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46ab6b7007961e/Desktop/SMU/SMU/Unit_01_Excel/"/>
    </mc:Choice>
  </mc:AlternateContent>
  <xr:revisionPtr revIDLastSave="0" documentId="8_{E699A53F-6F51-44CE-88FE-573C9D5262CF}" xr6:coauthVersionLast="43" xr6:coauthVersionMax="43" xr10:uidLastSave="{00000000-0000-0000-0000-000000000000}"/>
  <bookViews>
    <workbookView xWindow="0" yWindow="0" windowWidth="22490" windowHeight="10310" firstSheet="1" activeTab="6" xr2:uid="{00000000-000D-0000-FFFF-FFFF00000000}"/>
  </bookViews>
  <sheets>
    <sheet name="Sheet2- Stacked -Cat." sheetId="5" r:id="rId1"/>
    <sheet name="Sheet3-Stacked -Sub Cat." sheetId="6" r:id="rId2"/>
    <sheet name="Sheet4- Line- Date" sheetId="8" r:id="rId3"/>
    <sheet name="Bonus" sheetId="13" r:id="rId4"/>
    <sheet name="Random" sheetId="14" r:id="rId5"/>
    <sheet name="Seet2-CountState by Country" sheetId="12" r:id="rId6"/>
    <sheet name="Sheet1" sheetId="1" r:id="rId7"/>
  </sheets>
  <definedNames>
    <definedName name="_xlnm._FilterDatabase" localSheetId="6" hidden="1">Sheet1!$A$1:$Y$4115</definedName>
  </definedNames>
  <calcPr calcId="191029"/>
  <pivotCaches>
    <pivotCache cacheId="0" r:id="rId8"/>
    <pivotCache cacheId="3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0" i="13" l="1"/>
  <c r="N18" i="13"/>
  <c r="N16" i="13"/>
  <c r="M2" i="14"/>
  <c r="N2" i="14"/>
  <c r="M3" i="14"/>
  <c r="N3" i="14"/>
  <c r="M4" i="14"/>
  <c r="N4" i="14"/>
  <c r="M5" i="14"/>
  <c r="N5" i="14"/>
  <c r="M6" i="14"/>
  <c r="N6" i="14"/>
  <c r="M7" i="14"/>
  <c r="N7" i="14"/>
  <c r="M8" i="14"/>
  <c r="N8" i="14"/>
  <c r="M9" i="14"/>
  <c r="N9" i="14"/>
  <c r="M10" i="14"/>
  <c r="N10" i="14"/>
  <c r="M13" i="14"/>
  <c r="N13" i="14"/>
  <c r="M14" i="14"/>
  <c r="N14" i="14"/>
  <c r="M15" i="14"/>
  <c r="N15" i="14"/>
  <c r="N4" i="13"/>
  <c r="N13" i="13"/>
  <c r="N5" i="13"/>
  <c r="N6" i="13"/>
  <c r="N7" i="13"/>
  <c r="N8" i="13"/>
  <c r="N9" i="13"/>
  <c r="N10" i="13"/>
  <c r="N11" i="13"/>
  <c r="N12" i="13"/>
  <c r="N3" i="13"/>
  <c r="N2" i="13"/>
  <c r="J13" i="14"/>
  <c r="K13" i="14"/>
  <c r="I13" i="14"/>
  <c r="L13" i="14" s="1"/>
  <c r="J11" i="14"/>
  <c r="K11" i="14"/>
  <c r="I11" i="14"/>
  <c r="L14" i="14"/>
  <c r="L15" i="14"/>
  <c r="L3" i="14"/>
  <c r="L4" i="14"/>
  <c r="L5" i="14"/>
  <c r="L6" i="14"/>
  <c r="L7" i="14"/>
  <c r="L8" i="14"/>
  <c r="L9" i="14"/>
  <c r="L10" i="14"/>
  <c r="L2" i="14"/>
  <c r="J15" i="14"/>
  <c r="K15" i="14"/>
  <c r="J14" i="14"/>
  <c r="K14" i="14"/>
  <c r="J10" i="14"/>
  <c r="K10" i="14"/>
  <c r="J9" i="14"/>
  <c r="K9" i="14"/>
  <c r="J8" i="14"/>
  <c r="K8" i="14"/>
  <c r="J7" i="14"/>
  <c r="K7" i="14"/>
  <c r="J6" i="14"/>
  <c r="K6" i="14"/>
  <c r="J5" i="14"/>
  <c r="K5" i="14"/>
  <c r="J4" i="14"/>
  <c r="K4" i="14"/>
  <c r="J3" i="14"/>
  <c r="K3" i="14"/>
  <c r="K2" i="14"/>
  <c r="J2" i="14"/>
  <c r="I15" i="14"/>
  <c r="I14" i="14"/>
  <c r="I10" i="14"/>
  <c r="I9" i="14"/>
  <c r="I8" i="14"/>
  <c r="I7" i="14"/>
  <c r="I6" i="14"/>
  <c r="I5" i="14"/>
  <c r="I3" i="14"/>
  <c r="I4" i="14"/>
  <c r="I2" i="14"/>
  <c r="H13" i="14"/>
  <c r="H14" i="14"/>
  <c r="H15" i="14"/>
  <c r="G13" i="14"/>
  <c r="G14" i="14"/>
  <c r="G15" i="14"/>
  <c r="E13" i="14"/>
  <c r="F13" i="14" s="1"/>
  <c r="E14" i="14"/>
  <c r="E15" i="14"/>
  <c r="E3" i="14"/>
  <c r="F3" i="14" s="1"/>
  <c r="E4" i="14"/>
  <c r="E5" i="14"/>
  <c r="E6" i="14"/>
  <c r="H6" i="14" s="1"/>
  <c r="E7" i="14"/>
  <c r="E8" i="14"/>
  <c r="F8" i="14" s="1"/>
  <c r="E9" i="14"/>
  <c r="F9" i="14" s="1"/>
  <c r="E10" i="14"/>
  <c r="F10" i="14" s="1"/>
  <c r="F14" i="14"/>
  <c r="F15" i="14"/>
  <c r="F4" i="14"/>
  <c r="F5" i="14"/>
  <c r="F6" i="14"/>
  <c r="F7" i="14"/>
  <c r="C15" i="14"/>
  <c r="D15" i="14"/>
  <c r="C14" i="14"/>
  <c r="D14" i="14"/>
  <c r="C13" i="14"/>
  <c r="D13" i="14"/>
  <c r="B15" i="14"/>
  <c r="B14" i="14"/>
  <c r="B13" i="14"/>
  <c r="H4" i="14"/>
  <c r="H5" i="14"/>
  <c r="H7" i="14"/>
  <c r="H8" i="14"/>
  <c r="G4" i="14"/>
  <c r="G5" i="14"/>
  <c r="G7" i="14"/>
  <c r="G8" i="14"/>
  <c r="H2" i="14"/>
  <c r="F2" i="14"/>
  <c r="G2" i="14"/>
  <c r="E2" i="14"/>
  <c r="C10" i="14"/>
  <c r="D10" i="14"/>
  <c r="C9" i="14"/>
  <c r="D9" i="14"/>
  <c r="C8" i="14"/>
  <c r="D8" i="14"/>
  <c r="C7" i="14"/>
  <c r="D7" i="14"/>
  <c r="C6" i="14"/>
  <c r="D6" i="14"/>
  <c r="C5" i="14"/>
  <c r="D5" i="14"/>
  <c r="C4" i="14"/>
  <c r="D4" i="14"/>
  <c r="C3" i="14"/>
  <c r="D3" i="14"/>
  <c r="B10" i="14"/>
  <c r="B9" i="14"/>
  <c r="B6" i="14"/>
  <c r="B5" i="14"/>
  <c r="B4" i="14"/>
  <c r="B3" i="14"/>
  <c r="B7" i="14"/>
  <c r="B8" i="14"/>
  <c r="C2" i="14"/>
  <c r="D2" i="14"/>
  <c r="B2" i="14"/>
  <c r="G3" i="14" l="1"/>
  <c r="G10" i="14"/>
  <c r="G9" i="14"/>
  <c r="H10" i="14"/>
  <c r="H3" i="14"/>
  <c r="H9" i="14"/>
  <c r="G6" i="14"/>
  <c r="E13" i="13" l="1"/>
  <c r="E12" i="13"/>
  <c r="E11" i="13"/>
  <c r="E10" i="13"/>
  <c r="E9" i="13"/>
  <c r="E8" i="13"/>
  <c r="E7" i="13"/>
  <c r="E6" i="13"/>
  <c r="E5" i="13"/>
  <c r="E4" i="13"/>
  <c r="E3" i="13"/>
  <c r="E2" i="13"/>
  <c r="D8" i="13"/>
  <c r="H8" i="13" s="1"/>
  <c r="D11" i="13"/>
  <c r="H11" i="13" s="1"/>
  <c r="D10" i="13"/>
  <c r="H10" i="13" s="1"/>
  <c r="D9" i="13"/>
  <c r="H9" i="13" s="1"/>
  <c r="D7" i="13"/>
  <c r="H7" i="13" s="1"/>
  <c r="D6" i="13"/>
  <c r="H6" i="13" s="1"/>
  <c r="D5" i="13"/>
  <c r="H5" i="13" s="1"/>
  <c r="D4" i="13"/>
  <c r="D3" i="13"/>
  <c r="H3" i="13" s="1"/>
  <c r="D12" i="13"/>
  <c r="H12" i="13" s="1"/>
  <c r="D13" i="13"/>
  <c r="H13" i="13" s="1"/>
  <c r="C13" i="13"/>
  <c r="G13" i="13" s="1"/>
  <c r="C12" i="13"/>
  <c r="G12" i="13" s="1"/>
  <c r="C11" i="13"/>
  <c r="G11" i="13" s="1"/>
  <c r="C10" i="13"/>
  <c r="G10" i="13" s="1"/>
  <c r="D2" i="13"/>
  <c r="H2" i="13" s="1"/>
  <c r="C2" i="13"/>
  <c r="G2" i="13" s="1"/>
  <c r="B2" i="13"/>
  <c r="F2" i="13" s="1"/>
  <c r="C9" i="13"/>
  <c r="G9" i="13" s="1"/>
  <c r="C8" i="13"/>
  <c r="G8" i="13" s="1"/>
  <c r="C7" i="13"/>
  <c r="G7" i="13" s="1"/>
  <c r="C6" i="13"/>
  <c r="G6" i="13" s="1"/>
  <c r="C5" i="13"/>
  <c r="G5" i="13" s="1"/>
  <c r="C4" i="13"/>
  <c r="G4" i="13" s="1"/>
  <c r="C3" i="13"/>
  <c r="G3" i="13" s="1"/>
  <c r="B13" i="13"/>
  <c r="F13" i="13" s="1"/>
  <c r="J13" i="13" s="1"/>
  <c r="B12" i="13"/>
  <c r="F12" i="13" s="1"/>
  <c r="B11" i="13"/>
  <c r="F11" i="13" s="1"/>
  <c r="B10" i="13"/>
  <c r="F10" i="13" s="1"/>
  <c r="B9" i="13"/>
  <c r="F9" i="13" s="1"/>
  <c r="J9" i="13" s="1"/>
  <c r="B8" i="13"/>
  <c r="F8" i="13" s="1"/>
  <c r="J8" i="13" s="1"/>
  <c r="B7" i="13"/>
  <c r="F7" i="13" s="1"/>
  <c r="J7" i="13" s="1"/>
  <c r="B6" i="13"/>
  <c r="F6" i="13" s="1"/>
  <c r="J6" i="13" s="1"/>
  <c r="B5" i="13"/>
  <c r="F5" i="13" s="1"/>
  <c r="J5" i="13" s="1"/>
  <c r="B4" i="13"/>
  <c r="F4" i="13" s="1"/>
  <c r="B3" i="13"/>
  <c r="F3" i="13" s="1"/>
  <c r="J2" i="13" l="1"/>
  <c r="H4" i="13"/>
  <c r="J10" i="13"/>
  <c r="J3" i="13"/>
  <c r="J11" i="13"/>
  <c r="J4" i="13"/>
  <c r="J12" i="13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U23" i="1" s="1"/>
  <c r="S24" i="1"/>
  <c r="T24" i="1"/>
  <c r="S25" i="1"/>
  <c r="T25" i="1"/>
  <c r="S26" i="1"/>
  <c r="T26" i="1"/>
  <c r="S27" i="1"/>
  <c r="T27" i="1"/>
  <c r="U27" i="1" s="1"/>
  <c r="S28" i="1"/>
  <c r="T28" i="1"/>
  <c r="S29" i="1"/>
  <c r="T29" i="1"/>
  <c r="S30" i="1"/>
  <c r="T30" i="1"/>
  <c r="S31" i="1"/>
  <c r="T31" i="1"/>
  <c r="U31" i="1" s="1"/>
  <c r="S32" i="1"/>
  <c r="T32" i="1"/>
  <c r="S33" i="1"/>
  <c r="T33" i="1"/>
  <c r="S34" i="1"/>
  <c r="T34" i="1"/>
  <c r="S35" i="1"/>
  <c r="T35" i="1"/>
  <c r="U35" i="1" s="1"/>
  <c r="S36" i="1"/>
  <c r="T36" i="1"/>
  <c r="S37" i="1"/>
  <c r="T37" i="1"/>
  <c r="S38" i="1"/>
  <c r="T38" i="1"/>
  <c r="S39" i="1"/>
  <c r="T39" i="1"/>
  <c r="U39" i="1" s="1"/>
  <c r="S40" i="1"/>
  <c r="T40" i="1"/>
  <c r="S41" i="1"/>
  <c r="T41" i="1"/>
  <c r="S42" i="1"/>
  <c r="T42" i="1"/>
  <c r="S43" i="1"/>
  <c r="T43" i="1"/>
  <c r="U43" i="1" s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U103" i="1" s="1"/>
  <c r="S104" i="1"/>
  <c r="T104" i="1"/>
  <c r="S105" i="1"/>
  <c r="T105" i="1"/>
  <c r="S106" i="1"/>
  <c r="T106" i="1"/>
  <c r="S107" i="1"/>
  <c r="T107" i="1"/>
  <c r="U107" i="1" s="1"/>
  <c r="S108" i="1"/>
  <c r="T108" i="1"/>
  <c r="S109" i="1"/>
  <c r="T109" i="1"/>
  <c r="S110" i="1"/>
  <c r="T110" i="1"/>
  <c r="S111" i="1"/>
  <c r="T111" i="1"/>
  <c r="U111" i="1" s="1"/>
  <c r="S112" i="1"/>
  <c r="T112" i="1"/>
  <c r="S113" i="1"/>
  <c r="T113" i="1"/>
  <c r="S114" i="1"/>
  <c r="T114" i="1"/>
  <c r="S115" i="1"/>
  <c r="T115" i="1"/>
  <c r="U115" i="1" s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U127" i="1" s="1"/>
  <c r="S128" i="1"/>
  <c r="T128" i="1"/>
  <c r="S129" i="1"/>
  <c r="T129" i="1"/>
  <c r="S130" i="1"/>
  <c r="T130" i="1"/>
  <c r="S131" i="1"/>
  <c r="T131" i="1"/>
  <c r="U131" i="1" s="1"/>
  <c r="S132" i="1"/>
  <c r="T132" i="1"/>
  <c r="S133" i="1"/>
  <c r="T133" i="1"/>
  <c r="S134" i="1"/>
  <c r="T134" i="1"/>
  <c r="S135" i="1"/>
  <c r="T135" i="1"/>
  <c r="U135" i="1" s="1"/>
  <c r="S136" i="1"/>
  <c r="T136" i="1"/>
  <c r="S137" i="1"/>
  <c r="T137" i="1"/>
  <c r="S138" i="1"/>
  <c r="T138" i="1"/>
  <c r="S139" i="1"/>
  <c r="T139" i="1"/>
  <c r="U139" i="1" s="1"/>
  <c r="S140" i="1"/>
  <c r="T140" i="1"/>
  <c r="S141" i="1"/>
  <c r="T141" i="1"/>
  <c r="S142" i="1"/>
  <c r="T142" i="1"/>
  <c r="S143" i="1"/>
  <c r="T143" i="1"/>
  <c r="U143" i="1" s="1"/>
  <c r="S144" i="1"/>
  <c r="T144" i="1"/>
  <c r="S145" i="1"/>
  <c r="T145" i="1"/>
  <c r="S146" i="1"/>
  <c r="T146" i="1"/>
  <c r="S147" i="1"/>
  <c r="T147" i="1"/>
  <c r="U147" i="1" s="1"/>
  <c r="S148" i="1"/>
  <c r="T148" i="1"/>
  <c r="S149" i="1"/>
  <c r="T149" i="1"/>
  <c r="S150" i="1"/>
  <c r="T150" i="1"/>
  <c r="S151" i="1"/>
  <c r="T151" i="1"/>
  <c r="U151" i="1" s="1"/>
  <c r="S152" i="1"/>
  <c r="T152" i="1"/>
  <c r="S153" i="1"/>
  <c r="T153" i="1"/>
  <c r="S154" i="1"/>
  <c r="T154" i="1"/>
  <c r="S155" i="1"/>
  <c r="T155" i="1"/>
  <c r="U155" i="1" s="1"/>
  <c r="S156" i="1"/>
  <c r="T156" i="1"/>
  <c r="S157" i="1"/>
  <c r="T157" i="1"/>
  <c r="S158" i="1"/>
  <c r="T158" i="1"/>
  <c r="S159" i="1"/>
  <c r="T159" i="1"/>
  <c r="U159" i="1" s="1"/>
  <c r="S160" i="1"/>
  <c r="T160" i="1"/>
  <c r="S161" i="1"/>
  <c r="T161" i="1"/>
  <c r="S162" i="1"/>
  <c r="T162" i="1"/>
  <c r="S163" i="1"/>
  <c r="T163" i="1"/>
  <c r="U163" i="1" s="1"/>
  <c r="S164" i="1"/>
  <c r="T164" i="1"/>
  <c r="S165" i="1"/>
  <c r="T165" i="1"/>
  <c r="S166" i="1"/>
  <c r="T166" i="1"/>
  <c r="S167" i="1"/>
  <c r="T167" i="1"/>
  <c r="U167" i="1" s="1"/>
  <c r="S168" i="1"/>
  <c r="T168" i="1"/>
  <c r="S169" i="1"/>
  <c r="T169" i="1"/>
  <c r="S170" i="1"/>
  <c r="T170" i="1"/>
  <c r="S171" i="1"/>
  <c r="T171" i="1"/>
  <c r="U171" i="1" s="1"/>
  <c r="S172" i="1"/>
  <c r="T172" i="1"/>
  <c r="S173" i="1"/>
  <c r="T173" i="1"/>
  <c r="S174" i="1"/>
  <c r="T174" i="1"/>
  <c r="S175" i="1"/>
  <c r="T175" i="1"/>
  <c r="U175" i="1" s="1"/>
  <c r="S176" i="1"/>
  <c r="T176" i="1"/>
  <c r="S177" i="1"/>
  <c r="T177" i="1"/>
  <c r="S178" i="1"/>
  <c r="T178" i="1"/>
  <c r="S179" i="1"/>
  <c r="T179" i="1"/>
  <c r="U179" i="1" s="1"/>
  <c r="S180" i="1"/>
  <c r="T180" i="1"/>
  <c r="S181" i="1"/>
  <c r="T181" i="1"/>
  <c r="S182" i="1"/>
  <c r="T182" i="1"/>
  <c r="S183" i="1"/>
  <c r="T183" i="1"/>
  <c r="U183" i="1" s="1"/>
  <c r="S184" i="1"/>
  <c r="T184" i="1"/>
  <c r="S185" i="1"/>
  <c r="T185" i="1"/>
  <c r="S186" i="1"/>
  <c r="T186" i="1"/>
  <c r="S187" i="1"/>
  <c r="T187" i="1"/>
  <c r="U187" i="1" s="1"/>
  <c r="S188" i="1"/>
  <c r="T188" i="1"/>
  <c r="S189" i="1"/>
  <c r="T189" i="1"/>
  <c r="S190" i="1"/>
  <c r="T190" i="1"/>
  <c r="S191" i="1"/>
  <c r="T191" i="1"/>
  <c r="U191" i="1" s="1"/>
  <c r="S192" i="1"/>
  <c r="T192" i="1"/>
  <c r="S193" i="1"/>
  <c r="T193" i="1"/>
  <c r="S194" i="1"/>
  <c r="T194" i="1"/>
  <c r="S195" i="1"/>
  <c r="T195" i="1"/>
  <c r="U195" i="1" s="1"/>
  <c r="S196" i="1"/>
  <c r="T196" i="1"/>
  <c r="S197" i="1"/>
  <c r="T197" i="1"/>
  <c r="S198" i="1"/>
  <c r="T198" i="1"/>
  <c r="S199" i="1"/>
  <c r="T199" i="1"/>
  <c r="U199" i="1" s="1"/>
  <c r="S200" i="1"/>
  <c r="T200" i="1"/>
  <c r="S201" i="1"/>
  <c r="T201" i="1"/>
  <c r="S202" i="1"/>
  <c r="T202" i="1"/>
  <c r="S203" i="1"/>
  <c r="T203" i="1"/>
  <c r="U203" i="1" s="1"/>
  <c r="S204" i="1"/>
  <c r="T204" i="1"/>
  <c r="S205" i="1"/>
  <c r="T205" i="1"/>
  <c r="S206" i="1"/>
  <c r="T206" i="1"/>
  <c r="S207" i="1"/>
  <c r="T207" i="1"/>
  <c r="U207" i="1" s="1"/>
  <c r="S208" i="1"/>
  <c r="T208" i="1"/>
  <c r="S209" i="1"/>
  <c r="T209" i="1"/>
  <c r="S210" i="1"/>
  <c r="T210" i="1"/>
  <c r="S211" i="1"/>
  <c r="T211" i="1"/>
  <c r="U211" i="1" s="1"/>
  <c r="S212" i="1"/>
  <c r="T212" i="1"/>
  <c r="S213" i="1"/>
  <c r="T213" i="1"/>
  <c r="S214" i="1"/>
  <c r="T214" i="1"/>
  <c r="S215" i="1"/>
  <c r="T215" i="1"/>
  <c r="U215" i="1" s="1"/>
  <c r="S216" i="1"/>
  <c r="T216" i="1"/>
  <c r="S217" i="1"/>
  <c r="T217" i="1"/>
  <c r="S218" i="1"/>
  <c r="T218" i="1"/>
  <c r="S219" i="1"/>
  <c r="T219" i="1"/>
  <c r="U219" i="1" s="1"/>
  <c r="S220" i="1"/>
  <c r="T220" i="1"/>
  <c r="S221" i="1"/>
  <c r="T221" i="1"/>
  <c r="S222" i="1"/>
  <c r="T222" i="1"/>
  <c r="S223" i="1"/>
  <c r="T223" i="1"/>
  <c r="U223" i="1" s="1"/>
  <c r="S224" i="1"/>
  <c r="T224" i="1"/>
  <c r="S225" i="1"/>
  <c r="T225" i="1"/>
  <c r="S226" i="1"/>
  <c r="T226" i="1"/>
  <c r="S227" i="1"/>
  <c r="T227" i="1"/>
  <c r="U227" i="1" s="1"/>
  <c r="S228" i="1"/>
  <c r="T228" i="1"/>
  <c r="S229" i="1"/>
  <c r="T229" i="1"/>
  <c r="S230" i="1"/>
  <c r="T230" i="1"/>
  <c r="S231" i="1"/>
  <c r="T231" i="1"/>
  <c r="U231" i="1" s="1"/>
  <c r="S232" i="1"/>
  <c r="T232" i="1"/>
  <c r="S233" i="1"/>
  <c r="T233" i="1"/>
  <c r="S234" i="1"/>
  <c r="T234" i="1"/>
  <c r="S235" i="1"/>
  <c r="T235" i="1"/>
  <c r="U235" i="1" s="1"/>
  <c r="S236" i="1"/>
  <c r="T236" i="1"/>
  <c r="S237" i="1"/>
  <c r="T237" i="1"/>
  <c r="S238" i="1"/>
  <c r="T238" i="1"/>
  <c r="S239" i="1"/>
  <c r="T239" i="1"/>
  <c r="U239" i="1" s="1"/>
  <c r="S240" i="1"/>
  <c r="T240" i="1"/>
  <c r="S241" i="1"/>
  <c r="T241" i="1"/>
  <c r="S242" i="1"/>
  <c r="T242" i="1"/>
  <c r="S243" i="1"/>
  <c r="T243" i="1"/>
  <c r="U243" i="1" s="1"/>
  <c r="S244" i="1"/>
  <c r="T244" i="1"/>
  <c r="S245" i="1"/>
  <c r="T245" i="1"/>
  <c r="S246" i="1"/>
  <c r="T246" i="1"/>
  <c r="S247" i="1"/>
  <c r="T247" i="1"/>
  <c r="U247" i="1" s="1"/>
  <c r="S248" i="1"/>
  <c r="T248" i="1"/>
  <c r="S249" i="1"/>
  <c r="T249" i="1"/>
  <c r="S250" i="1"/>
  <c r="T250" i="1"/>
  <c r="S251" i="1"/>
  <c r="T251" i="1"/>
  <c r="U251" i="1" s="1"/>
  <c r="S252" i="1"/>
  <c r="T252" i="1"/>
  <c r="S253" i="1"/>
  <c r="T253" i="1"/>
  <c r="S254" i="1"/>
  <c r="T254" i="1"/>
  <c r="S255" i="1"/>
  <c r="T255" i="1"/>
  <c r="U255" i="1" s="1"/>
  <c r="S256" i="1"/>
  <c r="T256" i="1"/>
  <c r="S257" i="1"/>
  <c r="T257" i="1"/>
  <c r="S258" i="1"/>
  <c r="T258" i="1"/>
  <c r="S259" i="1"/>
  <c r="T259" i="1"/>
  <c r="U259" i="1" s="1"/>
  <c r="S260" i="1"/>
  <c r="T260" i="1"/>
  <c r="S261" i="1"/>
  <c r="T261" i="1"/>
  <c r="S262" i="1"/>
  <c r="T262" i="1"/>
  <c r="S263" i="1"/>
  <c r="T263" i="1"/>
  <c r="U263" i="1" s="1"/>
  <c r="S264" i="1"/>
  <c r="T264" i="1"/>
  <c r="S265" i="1"/>
  <c r="T265" i="1"/>
  <c r="S266" i="1"/>
  <c r="T266" i="1"/>
  <c r="S267" i="1"/>
  <c r="T267" i="1"/>
  <c r="U267" i="1" s="1"/>
  <c r="S268" i="1"/>
  <c r="T268" i="1"/>
  <c r="S269" i="1"/>
  <c r="T269" i="1"/>
  <c r="S270" i="1"/>
  <c r="T270" i="1"/>
  <c r="S271" i="1"/>
  <c r="T271" i="1"/>
  <c r="U271" i="1" s="1"/>
  <c r="S272" i="1"/>
  <c r="T272" i="1"/>
  <c r="S273" i="1"/>
  <c r="T273" i="1"/>
  <c r="S274" i="1"/>
  <c r="T274" i="1"/>
  <c r="S275" i="1"/>
  <c r="T275" i="1"/>
  <c r="U275" i="1" s="1"/>
  <c r="S276" i="1"/>
  <c r="T276" i="1"/>
  <c r="S277" i="1"/>
  <c r="T277" i="1"/>
  <c r="S278" i="1"/>
  <c r="T278" i="1"/>
  <c r="S279" i="1"/>
  <c r="T279" i="1"/>
  <c r="U279" i="1" s="1"/>
  <c r="S280" i="1"/>
  <c r="T280" i="1"/>
  <c r="S281" i="1"/>
  <c r="T281" i="1"/>
  <c r="S282" i="1"/>
  <c r="T282" i="1"/>
  <c r="S283" i="1"/>
  <c r="T283" i="1"/>
  <c r="U283" i="1" s="1"/>
  <c r="S284" i="1"/>
  <c r="T284" i="1"/>
  <c r="S285" i="1"/>
  <c r="T285" i="1"/>
  <c r="S286" i="1"/>
  <c r="T286" i="1"/>
  <c r="S287" i="1"/>
  <c r="T287" i="1"/>
  <c r="U287" i="1" s="1"/>
  <c r="S288" i="1"/>
  <c r="T288" i="1"/>
  <c r="S289" i="1"/>
  <c r="T289" i="1"/>
  <c r="S290" i="1"/>
  <c r="T290" i="1"/>
  <c r="S291" i="1"/>
  <c r="T291" i="1"/>
  <c r="U291" i="1" s="1"/>
  <c r="S292" i="1"/>
  <c r="T292" i="1"/>
  <c r="S293" i="1"/>
  <c r="T293" i="1"/>
  <c r="S294" i="1"/>
  <c r="T294" i="1"/>
  <c r="S295" i="1"/>
  <c r="T295" i="1"/>
  <c r="U295" i="1" s="1"/>
  <c r="S296" i="1"/>
  <c r="T296" i="1"/>
  <c r="S297" i="1"/>
  <c r="T297" i="1"/>
  <c r="S298" i="1"/>
  <c r="T298" i="1"/>
  <c r="S299" i="1"/>
  <c r="T299" i="1"/>
  <c r="U299" i="1" s="1"/>
  <c r="S300" i="1"/>
  <c r="T300" i="1"/>
  <c r="S301" i="1"/>
  <c r="T301" i="1"/>
  <c r="S302" i="1"/>
  <c r="T302" i="1"/>
  <c r="S303" i="1"/>
  <c r="T303" i="1"/>
  <c r="U303" i="1" s="1"/>
  <c r="S304" i="1"/>
  <c r="T304" i="1"/>
  <c r="S305" i="1"/>
  <c r="T305" i="1"/>
  <c r="S306" i="1"/>
  <c r="T306" i="1"/>
  <c r="S307" i="1"/>
  <c r="T307" i="1"/>
  <c r="U307" i="1" s="1"/>
  <c r="S308" i="1"/>
  <c r="T308" i="1"/>
  <c r="S309" i="1"/>
  <c r="T309" i="1"/>
  <c r="S310" i="1"/>
  <c r="T310" i="1"/>
  <c r="S311" i="1"/>
  <c r="T311" i="1"/>
  <c r="U311" i="1" s="1"/>
  <c r="S312" i="1"/>
  <c r="T312" i="1"/>
  <c r="S313" i="1"/>
  <c r="T313" i="1"/>
  <c r="S314" i="1"/>
  <c r="T314" i="1"/>
  <c r="S315" i="1"/>
  <c r="T315" i="1"/>
  <c r="U315" i="1" s="1"/>
  <c r="S316" i="1"/>
  <c r="T316" i="1"/>
  <c r="S317" i="1"/>
  <c r="T317" i="1"/>
  <c r="S318" i="1"/>
  <c r="T318" i="1"/>
  <c r="S319" i="1"/>
  <c r="T319" i="1"/>
  <c r="U319" i="1" s="1"/>
  <c r="S320" i="1"/>
  <c r="T320" i="1"/>
  <c r="S321" i="1"/>
  <c r="T321" i="1"/>
  <c r="S322" i="1"/>
  <c r="T322" i="1"/>
  <c r="S323" i="1"/>
  <c r="T323" i="1"/>
  <c r="U323" i="1" s="1"/>
  <c r="S324" i="1"/>
  <c r="T324" i="1"/>
  <c r="S325" i="1"/>
  <c r="T325" i="1"/>
  <c r="S326" i="1"/>
  <c r="T326" i="1"/>
  <c r="S327" i="1"/>
  <c r="T327" i="1"/>
  <c r="U327" i="1" s="1"/>
  <c r="S328" i="1"/>
  <c r="T328" i="1"/>
  <c r="S329" i="1"/>
  <c r="T329" i="1"/>
  <c r="S330" i="1"/>
  <c r="T330" i="1"/>
  <c r="S331" i="1"/>
  <c r="T331" i="1"/>
  <c r="U331" i="1" s="1"/>
  <c r="S332" i="1"/>
  <c r="T332" i="1"/>
  <c r="S333" i="1"/>
  <c r="T333" i="1"/>
  <c r="S334" i="1"/>
  <c r="T334" i="1"/>
  <c r="S335" i="1"/>
  <c r="T335" i="1"/>
  <c r="U335" i="1" s="1"/>
  <c r="S336" i="1"/>
  <c r="T336" i="1"/>
  <c r="S337" i="1"/>
  <c r="T337" i="1"/>
  <c r="S338" i="1"/>
  <c r="T338" i="1"/>
  <c r="S339" i="1"/>
  <c r="T339" i="1"/>
  <c r="U339" i="1" s="1"/>
  <c r="S340" i="1"/>
  <c r="T340" i="1"/>
  <c r="S341" i="1"/>
  <c r="T341" i="1"/>
  <c r="S342" i="1"/>
  <c r="T342" i="1"/>
  <c r="S343" i="1"/>
  <c r="T343" i="1"/>
  <c r="U343" i="1" s="1"/>
  <c r="S344" i="1"/>
  <c r="T344" i="1"/>
  <c r="S345" i="1"/>
  <c r="T345" i="1"/>
  <c r="S346" i="1"/>
  <c r="T346" i="1"/>
  <c r="S347" i="1"/>
  <c r="T347" i="1"/>
  <c r="U347" i="1" s="1"/>
  <c r="S348" i="1"/>
  <c r="T348" i="1"/>
  <c r="S349" i="1"/>
  <c r="T349" i="1"/>
  <c r="S350" i="1"/>
  <c r="T350" i="1"/>
  <c r="S351" i="1"/>
  <c r="T351" i="1"/>
  <c r="U351" i="1" s="1"/>
  <c r="S352" i="1"/>
  <c r="T352" i="1"/>
  <c r="S353" i="1"/>
  <c r="T353" i="1"/>
  <c r="S354" i="1"/>
  <c r="T354" i="1"/>
  <c r="S355" i="1"/>
  <c r="T355" i="1"/>
  <c r="U355" i="1" s="1"/>
  <c r="S356" i="1"/>
  <c r="T356" i="1"/>
  <c r="S357" i="1"/>
  <c r="T357" i="1"/>
  <c r="S358" i="1"/>
  <c r="T358" i="1"/>
  <c r="S359" i="1"/>
  <c r="T359" i="1"/>
  <c r="U359" i="1" s="1"/>
  <c r="S360" i="1"/>
  <c r="T360" i="1"/>
  <c r="S361" i="1"/>
  <c r="T361" i="1"/>
  <c r="S362" i="1"/>
  <c r="T362" i="1"/>
  <c r="S363" i="1"/>
  <c r="T363" i="1"/>
  <c r="U363" i="1" s="1"/>
  <c r="S364" i="1"/>
  <c r="T364" i="1"/>
  <c r="S365" i="1"/>
  <c r="T365" i="1"/>
  <c r="S366" i="1"/>
  <c r="T366" i="1"/>
  <c r="S367" i="1"/>
  <c r="T367" i="1"/>
  <c r="U367" i="1" s="1"/>
  <c r="S368" i="1"/>
  <c r="T368" i="1"/>
  <c r="S369" i="1"/>
  <c r="T369" i="1"/>
  <c r="S370" i="1"/>
  <c r="T370" i="1"/>
  <c r="S371" i="1"/>
  <c r="T371" i="1"/>
  <c r="U371" i="1" s="1"/>
  <c r="S372" i="1"/>
  <c r="T372" i="1"/>
  <c r="S373" i="1"/>
  <c r="T373" i="1"/>
  <c r="S374" i="1"/>
  <c r="T374" i="1"/>
  <c r="S375" i="1"/>
  <c r="T375" i="1"/>
  <c r="U375" i="1" s="1"/>
  <c r="S376" i="1"/>
  <c r="T376" i="1"/>
  <c r="S377" i="1"/>
  <c r="T377" i="1"/>
  <c r="S378" i="1"/>
  <c r="T378" i="1"/>
  <c r="S379" i="1"/>
  <c r="T379" i="1"/>
  <c r="U379" i="1" s="1"/>
  <c r="S380" i="1"/>
  <c r="T380" i="1"/>
  <c r="S381" i="1"/>
  <c r="T381" i="1"/>
  <c r="S382" i="1"/>
  <c r="T382" i="1"/>
  <c r="S383" i="1"/>
  <c r="T383" i="1"/>
  <c r="U383" i="1" s="1"/>
  <c r="S384" i="1"/>
  <c r="T384" i="1"/>
  <c r="S385" i="1"/>
  <c r="T385" i="1"/>
  <c r="S386" i="1"/>
  <c r="T386" i="1"/>
  <c r="S387" i="1"/>
  <c r="T387" i="1"/>
  <c r="U387" i="1" s="1"/>
  <c r="S388" i="1"/>
  <c r="T388" i="1"/>
  <c r="S389" i="1"/>
  <c r="T389" i="1"/>
  <c r="S390" i="1"/>
  <c r="T390" i="1"/>
  <c r="S391" i="1"/>
  <c r="T391" i="1"/>
  <c r="U391" i="1" s="1"/>
  <c r="S392" i="1"/>
  <c r="T392" i="1"/>
  <c r="S393" i="1"/>
  <c r="T393" i="1"/>
  <c r="S394" i="1"/>
  <c r="T394" i="1"/>
  <c r="S395" i="1"/>
  <c r="T395" i="1"/>
  <c r="U395" i="1" s="1"/>
  <c r="S396" i="1"/>
  <c r="T396" i="1"/>
  <c r="S397" i="1"/>
  <c r="T397" i="1"/>
  <c r="S398" i="1"/>
  <c r="T398" i="1"/>
  <c r="S399" i="1"/>
  <c r="T399" i="1"/>
  <c r="U399" i="1" s="1"/>
  <c r="S400" i="1"/>
  <c r="T400" i="1"/>
  <c r="S401" i="1"/>
  <c r="T401" i="1"/>
  <c r="S402" i="1"/>
  <c r="T402" i="1"/>
  <c r="S403" i="1"/>
  <c r="T403" i="1"/>
  <c r="U403" i="1" s="1"/>
  <c r="S404" i="1"/>
  <c r="T404" i="1"/>
  <c r="S405" i="1"/>
  <c r="T405" i="1"/>
  <c r="S406" i="1"/>
  <c r="T406" i="1"/>
  <c r="S407" i="1"/>
  <c r="T407" i="1"/>
  <c r="U407" i="1" s="1"/>
  <c r="S408" i="1"/>
  <c r="T408" i="1"/>
  <c r="S409" i="1"/>
  <c r="T409" i="1"/>
  <c r="S410" i="1"/>
  <c r="T410" i="1"/>
  <c r="S411" i="1"/>
  <c r="T411" i="1"/>
  <c r="U411" i="1" s="1"/>
  <c r="S412" i="1"/>
  <c r="T412" i="1"/>
  <c r="S413" i="1"/>
  <c r="T413" i="1"/>
  <c r="S414" i="1"/>
  <c r="T414" i="1"/>
  <c r="S415" i="1"/>
  <c r="T415" i="1"/>
  <c r="U415" i="1" s="1"/>
  <c r="S416" i="1"/>
  <c r="T416" i="1"/>
  <c r="S417" i="1"/>
  <c r="T417" i="1"/>
  <c r="S418" i="1"/>
  <c r="T418" i="1"/>
  <c r="S419" i="1"/>
  <c r="T419" i="1"/>
  <c r="U419" i="1" s="1"/>
  <c r="S420" i="1"/>
  <c r="T420" i="1"/>
  <c r="S421" i="1"/>
  <c r="T421" i="1"/>
  <c r="S422" i="1"/>
  <c r="T422" i="1"/>
  <c r="S423" i="1"/>
  <c r="T423" i="1"/>
  <c r="U423" i="1" s="1"/>
  <c r="S424" i="1"/>
  <c r="T424" i="1"/>
  <c r="S425" i="1"/>
  <c r="T425" i="1"/>
  <c r="S426" i="1"/>
  <c r="T426" i="1"/>
  <c r="S427" i="1"/>
  <c r="T427" i="1"/>
  <c r="U427" i="1" s="1"/>
  <c r="S428" i="1"/>
  <c r="T428" i="1"/>
  <c r="S429" i="1"/>
  <c r="T429" i="1"/>
  <c r="S430" i="1"/>
  <c r="T430" i="1"/>
  <c r="S431" i="1"/>
  <c r="T431" i="1"/>
  <c r="U431" i="1" s="1"/>
  <c r="S432" i="1"/>
  <c r="T432" i="1"/>
  <c r="S433" i="1"/>
  <c r="T433" i="1"/>
  <c r="S434" i="1"/>
  <c r="T434" i="1"/>
  <c r="S435" i="1"/>
  <c r="T435" i="1"/>
  <c r="U435" i="1" s="1"/>
  <c r="S436" i="1"/>
  <c r="T436" i="1"/>
  <c r="S437" i="1"/>
  <c r="T437" i="1"/>
  <c r="S438" i="1"/>
  <c r="T438" i="1"/>
  <c r="S439" i="1"/>
  <c r="T439" i="1"/>
  <c r="U439" i="1" s="1"/>
  <c r="S440" i="1"/>
  <c r="T440" i="1"/>
  <c r="S441" i="1"/>
  <c r="T441" i="1"/>
  <c r="S442" i="1"/>
  <c r="T442" i="1"/>
  <c r="S443" i="1"/>
  <c r="T443" i="1"/>
  <c r="U443" i="1" s="1"/>
  <c r="S444" i="1"/>
  <c r="T444" i="1"/>
  <c r="S445" i="1"/>
  <c r="T445" i="1"/>
  <c r="S446" i="1"/>
  <c r="T446" i="1"/>
  <c r="S447" i="1"/>
  <c r="T447" i="1"/>
  <c r="U447" i="1" s="1"/>
  <c r="S448" i="1"/>
  <c r="T448" i="1"/>
  <c r="S449" i="1"/>
  <c r="T449" i="1"/>
  <c r="S450" i="1"/>
  <c r="T450" i="1"/>
  <c r="S451" i="1"/>
  <c r="T451" i="1"/>
  <c r="U451" i="1" s="1"/>
  <c r="S452" i="1"/>
  <c r="T452" i="1"/>
  <c r="S453" i="1"/>
  <c r="T453" i="1"/>
  <c r="S454" i="1"/>
  <c r="T454" i="1"/>
  <c r="S455" i="1"/>
  <c r="T455" i="1"/>
  <c r="U455" i="1" s="1"/>
  <c r="S456" i="1"/>
  <c r="T456" i="1"/>
  <c r="S457" i="1"/>
  <c r="T457" i="1"/>
  <c r="S458" i="1"/>
  <c r="T458" i="1"/>
  <c r="S459" i="1"/>
  <c r="T459" i="1"/>
  <c r="U459" i="1" s="1"/>
  <c r="S460" i="1"/>
  <c r="T460" i="1"/>
  <c r="S461" i="1"/>
  <c r="T461" i="1"/>
  <c r="S462" i="1"/>
  <c r="T462" i="1"/>
  <c r="S463" i="1"/>
  <c r="T463" i="1"/>
  <c r="U463" i="1" s="1"/>
  <c r="S464" i="1"/>
  <c r="T464" i="1"/>
  <c r="S465" i="1"/>
  <c r="T465" i="1"/>
  <c r="S466" i="1"/>
  <c r="T466" i="1"/>
  <c r="S467" i="1"/>
  <c r="T467" i="1"/>
  <c r="U467" i="1" s="1"/>
  <c r="S468" i="1"/>
  <c r="T468" i="1"/>
  <c r="S469" i="1"/>
  <c r="T469" i="1"/>
  <c r="S470" i="1"/>
  <c r="T470" i="1"/>
  <c r="S471" i="1"/>
  <c r="T471" i="1"/>
  <c r="U471" i="1" s="1"/>
  <c r="S472" i="1"/>
  <c r="T472" i="1"/>
  <c r="S473" i="1"/>
  <c r="T473" i="1"/>
  <c r="S474" i="1"/>
  <c r="T474" i="1"/>
  <c r="S475" i="1"/>
  <c r="T475" i="1"/>
  <c r="U475" i="1" s="1"/>
  <c r="S476" i="1"/>
  <c r="T476" i="1"/>
  <c r="S477" i="1"/>
  <c r="T477" i="1"/>
  <c r="S478" i="1"/>
  <c r="T478" i="1"/>
  <c r="S479" i="1"/>
  <c r="T479" i="1"/>
  <c r="U479" i="1" s="1"/>
  <c r="S480" i="1"/>
  <c r="T480" i="1"/>
  <c r="S481" i="1"/>
  <c r="T481" i="1"/>
  <c r="S482" i="1"/>
  <c r="T482" i="1"/>
  <c r="S483" i="1"/>
  <c r="T483" i="1"/>
  <c r="U483" i="1" s="1"/>
  <c r="S484" i="1"/>
  <c r="T484" i="1"/>
  <c r="S485" i="1"/>
  <c r="T485" i="1"/>
  <c r="S486" i="1"/>
  <c r="T486" i="1"/>
  <c r="S487" i="1"/>
  <c r="T487" i="1"/>
  <c r="U487" i="1" s="1"/>
  <c r="S488" i="1"/>
  <c r="T488" i="1"/>
  <c r="S489" i="1"/>
  <c r="T489" i="1"/>
  <c r="S490" i="1"/>
  <c r="T490" i="1"/>
  <c r="S491" i="1"/>
  <c r="T491" i="1"/>
  <c r="U491" i="1" s="1"/>
  <c r="S492" i="1"/>
  <c r="T492" i="1"/>
  <c r="S493" i="1"/>
  <c r="T493" i="1"/>
  <c r="S494" i="1"/>
  <c r="T494" i="1"/>
  <c r="S495" i="1"/>
  <c r="T495" i="1"/>
  <c r="U495" i="1" s="1"/>
  <c r="S496" i="1"/>
  <c r="T496" i="1"/>
  <c r="S497" i="1"/>
  <c r="T497" i="1"/>
  <c r="S498" i="1"/>
  <c r="T498" i="1"/>
  <c r="S499" i="1"/>
  <c r="T499" i="1"/>
  <c r="U499" i="1" s="1"/>
  <c r="S500" i="1"/>
  <c r="T500" i="1"/>
  <c r="S501" i="1"/>
  <c r="T501" i="1"/>
  <c r="S502" i="1"/>
  <c r="T502" i="1"/>
  <c r="S503" i="1"/>
  <c r="T503" i="1"/>
  <c r="U503" i="1" s="1"/>
  <c r="S504" i="1"/>
  <c r="T504" i="1"/>
  <c r="S505" i="1"/>
  <c r="T505" i="1"/>
  <c r="S506" i="1"/>
  <c r="T506" i="1"/>
  <c r="S507" i="1"/>
  <c r="T507" i="1"/>
  <c r="U507" i="1" s="1"/>
  <c r="S508" i="1"/>
  <c r="T508" i="1"/>
  <c r="S509" i="1"/>
  <c r="T509" i="1"/>
  <c r="S510" i="1"/>
  <c r="T510" i="1"/>
  <c r="S511" i="1"/>
  <c r="T511" i="1"/>
  <c r="U511" i="1" s="1"/>
  <c r="S512" i="1"/>
  <c r="T512" i="1"/>
  <c r="S513" i="1"/>
  <c r="T513" i="1"/>
  <c r="S514" i="1"/>
  <c r="T514" i="1"/>
  <c r="S515" i="1"/>
  <c r="T515" i="1"/>
  <c r="U515" i="1" s="1"/>
  <c r="S516" i="1"/>
  <c r="T516" i="1"/>
  <c r="S517" i="1"/>
  <c r="T517" i="1"/>
  <c r="S518" i="1"/>
  <c r="T518" i="1"/>
  <c r="S519" i="1"/>
  <c r="T519" i="1"/>
  <c r="U519" i="1" s="1"/>
  <c r="S520" i="1"/>
  <c r="T520" i="1"/>
  <c r="S521" i="1"/>
  <c r="T521" i="1"/>
  <c r="S522" i="1"/>
  <c r="T522" i="1"/>
  <c r="S523" i="1"/>
  <c r="T523" i="1"/>
  <c r="U523" i="1" s="1"/>
  <c r="S524" i="1"/>
  <c r="T524" i="1"/>
  <c r="S525" i="1"/>
  <c r="T525" i="1"/>
  <c r="S526" i="1"/>
  <c r="T526" i="1"/>
  <c r="S527" i="1"/>
  <c r="T527" i="1"/>
  <c r="U527" i="1" s="1"/>
  <c r="S528" i="1"/>
  <c r="T528" i="1"/>
  <c r="S529" i="1"/>
  <c r="T529" i="1"/>
  <c r="S530" i="1"/>
  <c r="T530" i="1"/>
  <c r="S531" i="1"/>
  <c r="T531" i="1"/>
  <c r="U531" i="1" s="1"/>
  <c r="S532" i="1"/>
  <c r="T532" i="1"/>
  <c r="S533" i="1"/>
  <c r="T533" i="1"/>
  <c r="S534" i="1"/>
  <c r="T534" i="1"/>
  <c r="S535" i="1"/>
  <c r="T535" i="1"/>
  <c r="U535" i="1" s="1"/>
  <c r="S536" i="1"/>
  <c r="T536" i="1"/>
  <c r="S537" i="1"/>
  <c r="T537" i="1"/>
  <c r="S538" i="1"/>
  <c r="T538" i="1"/>
  <c r="S539" i="1"/>
  <c r="T539" i="1"/>
  <c r="U539" i="1" s="1"/>
  <c r="S540" i="1"/>
  <c r="T540" i="1"/>
  <c r="S541" i="1"/>
  <c r="T541" i="1"/>
  <c r="S542" i="1"/>
  <c r="T542" i="1"/>
  <c r="S543" i="1"/>
  <c r="T543" i="1"/>
  <c r="U543" i="1" s="1"/>
  <c r="S544" i="1"/>
  <c r="T544" i="1"/>
  <c r="S545" i="1"/>
  <c r="T545" i="1"/>
  <c r="S546" i="1"/>
  <c r="T546" i="1"/>
  <c r="S547" i="1"/>
  <c r="T547" i="1"/>
  <c r="U547" i="1" s="1"/>
  <c r="S548" i="1"/>
  <c r="T548" i="1"/>
  <c r="S549" i="1"/>
  <c r="T549" i="1"/>
  <c r="S550" i="1"/>
  <c r="T550" i="1"/>
  <c r="S551" i="1"/>
  <c r="T551" i="1"/>
  <c r="U551" i="1" s="1"/>
  <c r="S552" i="1"/>
  <c r="T552" i="1"/>
  <c r="S553" i="1"/>
  <c r="T553" i="1"/>
  <c r="S554" i="1"/>
  <c r="T554" i="1"/>
  <c r="S555" i="1"/>
  <c r="T555" i="1"/>
  <c r="U555" i="1" s="1"/>
  <c r="S556" i="1"/>
  <c r="T556" i="1"/>
  <c r="S557" i="1"/>
  <c r="T557" i="1"/>
  <c r="S558" i="1"/>
  <c r="T558" i="1"/>
  <c r="S559" i="1"/>
  <c r="T559" i="1"/>
  <c r="U559" i="1" s="1"/>
  <c r="S560" i="1"/>
  <c r="T560" i="1"/>
  <c r="S561" i="1"/>
  <c r="T561" i="1"/>
  <c r="S562" i="1"/>
  <c r="T562" i="1"/>
  <c r="S563" i="1"/>
  <c r="T563" i="1"/>
  <c r="U563" i="1" s="1"/>
  <c r="S564" i="1"/>
  <c r="T564" i="1"/>
  <c r="S565" i="1"/>
  <c r="T565" i="1"/>
  <c r="S566" i="1"/>
  <c r="T566" i="1"/>
  <c r="S567" i="1"/>
  <c r="T567" i="1"/>
  <c r="U567" i="1" s="1"/>
  <c r="S568" i="1"/>
  <c r="T568" i="1"/>
  <c r="S569" i="1"/>
  <c r="T569" i="1"/>
  <c r="S570" i="1"/>
  <c r="T570" i="1"/>
  <c r="S571" i="1"/>
  <c r="T571" i="1"/>
  <c r="U571" i="1" s="1"/>
  <c r="S572" i="1"/>
  <c r="T572" i="1"/>
  <c r="S573" i="1"/>
  <c r="T573" i="1"/>
  <c r="S574" i="1"/>
  <c r="T574" i="1"/>
  <c r="S575" i="1"/>
  <c r="T575" i="1"/>
  <c r="U575" i="1" s="1"/>
  <c r="S576" i="1"/>
  <c r="T576" i="1"/>
  <c r="S577" i="1"/>
  <c r="T577" i="1"/>
  <c r="S578" i="1"/>
  <c r="T578" i="1"/>
  <c r="S579" i="1"/>
  <c r="T579" i="1"/>
  <c r="U579" i="1" s="1"/>
  <c r="S580" i="1"/>
  <c r="T580" i="1"/>
  <c r="S581" i="1"/>
  <c r="T581" i="1"/>
  <c r="S582" i="1"/>
  <c r="T582" i="1"/>
  <c r="S583" i="1"/>
  <c r="T583" i="1"/>
  <c r="U583" i="1" s="1"/>
  <c r="S584" i="1"/>
  <c r="T584" i="1"/>
  <c r="S585" i="1"/>
  <c r="T585" i="1"/>
  <c r="S586" i="1"/>
  <c r="T586" i="1"/>
  <c r="S587" i="1"/>
  <c r="T587" i="1"/>
  <c r="U587" i="1" s="1"/>
  <c r="S588" i="1"/>
  <c r="T588" i="1"/>
  <c r="S589" i="1"/>
  <c r="T589" i="1"/>
  <c r="S590" i="1"/>
  <c r="T590" i="1"/>
  <c r="S591" i="1"/>
  <c r="T591" i="1"/>
  <c r="U591" i="1" s="1"/>
  <c r="S592" i="1"/>
  <c r="T592" i="1"/>
  <c r="S593" i="1"/>
  <c r="T593" i="1"/>
  <c r="S594" i="1"/>
  <c r="T594" i="1"/>
  <c r="S595" i="1"/>
  <c r="T595" i="1"/>
  <c r="U595" i="1" s="1"/>
  <c r="S596" i="1"/>
  <c r="T596" i="1"/>
  <c r="S597" i="1"/>
  <c r="T597" i="1"/>
  <c r="S598" i="1"/>
  <c r="T598" i="1"/>
  <c r="S599" i="1"/>
  <c r="T599" i="1"/>
  <c r="U599" i="1" s="1"/>
  <c r="S600" i="1"/>
  <c r="T600" i="1"/>
  <c r="S601" i="1"/>
  <c r="T601" i="1"/>
  <c r="S602" i="1"/>
  <c r="T602" i="1"/>
  <c r="S603" i="1"/>
  <c r="T603" i="1"/>
  <c r="U603" i="1" s="1"/>
  <c r="S604" i="1"/>
  <c r="T604" i="1"/>
  <c r="S605" i="1"/>
  <c r="T605" i="1"/>
  <c r="S606" i="1"/>
  <c r="T606" i="1"/>
  <c r="S607" i="1"/>
  <c r="T607" i="1"/>
  <c r="U607" i="1" s="1"/>
  <c r="S608" i="1"/>
  <c r="T608" i="1"/>
  <c r="S609" i="1"/>
  <c r="T609" i="1"/>
  <c r="S610" i="1"/>
  <c r="T610" i="1"/>
  <c r="S611" i="1"/>
  <c r="T611" i="1"/>
  <c r="U611" i="1" s="1"/>
  <c r="S612" i="1"/>
  <c r="T612" i="1"/>
  <c r="S613" i="1"/>
  <c r="T613" i="1"/>
  <c r="S614" i="1"/>
  <c r="T614" i="1"/>
  <c r="S615" i="1"/>
  <c r="T615" i="1"/>
  <c r="U615" i="1" s="1"/>
  <c r="S616" i="1"/>
  <c r="T616" i="1"/>
  <c r="S617" i="1"/>
  <c r="T617" i="1"/>
  <c r="S618" i="1"/>
  <c r="T618" i="1"/>
  <c r="S619" i="1"/>
  <c r="T619" i="1"/>
  <c r="U619" i="1" s="1"/>
  <c r="S620" i="1"/>
  <c r="T620" i="1"/>
  <c r="S621" i="1"/>
  <c r="T621" i="1"/>
  <c r="S622" i="1"/>
  <c r="T622" i="1"/>
  <c r="S623" i="1"/>
  <c r="T623" i="1"/>
  <c r="U623" i="1" s="1"/>
  <c r="S624" i="1"/>
  <c r="T624" i="1"/>
  <c r="S625" i="1"/>
  <c r="T625" i="1"/>
  <c r="S626" i="1"/>
  <c r="T626" i="1"/>
  <c r="S627" i="1"/>
  <c r="T627" i="1"/>
  <c r="U627" i="1" s="1"/>
  <c r="S628" i="1"/>
  <c r="T628" i="1"/>
  <c r="S629" i="1"/>
  <c r="T629" i="1"/>
  <c r="S630" i="1"/>
  <c r="T630" i="1"/>
  <c r="S631" i="1"/>
  <c r="T631" i="1"/>
  <c r="U631" i="1" s="1"/>
  <c r="S632" i="1"/>
  <c r="T632" i="1"/>
  <c r="S633" i="1"/>
  <c r="T633" i="1"/>
  <c r="S634" i="1"/>
  <c r="T634" i="1"/>
  <c r="S635" i="1"/>
  <c r="T635" i="1"/>
  <c r="U635" i="1" s="1"/>
  <c r="S636" i="1"/>
  <c r="T636" i="1"/>
  <c r="S637" i="1"/>
  <c r="T637" i="1"/>
  <c r="S638" i="1"/>
  <c r="T638" i="1"/>
  <c r="S639" i="1"/>
  <c r="T639" i="1"/>
  <c r="U639" i="1" s="1"/>
  <c r="S640" i="1"/>
  <c r="T640" i="1"/>
  <c r="S641" i="1"/>
  <c r="T641" i="1"/>
  <c r="S642" i="1"/>
  <c r="T642" i="1"/>
  <c r="S643" i="1"/>
  <c r="T643" i="1"/>
  <c r="U643" i="1" s="1"/>
  <c r="S644" i="1"/>
  <c r="T644" i="1"/>
  <c r="S645" i="1"/>
  <c r="T645" i="1"/>
  <c r="S646" i="1"/>
  <c r="T646" i="1"/>
  <c r="S647" i="1"/>
  <c r="T647" i="1"/>
  <c r="U647" i="1" s="1"/>
  <c r="S648" i="1"/>
  <c r="T648" i="1"/>
  <c r="S649" i="1"/>
  <c r="T649" i="1"/>
  <c r="S650" i="1"/>
  <c r="T650" i="1"/>
  <c r="S651" i="1"/>
  <c r="T651" i="1"/>
  <c r="U651" i="1" s="1"/>
  <c r="S652" i="1"/>
  <c r="T652" i="1"/>
  <c r="S653" i="1"/>
  <c r="T653" i="1"/>
  <c r="S654" i="1"/>
  <c r="T654" i="1"/>
  <c r="S655" i="1"/>
  <c r="T655" i="1"/>
  <c r="U655" i="1" s="1"/>
  <c r="S656" i="1"/>
  <c r="T656" i="1"/>
  <c r="S657" i="1"/>
  <c r="T657" i="1"/>
  <c r="S658" i="1"/>
  <c r="T658" i="1"/>
  <c r="S659" i="1"/>
  <c r="T659" i="1"/>
  <c r="U659" i="1" s="1"/>
  <c r="S660" i="1"/>
  <c r="T660" i="1"/>
  <c r="S661" i="1"/>
  <c r="T661" i="1"/>
  <c r="S662" i="1"/>
  <c r="T662" i="1"/>
  <c r="S663" i="1"/>
  <c r="T663" i="1"/>
  <c r="U663" i="1" s="1"/>
  <c r="S664" i="1"/>
  <c r="T664" i="1"/>
  <c r="S665" i="1"/>
  <c r="T665" i="1"/>
  <c r="S666" i="1"/>
  <c r="T666" i="1"/>
  <c r="S667" i="1"/>
  <c r="T667" i="1"/>
  <c r="U667" i="1" s="1"/>
  <c r="S668" i="1"/>
  <c r="T668" i="1"/>
  <c r="S669" i="1"/>
  <c r="T669" i="1"/>
  <c r="S670" i="1"/>
  <c r="T670" i="1"/>
  <c r="S671" i="1"/>
  <c r="T671" i="1"/>
  <c r="U671" i="1" s="1"/>
  <c r="S672" i="1"/>
  <c r="T672" i="1"/>
  <c r="S673" i="1"/>
  <c r="T673" i="1"/>
  <c r="U673" i="1" s="1"/>
  <c r="S674" i="1"/>
  <c r="T674" i="1"/>
  <c r="S675" i="1"/>
  <c r="T675" i="1"/>
  <c r="U675" i="1" s="1"/>
  <c r="S676" i="1"/>
  <c r="T676" i="1"/>
  <c r="S677" i="1"/>
  <c r="T677" i="1"/>
  <c r="U677" i="1" s="1"/>
  <c r="S678" i="1"/>
  <c r="T678" i="1"/>
  <c r="S679" i="1"/>
  <c r="T679" i="1"/>
  <c r="U679" i="1" s="1"/>
  <c r="S680" i="1"/>
  <c r="T680" i="1"/>
  <c r="S681" i="1"/>
  <c r="T681" i="1"/>
  <c r="U681" i="1" s="1"/>
  <c r="S682" i="1"/>
  <c r="T682" i="1"/>
  <c r="S683" i="1"/>
  <c r="T683" i="1"/>
  <c r="U683" i="1" s="1"/>
  <c r="S684" i="1"/>
  <c r="T684" i="1"/>
  <c r="S685" i="1"/>
  <c r="T685" i="1"/>
  <c r="U685" i="1" s="1"/>
  <c r="S686" i="1"/>
  <c r="T686" i="1"/>
  <c r="S687" i="1"/>
  <c r="T687" i="1"/>
  <c r="U687" i="1" s="1"/>
  <c r="S688" i="1"/>
  <c r="T688" i="1"/>
  <c r="S689" i="1"/>
  <c r="T689" i="1"/>
  <c r="U689" i="1" s="1"/>
  <c r="S690" i="1"/>
  <c r="T690" i="1"/>
  <c r="S691" i="1"/>
  <c r="T691" i="1"/>
  <c r="U691" i="1" s="1"/>
  <c r="S692" i="1"/>
  <c r="T692" i="1"/>
  <c r="S693" i="1"/>
  <c r="T693" i="1"/>
  <c r="U693" i="1" s="1"/>
  <c r="S694" i="1"/>
  <c r="T694" i="1"/>
  <c r="S695" i="1"/>
  <c r="T695" i="1"/>
  <c r="U695" i="1" s="1"/>
  <c r="S696" i="1"/>
  <c r="T696" i="1"/>
  <c r="S697" i="1"/>
  <c r="T697" i="1"/>
  <c r="U697" i="1" s="1"/>
  <c r="S698" i="1"/>
  <c r="T698" i="1"/>
  <c r="S699" i="1"/>
  <c r="T699" i="1"/>
  <c r="U699" i="1" s="1"/>
  <c r="S700" i="1"/>
  <c r="T700" i="1"/>
  <c r="S701" i="1"/>
  <c r="T701" i="1"/>
  <c r="U701" i="1" s="1"/>
  <c r="S702" i="1"/>
  <c r="T702" i="1"/>
  <c r="S703" i="1"/>
  <c r="T703" i="1"/>
  <c r="U703" i="1" s="1"/>
  <c r="S704" i="1"/>
  <c r="T704" i="1"/>
  <c r="S705" i="1"/>
  <c r="T705" i="1"/>
  <c r="U705" i="1" s="1"/>
  <c r="S706" i="1"/>
  <c r="T706" i="1"/>
  <c r="S707" i="1"/>
  <c r="T707" i="1"/>
  <c r="U707" i="1" s="1"/>
  <c r="S708" i="1"/>
  <c r="T708" i="1"/>
  <c r="S709" i="1"/>
  <c r="T709" i="1"/>
  <c r="U709" i="1" s="1"/>
  <c r="S710" i="1"/>
  <c r="T710" i="1"/>
  <c r="S711" i="1"/>
  <c r="T711" i="1"/>
  <c r="U711" i="1" s="1"/>
  <c r="S712" i="1"/>
  <c r="T712" i="1"/>
  <c r="S713" i="1"/>
  <c r="T713" i="1"/>
  <c r="U713" i="1" s="1"/>
  <c r="S714" i="1"/>
  <c r="T714" i="1"/>
  <c r="S715" i="1"/>
  <c r="T715" i="1"/>
  <c r="U715" i="1" s="1"/>
  <c r="S716" i="1"/>
  <c r="T716" i="1"/>
  <c r="S717" i="1"/>
  <c r="T717" i="1"/>
  <c r="U717" i="1" s="1"/>
  <c r="S718" i="1"/>
  <c r="T718" i="1"/>
  <c r="S719" i="1"/>
  <c r="T719" i="1"/>
  <c r="U719" i="1" s="1"/>
  <c r="S720" i="1"/>
  <c r="T720" i="1"/>
  <c r="S721" i="1"/>
  <c r="T721" i="1"/>
  <c r="U721" i="1" s="1"/>
  <c r="S722" i="1"/>
  <c r="T722" i="1"/>
  <c r="S723" i="1"/>
  <c r="T723" i="1"/>
  <c r="U723" i="1" s="1"/>
  <c r="S724" i="1"/>
  <c r="T724" i="1"/>
  <c r="S725" i="1"/>
  <c r="T725" i="1"/>
  <c r="U725" i="1" s="1"/>
  <c r="S726" i="1"/>
  <c r="T726" i="1"/>
  <c r="S727" i="1"/>
  <c r="T727" i="1"/>
  <c r="U727" i="1" s="1"/>
  <c r="S728" i="1"/>
  <c r="T728" i="1"/>
  <c r="S729" i="1"/>
  <c r="T729" i="1"/>
  <c r="U729" i="1" s="1"/>
  <c r="S730" i="1"/>
  <c r="T730" i="1"/>
  <c r="S731" i="1"/>
  <c r="T731" i="1"/>
  <c r="U731" i="1" s="1"/>
  <c r="S732" i="1"/>
  <c r="T732" i="1"/>
  <c r="S733" i="1"/>
  <c r="T733" i="1"/>
  <c r="U733" i="1" s="1"/>
  <c r="S734" i="1"/>
  <c r="T734" i="1"/>
  <c r="S735" i="1"/>
  <c r="T735" i="1"/>
  <c r="U735" i="1" s="1"/>
  <c r="S736" i="1"/>
  <c r="T736" i="1"/>
  <c r="S737" i="1"/>
  <c r="T737" i="1"/>
  <c r="U737" i="1" s="1"/>
  <c r="S738" i="1"/>
  <c r="T738" i="1"/>
  <c r="S739" i="1"/>
  <c r="T739" i="1"/>
  <c r="U739" i="1" s="1"/>
  <c r="S740" i="1"/>
  <c r="T740" i="1"/>
  <c r="S741" i="1"/>
  <c r="T741" i="1"/>
  <c r="U741" i="1" s="1"/>
  <c r="S742" i="1"/>
  <c r="T742" i="1"/>
  <c r="S743" i="1"/>
  <c r="T743" i="1"/>
  <c r="U743" i="1" s="1"/>
  <c r="S744" i="1"/>
  <c r="T744" i="1"/>
  <c r="S745" i="1"/>
  <c r="T745" i="1"/>
  <c r="U745" i="1" s="1"/>
  <c r="S746" i="1"/>
  <c r="T746" i="1"/>
  <c r="S747" i="1"/>
  <c r="T747" i="1"/>
  <c r="U747" i="1" s="1"/>
  <c r="S748" i="1"/>
  <c r="T748" i="1"/>
  <c r="S749" i="1"/>
  <c r="T749" i="1"/>
  <c r="U749" i="1" s="1"/>
  <c r="S750" i="1"/>
  <c r="T750" i="1"/>
  <c r="S751" i="1"/>
  <c r="T751" i="1"/>
  <c r="U751" i="1" s="1"/>
  <c r="S752" i="1"/>
  <c r="T752" i="1"/>
  <c r="S753" i="1"/>
  <c r="T753" i="1"/>
  <c r="U753" i="1" s="1"/>
  <c r="S754" i="1"/>
  <c r="T754" i="1"/>
  <c r="S755" i="1"/>
  <c r="T755" i="1"/>
  <c r="U755" i="1" s="1"/>
  <c r="S756" i="1"/>
  <c r="T756" i="1"/>
  <c r="S757" i="1"/>
  <c r="T757" i="1"/>
  <c r="U757" i="1" s="1"/>
  <c r="S758" i="1"/>
  <c r="T758" i="1"/>
  <c r="S759" i="1"/>
  <c r="T759" i="1"/>
  <c r="U759" i="1" s="1"/>
  <c r="S760" i="1"/>
  <c r="T760" i="1"/>
  <c r="S761" i="1"/>
  <c r="T761" i="1"/>
  <c r="U761" i="1" s="1"/>
  <c r="S762" i="1"/>
  <c r="T762" i="1"/>
  <c r="S763" i="1"/>
  <c r="T763" i="1"/>
  <c r="U763" i="1" s="1"/>
  <c r="S764" i="1"/>
  <c r="T764" i="1"/>
  <c r="S765" i="1"/>
  <c r="T765" i="1"/>
  <c r="U765" i="1" s="1"/>
  <c r="S766" i="1"/>
  <c r="T766" i="1"/>
  <c r="S767" i="1"/>
  <c r="T767" i="1"/>
  <c r="U767" i="1" s="1"/>
  <c r="S768" i="1"/>
  <c r="T768" i="1"/>
  <c r="S769" i="1"/>
  <c r="T769" i="1"/>
  <c r="U769" i="1" s="1"/>
  <c r="S770" i="1"/>
  <c r="T770" i="1"/>
  <c r="S771" i="1"/>
  <c r="T771" i="1"/>
  <c r="U771" i="1" s="1"/>
  <c r="S772" i="1"/>
  <c r="T772" i="1"/>
  <c r="S773" i="1"/>
  <c r="T773" i="1"/>
  <c r="U773" i="1" s="1"/>
  <c r="S774" i="1"/>
  <c r="T774" i="1"/>
  <c r="S775" i="1"/>
  <c r="T775" i="1"/>
  <c r="U775" i="1" s="1"/>
  <c r="S776" i="1"/>
  <c r="T776" i="1"/>
  <c r="S777" i="1"/>
  <c r="T777" i="1"/>
  <c r="U777" i="1" s="1"/>
  <c r="S778" i="1"/>
  <c r="T778" i="1"/>
  <c r="S779" i="1"/>
  <c r="T779" i="1"/>
  <c r="U779" i="1" s="1"/>
  <c r="S780" i="1"/>
  <c r="T780" i="1"/>
  <c r="S781" i="1"/>
  <c r="T781" i="1"/>
  <c r="U781" i="1" s="1"/>
  <c r="S782" i="1"/>
  <c r="T782" i="1"/>
  <c r="S783" i="1"/>
  <c r="T783" i="1"/>
  <c r="U783" i="1" s="1"/>
  <c r="S784" i="1"/>
  <c r="T784" i="1"/>
  <c r="S785" i="1"/>
  <c r="T785" i="1"/>
  <c r="U785" i="1" s="1"/>
  <c r="S786" i="1"/>
  <c r="T786" i="1"/>
  <c r="S787" i="1"/>
  <c r="T787" i="1"/>
  <c r="U787" i="1" s="1"/>
  <c r="S788" i="1"/>
  <c r="T788" i="1"/>
  <c r="S789" i="1"/>
  <c r="T789" i="1"/>
  <c r="U789" i="1" s="1"/>
  <c r="S790" i="1"/>
  <c r="T790" i="1"/>
  <c r="S791" i="1"/>
  <c r="T791" i="1"/>
  <c r="U791" i="1" s="1"/>
  <c r="S792" i="1"/>
  <c r="T792" i="1"/>
  <c r="S793" i="1"/>
  <c r="T793" i="1"/>
  <c r="U793" i="1" s="1"/>
  <c r="S794" i="1"/>
  <c r="T794" i="1"/>
  <c r="S795" i="1"/>
  <c r="T795" i="1"/>
  <c r="U795" i="1" s="1"/>
  <c r="S796" i="1"/>
  <c r="T796" i="1"/>
  <c r="S797" i="1"/>
  <c r="T797" i="1"/>
  <c r="U797" i="1" s="1"/>
  <c r="S798" i="1"/>
  <c r="T798" i="1"/>
  <c r="S799" i="1"/>
  <c r="T799" i="1"/>
  <c r="U799" i="1" s="1"/>
  <c r="S800" i="1"/>
  <c r="T800" i="1"/>
  <c r="S801" i="1"/>
  <c r="T801" i="1"/>
  <c r="U801" i="1" s="1"/>
  <c r="S802" i="1"/>
  <c r="T802" i="1"/>
  <c r="S803" i="1"/>
  <c r="T803" i="1"/>
  <c r="U803" i="1" s="1"/>
  <c r="S804" i="1"/>
  <c r="T804" i="1"/>
  <c r="S805" i="1"/>
  <c r="T805" i="1"/>
  <c r="U805" i="1" s="1"/>
  <c r="S806" i="1"/>
  <c r="T806" i="1"/>
  <c r="S807" i="1"/>
  <c r="T807" i="1"/>
  <c r="U807" i="1" s="1"/>
  <c r="S808" i="1"/>
  <c r="T808" i="1"/>
  <c r="S809" i="1"/>
  <c r="T809" i="1"/>
  <c r="U809" i="1" s="1"/>
  <c r="S810" i="1"/>
  <c r="T810" i="1"/>
  <c r="S811" i="1"/>
  <c r="T811" i="1"/>
  <c r="U811" i="1" s="1"/>
  <c r="S812" i="1"/>
  <c r="T812" i="1"/>
  <c r="S813" i="1"/>
  <c r="T813" i="1"/>
  <c r="U813" i="1" s="1"/>
  <c r="S814" i="1"/>
  <c r="T814" i="1"/>
  <c r="S815" i="1"/>
  <c r="T815" i="1"/>
  <c r="U815" i="1" s="1"/>
  <c r="S816" i="1"/>
  <c r="T816" i="1"/>
  <c r="S817" i="1"/>
  <c r="T817" i="1"/>
  <c r="U817" i="1" s="1"/>
  <c r="S818" i="1"/>
  <c r="T818" i="1"/>
  <c r="S819" i="1"/>
  <c r="T819" i="1"/>
  <c r="U819" i="1" s="1"/>
  <c r="S820" i="1"/>
  <c r="T820" i="1"/>
  <c r="S821" i="1"/>
  <c r="T821" i="1"/>
  <c r="U821" i="1" s="1"/>
  <c r="S822" i="1"/>
  <c r="T822" i="1"/>
  <c r="S823" i="1"/>
  <c r="T823" i="1"/>
  <c r="U823" i="1" s="1"/>
  <c r="S824" i="1"/>
  <c r="T824" i="1"/>
  <c r="S825" i="1"/>
  <c r="T825" i="1"/>
  <c r="U825" i="1" s="1"/>
  <c r="S826" i="1"/>
  <c r="T826" i="1"/>
  <c r="S827" i="1"/>
  <c r="T827" i="1"/>
  <c r="U827" i="1" s="1"/>
  <c r="S828" i="1"/>
  <c r="T828" i="1"/>
  <c r="S829" i="1"/>
  <c r="T829" i="1"/>
  <c r="U829" i="1" s="1"/>
  <c r="S830" i="1"/>
  <c r="T830" i="1"/>
  <c r="S831" i="1"/>
  <c r="T831" i="1"/>
  <c r="U831" i="1" s="1"/>
  <c r="S832" i="1"/>
  <c r="T832" i="1"/>
  <c r="S833" i="1"/>
  <c r="T833" i="1"/>
  <c r="U833" i="1" s="1"/>
  <c r="S834" i="1"/>
  <c r="T834" i="1"/>
  <c r="S835" i="1"/>
  <c r="T835" i="1"/>
  <c r="U835" i="1" s="1"/>
  <c r="S836" i="1"/>
  <c r="T836" i="1"/>
  <c r="S837" i="1"/>
  <c r="T837" i="1"/>
  <c r="U837" i="1" s="1"/>
  <c r="S838" i="1"/>
  <c r="T838" i="1"/>
  <c r="S839" i="1"/>
  <c r="T839" i="1"/>
  <c r="U839" i="1" s="1"/>
  <c r="S840" i="1"/>
  <c r="T840" i="1"/>
  <c r="S841" i="1"/>
  <c r="T841" i="1"/>
  <c r="U841" i="1" s="1"/>
  <c r="S842" i="1"/>
  <c r="T842" i="1"/>
  <c r="S843" i="1"/>
  <c r="T843" i="1"/>
  <c r="U843" i="1" s="1"/>
  <c r="S844" i="1"/>
  <c r="T844" i="1"/>
  <c r="S845" i="1"/>
  <c r="T845" i="1"/>
  <c r="U845" i="1" s="1"/>
  <c r="S846" i="1"/>
  <c r="T846" i="1"/>
  <c r="S847" i="1"/>
  <c r="T847" i="1"/>
  <c r="U847" i="1" s="1"/>
  <c r="S848" i="1"/>
  <c r="T848" i="1"/>
  <c r="S849" i="1"/>
  <c r="T849" i="1"/>
  <c r="U849" i="1" s="1"/>
  <c r="S850" i="1"/>
  <c r="T850" i="1"/>
  <c r="S851" i="1"/>
  <c r="T851" i="1"/>
  <c r="U851" i="1" s="1"/>
  <c r="S852" i="1"/>
  <c r="T852" i="1"/>
  <c r="S853" i="1"/>
  <c r="T853" i="1"/>
  <c r="U853" i="1" s="1"/>
  <c r="S854" i="1"/>
  <c r="T854" i="1"/>
  <c r="S855" i="1"/>
  <c r="T855" i="1"/>
  <c r="U855" i="1" s="1"/>
  <c r="S856" i="1"/>
  <c r="T856" i="1"/>
  <c r="S857" i="1"/>
  <c r="T857" i="1"/>
  <c r="U857" i="1" s="1"/>
  <c r="S858" i="1"/>
  <c r="T858" i="1"/>
  <c r="S859" i="1"/>
  <c r="T859" i="1"/>
  <c r="U859" i="1" s="1"/>
  <c r="S860" i="1"/>
  <c r="T860" i="1"/>
  <c r="S861" i="1"/>
  <c r="T861" i="1"/>
  <c r="U861" i="1" s="1"/>
  <c r="S862" i="1"/>
  <c r="T862" i="1"/>
  <c r="S863" i="1"/>
  <c r="T863" i="1"/>
  <c r="U863" i="1" s="1"/>
  <c r="S864" i="1"/>
  <c r="T864" i="1"/>
  <c r="S865" i="1"/>
  <c r="T865" i="1"/>
  <c r="U865" i="1" s="1"/>
  <c r="S866" i="1"/>
  <c r="T866" i="1"/>
  <c r="S867" i="1"/>
  <c r="T867" i="1"/>
  <c r="U867" i="1" s="1"/>
  <c r="S868" i="1"/>
  <c r="T868" i="1"/>
  <c r="S869" i="1"/>
  <c r="T869" i="1"/>
  <c r="U869" i="1" s="1"/>
  <c r="S870" i="1"/>
  <c r="T870" i="1"/>
  <c r="S871" i="1"/>
  <c r="T871" i="1"/>
  <c r="U871" i="1" s="1"/>
  <c r="S872" i="1"/>
  <c r="T872" i="1"/>
  <c r="S873" i="1"/>
  <c r="T873" i="1"/>
  <c r="U873" i="1" s="1"/>
  <c r="S874" i="1"/>
  <c r="T874" i="1"/>
  <c r="S875" i="1"/>
  <c r="T875" i="1"/>
  <c r="U875" i="1" s="1"/>
  <c r="S876" i="1"/>
  <c r="T876" i="1"/>
  <c r="S877" i="1"/>
  <c r="T877" i="1"/>
  <c r="U877" i="1" s="1"/>
  <c r="S878" i="1"/>
  <c r="T878" i="1"/>
  <c r="S879" i="1"/>
  <c r="T879" i="1"/>
  <c r="U879" i="1" s="1"/>
  <c r="S880" i="1"/>
  <c r="T880" i="1"/>
  <c r="S881" i="1"/>
  <c r="T881" i="1"/>
  <c r="U881" i="1" s="1"/>
  <c r="S882" i="1"/>
  <c r="T882" i="1"/>
  <c r="S883" i="1"/>
  <c r="T883" i="1"/>
  <c r="U883" i="1" s="1"/>
  <c r="S884" i="1"/>
  <c r="T884" i="1"/>
  <c r="S885" i="1"/>
  <c r="T885" i="1"/>
  <c r="U885" i="1" s="1"/>
  <c r="S886" i="1"/>
  <c r="T886" i="1"/>
  <c r="S887" i="1"/>
  <c r="T887" i="1"/>
  <c r="U887" i="1" s="1"/>
  <c r="S888" i="1"/>
  <c r="T888" i="1"/>
  <c r="S889" i="1"/>
  <c r="T889" i="1"/>
  <c r="U889" i="1" s="1"/>
  <c r="S890" i="1"/>
  <c r="T890" i="1"/>
  <c r="S891" i="1"/>
  <c r="T891" i="1"/>
  <c r="U891" i="1" s="1"/>
  <c r="S892" i="1"/>
  <c r="T892" i="1"/>
  <c r="S893" i="1"/>
  <c r="T893" i="1"/>
  <c r="U893" i="1" s="1"/>
  <c r="S894" i="1"/>
  <c r="T894" i="1"/>
  <c r="S895" i="1"/>
  <c r="T895" i="1"/>
  <c r="U895" i="1" s="1"/>
  <c r="S896" i="1"/>
  <c r="T896" i="1"/>
  <c r="S897" i="1"/>
  <c r="T897" i="1"/>
  <c r="U897" i="1" s="1"/>
  <c r="S898" i="1"/>
  <c r="T898" i="1"/>
  <c r="S899" i="1"/>
  <c r="T899" i="1"/>
  <c r="U899" i="1" s="1"/>
  <c r="S900" i="1"/>
  <c r="T900" i="1"/>
  <c r="S901" i="1"/>
  <c r="T901" i="1"/>
  <c r="U901" i="1" s="1"/>
  <c r="S902" i="1"/>
  <c r="T902" i="1"/>
  <c r="S903" i="1"/>
  <c r="T903" i="1"/>
  <c r="U903" i="1" s="1"/>
  <c r="S904" i="1"/>
  <c r="T904" i="1"/>
  <c r="S905" i="1"/>
  <c r="T905" i="1"/>
  <c r="U905" i="1" s="1"/>
  <c r="S906" i="1"/>
  <c r="T906" i="1"/>
  <c r="S907" i="1"/>
  <c r="T907" i="1"/>
  <c r="U907" i="1" s="1"/>
  <c r="S908" i="1"/>
  <c r="T908" i="1"/>
  <c r="S909" i="1"/>
  <c r="T909" i="1"/>
  <c r="U909" i="1" s="1"/>
  <c r="S910" i="1"/>
  <c r="T910" i="1"/>
  <c r="S911" i="1"/>
  <c r="T911" i="1"/>
  <c r="U911" i="1" s="1"/>
  <c r="S912" i="1"/>
  <c r="T912" i="1"/>
  <c r="S913" i="1"/>
  <c r="T913" i="1"/>
  <c r="U913" i="1" s="1"/>
  <c r="S914" i="1"/>
  <c r="T914" i="1"/>
  <c r="S915" i="1"/>
  <c r="T915" i="1"/>
  <c r="U915" i="1" s="1"/>
  <c r="S916" i="1"/>
  <c r="T916" i="1"/>
  <c r="S917" i="1"/>
  <c r="T917" i="1"/>
  <c r="U917" i="1" s="1"/>
  <c r="S918" i="1"/>
  <c r="T918" i="1"/>
  <c r="S919" i="1"/>
  <c r="T919" i="1"/>
  <c r="U919" i="1" s="1"/>
  <c r="S920" i="1"/>
  <c r="T920" i="1"/>
  <c r="S921" i="1"/>
  <c r="T921" i="1"/>
  <c r="U921" i="1" s="1"/>
  <c r="S922" i="1"/>
  <c r="T922" i="1"/>
  <c r="S923" i="1"/>
  <c r="T923" i="1"/>
  <c r="U923" i="1" s="1"/>
  <c r="S924" i="1"/>
  <c r="T924" i="1"/>
  <c r="S925" i="1"/>
  <c r="T925" i="1"/>
  <c r="U925" i="1" s="1"/>
  <c r="S926" i="1"/>
  <c r="T926" i="1"/>
  <c r="S927" i="1"/>
  <c r="T927" i="1"/>
  <c r="U927" i="1" s="1"/>
  <c r="S928" i="1"/>
  <c r="T928" i="1"/>
  <c r="S929" i="1"/>
  <c r="T929" i="1"/>
  <c r="U929" i="1" s="1"/>
  <c r="S930" i="1"/>
  <c r="T930" i="1"/>
  <c r="S931" i="1"/>
  <c r="T931" i="1"/>
  <c r="U931" i="1" s="1"/>
  <c r="S932" i="1"/>
  <c r="T932" i="1"/>
  <c r="S933" i="1"/>
  <c r="T933" i="1"/>
  <c r="U933" i="1" s="1"/>
  <c r="S934" i="1"/>
  <c r="T934" i="1"/>
  <c r="S935" i="1"/>
  <c r="T935" i="1"/>
  <c r="U935" i="1" s="1"/>
  <c r="S936" i="1"/>
  <c r="T936" i="1"/>
  <c r="S937" i="1"/>
  <c r="T937" i="1"/>
  <c r="U937" i="1" s="1"/>
  <c r="S938" i="1"/>
  <c r="T938" i="1"/>
  <c r="S939" i="1"/>
  <c r="T939" i="1"/>
  <c r="U939" i="1" s="1"/>
  <c r="S940" i="1"/>
  <c r="T940" i="1"/>
  <c r="S941" i="1"/>
  <c r="T941" i="1"/>
  <c r="U941" i="1" s="1"/>
  <c r="S942" i="1"/>
  <c r="T942" i="1"/>
  <c r="S943" i="1"/>
  <c r="T943" i="1"/>
  <c r="U943" i="1" s="1"/>
  <c r="S944" i="1"/>
  <c r="T944" i="1"/>
  <c r="S945" i="1"/>
  <c r="T945" i="1"/>
  <c r="U945" i="1" s="1"/>
  <c r="S946" i="1"/>
  <c r="T946" i="1"/>
  <c r="S947" i="1"/>
  <c r="T947" i="1"/>
  <c r="U947" i="1" s="1"/>
  <c r="S948" i="1"/>
  <c r="T948" i="1"/>
  <c r="S949" i="1"/>
  <c r="T949" i="1"/>
  <c r="U949" i="1" s="1"/>
  <c r="S950" i="1"/>
  <c r="T950" i="1"/>
  <c r="S951" i="1"/>
  <c r="T951" i="1"/>
  <c r="U951" i="1" s="1"/>
  <c r="S952" i="1"/>
  <c r="T952" i="1"/>
  <c r="S953" i="1"/>
  <c r="T953" i="1"/>
  <c r="U953" i="1" s="1"/>
  <c r="S954" i="1"/>
  <c r="T954" i="1"/>
  <c r="S955" i="1"/>
  <c r="T955" i="1"/>
  <c r="U955" i="1" s="1"/>
  <c r="S956" i="1"/>
  <c r="T956" i="1"/>
  <c r="S957" i="1"/>
  <c r="T957" i="1"/>
  <c r="U957" i="1" s="1"/>
  <c r="S958" i="1"/>
  <c r="T958" i="1"/>
  <c r="S959" i="1"/>
  <c r="T959" i="1"/>
  <c r="U959" i="1" s="1"/>
  <c r="S960" i="1"/>
  <c r="T960" i="1"/>
  <c r="S961" i="1"/>
  <c r="T961" i="1"/>
  <c r="U961" i="1" s="1"/>
  <c r="S962" i="1"/>
  <c r="T962" i="1"/>
  <c r="S963" i="1"/>
  <c r="T963" i="1"/>
  <c r="U963" i="1" s="1"/>
  <c r="S964" i="1"/>
  <c r="T964" i="1"/>
  <c r="S965" i="1"/>
  <c r="T965" i="1"/>
  <c r="U965" i="1" s="1"/>
  <c r="S966" i="1"/>
  <c r="T966" i="1"/>
  <c r="S967" i="1"/>
  <c r="T967" i="1"/>
  <c r="U967" i="1" s="1"/>
  <c r="S968" i="1"/>
  <c r="T968" i="1"/>
  <c r="S969" i="1"/>
  <c r="T969" i="1"/>
  <c r="U969" i="1" s="1"/>
  <c r="S970" i="1"/>
  <c r="T970" i="1"/>
  <c r="S971" i="1"/>
  <c r="T971" i="1"/>
  <c r="U971" i="1" s="1"/>
  <c r="S972" i="1"/>
  <c r="T972" i="1"/>
  <c r="S973" i="1"/>
  <c r="T973" i="1"/>
  <c r="U973" i="1" s="1"/>
  <c r="S974" i="1"/>
  <c r="T974" i="1"/>
  <c r="S975" i="1"/>
  <c r="T975" i="1"/>
  <c r="U975" i="1" s="1"/>
  <c r="S976" i="1"/>
  <c r="T976" i="1"/>
  <c r="S977" i="1"/>
  <c r="T977" i="1"/>
  <c r="U977" i="1" s="1"/>
  <c r="S978" i="1"/>
  <c r="T978" i="1"/>
  <c r="S979" i="1"/>
  <c r="T979" i="1"/>
  <c r="U979" i="1" s="1"/>
  <c r="S980" i="1"/>
  <c r="T980" i="1"/>
  <c r="S981" i="1"/>
  <c r="T981" i="1"/>
  <c r="U981" i="1" s="1"/>
  <c r="S982" i="1"/>
  <c r="T982" i="1"/>
  <c r="S983" i="1"/>
  <c r="T983" i="1"/>
  <c r="U983" i="1" s="1"/>
  <c r="S984" i="1"/>
  <c r="T984" i="1"/>
  <c r="S985" i="1"/>
  <c r="T985" i="1"/>
  <c r="U985" i="1" s="1"/>
  <c r="S986" i="1"/>
  <c r="T986" i="1"/>
  <c r="S987" i="1"/>
  <c r="T987" i="1"/>
  <c r="U987" i="1" s="1"/>
  <c r="S988" i="1"/>
  <c r="T988" i="1"/>
  <c r="S989" i="1"/>
  <c r="T989" i="1"/>
  <c r="U989" i="1" s="1"/>
  <c r="S990" i="1"/>
  <c r="T990" i="1"/>
  <c r="S991" i="1"/>
  <c r="T991" i="1"/>
  <c r="U991" i="1" s="1"/>
  <c r="S992" i="1"/>
  <c r="T992" i="1"/>
  <c r="S993" i="1"/>
  <c r="T993" i="1"/>
  <c r="U993" i="1" s="1"/>
  <c r="S994" i="1"/>
  <c r="T994" i="1"/>
  <c r="S995" i="1"/>
  <c r="T995" i="1"/>
  <c r="U995" i="1" s="1"/>
  <c r="S996" i="1"/>
  <c r="T996" i="1"/>
  <c r="S997" i="1"/>
  <c r="T997" i="1"/>
  <c r="U997" i="1" s="1"/>
  <c r="S998" i="1"/>
  <c r="T998" i="1"/>
  <c r="S999" i="1"/>
  <c r="T999" i="1"/>
  <c r="U999" i="1" s="1"/>
  <c r="S1000" i="1"/>
  <c r="T1000" i="1"/>
  <c r="S1001" i="1"/>
  <c r="T1001" i="1"/>
  <c r="U1001" i="1" s="1"/>
  <c r="S1002" i="1"/>
  <c r="T1002" i="1"/>
  <c r="S1003" i="1"/>
  <c r="T1003" i="1"/>
  <c r="U1003" i="1" s="1"/>
  <c r="S1004" i="1"/>
  <c r="T1004" i="1"/>
  <c r="S1005" i="1"/>
  <c r="T1005" i="1"/>
  <c r="U1005" i="1" s="1"/>
  <c r="S1006" i="1"/>
  <c r="T1006" i="1"/>
  <c r="S1007" i="1"/>
  <c r="T1007" i="1"/>
  <c r="U1007" i="1" s="1"/>
  <c r="S1008" i="1"/>
  <c r="T1008" i="1"/>
  <c r="S1009" i="1"/>
  <c r="T1009" i="1"/>
  <c r="U1009" i="1" s="1"/>
  <c r="S1010" i="1"/>
  <c r="T1010" i="1"/>
  <c r="S1011" i="1"/>
  <c r="T1011" i="1"/>
  <c r="U1011" i="1" s="1"/>
  <c r="S1012" i="1"/>
  <c r="T1012" i="1"/>
  <c r="S1013" i="1"/>
  <c r="T1013" i="1"/>
  <c r="U1013" i="1" s="1"/>
  <c r="S1014" i="1"/>
  <c r="T1014" i="1"/>
  <c r="S1015" i="1"/>
  <c r="T1015" i="1"/>
  <c r="U1015" i="1" s="1"/>
  <c r="S1016" i="1"/>
  <c r="T1016" i="1"/>
  <c r="S1017" i="1"/>
  <c r="T1017" i="1"/>
  <c r="U1017" i="1" s="1"/>
  <c r="S1018" i="1"/>
  <c r="T1018" i="1"/>
  <c r="S1019" i="1"/>
  <c r="T1019" i="1"/>
  <c r="U1019" i="1" s="1"/>
  <c r="S1020" i="1"/>
  <c r="T1020" i="1"/>
  <c r="S1021" i="1"/>
  <c r="T1021" i="1"/>
  <c r="U1021" i="1" s="1"/>
  <c r="S1022" i="1"/>
  <c r="T1022" i="1"/>
  <c r="S1023" i="1"/>
  <c r="T1023" i="1"/>
  <c r="U1023" i="1" s="1"/>
  <c r="S1024" i="1"/>
  <c r="T1024" i="1"/>
  <c r="S1025" i="1"/>
  <c r="T1025" i="1"/>
  <c r="U1025" i="1" s="1"/>
  <c r="S1026" i="1"/>
  <c r="T1026" i="1"/>
  <c r="S1027" i="1"/>
  <c r="T1027" i="1"/>
  <c r="U1027" i="1" s="1"/>
  <c r="S1028" i="1"/>
  <c r="T1028" i="1"/>
  <c r="S1029" i="1"/>
  <c r="T1029" i="1"/>
  <c r="U1029" i="1" s="1"/>
  <c r="S1030" i="1"/>
  <c r="T1030" i="1"/>
  <c r="S1031" i="1"/>
  <c r="T1031" i="1"/>
  <c r="U1031" i="1" s="1"/>
  <c r="S1032" i="1"/>
  <c r="T1032" i="1"/>
  <c r="S1033" i="1"/>
  <c r="T1033" i="1"/>
  <c r="U1033" i="1" s="1"/>
  <c r="S1034" i="1"/>
  <c r="T1034" i="1"/>
  <c r="S1035" i="1"/>
  <c r="T1035" i="1"/>
  <c r="U1035" i="1" s="1"/>
  <c r="S1036" i="1"/>
  <c r="T1036" i="1"/>
  <c r="S1037" i="1"/>
  <c r="T1037" i="1"/>
  <c r="U1037" i="1" s="1"/>
  <c r="S1038" i="1"/>
  <c r="T1038" i="1"/>
  <c r="S1039" i="1"/>
  <c r="T1039" i="1"/>
  <c r="U1039" i="1" s="1"/>
  <c r="S1040" i="1"/>
  <c r="T1040" i="1"/>
  <c r="S1041" i="1"/>
  <c r="T1041" i="1"/>
  <c r="U1041" i="1" s="1"/>
  <c r="S1042" i="1"/>
  <c r="T1042" i="1"/>
  <c r="S1043" i="1"/>
  <c r="T1043" i="1"/>
  <c r="U1043" i="1" s="1"/>
  <c r="S1044" i="1"/>
  <c r="T1044" i="1"/>
  <c r="S1045" i="1"/>
  <c r="T1045" i="1"/>
  <c r="U1045" i="1" s="1"/>
  <c r="S1046" i="1"/>
  <c r="T1046" i="1"/>
  <c r="S1047" i="1"/>
  <c r="T1047" i="1"/>
  <c r="U1047" i="1" s="1"/>
  <c r="S1048" i="1"/>
  <c r="T1048" i="1"/>
  <c r="S1049" i="1"/>
  <c r="T1049" i="1"/>
  <c r="U1049" i="1" s="1"/>
  <c r="S1050" i="1"/>
  <c r="T1050" i="1"/>
  <c r="S1051" i="1"/>
  <c r="T1051" i="1"/>
  <c r="U1051" i="1" s="1"/>
  <c r="S1052" i="1"/>
  <c r="T1052" i="1"/>
  <c r="S1053" i="1"/>
  <c r="T1053" i="1"/>
  <c r="U1053" i="1" s="1"/>
  <c r="S1054" i="1"/>
  <c r="T1054" i="1"/>
  <c r="S1055" i="1"/>
  <c r="T1055" i="1"/>
  <c r="U1055" i="1" s="1"/>
  <c r="S1056" i="1"/>
  <c r="T1056" i="1"/>
  <c r="S1057" i="1"/>
  <c r="T1057" i="1"/>
  <c r="U1057" i="1" s="1"/>
  <c r="S1058" i="1"/>
  <c r="T1058" i="1"/>
  <c r="S1059" i="1"/>
  <c r="T1059" i="1"/>
  <c r="U1059" i="1" s="1"/>
  <c r="S1060" i="1"/>
  <c r="T1060" i="1"/>
  <c r="S1061" i="1"/>
  <c r="T1061" i="1"/>
  <c r="U1061" i="1" s="1"/>
  <c r="S1062" i="1"/>
  <c r="T1062" i="1"/>
  <c r="S1063" i="1"/>
  <c r="T1063" i="1"/>
  <c r="U1063" i="1" s="1"/>
  <c r="S1064" i="1"/>
  <c r="T1064" i="1"/>
  <c r="S1065" i="1"/>
  <c r="T1065" i="1"/>
  <c r="U1065" i="1" s="1"/>
  <c r="S1066" i="1"/>
  <c r="T1066" i="1"/>
  <c r="S1067" i="1"/>
  <c r="T1067" i="1"/>
  <c r="U1067" i="1" s="1"/>
  <c r="S1068" i="1"/>
  <c r="T1068" i="1"/>
  <c r="S1069" i="1"/>
  <c r="T1069" i="1"/>
  <c r="U1069" i="1" s="1"/>
  <c r="S1070" i="1"/>
  <c r="T1070" i="1"/>
  <c r="S1071" i="1"/>
  <c r="T1071" i="1"/>
  <c r="U1071" i="1" s="1"/>
  <c r="S1072" i="1"/>
  <c r="T1072" i="1"/>
  <c r="S1073" i="1"/>
  <c r="T1073" i="1"/>
  <c r="U1073" i="1" s="1"/>
  <c r="S1074" i="1"/>
  <c r="T1074" i="1"/>
  <c r="S1075" i="1"/>
  <c r="T1075" i="1"/>
  <c r="U1075" i="1" s="1"/>
  <c r="S1076" i="1"/>
  <c r="T1076" i="1"/>
  <c r="S1077" i="1"/>
  <c r="T1077" i="1"/>
  <c r="U1077" i="1" s="1"/>
  <c r="S1078" i="1"/>
  <c r="T1078" i="1"/>
  <c r="S1079" i="1"/>
  <c r="T1079" i="1"/>
  <c r="U1079" i="1" s="1"/>
  <c r="S1080" i="1"/>
  <c r="T1080" i="1"/>
  <c r="S1081" i="1"/>
  <c r="T1081" i="1"/>
  <c r="U1081" i="1" s="1"/>
  <c r="S1082" i="1"/>
  <c r="T1082" i="1"/>
  <c r="S1083" i="1"/>
  <c r="T1083" i="1"/>
  <c r="U1083" i="1" s="1"/>
  <c r="S1084" i="1"/>
  <c r="T1084" i="1"/>
  <c r="S1085" i="1"/>
  <c r="T1085" i="1"/>
  <c r="U1085" i="1" s="1"/>
  <c r="S1086" i="1"/>
  <c r="T1086" i="1"/>
  <c r="S1087" i="1"/>
  <c r="T1087" i="1"/>
  <c r="U1087" i="1" s="1"/>
  <c r="S1088" i="1"/>
  <c r="T1088" i="1"/>
  <c r="S1089" i="1"/>
  <c r="T1089" i="1"/>
  <c r="U1089" i="1" s="1"/>
  <c r="S1090" i="1"/>
  <c r="T1090" i="1"/>
  <c r="S1091" i="1"/>
  <c r="T1091" i="1"/>
  <c r="U1091" i="1" s="1"/>
  <c r="S1092" i="1"/>
  <c r="T1092" i="1"/>
  <c r="S1093" i="1"/>
  <c r="T1093" i="1"/>
  <c r="U1093" i="1" s="1"/>
  <c r="S1094" i="1"/>
  <c r="T1094" i="1"/>
  <c r="S1095" i="1"/>
  <c r="T1095" i="1"/>
  <c r="U1095" i="1" s="1"/>
  <c r="S1096" i="1"/>
  <c r="T1096" i="1"/>
  <c r="S1097" i="1"/>
  <c r="T1097" i="1"/>
  <c r="U1097" i="1" s="1"/>
  <c r="S1098" i="1"/>
  <c r="T1098" i="1"/>
  <c r="S1099" i="1"/>
  <c r="T1099" i="1"/>
  <c r="U1099" i="1" s="1"/>
  <c r="S1100" i="1"/>
  <c r="T1100" i="1"/>
  <c r="S1101" i="1"/>
  <c r="T1101" i="1"/>
  <c r="U1101" i="1" s="1"/>
  <c r="S1102" i="1"/>
  <c r="T1102" i="1"/>
  <c r="S1103" i="1"/>
  <c r="T1103" i="1"/>
  <c r="U1103" i="1" s="1"/>
  <c r="S1104" i="1"/>
  <c r="T1104" i="1"/>
  <c r="S1105" i="1"/>
  <c r="T1105" i="1"/>
  <c r="U1105" i="1" s="1"/>
  <c r="S1106" i="1"/>
  <c r="T1106" i="1"/>
  <c r="S1107" i="1"/>
  <c r="T1107" i="1"/>
  <c r="U1107" i="1" s="1"/>
  <c r="S1108" i="1"/>
  <c r="T1108" i="1"/>
  <c r="S1109" i="1"/>
  <c r="T1109" i="1"/>
  <c r="U1109" i="1" s="1"/>
  <c r="S1110" i="1"/>
  <c r="T1110" i="1"/>
  <c r="S1111" i="1"/>
  <c r="T1111" i="1"/>
  <c r="U1111" i="1" s="1"/>
  <c r="S1112" i="1"/>
  <c r="T1112" i="1"/>
  <c r="S1113" i="1"/>
  <c r="T1113" i="1"/>
  <c r="U1113" i="1" s="1"/>
  <c r="S1114" i="1"/>
  <c r="T1114" i="1"/>
  <c r="S1115" i="1"/>
  <c r="T1115" i="1"/>
  <c r="U1115" i="1" s="1"/>
  <c r="S1116" i="1"/>
  <c r="T1116" i="1"/>
  <c r="S1117" i="1"/>
  <c r="T1117" i="1"/>
  <c r="U1117" i="1" s="1"/>
  <c r="S1118" i="1"/>
  <c r="T1118" i="1"/>
  <c r="S1119" i="1"/>
  <c r="T1119" i="1"/>
  <c r="U1119" i="1" s="1"/>
  <c r="S1120" i="1"/>
  <c r="T1120" i="1"/>
  <c r="S1121" i="1"/>
  <c r="T1121" i="1"/>
  <c r="U1121" i="1" s="1"/>
  <c r="S1122" i="1"/>
  <c r="T1122" i="1"/>
  <c r="S1123" i="1"/>
  <c r="T1123" i="1"/>
  <c r="U1123" i="1" s="1"/>
  <c r="S1124" i="1"/>
  <c r="T1124" i="1"/>
  <c r="S1125" i="1"/>
  <c r="T1125" i="1"/>
  <c r="U1125" i="1" s="1"/>
  <c r="S1126" i="1"/>
  <c r="T1126" i="1"/>
  <c r="S1127" i="1"/>
  <c r="T1127" i="1"/>
  <c r="U1127" i="1" s="1"/>
  <c r="S1128" i="1"/>
  <c r="T1128" i="1"/>
  <c r="S1129" i="1"/>
  <c r="T1129" i="1"/>
  <c r="U1129" i="1" s="1"/>
  <c r="S1130" i="1"/>
  <c r="T1130" i="1"/>
  <c r="S1131" i="1"/>
  <c r="T1131" i="1"/>
  <c r="U1131" i="1" s="1"/>
  <c r="S1132" i="1"/>
  <c r="T1132" i="1"/>
  <c r="S1133" i="1"/>
  <c r="T1133" i="1"/>
  <c r="U1133" i="1" s="1"/>
  <c r="S1134" i="1"/>
  <c r="T1134" i="1"/>
  <c r="S1135" i="1"/>
  <c r="T1135" i="1"/>
  <c r="U1135" i="1" s="1"/>
  <c r="S1136" i="1"/>
  <c r="T1136" i="1"/>
  <c r="S1137" i="1"/>
  <c r="T1137" i="1"/>
  <c r="U1137" i="1" s="1"/>
  <c r="S1138" i="1"/>
  <c r="T1138" i="1"/>
  <c r="S1139" i="1"/>
  <c r="T1139" i="1"/>
  <c r="U1139" i="1" s="1"/>
  <c r="S1140" i="1"/>
  <c r="T1140" i="1"/>
  <c r="S1141" i="1"/>
  <c r="T1141" i="1"/>
  <c r="U1141" i="1" s="1"/>
  <c r="S1142" i="1"/>
  <c r="T1142" i="1"/>
  <c r="S1143" i="1"/>
  <c r="T1143" i="1"/>
  <c r="U1143" i="1" s="1"/>
  <c r="S1144" i="1"/>
  <c r="T1144" i="1"/>
  <c r="S1145" i="1"/>
  <c r="T1145" i="1"/>
  <c r="U1145" i="1" s="1"/>
  <c r="S1146" i="1"/>
  <c r="T1146" i="1"/>
  <c r="S1147" i="1"/>
  <c r="T1147" i="1"/>
  <c r="U1147" i="1" s="1"/>
  <c r="S1148" i="1"/>
  <c r="T1148" i="1"/>
  <c r="S1149" i="1"/>
  <c r="T1149" i="1"/>
  <c r="U1149" i="1" s="1"/>
  <c r="S1150" i="1"/>
  <c r="T1150" i="1"/>
  <c r="S1151" i="1"/>
  <c r="T1151" i="1"/>
  <c r="U1151" i="1" s="1"/>
  <c r="S1152" i="1"/>
  <c r="T1152" i="1"/>
  <c r="S1153" i="1"/>
  <c r="T1153" i="1"/>
  <c r="U1153" i="1" s="1"/>
  <c r="S1154" i="1"/>
  <c r="T1154" i="1"/>
  <c r="S1155" i="1"/>
  <c r="T1155" i="1"/>
  <c r="U1155" i="1" s="1"/>
  <c r="S1156" i="1"/>
  <c r="T1156" i="1"/>
  <c r="S1157" i="1"/>
  <c r="T1157" i="1"/>
  <c r="U1157" i="1" s="1"/>
  <c r="S1158" i="1"/>
  <c r="T1158" i="1"/>
  <c r="S1159" i="1"/>
  <c r="T1159" i="1"/>
  <c r="U1159" i="1" s="1"/>
  <c r="S1160" i="1"/>
  <c r="T1160" i="1"/>
  <c r="S1161" i="1"/>
  <c r="T1161" i="1"/>
  <c r="U1161" i="1" s="1"/>
  <c r="S1162" i="1"/>
  <c r="T1162" i="1"/>
  <c r="S1163" i="1"/>
  <c r="T1163" i="1"/>
  <c r="U1163" i="1" s="1"/>
  <c r="S1164" i="1"/>
  <c r="T1164" i="1"/>
  <c r="S1165" i="1"/>
  <c r="T1165" i="1"/>
  <c r="U1165" i="1" s="1"/>
  <c r="S1166" i="1"/>
  <c r="T1166" i="1"/>
  <c r="S1167" i="1"/>
  <c r="T1167" i="1"/>
  <c r="U1167" i="1" s="1"/>
  <c r="S1168" i="1"/>
  <c r="T1168" i="1"/>
  <c r="S1169" i="1"/>
  <c r="T1169" i="1"/>
  <c r="U1169" i="1" s="1"/>
  <c r="S1170" i="1"/>
  <c r="T1170" i="1"/>
  <c r="S1171" i="1"/>
  <c r="T1171" i="1"/>
  <c r="U1171" i="1" s="1"/>
  <c r="S1172" i="1"/>
  <c r="T1172" i="1"/>
  <c r="S1173" i="1"/>
  <c r="T1173" i="1"/>
  <c r="U1173" i="1" s="1"/>
  <c r="S1174" i="1"/>
  <c r="T1174" i="1"/>
  <c r="S1175" i="1"/>
  <c r="T1175" i="1"/>
  <c r="U1175" i="1" s="1"/>
  <c r="S1176" i="1"/>
  <c r="T1176" i="1"/>
  <c r="S1177" i="1"/>
  <c r="T1177" i="1"/>
  <c r="U1177" i="1" s="1"/>
  <c r="S1178" i="1"/>
  <c r="T1178" i="1"/>
  <c r="S1179" i="1"/>
  <c r="T1179" i="1"/>
  <c r="U1179" i="1" s="1"/>
  <c r="S1180" i="1"/>
  <c r="T1180" i="1"/>
  <c r="S1181" i="1"/>
  <c r="T1181" i="1"/>
  <c r="U1181" i="1" s="1"/>
  <c r="S1182" i="1"/>
  <c r="T1182" i="1"/>
  <c r="S1183" i="1"/>
  <c r="T1183" i="1"/>
  <c r="U1183" i="1" s="1"/>
  <c r="S1184" i="1"/>
  <c r="T1184" i="1"/>
  <c r="S1185" i="1"/>
  <c r="T1185" i="1"/>
  <c r="U1185" i="1" s="1"/>
  <c r="S1186" i="1"/>
  <c r="T1186" i="1"/>
  <c r="S1187" i="1"/>
  <c r="T1187" i="1"/>
  <c r="U1187" i="1" s="1"/>
  <c r="S1188" i="1"/>
  <c r="T1188" i="1"/>
  <c r="S1189" i="1"/>
  <c r="T1189" i="1"/>
  <c r="U1189" i="1" s="1"/>
  <c r="S1190" i="1"/>
  <c r="T1190" i="1"/>
  <c r="S1191" i="1"/>
  <c r="T1191" i="1"/>
  <c r="U1191" i="1" s="1"/>
  <c r="S1192" i="1"/>
  <c r="T1192" i="1"/>
  <c r="S1193" i="1"/>
  <c r="T1193" i="1"/>
  <c r="U1193" i="1" s="1"/>
  <c r="S1194" i="1"/>
  <c r="T1194" i="1"/>
  <c r="S1195" i="1"/>
  <c r="T1195" i="1"/>
  <c r="U1195" i="1" s="1"/>
  <c r="S1196" i="1"/>
  <c r="T1196" i="1"/>
  <c r="S1197" i="1"/>
  <c r="T1197" i="1"/>
  <c r="U1197" i="1" s="1"/>
  <c r="S1198" i="1"/>
  <c r="T1198" i="1"/>
  <c r="S1199" i="1"/>
  <c r="T1199" i="1"/>
  <c r="U1199" i="1" s="1"/>
  <c r="S1200" i="1"/>
  <c r="T1200" i="1"/>
  <c r="S1201" i="1"/>
  <c r="T1201" i="1"/>
  <c r="U1201" i="1" s="1"/>
  <c r="S1202" i="1"/>
  <c r="T1202" i="1"/>
  <c r="S1203" i="1"/>
  <c r="T1203" i="1"/>
  <c r="U1203" i="1" s="1"/>
  <c r="S1204" i="1"/>
  <c r="T1204" i="1"/>
  <c r="S1205" i="1"/>
  <c r="T1205" i="1"/>
  <c r="U1205" i="1" s="1"/>
  <c r="S1206" i="1"/>
  <c r="T1206" i="1"/>
  <c r="S1207" i="1"/>
  <c r="T1207" i="1"/>
  <c r="U1207" i="1" s="1"/>
  <c r="S1208" i="1"/>
  <c r="T1208" i="1"/>
  <c r="S1209" i="1"/>
  <c r="T1209" i="1"/>
  <c r="U1209" i="1" s="1"/>
  <c r="S1210" i="1"/>
  <c r="T1210" i="1"/>
  <c r="S1211" i="1"/>
  <c r="T1211" i="1"/>
  <c r="U1211" i="1" s="1"/>
  <c r="S1212" i="1"/>
  <c r="T1212" i="1"/>
  <c r="S1213" i="1"/>
  <c r="T1213" i="1"/>
  <c r="U1213" i="1" s="1"/>
  <c r="S1214" i="1"/>
  <c r="T1214" i="1"/>
  <c r="S1215" i="1"/>
  <c r="T1215" i="1"/>
  <c r="U1215" i="1" s="1"/>
  <c r="S1216" i="1"/>
  <c r="T1216" i="1"/>
  <c r="S1217" i="1"/>
  <c r="T1217" i="1"/>
  <c r="U1217" i="1" s="1"/>
  <c r="S1218" i="1"/>
  <c r="T1218" i="1"/>
  <c r="S1219" i="1"/>
  <c r="T1219" i="1"/>
  <c r="U1219" i="1" s="1"/>
  <c r="S1220" i="1"/>
  <c r="T1220" i="1"/>
  <c r="S1221" i="1"/>
  <c r="T1221" i="1"/>
  <c r="U1221" i="1" s="1"/>
  <c r="S1222" i="1"/>
  <c r="T1222" i="1"/>
  <c r="S1223" i="1"/>
  <c r="T1223" i="1"/>
  <c r="U1223" i="1" s="1"/>
  <c r="S1224" i="1"/>
  <c r="T1224" i="1"/>
  <c r="S1225" i="1"/>
  <c r="T1225" i="1"/>
  <c r="U1225" i="1" s="1"/>
  <c r="S1226" i="1"/>
  <c r="T1226" i="1"/>
  <c r="S1227" i="1"/>
  <c r="T1227" i="1"/>
  <c r="U1227" i="1" s="1"/>
  <c r="S1228" i="1"/>
  <c r="T1228" i="1"/>
  <c r="S1229" i="1"/>
  <c r="T1229" i="1"/>
  <c r="U1229" i="1" s="1"/>
  <c r="S1230" i="1"/>
  <c r="T1230" i="1"/>
  <c r="S1231" i="1"/>
  <c r="T1231" i="1"/>
  <c r="U1231" i="1" s="1"/>
  <c r="S1232" i="1"/>
  <c r="T1232" i="1"/>
  <c r="S1233" i="1"/>
  <c r="T1233" i="1"/>
  <c r="U1233" i="1" s="1"/>
  <c r="S1234" i="1"/>
  <c r="T1234" i="1"/>
  <c r="S1235" i="1"/>
  <c r="T1235" i="1"/>
  <c r="U1235" i="1" s="1"/>
  <c r="S1236" i="1"/>
  <c r="T1236" i="1"/>
  <c r="S1237" i="1"/>
  <c r="T1237" i="1"/>
  <c r="U1237" i="1" s="1"/>
  <c r="S1238" i="1"/>
  <c r="T1238" i="1"/>
  <c r="S1239" i="1"/>
  <c r="T1239" i="1"/>
  <c r="U1239" i="1" s="1"/>
  <c r="S1240" i="1"/>
  <c r="T1240" i="1"/>
  <c r="S1241" i="1"/>
  <c r="T1241" i="1"/>
  <c r="U1241" i="1" s="1"/>
  <c r="S1242" i="1"/>
  <c r="T1242" i="1"/>
  <c r="S1243" i="1"/>
  <c r="T1243" i="1"/>
  <c r="U1243" i="1" s="1"/>
  <c r="S1244" i="1"/>
  <c r="T1244" i="1"/>
  <c r="S1245" i="1"/>
  <c r="T1245" i="1"/>
  <c r="U1245" i="1" s="1"/>
  <c r="S1246" i="1"/>
  <c r="T1246" i="1"/>
  <c r="S1247" i="1"/>
  <c r="T1247" i="1"/>
  <c r="U1247" i="1" s="1"/>
  <c r="S1248" i="1"/>
  <c r="T1248" i="1"/>
  <c r="S1249" i="1"/>
  <c r="T1249" i="1"/>
  <c r="U1249" i="1" s="1"/>
  <c r="S1250" i="1"/>
  <c r="T1250" i="1"/>
  <c r="S1251" i="1"/>
  <c r="T1251" i="1"/>
  <c r="U1251" i="1" s="1"/>
  <c r="S1252" i="1"/>
  <c r="T1252" i="1"/>
  <c r="S1253" i="1"/>
  <c r="T1253" i="1"/>
  <c r="U1253" i="1" s="1"/>
  <c r="S1254" i="1"/>
  <c r="T1254" i="1"/>
  <c r="S1255" i="1"/>
  <c r="T1255" i="1"/>
  <c r="U1255" i="1" s="1"/>
  <c r="S1256" i="1"/>
  <c r="T1256" i="1"/>
  <c r="S1257" i="1"/>
  <c r="T1257" i="1"/>
  <c r="U1257" i="1" s="1"/>
  <c r="S1258" i="1"/>
  <c r="T1258" i="1"/>
  <c r="S1259" i="1"/>
  <c r="T1259" i="1"/>
  <c r="U1259" i="1" s="1"/>
  <c r="S1260" i="1"/>
  <c r="T1260" i="1"/>
  <c r="S1261" i="1"/>
  <c r="T1261" i="1"/>
  <c r="U1261" i="1" s="1"/>
  <c r="S1262" i="1"/>
  <c r="T1262" i="1"/>
  <c r="S1263" i="1"/>
  <c r="T1263" i="1"/>
  <c r="U1263" i="1" s="1"/>
  <c r="S1264" i="1"/>
  <c r="T1264" i="1"/>
  <c r="S1265" i="1"/>
  <c r="T1265" i="1"/>
  <c r="U1265" i="1" s="1"/>
  <c r="S1266" i="1"/>
  <c r="T1266" i="1"/>
  <c r="S1267" i="1"/>
  <c r="T1267" i="1"/>
  <c r="U1267" i="1" s="1"/>
  <c r="S1268" i="1"/>
  <c r="T1268" i="1"/>
  <c r="S1269" i="1"/>
  <c r="T1269" i="1"/>
  <c r="U1269" i="1" s="1"/>
  <c r="S1270" i="1"/>
  <c r="T1270" i="1"/>
  <c r="S1271" i="1"/>
  <c r="T1271" i="1"/>
  <c r="U1271" i="1" s="1"/>
  <c r="S1272" i="1"/>
  <c r="T1272" i="1"/>
  <c r="S1273" i="1"/>
  <c r="T1273" i="1"/>
  <c r="U1273" i="1" s="1"/>
  <c r="S1274" i="1"/>
  <c r="T1274" i="1"/>
  <c r="S1275" i="1"/>
  <c r="T1275" i="1"/>
  <c r="U1275" i="1" s="1"/>
  <c r="S1276" i="1"/>
  <c r="T1276" i="1"/>
  <c r="S1277" i="1"/>
  <c r="T1277" i="1"/>
  <c r="U1277" i="1" s="1"/>
  <c r="S1278" i="1"/>
  <c r="T1278" i="1"/>
  <c r="S1279" i="1"/>
  <c r="T1279" i="1"/>
  <c r="U1279" i="1" s="1"/>
  <c r="S1280" i="1"/>
  <c r="T1280" i="1"/>
  <c r="S1281" i="1"/>
  <c r="T1281" i="1"/>
  <c r="U1281" i="1" s="1"/>
  <c r="S1282" i="1"/>
  <c r="T1282" i="1"/>
  <c r="S1283" i="1"/>
  <c r="T1283" i="1"/>
  <c r="U1283" i="1" s="1"/>
  <c r="S1284" i="1"/>
  <c r="T1284" i="1"/>
  <c r="S1285" i="1"/>
  <c r="T1285" i="1"/>
  <c r="U1285" i="1" s="1"/>
  <c r="S1286" i="1"/>
  <c r="T1286" i="1"/>
  <c r="S1287" i="1"/>
  <c r="T1287" i="1"/>
  <c r="U1287" i="1" s="1"/>
  <c r="S1288" i="1"/>
  <c r="T1288" i="1"/>
  <c r="S1289" i="1"/>
  <c r="T1289" i="1"/>
  <c r="U1289" i="1" s="1"/>
  <c r="S1290" i="1"/>
  <c r="T1290" i="1"/>
  <c r="S1291" i="1"/>
  <c r="T1291" i="1"/>
  <c r="U1291" i="1" s="1"/>
  <c r="S1292" i="1"/>
  <c r="T1292" i="1"/>
  <c r="S1293" i="1"/>
  <c r="T1293" i="1"/>
  <c r="U1293" i="1" s="1"/>
  <c r="S1294" i="1"/>
  <c r="T1294" i="1"/>
  <c r="S1295" i="1"/>
  <c r="T1295" i="1"/>
  <c r="U1295" i="1" s="1"/>
  <c r="S1296" i="1"/>
  <c r="T1296" i="1"/>
  <c r="S1297" i="1"/>
  <c r="T1297" i="1"/>
  <c r="U1297" i="1" s="1"/>
  <c r="S1298" i="1"/>
  <c r="T1298" i="1"/>
  <c r="S1299" i="1"/>
  <c r="T1299" i="1"/>
  <c r="U1299" i="1" s="1"/>
  <c r="S1300" i="1"/>
  <c r="T1300" i="1"/>
  <c r="S1301" i="1"/>
  <c r="T1301" i="1"/>
  <c r="U1301" i="1" s="1"/>
  <c r="S1302" i="1"/>
  <c r="T1302" i="1"/>
  <c r="S1303" i="1"/>
  <c r="T1303" i="1"/>
  <c r="U1303" i="1" s="1"/>
  <c r="S1304" i="1"/>
  <c r="T1304" i="1"/>
  <c r="S1305" i="1"/>
  <c r="T1305" i="1"/>
  <c r="U1305" i="1" s="1"/>
  <c r="S1306" i="1"/>
  <c r="T1306" i="1"/>
  <c r="S1307" i="1"/>
  <c r="T1307" i="1"/>
  <c r="U1307" i="1" s="1"/>
  <c r="S1308" i="1"/>
  <c r="T1308" i="1"/>
  <c r="S1309" i="1"/>
  <c r="T1309" i="1"/>
  <c r="U1309" i="1" s="1"/>
  <c r="S1310" i="1"/>
  <c r="T1310" i="1"/>
  <c r="S1311" i="1"/>
  <c r="T1311" i="1"/>
  <c r="U1311" i="1" s="1"/>
  <c r="S1312" i="1"/>
  <c r="T1312" i="1"/>
  <c r="S1313" i="1"/>
  <c r="T1313" i="1"/>
  <c r="U1313" i="1" s="1"/>
  <c r="S1314" i="1"/>
  <c r="T1314" i="1"/>
  <c r="S1315" i="1"/>
  <c r="T1315" i="1"/>
  <c r="U1315" i="1" s="1"/>
  <c r="S1316" i="1"/>
  <c r="T1316" i="1"/>
  <c r="S1317" i="1"/>
  <c r="T1317" i="1"/>
  <c r="U1317" i="1" s="1"/>
  <c r="S1318" i="1"/>
  <c r="T1318" i="1"/>
  <c r="S1319" i="1"/>
  <c r="T1319" i="1"/>
  <c r="U1319" i="1" s="1"/>
  <c r="S1320" i="1"/>
  <c r="T1320" i="1"/>
  <c r="S1321" i="1"/>
  <c r="T1321" i="1"/>
  <c r="U1321" i="1" s="1"/>
  <c r="S1322" i="1"/>
  <c r="T1322" i="1"/>
  <c r="S1323" i="1"/>
  <c r="T1323" i="1"/>
  <c r="U1323" i="1" s="1"/>
  <c r="S1324" i="1"/>
  <c r="T1324" i="1"/>
  <c r="S1325" i="1"/>
  <c r="T1325" i="1"/>
  <c r="U1325" i="1" s="1"/>
  <c r="S1326" i="1"/>
  <c r="T1326" i="1"/>
  <c r="S1327" i="1"/>
  <c r="T1327" i="1"/>
  <c r="U1327" i="1" s="1"/>
  <c r="S1328" i="1"/>
  <c r="T1328" i="1"/>
  <c r="S1329" i="1"/>
  <c r="T1329" i="1"/>
  <c r="U1329" i="1" s="1"/>
  <c r="S1330" i="1"/>
  <c r="T1330" i="1"/>
  <c r="S1331" i="1"/>
  <c r="T1331" i="1"/>
  <c r="U1331" i="1" s="1"/>
  <c r="S1332" i="1"/>
  <c r="T1332" i="1"/>
  <c r="S1333" i="1"/>
  <c r="T1333" i="1"/>
  <c r="U1333" i="1" s="1"/>
  <c r="S1334" i="1"/>
  <c r="T1334" i="1"/>
  <c r="S1335" i="1"/>
  <c r="T1335" i="1"/>
  <c r="U1335" i="1" s="1"/>
  <c r="S1336" i="1"/>
  <c r="T1336" i="1"/>
  <c r="S1337" i="1"/>
  <c r="T1337" i="1"/>
  <c r="U1337" i="1" s="1"/>
  <c r="S1338" i="1"/>
  <c r="T1338" i="1"/>
  <c r="S1339" i="1"/>
  <c r="T1339" i="1"/>
  <c r="U1339" i="1" s="1"/>
  <c r="S1340" i="1"/>
  <c r="T1340" i="1"/>
  <c r="S1341" i="1"/>
  <c r="T1341" i="1"/>
  <c r="U1341" i="1" s="1"/>
  <c r="S1342" i="1"/>
  <c r="T1342" i="1"/>
  <c r="S1343" i="1"/>
  <c r="T1343" i="1"/>
  <c r="U1343" i="1" s="1"/>
  <c r="S1344" i="1"/>
  <c r="T1344" i="1"/>
  <c r="S1345" i="1"/>
  <c r="T1345" i="1"/>
  <c r="U1345" i="1" s="1"/>
  <c r="S1346" i="1"/>
  <c r="T1346" i="1"/>
  <c r="S1347" i="1"/>
  <c r="T1347" i="1"/>
  <c r="U1347" i="1" s="1"/>
  <c r="S1348" i="1"/>
  <c r="T1348" i="1"/>
  <c r="S1349" i="1"/>
  <c r="T1349" i="1"/>
  <c r="U1349" i="1" s="1"/>
  <c r="S1350" i="1"/>
  <c r="T1350" i="1"/>
  <c r="S1351" i="1"/>
  <c r="T1351" i="1"/>
  <c r="U1351" i="1" s="1"/>
  <c r="S1352" i="1"/>
  <c r="T1352" i="1"/>
  <c r="S1353" i="1"/>
  <c r="T1353" i="1"/>
  <c r="U1353" i="1" s="1"/>
  <c r="S1354" i="1"/>
  <c r="T1354" i="1"/>
  <c r="S1355" i="1"/>
  <c r="T1355" i="1"/>
  <c r="U1355" i="1" s="1"/>
  <c r="S1356" i="1"/>
  <c r="T1356" i="1"/>
  <c r="S1357" i="1"/>
  <c r="T1357" i="1"/>
  <c r="U1357" i="1" s="1"/>
  <c r="S1358" i="1"/>
  <c r="T1358" i="1"/>
  <c r="S1359" i="1"/>
  <c r="T1359" i="1"/>
  <c r="U1359" i="1" s="1"/>
  <c r="S1360" i="1"/>
  <c r="T1360" i="1"/>
  <c r="S1361" i="1"/>
  <c r="T1361" i="1"/>
  <c r="U1361" i="1" s="1"/>
  <c r="S1362" i="1"/>
  <c r="T1362" i="1"/>
  <c r="S1363" i="1"/>
  <c r="T1363" i="1"/>
  <c r="U1363" i="1" s="1"/>
  <c r="S1364" i="1"/>
  <c r="T1364" i="1"/>
  <c r="S1365" i="1"/>
  <c r="T1365" i="1"/>
  <c r="U1365" i="1" s="1"/>
  <c r="S1366" i="1"/>
  <c r="T1366" i="1"/>
  <c r="S1367" i="1"/>
  <c r="T1367" i="1"/>
  <c r="U1367" i="1" s="1"/>
  <c r="S1368" i="1"/>
  <c r="T1368" i="1"/>
  <c r="S1369" i="1"/>
  <c r="T1369" i="1"/>
  <c r="U1369" i="1" s="1"/>
  <c r="S1370" i="1"/>
  <c r="T1370" i="1"/>
  <c r="S1371" i="1"/>
  <c r="T1371" i="1"/>
  <c r="U1371" i="1" s="1"/>
  <c r="S1372" i="1"/>
  <c r="T1372" i="1"/>
  <c r="S1373" i="1"/>
  <c r="T1373" i="1"/>
  <c r="U1373" i="1" s="1"/>
  <c r="S1374" i="1"/>
  <c r="T1374" i="1"/>
  <c r="S1375" i="1"/>
  <c r="T1375" i="1"/>
  <c r="U1375" i="1" s="1"/>
  <c r="S1376" i="1"/>
  <c r="T1376" i="1"/>
  <c r="S1377" i="1"/>
  <c r="T1377" i="1"/>
  <c r="U1377" i="1" s="1"/>
  <c r="S1378" i="1"/>
  <c r="T1378" i="1"/>
  <c r="S1379" i="1"/>
  <c r="T1379" i="1"/>
  <c r="U1379" i="1" s="1"/>
  <c r="S1380" i="1"/>
  <c r="T1380" i="1"/>
  <c r="S1381" i="1"/>
  <c r="T1381" i="1"/>
  <c r="U1381" i="1" s="1"/>
  <c r="S1382" i="1"/>
  <c r="T1382" i="1"/>
  <c r="S1383" i="1"/>
  <c r="T1383" i="1"/>
  <c r="U1383" i="1" s="1"/>
  <c r="S1384" i="1"/>
  <c r="T1384" i="1"/>
  <c r="S1385" i="1"/>
  <c r="T1385" i="1"/>
  <c r="U1385" i="1" s="1"/>
  <c r="S1386" i="1"/>
  <c r="T1386" i="1"/>
  <c r="S1387" i="1"/>
  <c r="T1387" i="1"/>
  <c r="U1387" i="1" s="1"/>
  <c r="S1388" i="1"/>
  <c r="T1388" i="1"/>
  <c r="S1389" i="1"/>
  <c r="T1389" i="1"/>
  <c r="U1389" i="1" s="1"/>
  <c r="S1390" i="1"/>
  <c r="T1390" i="1"/>
  <c r="S1391" i="1"/>
  <c r="T1391" i="1"/>
  <c r="U1391" i="1" s="1"/>
  <c r="S1392" i="1"/>
  <c r="T1392" i="1"/>
  <c r="S1393" i="1"/>
  <c r="T1393" i="1"/>
  <c r="U1393" i="1" s="1"/>
  <c r="S1394" i="1"/>
  <c r="T1394" i="1"/>
  <c r="S1395" i="1"/>
  <c r="T1395" i="1"/>
  <c r="U1395" i="1" s="1"/>
  <c r="S1396" i="1"/>
  <c r="T1396" i="1"/>
  <c r="S1397" i="1"/>
  <c r="T1397" i="1"/>
  <c r="U1397" i="1" s="1"/>
  <c r="S1398" i="1"/>
  <c r="T1398" i="1"/>
  <c r="S1399" i="1"/>
  <c r="T1399" i="1"/>
  <c r="U1399" i="1" s="1"/>
  <c r="S1400" i="1"/>
  <c r="T1400" i="1"/>
  <c r="S1401" i="1"/>
  <c r="T1401" i="1"/>
  <c r="U1401" i="1" s="1"/>
  <c r="S1402" i="1"/>
  <c r="T1402" i="1"/>
  <c r="S1403" i="1"/>
  <c r="T1403" i="1"/>
  <c r="U1403" i="1" s="1"/>
  <c r="S1404" i="1"/>
  <c r="T1404" i="1"/>
  <c r="S1405" i="1"/>
  <c r="T1405" i="1"/>
  <c r="U1405" i="1" s="1"/>
  <c r="S1406" i="1"/>
  <c r="T1406" i="1"/>
  <c r="S1407" i="1"/>
  <c r="T1407" i="1"/>
  <c r="U1407" i="1" s="1"/>
  <c r="S1408" i="1"/>
  <c r="T1408" i="1"/>
  <c r="S1409" i="1"/>
  <c r="T1409" i="1"/>
  <c r="U1409" i="1" s="1"/>
  <c r="S1410" i="1"/>
  <c r="T1410" i="1"/>
  <c r="S1411" i="1"/>
  <c r="T1411" i="1"/>
  <c r="U1411" i="1" s="1"/>
  <c r="S1412" i="1"/>
  <c r="T1412" i="1"/>
  <c r="S1413" i="1"/>
  <c r="T1413" i="1"/>
  <c r="U1413" i="1" s="1"/>
  <c r="S1414" i="1"/>
  <c r="T1414" i="1"/>
  <c r="S1415" i="1"/>
  <c r="T1415" i="1"/>
  <c r="U1415" i="1" s="1"/>
  <c r="S1416" i="1"/>
  <c r="T1416" i="1"/>
  <c r="S1417" i="1"/>
  <c r="T1417" i="1"/>
  <c r="U1417" i="1" s="1"/>
  <c r="S1418" i="1"/>
  <c r="T1418" i="1"/>
  <c r="S1419" i="1"/>
  <c r="T1419" i="1"/>
  <c r="U1419" i="1" s="1"/>
  <c r="S1420" i="1"/>
  <c r="T1420" i="1"/>
  <c r="S1421" i="1"/>
  <c r="T1421" i="1"/>
  <c r="U1421" i="1" s="1"/>
  <c r="S1422" i="1"/>
  <c r="T1422" i="1"/>
  <c r="S1423" i="1"/>
  <c r="T1423" i="1"/>
  <c r="U1423" i="1" s="1"/>
  <c r="S1424" i="1"/>
  <c r="T1424" i="1"/>
  <c r="S1425" i="1"/>
  <c r="T1425" i="1"/>
  <c r="U1425" i="1" s="1"/>
  <c r="S1426" i="1"/>
  <c r="T1426" i="1"/>
  <c r="S1427" i="1"/>
  <c r="T1427" i="1"/>
  <c r="U1427" i="1" s="1"/>
  <c r="S1428" i="1"/>
  <c r="T1428" i="1"/>
  <c r="S1429" i="1"/>
  <c r="T1429" i="1"/>
  <c r="U1429" i="1" s="1"/>
  <c r="S1430" i="1"/>
  <c r="T1430" i="1"/>
  <c r="S1431" i="1"/>
  <c r="T1431" i="1"/>
  <c r="U1431" i="1" s="1"/>
  <c r="S1432" i="1"/>
  <c r="T1432" i="1"/>
  <c r="S1433" i="1"/>
  <c r="T1433" i="1"/>
  <c r="U1433" i="1" s="1"/>
  <c r="S1434" i="1"/>
  <c r="T1434" i="1"/>
  <c r="S1435" i="1"/>
  <c r="T1435" i="1"/>
  <c r="U1435" i="1" s="1"/>
  <c r="S1436" i="1"/>
  <c r="T1436" i="1"/>
  <c r="S1437" i="1"/>
  <c r="T1437" i="1"/>
  <c r="U1437" i="1" s="1"/>
  <c r="S1438" i="1"/>
  <c r="T1438" i="1"/>
  <c r="S1439" i="1"/>
  <c r="T1439" i="1"/>
  <c r="U1439" i="1" s="1"/>
  <c r="S1440" i="1"/>
  <c r="T1440" i="1"/>
  <c r="S1441" i="1"/>
  <c r="T1441" i="1"/>
  <c r="U1441" i="1" s="1"/>
  <c r="S1442" i="1"/>
  <c r="T1442" i="1"/>
  <c r="S1443" i="1"/>
  <c r="T1443" i="1"/>
  <c r="U1443" i="1" s="1"/>
  <c r="S1444" i="1"/>
  <c r="T1444" i="1"/>
  <c r="S1445" i="1"/>
  <c r="T1445" i="1"/>
  <c r="U1445" i="1" s="1"/>
  <c r="S1446" i="1"/>
  <c r="T1446" i="1"/>
  <c r="S1447" i="1"/>
  <c r="T1447" i="1"/>
  <c r="U1447" i="1" s="1"/>
  <c r="S1448" i="1"/>
  <c r="T1448" i="1"/>
  <c r="S1449" i="1"/>
  <c r="T1449" i="1"/>
  <c r="U1449" i="1" s="1"/>
  <c r="S1450" i="1"/>
  <c r="T1450" i="1"/>
  <c r="S1451" i="1"/>
  <c r="T1451" i="1"/>
  <c r="U1451" i="1" s="1"/>
  <c r="S1452" i="1"/>
  <c r="T1452" i="1"/>
  <c r="S1453" i="1"/>
  <c r="T1453" i="1"/>
  <c r="U1453" i="1" s="1"/>
  <c r="S1454" i="1"/>
  <c r="T1454" i="1"/>
  <c r="S1455" i="1"/>
  <c r="T1455" i="1"/>
  <c r="U1455" i="1" s="1"/>
  <c r="S1456" i="1"/>
  <c r="T1456" i="1"/>
  <c r="S1457" i="1"/>
  <c r="T1457" i="1"/>
  <c r="U1457" i="1" s="1"/>
  <c r="S1458" i="1"/>
  <c r="T1458" i="1"/>
  <c r="S1459" i="1"/>
  <c r="T1459" i="1"/>
  <c r="U1459" i="1" s="1"/>
  <c r="S1460" i="1"/>
  <c r="T1460" i="1"/>
  <c r="S1461" i="1"/>
  <c r="T1461" i="1"/>
  <c r="U1461" i="1" s="1"/>
  <c r="S1462" i="1"/>
  <c r="T1462" i="1"/>
  <c r="S1463" i="1"/>
  <c r="T1463" i="1"/>
  <c r="U1463" i="1" s="1"/>
  <c r="S1464" i="1"/>
  <c r="T1464" i="1"/>
  <c r="S1465" i="1"/>
  <c r="T1465" i="1"/>
  <c r="U1465" i="1" s="1"/>
  <c r="S1466" i="1"/>
  <c r="T1466" i="1"/>
  <c r="S1467" i="1"/>
  <c r="T1467" i="1"/>
  <c r="U1467" i="1" s="1"/>
  <c r="S1468" i="1"/>
  <c r="T1468" i="1"/>
  <c r="S1469" i="1"/>
  <c r="T1469" i="1"/>
  <c r="U1469" i="1" s="1"/>
  <c r="S1470" i="1"/>
  <c r="T1470" i="1"/>
  <c r="S1471" i="1"/>
  <c r="T1471" i="1"/>
  <c r="U1471" i="1" s="1"/>
  <c r="S1472" i="1"/>
  <c r="T1472" i="1"/>
  <c r="S1473" i="1"/>
  <c r="T1473" i="1"/>
  <c r="U1473" i="1" s="1"/>
  <c r="S1474" i="1"/>
  <c r="T1474" i="1"/>
  <c r="S1475" i="1"/>
  <c r="T1475" i="1"/>
  <c r="U1475" i="1" s="1"/>
  <c r="S1476" i="1"/>
  <c r="T1476" i="1"/>
  <c r="S1477" i="1"/>
  <c r="T1477" i="1"/>
  <c r="U1477" i="1" s="1"/>
  <c r="S1478" i="1"/>
  <c r="T1478" i="1"/>
  <c r="S1479" i="1"/>
  <c r="T1479" i="1"/>
  <c r="U1479" i="1" s="1"/>
  <c r="S1480" i="1"/>
  <c r="T1480" i="1"/>
  <c r="S1481" i="1"/>
  <c r="T1481" i="1"/>
  <c r="U1481" i="1" s="1"/>
  <c r="S1482" i="1"/>
  <c r="T1482" i="1"/>
  <c r="S1483" i="1"/>
  <c r="T1483" i="1"/>
  <c r="U1483" i="1" s="1"/>
  <c r="S1484" i="1"/>
  <c r="T1484" i="1"/>
  <c r="S1485" i="1"/>
  <c r="T1485" i="1"/>
  <c r="U1485" i="1" s="1"/>
  <c r="S1486" i="1"/>
  <c r="T1486" i="1"/>
  <c r="S1487" i="1"/>
  <c r="T1487" i="1"/>
  <c r="U1487" i="1" s="1"/>
  <c r="S1488" i="1"/>
  <c r="T1488" i="1"/>
  <c r="S1489" i="1"/>
  <c r="T1489" i="1"/>
  <c r="U1489" i="1" s="1"/>
  <c r="S1490" i="1"/>
  <c r="T1490" i="1"/>
  <c r="S1491" i="1"/>
  <c r="T1491" i="1"/>
  <c r="U1491" i="1" s="1"/>
  <c r="S1492" i="1"/>
  <c r="T1492" i="1"/>
  <c r="S1493" i="1"/>
  <c r="T1493" i="1"/>
  <c r="U1493" i="1" s="1"/>
  <c r="S1494" i="1"/>
  <c r="T1494" i="1"/>
  <c r="S1495" i="1"/>
  <c r="T1495" i="1"/>
  <c r="U1495" i="1" s="1"/>
  <c r="S1496" i="1"/>
  <c r="T1496" i="1"/>
  <c r="S1497" i="1"/>
  <c r="T1497" i="1"/>
  <c r="U1497" i="1" s="1"/>
  <c r="S1498" i="1"/>
  <c r="T1498" i="1"/>
  <c r="S1499" i="1"/>
  <c r="T1499" i="1"/>
  <c r="U1499" i="1" s="1"/>
  <c r="S1500" i="1"/>
  <c r="T1500" i="1"/>
  <c r="S1501" i="1"/>
  <c r="T1501" i="1"/>
  <c r="U1501" i="1" s="1"/>
  <c r="S1502" i="1"/>
  <c r="T1502" i="1"/>
  <c r="S1503" i="1"/>
  <c r="T1503" i="1"/>
  <c r="U1503" i="1" s="1"/>
  <c r="S1504" i="1"/>
  <c r="T1504" i="1"/>
  <c r="S1505" i="1"/>
  <c r="T1505" i="1"/>
  <c r="U1505" i="1" s="1"/>
  <c r="S1506" i="1"/>
  <c r="T1506" i="1"/>
  <c r="S1507" i="1"/>
  <c r="T1507" i="1"/>
  <c r="U1507" i="1" s="1"/>
  <c r="S1508" i="1"/>
  <c r="T1508" i="1"/>
  <c r="S1509" i="1"/>
  <c r="T1509" i="1"/>
  <c r="U1509" i="1" s="1"/>
  <c r="S1510" i="1"/>
  <c r="T1510" i="1"/>
  <c r="S1511" i="1"/>
  <c r="T1511" i="1"/>
  <c r="U1511" i="1" s="1"/>
  <c r="S1512" i="1"/>
  <c r="T1512" i="1"/>
  <c r="S1513" i="1"/>
  <c r="T1513" i="1"/>
  <c r="U1513" i="1" s="1"/>
  <c r="S1514" i="1"/>
  <c r="T1514" i="1"/>
  <c r="S1515" i="1"/>
  <c r="T1515" i="1"/>
  <c r="U1515" i="1" s="1"/>
  <c r="S1516" i="1"/>
  <c r="T1516" i="1"/>
  <c r="S1517" i="1"/>
  <c r="T1517" i="1"/>
  <c r="U1517" i="1" s="1"/>
  <c r="S1518" i="1"/>
  <c r="T1518" i="1"/>
  <c r="S1519" i="1"/>
  <c r="T1519" i="1"/>
  <c r="U1519" i="1" s="1"/>
  <c r="S1520" i="1"/>
  <c r="T1520" i="1"/>
  <c r="S1521" i="1"/>
  <c r="T1521" i="1"/>
  <c r="U1521" i="1" s="1"/>
  <c r="S1522" i="1"/>
  <c r="T1522" i="1"/>
  <c r="S1523" i="1"/>
  <c r="T1523" i="1"/>
  <c r="U1523" i="1" s="1"/>
  <c r="S1524" i="1"/>
  <c r="T1524" i="1"/>
  <c r="S1525" i="1"/>
  <c r="T1525" i="1"/>
  <c r="U1525" i="1" s="1"/>
  <c r="S1526" i="1"/>
  <c r="T1526" i="1"/>
  <c r="S1527" i="1"/>
  <c r="T1527" i="1"/>
  <c r="U1527" i="1" s="1"/>
  <c r="S1528" i="1"/>
  <c r="T1528" i="1"/>
  <c r="S1529" i="1"/>
  <c r="T1529" i="1"/>
  <c r="U1529" i="1" s="1"/>
  <c r="S1530" i="1"/>
  <c r="T1530" i="1"/>
  <c r="S1531" i="1"/>
  <c r="T1531" i="1"/>
  <c r="U1531" i="1" s="1"/>
  <c r="S1532" i="1"/>
  <c r="T1532" i="1"/>
  <c r="S1533" i="1"/>
  <c r="T1533" i="1"/>
  <c r="U1533" i="1" s="1"/>
  <c r="S1534" i="1"/>
  <c r="T1534" i="1"/>
  <c r="S1535" i="1"/>
  <c r="T1535" i="1"/>
  <c r="U1535" i="1" s="1"/>
  <c r="S1536" i="1"/>
  <c r="T1536" i="1"/>
  <c r="S1537" i="1"/>
  <c r="T1537" i="1"/>
  <c r="U1537" i="1" s="1"/>
  <c r="S1538" i="1"/>
  <c r="T1538" i="1"/>
  <c r="S1539" i="1"/>
  <c r="T1539" i="1"/>
  <c r="U1539" i="1" s="1"/>
  <c r="S1540" i="1"/>
  <c r="T1540" i="1"/>
  <c r="S1541" i="1"/>
  <c r="T1541" i="1"/>
  <c r="U1541" i="1" s="1"/>
  <c r="S1542" i="1"/>
  <c r="T1542" i="1"/>
  <c r="S1543" i="1"/>
  <c r="T1543" i="1"/>
  <c r="U1543" i="1" s="1"/>
  <c r="S1544" i="1"/>
  <c r="T1544" i="1"/>
  <c r="S1545" i="1"/>
  <c r="T1545" i="1"/>
  <c r="U1545" i="1" s="1"/>
  <c r="S1546" i="1"/>
  <c r="T1546" i="1"/>
  <c r="S1547" i="1"/>
  <c r="T1547" i="1"/>
  <c r="U1547" i="1" s="1"/>
  <c r="S1548" i="1"/>
  <c r="T1548" i="1"/>
  <c r="S1549" i="1"/>
  <c r="T1549" i="1"/>
  <c r="U1549" i="1" s="1"/>
  <c r="S1550" i="1"/>
  <c r="T1550" i="1"/>
  <c r="S1551" i="1"/>
  <c r="T1551" i="1"/>
  <c r="U1551" i="1" s="1"/>
  <c r="S1552" i="1"/>
  <c r="T1552" i="1"/>
  <c r="S1553" i="1"/>
  <c r="T1553" i="1"/>
  <c r="U1553" i="1" s="1"/>
  <c r="S1554" i="1"/>
  <c r="T1554" i="1"/>
  <c r="S1555" i="1"/>
  <c r="T1555" i="1"/>
  <c r="U1555" i="1" s="1"/>
  <c r="S1556" i="1"/>
  <c r="T1556" i="1"/>
  <c r="S1557" i="1"/>
  <c r="T1557" i="1"/>
  <c r="U1557" i="1" s="1"/>
  <c r="S1558" i="1"/>
  <c r="T1558" i="1"/>
  <c r="S1559" i="1"/>
  <c r="T1559" i="1"/>
  <c r="U1559" i="1" s="1"/>
  <c r="S1560" i="1"/>
  <c r="T1560" i="1"/>
  <c r="S1561" i="1"/>
  <c r="T1561" i="1"/>
  <c r="U1561" i="1" s="1"/>
  <c r="S1562" i="1"/>
  <c r="T1562" i="1"/>
  <c r="S1563" i="1"/>
  <c r="T1563" i="1"/>
  <c r="U1563" i="1" s="1"/>
  <c r="S1564" i="1"/>
  <c r="T1564" i="1"/>
  <c r="S1565" i="1"/>
  <c r="T1565" i="1"/>
  <c r="U1565" i="1" s="1"/>
  <c r="S1566" i="1"/>
  <c r="T1566" i="1"/>
  <c r="S1567" i="1"/>
  <c r="T1567" i="1"/>
  <c r="U1567" i="1" s="1"/>
  <c r="S1568" i="1"/>
  <c r="T1568" i="1"/>
  <c r="S1569" i="1"/>
  <c r="T1569" i="1"/>
  <c r="U1569" i="1" s="1"/>
  <c r="S1570" i="1"/>
  <c r="T1570" i="1"/>
  <c r="S1571" i="1"/>
  <c r="T1571" i="1"/>
  <c r="U1571" i="1" s="1"/>
  <c r="S1572" i="1"/>
  <c r="T1572" i="1"/>
  <c r="S1573" i="1"/>
  <c r="T1573" i="1"/>
  <c r="U1573" i="1" s="1"/>
  <c r="S1574" i="1"/>
  <c r="T1574" i="1"/>
  <c r="S1575" i="1"/>
  <c r="T1575" i="1"/>
  <c r="U1575" i="1" s="1"/>
  <c r="S1576" i="1"/>
  <c r="T1576" i="1"/>
  <c r="S1577" i="1"/>
  <c r="T1577" i="1"/>
  <c r="U1577" i="1" s="1"/>
  <c r="S1578" i="1"/>
  <c r="T1578" i="1"/>
  <c r="S1579" i="1"/>
  <c r="T1579" i="1"/>
  <c r="U1579" i="1" s="1"/>
  <c r="S1580" i="1"/>
  <c r="T1580" i="1"/>
  <c r="S1581" i="1"/>
  <c r="T1581" i="1"/>
  <c r="U1581" i="1" s="1"/>
  <c r="S1582" i="1"/>
  <c r="T1582" i="1"/>
  <c r="S1583" i="1"/>
  <c r="T1583" i="1"/>
  <c r="U1583" i="1" s="1"/>
  <c r="S1584" i="1"/>
  <c r="T1584" i="1"/>
  <c r="S1585" i="1"/>
  <c r="T1585" i="1"/>
  <c r="U1585" i="1" s="1"/>
  <c r="S1586" i="1"/>
  <c r="T1586" i="1"/>
  <c r="S1587" i="1"/>
  <c r="T1587" i="1"/>
  <c r="U1587" i="1" s="1"/>
  <c r="S1588" i="1"/>
  <c r="T1588" i="1"/>
  <c r="S1589" i="1"/>
  <c r="T1589" i="1"/>
  <c r="U1589" i="1" s="1"/>
  <c r="S1590" i="1"/>
  <c r="T1590" i="1"/>
  <c r="S1591" i="1"/>
  <c r="T1591" i="1"/>
  <c r="U1591" i="1" s="1"/>
  <c r="S1592" i="1"/>
  <c r="T1592" i="1"/>
  <c r="S1593" i="1"/>
  <c r="T1593" i="1"/>
  <c r="U1593" i="1" s="1"/>
  <c r="S1594" i="1"/>
  <c r="T1594" i="1"/>
  <c r="S1595" i="1"/>
  <c r="T1595" i="1"/>
  <c r="U1595" i="1" s="1"/>
  <c r="S1596" i="1"/>
  <c r="T1596" i="1"/>
  <c r="S1597" i="1"/>
  <c r="T1597" i="1"/>
  <c r="U1597" i="1" s="1"/>
  <c r="S1598" i="1"/>
  <c r="T1598" i="1"/>
  <c r="S1599" i="1"/>
  <c r="T1599" i="1"/>
  <c r="U1599" i="1" s="1"/>
  <c r="S1600" i="1"/>
  <c r="T1600" i="1"/>
  <c r="S1601" i="1"/>
  <c r="T1601" i="1"/>
  <c r="U1601" i="1" s="1"/>
  <c r="S1602" i="1"/>
  <c r="T1602" i="1"/>
  <c r="S1603" i="1"/>
  <c r="T1603" i="1"/>
  <c r="U1603" i="1" s="1"/>
  <c r="S1604" i="1"/>
  <c r="T1604" i="1"/>
  <c r="S1605" i="1"/>
  <c r="T1605" i="1"/>
  <c r="U1605" i="1" s="1"/>
  <c r="S1606" i="1"/>
  <c r="T1606" i="1"/>
  <c r="S1607" i="1"/>
  <c r="T1607" i="1"/>
  <c r="U1607" i="1" s="1"/>
  <c r="S1608" i="1"/>
  <c r="T1608" i="1"/>
  <c r="S1609" i="1"/>
  <c r="T1609" i="1"/>
  <c r="U1609" i="1" s="1"/>
  <c r="S1610" i="1"/>
  <c r="T1610" i="1"/>
  <c r="S1611" i="1"/>
  <c r="T1611" i="1"/>
  <c r="U1611" i="1" s="1"/>
  <c r="S1612" i="1"/>
  <c r="T1612" i="1"/>
  <c r="S1613" i="1"/>
  <c r="T1613" i="1"/>
  <c r="U1613" i="1" s="1"/>
  <c r="S1614" i="1"/>
  <c r="T1614" i="1"/>
  <c r="S1615" i="1"/>
  <c r="T1615" i="1"/>
  <c r="U1615" i="1" s="1"/>
  <c r="S1616" i="1"/>
  <c r="T1616" i="1"/>
  <c r="S1617" i="1"/>
  <c r="T1617" i="1"/>
  <c r="U1617" i="1" s="1"/>
  <c r="S1618" i="1"/>
  <c r="T1618" i="1"/>
  <c r="S1619" i="1"/>
  <c r="T1619" i="1"/>
  <c r="U1619" i="1" s="1"/>
  <c r="S1620" i="1"/>
  <c r="T1620" i="1"/>
  <c r="S1621" i="1"/>
  <c r="T1621" i="1"/>
  <c r="U1621" i="1" s="1"/>
  <c r="S1622" i="1"/>
  <c r="T1622" i="1"/>
  <c r="S1623" i="1"/>
  <c r="T1623" i="1"/>
  <c r="U1623" i="1" s="1"/>
  <c r="S1624" i="1"/>
  <c r="T1624" i="1"/>
  <c r="S1625" i="1"/>
  <c r="T1625" i="1"/>
  <c r="U1625" i="1" s="1"/>
  <c r="S1626" i="1"/>
  <c r="T1626" i="1"/>
  <c r="S1627" i="1"/>
  <c r="T1627" i="1"/>
  <c r="U1627" i="1" s="1"/>
  <c r="S1628" i="1"/>
  <c r="T1628" i="1"/>
  <c r="S1629" i="1"/>
  <c r="T1629" i="1"/>
  <c r="U1629" i="1" s="1"/>
  <c r="S1630" i="1"/>
  <c r="T1630" i="1"/>
  <c r="S1631" i="1"/>
  <c r="T1631" i="1"/>
  <c r="U1631" i="1" s="1"/>
  <c r="S1632" i="1"/>
  <c r="T1632" i="1"/>
  <c r="S1633" i="1"/>
  <c r="T1633" i="1"/>
  <c r="U1633" i="1" s="1"/>
  <c r="S1634" i="1"/>
  <c r="T1634" i="1"/>
  <c r="S1635" i="1"/>
  <c r="T1635" i="1"/>
  <c r="U1635" i="1" s="1"/>
  <c r="S1636" i="1"/>
  <c r="T1636" i="1"/>
  <c r="S1637" i="1"/>
  <c r="T1637" i="1"/>
  <c r="U1637" i="1" s="1"/>
  <c r="S1638" i="1"/>
  <c r="T1638" i="1"/>
  <c r="S1639" i="1"/>
  <c r="T1639" i="1"/>
  <c r="U1639" i="1" s="1"/>
  <c r="S1640" i="1"/>
  <c r="T1640" i="1"/>
  <c r="S1641" i="1"/>
  <c r="T1641" i="1"/>
  <c r="U1641" i="1" s="1"/>
  <c r="S1642" i="1"/>
  <c r="T1642" i="1"/>
  <c r="S1643" i="1"/>
  <c r="T1643" i="1"/>
  <c r="U1643" i="1" s="1"/>
  <c r="S1644" i="1"/>
  <c r="T1644" i="1"/>
  <c r="S1645" i="1"/>
  <c r="T1645" i="1"/>
  <c r="U1645" i="1" s="1"/>
  <c r="S1646" i="1"/>
  <c r="T1646" i="1"/>
  <c r="S1647" i="1"/>
  <c r="T1647" i="1"/>
  <c r="U1647" i="1" s="1"/>
  <c r="S1648" i="1"/>
  <c r="T1648" i="1"/>
  <c r="S1649" i="1"/>
  <c r="T1649" i="1"/>
  <c r="U1649" i="1" s="1"/>
  <c r="S1650" i="1"/>
  <c r="T1650" i="1"/>
  <c r="S1651" i="1"/>
  <c r="T1651" i="1"/>
  <c r="U1651" i="1" s="1"/>
  <c r="S1652" i="1"/>
  <c r="T1652" i="1"/>
  <c r="S1653" i="1"/>
  <c r="T1653" i="1"/>
  <c r="U1653" i="1" s="1"/>
  <c r="S1654" i="1"/>
  <c r="T1654" i="1"/>
  <c r="S1655" i="1"/>
  <c r="T1655" i="1"/>
  <c r="U1655" i="1" s="1"/>
  <c r="S1656" i="1"/>
  <c r="T1656" i="1"/>
  <c r="S1657" i="1"/>
  <c r="T1657" i="1"/>
  <c r="U1657" i="1" s="1"/>
  <c r="S1658" i="1"/>
  <c r="T1658" i="1"/>
  <c r="S1659" i="1"/>
  <c r="T1659" i="1"/>
  <c r="U1659" i="1" s="1"/>
  <c r="S1660" i="1"/>
  <c r="T1660" i="1"/>
  <c r="S1661" i="1"/>
  <c r="T1661" i="1"/>
  <c r="U1661" i="1" s="1"/>
  <c r="S1662" i="1"/>
  <c r="T1662" i="1"/>
  <c r="S1663" i="1"/>
  <c r="T1663" i="1"/>
  <c r="U1663" i="1" s="1"/>
  <c r="S1664" i="1"/>
  <c r="T1664" i="1"/>
  <c r="S1665" i="1"/>
  <c r="T1665" i="1"/>
  <c r="U1665" i="1" s="1"/>
  <c r="S1666" i="1"/>
  <c r="T1666" i="1"/>
  <c r="S1667" i="1"/>
  <c r="T1667" i="1"/>
  <c r="U1667" i="1" s="1"/>
  <c r="S1668" i="1"/>
  <c r="T1668" i="1"/>
  <c r="S1669" i="1"/>
  <c r="T1669" i="1"/>
  <c r="U1669" i="1" s="1"/>
  <c r="S1670" i="1"/>
  <c r="T1670" i="1"/>
  <c r="S1671" i="1"/>
  <c r="T1671" i="1"/>
  <c r="U1671" i="1" s="1"/>
  <c r="S1672" i="1"/>
  <c r="T1672" i="1"/>
  <c r="S1673" i="1"/>
  <c r="T1673" i="1"/>
  <c r="U1673" i="1" s="1"/>
  <c r="S1674" i="1"/>
  <c r="T1674" i="1"/>
  <c r="S1675" i="1"/>
  <c r="T1675" i="1"/>
  <c r="U1675" i="1" s="1"/>
  <c r="S1676" i="1"/>
  <c r="T1676" i="1"/>
  <c r="S1677" i="1"/>
  <c r="T1677" i="1"/>
  <c r="U1677" i="1" s="1"/>
  <c r="S1678" i="1"/>
  <c r="T1678" i="1"/>
  <c r="S1679" i="1"/>
  <c r="T1679" i="1"/>
  <c r="U1679" i="1" s="1"/>
  <c r="S1680" i="1"/>
  <c r="T1680" i="1"/>
  <c r="S1681" i="1"/>
  <c r="T1681" i="1"/>
  <c r="U1681" i="1" s="1"/>
  <c r="S1682" i="1"/>
  <c r="T1682" i="1"/>
  <c r="S1683" i="1"/>
  <c r="T1683" i="1"/>
  <c r="U1683" i="1" s="1"/>
  <c r="S1684" i="1"/>
  <c r="T1684" i="1"/>
  <c r="S1685" i="1"/>
  <c r="T1685" i="1"/>
  <c r="U1685" i="1" s="1"/>
  <c r="S1686" i="1"/>
  <c r="T1686" i="1"/>
  <c r="S1687" i="1"/>
  <c r="T1687" i="1"/>
  <c r="U1687" i="1" s="1"/>
  <c r="S1688" i="1"/>
  <c r="T1688" i="1"/>
  <c r="S1689" i="1"/>
  <c r="T1689" i="1"/>
  <c r="U1689" i="1" s="1"/>
  <c r="S1690" i="1"/>
  <c r="T1690" i="1"/>
  <c r="S1691" i="1"/>
  <c r="T1691" i="1"/>
  <c r="U1691" i="1" s="1"/>
  <c r="S1692" i="1"/>
  <c r="T1692" i="1"/>
  <c r="S1693" i="1"/>
  <c r="T1693" i="1"/>
  <c r="U1693" i="1" s="1"/>
  <c r="S1694" i="1"/>
  <c r="T1694" i="1"/>
  <c r="S1695" i="1"/>
  <c r="T1695" i="1"/>
  <c r="U1695" i="1" s="1"/>
  <c r="S1696" i="1"/>
  <c r="T1696" i="1"/>
  <c r="S1697" i="1"/>
  <c r="T1697" i="1"/>
  <c r="U1697" i="1" s="1"/>
  <c r="S1698" i="1"/>
  <c r="T1698" i="1"/>
  <c r="S1699" i="1"/>
  <c r="T1699" i="1"/>
  <c r="U1699" i="1" s="1"/>
  <c r="S1700" i="1"/>
  <c r="T1700" i="1"/>
  <c r="S1701" i="1"/>
  <c r="T1701" i="1"/>
  <c r="U1701" i="1" s="1"/>
  <c r="S1702" i="1"/>
  <c r="T1702" i="1"/>
  <c r="S1703" i="1"/>
  <c r="T1703" i="1"/>
  <c r="U1703" i="1" s="1"/>
  <c r="S1704" i="1"/>
  <c r="T1704" i="1"/>
  <c r="S1705" i="1"/>
  <c r="T1705" i="1"/>
  <c r="U1705" i="1" s="1"/>
  <c r="S1706" i="1"/>
  <c r="T1706" i="1"/>
  <c r="S1707" i="1"/>
  <c r="T1707" i="1"/>
  <c r="U1707" i="1" s="1"/>
  <c r="S1708" i="1"/>
  <c r="T1708" i="1"/>
  <c r="S1709" i="1"/>
  <c r="T1709" i="1"/>
  <c r="U1709" i="1" s="1"/>
  <c r="S1710" i="1"/>
  <c r="T1710" i="1"/>
  <c r="S1711" i="1"/>
  <c r="T1711" i="1"/>
  <c r="U1711" i="1" s="1"/>
  <c r="S1712" i="1"/>
  <c r="T1712" i="1"/>
  <c r="S1713" i="1"/>
  <c r="T1713" i="1"/>
  <c r="U1713" i="1" s="1"/>
  <c r="S1714" i="1"/>
  <c r="T1714" i="1"/>
  <c r="S1715" i="1"/>
  <c r="T1715" i="1"/>
  <c r="U1715" i="1" s="1"/>
  <c r="S1716" i="1"/>
  <c r="T1716" i="1"/>
  <c r="S1717" i="1"/>
  <c r="T1717" i="1"/>
  <c r="U1717" i="1" s="1"/>
  <c r="S1718" i="1"/>
  <c r="T1718" i="1"/>
  <c r="S1719" i="1"/>
  <c r="T1719" i="1"/>
  <c r="U1719" i="1" s="1"/>
  <c r="S1720" i="1"/>
  <c r="T1720" i="1"/>
  <c r="S1721" i="1"/>
  <c r="T1721" i="1"/>
  <c r="U1721" i="1" s="1"/>
  <c r="S1722" i="1"/>
  <c r="T1722" i="1"/>
  <c r="S1723" i="1"/>
  <c r="T1723" i="1"/>
  <c r="U1723" i="1" s="1"/>
  <c r="S1724" i="1"/>
  <c r="T1724" i="1"/>
  <c r="S1725" i="1"/>
  <c r="T1725" i="1"/>
  <c r="U1725" i="1" s="1"/>
  <c r="S1726" i="1"/>
  <c r="T1726" i="1"/>
  <c r="S1727" i="1"/>
  <c r="T1727" i="1"/>
  <c r="U1727" i="1" s="1"/>
  <c r="S1728" i="1"/>
  <c r="T1728" i="1"/>
  <c r="S1729" i="1"/>
  <c r="T1729" i="1"/>
  <c r="U1729" i="1" s="1"/>
  <c r="S1730" i="1"/>
  <c r="T1730" i="1"/>
  <c r="S1731" i="1"/>
  <c r="T1731" i="1"/>
  <c r="U1731" i="1" s="1"/>
  <c r="S1732" i="1"/>
  <c r="T1732" i="1"/>
  <c r="S1733" i="1"/>
  <c r="T1733" i="1"/>
  <c r="U1733" i="1" s="1"/>
  <c r="S1734" i="1"/>
  <c r="T1734" i="1"/>
  <c r="S1735" i="1"/>
  <c r="T1735" i="1"/>
  <c r="U1735" i="1" s="1"/>
  <c r="S1736" i="1"/>
  <c r="T1736" i="1"/>
  <c r="S1737" i="1"/>
  <c r="T1737" i="1"/>
  <c r="U1737" i="1" s="1"/>
  <c r="S1738" i="1"/>
  <c r="T1738" i="1"/>
  <c r="S1739" i="1"/>
  <c r="T1739" i="1"/>
  <c r="U1739" i="1" s="1"/>
  <c r="S1740" i="1"/>
  <c r="T1740" i="1"/>
  <c r="S1741" i="1"/>
  <c r="T1741" i="1"/>
  <c r="U1741" i="1" s="1"/>
  <c r="S1742" i="1"/>
  <c r="T1742" i="1"/>
  <c r="S1743" i="1"/>
  <c r="T1743" i="1"/>
  <c r="U1743" i="1" s="1"/>
  <c r="S1744" i="1"/>
  <c r="T1744" i="1"/>
  <c r="S1745" i="1"/>
  <c r="T1745" i="1"/>
  <c r="U1745" i="1" s="1"/>
  <c r="S1746" i="1"/>
  <c r="T1746" i="1"/>
  <c r="S1747" i="1"/>
  <c r="T1747" i="1"/>
  <c r="U1747" i="1" s="1"/>
  <c r="S1748" i="1"/>
  <c r="T1748" i="1"/>
  <c r="S1749" i="1"/>
  <c r="T1749" i="1"/>
  <c r="U1749" i="1" s="1"/>
  <c r="S1750" i="1"/>
  <c r="T1750" i="1"/>
  <c r="S1751" i="1"/>
  <c r="T1751" i="1"/>
  <c r="U1751" i="1" s="1"/>
  <c r="S1752" i="1"/>
  <c r="T1752" i="1"/>
  <c r="S1753" i="1"/>
  <c r="T1753" i="1"/>
  <c r="U1753" i="1" s="1"/>
  <c r="S1754" i="1"/>
  <c r="T1754" i="1"/>
  <c r="S1755" i="1"/>
  <c r="T1755" i="1"/>
  <c r="U1755" i="1" s="1"/>
  <c r="S1756" i="1"/>
  <c r="T1756" i="1"/>
  <c r="S1757" i="1"/>
  <c r="T1757" i="1"/>
  <c r="U1757" i="1" s="1"/>
  <c r="S1758" i="1"/>
  <c r="T1758" i="1"/>
  <c r="S1759" i="1"/>
  <c r="T1759" i="1"/>
  <c r="U1759" i="1" s="1"/>
  <c r="S1760" i="1"/>
  <c r="T1760" i="1"/>
  <c r="S1761" i="1"/>
  <c r="T1761" i="1"/>
  <c r="U1761" i="1" s="1"/>
  <c r="S1762" i="1"/>
  <c r="T1762" i="1"/>
  <c r="S1763" i="1"/>
  <c r="T1763" i="1"/>
  <c r="U1763" i="1" s="1"/>
  <c r="S1764" i="1"/>
  <c r="T1764" i="1"/>
  <c r="S1765" i="1"/>
  <c r="T1765" i="1"/>
  <c r="U1765" i="1" s="1"/>
  <c r="S1766" i="1"/>
  <c r="T1766" i="1"/>
  <c r="S1767" i="1"/>
  <c r="T1767" i="1"/>
  <c r="U1767" i="1" s="1"/>
  <c r="S1768" i="1"/>
  <c r="T1768" i="1"/>
  <c r="S1769" i="1"/>
  <c r="T1769" i="1"/>
  <c r="U1769" i="1" s="1"/>
  <c r="S1770" i="1"/>
  <c r="T1770" i="1"/>
  <c r="S1771" i="1"/>
  <c r="T1771" i="1"/>
  <c r="U1771" i="1" s="1"/>
  <c r="S1772" i="1"/>
  <c r="T1772" i="1"/>
  <c r="S1773" i="1"/>
  <c r="T1773" i="1"/>
  <c r="U1773" i="1" s="1"/>
  <c r="S1774" i="1"/>
  <c r="T1774" i="1"/>
  <c r="S1775" i="1"/>
  <c r="T1775" i="1"/>
  <c r="U1775" i="1" s="1"/>
  <c r="S1776" i="1"/>
  <c r="T1776" i="1"/>
  <c r="S1777" i="1"/>
  <c r="T1777" i="1"/>
  <c r="U1777" i="1" s="1"/>
  <c r="S1778" i="1"/>
  <c r="T1778" i="1"/>
  <c r="S1779" i="1"/>
  <c r="T1779" i="1"/>
  <c r="U1779" i="1" s="1"/>
  <c r="S1780" i="1"/>
  <c r="T1780" i="1"/>
  <c r="S1781" i="1"/>
  <c r="T1781" i="1"/>
  <c r="U1781" i="1" s="1"/>
  <c r="S1782" i="1"/>
  <c r="T1782" i="1"/>
  <c r="S1783" i="1"/>
  <c r="T1783" i="1"/>
  <c r="U1783" i="1" s="1"/>
  <c r="S1784" i="1"/>
  <c r="T1784" i="1"/>
  <c r="S1785" i="1"/>
  <c r="T1785" i="1"/>
  <c r="U1785" i="1" s="1"/>
  <c r="S1786" i="1"/>
  <c r="T1786" i="1"/>
  <c r="S1787" i="1"/>
  <c r="T1787" i="1"/>
  <c r="U1787" i="1" s="1"/>
  <c r="S1788" i="1"/>
  <c r="T1788" i="1"/>
  <c r="S1789" i="1"/>
  <c r="T1789" i="1"/>
  <c r="U1789" i="1" s="1"/>
  <c r="S1790" i="1"/>
  <c r="T1790" i="1"/>
  <c r="S1791" i="1"/>
  <c r="T1791" i="1"/>
  <c r="U1791" i="1" s="1"/>
  <c r="S1792" i="1"/>
  <c r="T1792" i="1"/>
  <c r="S1793" i="1"/>
  <c r="T1793" i="1"/>
  <c r="U1793" i="1" s="1"/>
  <c r="S1794" i="1"/>
  <c r="T1794" i="1"/>
  <c r="S1795" i="1"/>
  <c r="T1795" i="1"/>
  <c r="U1795" i="1" s="1"/>
  <c r="S1796" i="1"/>
  <c r="T1796" i="1"/>
  <c r="S1797" i="1"/>
  <c r="T1797" i="1"/>
  <c r="U1797" i="1" s="1"/>
  <c r="S1798" i="1"/>
  <c r="T1798" i="1"/>
  <c r="S1799" i="1"/>
  <c r="T1799" i="1"/>
  <c r="U1799" i="1" s="1"/>
  <c r="S1800" i="1"/>
  <c r="T1800" i="1"/>
  <c r="S1801" i="1"/>
  <c r="T1801" i="1"/>
  <c r="U1801" i="1" s="1"/>
  <c r="S1802" i="1"/>
  <c r="T1802" i="1"/>
  <c r="S1803" i="1"/>
  <c r="T1803" i="1"/>
  <c r="U1803" i="1" s="1"/>
  <c r="S1804" i="1"/>
  <c r="T1804" i="1"/>
  <c r="S1805" i="1"/>
  <c r="T1805" i="1"/>
  <c r="U1805" i="1" s="1"/>
  <c r="S1806" i="1"/>
  <c r="T1806" i="1"/>
  <c r="S1807" i="1"/>
  <c r="T1807" i="1"/>
  <c r="U1807" i="1" s="1"/>
  <c r="S1808" i="1"/>
  <c r="T1808" i="1"/>
  <c r="S1809" i="1"/>
  <c r="T1809" i="1"/>
  <c r="U1809" i="1" s="1"/>
  <c r="S1810" i="1"/>
  <c r="T1810" i="1"/>
  <c r="S1811" i="1"/>
  <c r="T1811" i="1"/>
  <c r="U1811" i="1" s="1"/>
  <c r="S1812" i="1"/>
  <c r="T1812" i="1"/>
  <c r="S1813" i="1"/>
  <c r="T1813" i="1"/>
  <c r="U1813" i="1" s="1"/>
  <c r="S1814" i="1"/>
  <c r="T1814" i="1"/>
  <c r="S1815" i="1"/>
  <c r="T1815" i="1"/>
  <c r="U1815" i="1" s="1"/>
  <c r="S1816" i="1"/>
  <c r="T1816" i="1"/>
  <c r="S1817" i="1"/>
  <c r="T1817" i="1"/>
  <c r="U1817" i="1" s="1"/>
  <c r="S1818" i="1"/>
  <c r="T1818" i="1"/>
  <c r="S1819" i="1"/>
  <c r="T1819" i="1"/>
  <c r="U1819" i="1" s="1"/>
  <c r="S1820" i="1"/>
  <c r="T1820" i="1"/>
  <c r="S1821" i="1"/>
  <c r="T1821" i="1"/>
  <c r="U1821" i="1" s="1"/>
  <c r="S1822" i="1"/>
  <c r="T1822" i="1"/>
  <c r="S1823" i="1"/>
  <c r="T1823" i="1"/>
  <c r="U1823" i="1" s="1"/>
  <c r="S1824" i="1"/>
  <c r="T1824" i="1"/>
  <c r="S1825" i="1"/>
  <c r="T1825" i="1"/>
  <c r="U1825" i="1" s="1"/>
  <c r="S1826" i="1"/>
  <c r="T1826" i="1"/>
  <c r="S1827" i="1"/>
  <c r="T1827" i="1"/>
  <c r="U1827" i="1" s="1"/>
  <c r="S1828" i="1"/>
  <c r="T1828" i="1"/>
  <c r="S1829" i="1"/>
  <c r="T1829" i="1"/>
  <c r="U1829" i="1" s="1"/>
  <c r="S1830" i="1"/>
  <c r="T1830" i="1"/>
  <c r="S1831" i="1"/>
  <c r="T1831" i="1"/>
  <c r="U1831" i="1" s="1"/>
  <c r="S1832" i="1"/>
  <c r="T1832" i="1"/>
  <c r="S1833" i="1"/>
  <c r="T1833" i="1"/>
  <c r="U1833" i="1" s="1"/>
  <c r="S1834" i="1"/>
  <c r="T1834" i="1"/>
  <c r="S1835" i="1"/>
  <c r="T1835" i="1"/>
  <c r="U1835" i="1" s="1"/>
  <c r="S1836" i="1"/>
  <c r="T1836" i="1"/>
  <c r="S1837" i="1"/>
  <c r="T1837" i="1"/>
  <c r="U1837" i="1" s="1"/>
  <c r="S1838" i="1"/>
  <c r="T1838" i="1"/>
  <c r="S1839" i="1"/>
  <c r="T1839" i="1"/>
  <c r="U1839" i="1" s="1"/>
  <c r="S1840" i="1"/>
  <c r="T1840" i="1"/>
  <c r="S1841" i="1"/>
  <c r="T1841" i="1"/>
  <c r="U1841" i="1" s="1"/>
  <c r="S1842" i="1"/>
  <c r="T1842" i="1"/>
  <c r="S1843" i="1"/>
  <c r="T1843" i="1"/>
  <c r="U1843" i="1" s="1"/>
  <c r="S1844" i="1"/>
  <c r="T1844" i="1"/>
  <c r="S1845" i="1"/>
  <c r="T1845" i="1"/>
  <c r="U1845" i="1" s="1"/>
  <c r="S1846" i="1"/>
  <c r="T1846" i="1"/>
  <c r="S1847" i="1"/>
  <c r="T1847" i="1"/>
  <c r="U1847" i="1" s="1"/>
  <c r="S1848" i="1"/>
  <c r="T1848" i="1"/>
  <c r="S1849" i="1"/>
  <c r="T1849" i="1"/>
  <c r="U1849" i="1" s="1"/>
  <c r="S1850" i="1"/>
  <c r="T1850" i="1"/>
  <c r="S1851" i="1"/>
  <c r="T1851" i="1"/>
  <c r="U1851" i="1" s="1"/>
  <c r="S1852" i="1"/>
  <c r="T1852" i="1"/>
  <c r="S1853" i="1"/>
  <c r="T1853" i="1"/>
  <c r="U1853" i="1" s="1"/>
  <c r="S1854" i="1"/>
  <c r="T1854" i="1"/>
  <c r="S1855" i="1"/>
  <c r="T1855" i="1"/>
  <c r="U1855" i="1" s="1"/>
  <c r="S1856" i="1"/>
  <c r="T1856" i="1"/>
  <c r="S1857" i="1"/>
  <c r="T1857" i="1"/>
  <c r="U1857" i="1" s="1"/>
  <c r="S1858" i="1"/>
  <c r="T1858" i="1"/>
  <c r="S1859" i="1"/>
  <c r="T1859" i="1"/>
  <c r="U1859" i="1" s="1"/>
  <c r="S1860" i="1"/>
  <c r="T1860" i="1"/>
  <c r="S1861" i="1"/>
  <c r="T1861" i="1"/>
  <c r="U1861" i="1" s="1"/>
  <c r="S1862" i="1"/>
  <c r="T1862" i="1"/>
  <c r="S1863" i="1"/>
  <c r="T1863" i="1"/>
  <c r="U1863" i="1" s="1"/>
  <c r="S1864" i="1"/>
  <c r="T1864" i="1"/>
  <c r="S1865" i="1"/>
  <c r="T1865" i="1"/>
  <c r="U1865" i="1" s="1"/>
  <c r="S1866" i="1"/>
  <c r="T1866" i="1"/>
  <c r="S1867" i="1"/>
  <c r="T1867" i="1"/>
  <c r="U1867" i="1" s="1"/>
  <c r="S1868" i="1"/>
  <c r="T1868" i="1"/>
  <c r="S1869" i="1"/>
  <c r="T1869" i="1"/>
  <c r="U1869" i="1" s="1"/>
  <c r="S1870" i="1"/>
  <c r="T1870" i="1"/>
  <c r="S1871" i="1"/>
  <c r="T1871" i="1"/>
  <c r="U1871" i="1" s="1"/>
  <c r="S1872" i="1"/>
  <c r="T1872" i="1"/>
  <c r="S1873" i="1"/>
  <c r="T1873" i="1"/>
  <c r="U1873" i="1" s="1"/>
  <c r="S1874" i="1"/>
  <c r="T1874" i="1"/>
  <c r="S1875" i="1"/>
  <c r="T1875" i="1"/>
  <c r="U1875" i="1" s="1"/>
  <c r="S1876" i="1"/>
  <c r="T1876" i="1"/>
  <c r="S1877" i="1"/>
  <c r="T1877" i="1"/>
  <c r="U1877" i="1" s="1"/>
  <c r="S1878" i="1"/>
  <c r="T1878" i="1"/>
  <c r="S1879" i="1"/>
  <c r="T1879" i="1"/>
  <c r="U1879" i="1" s="1"/>
  <c r="S1880" i="1"/>
  <c r="T1880" i="1"/>
  <c r="S1881" i="1"/>
  <c r="T1881" i="1"/>
  <c r="U1881" i="1" s="1"/>
  <c r="S1882" i="1"/>
  <c r="T1882" i="1"/>
  <c r="S1883" i="1"/>
  <c r="T1883" i="1"/>
  <c r="U1883" i="1" s="1"/>
  <c r="S1884" i="1"/>
  <c r="T1884" i="1"/>
  <c r="S1885" i="1"/>
  <c r="T1885" i="1"/>
  <c r="U1885" i="1" s="1"/>
  <c r="S1886" i="1"/>
  <c r="T1886" i="1"/>
  <c r="S1887" i="1"/>
  <c r="T1887" i="1"/>
  <c r="U1887" i="1" s="1"/>
  <c r="S1888" i="1"/>
  <c r="T1888" i="1"/>
  <c r="S1889" i="1"/>
  <c r="T1889" i="1"/>
  <c r="U1889" i="1" s="1"/>
  <c r="S1890" i="1"/>
  <c r="T1890" i="1"/>
  <c r="S1891" i="1"/>
  <c r="T1891" i="1"/>
  <c r="U1891" i="1" s="1"/>
  <c r="S1892" i="1"/>
  <c r="T1892" i="1"/>
  <c r="S1893" i="1"/>
  <c r="T1893" i="1"/>
  <c r="U1893" i="1" s="1"/>
  <c r="S1894" i="1"/>
  <c r="T1894" i="1"/>
  <c r="S1895" i="1"/>
  <c r="T1895" i="1"/>
  <c r="U1895" i="1" s="1"/>
  <c r="S1896" i="1"/>
  <c r="T1896" i="1"/>
  <c r="S1897" i="1"/>
  <c r="T1897" i="1"/>
  <c r="U1897" i="1" s="1"/>
  <c r="S1898" i="1"/>
  <c r="T1898" i="1"/>
  <c r="S1899" i="1"/>
  <c r="T1899" i="1"/>
  <c r="U1899" i="1" s="1"/>
  <c r="S1900" i="1"/>
  <c r="T1900" i="1"/>
  <c r="S1901" i="1"/>
  <c r="T1901" i="1"/>
  <c r="U1901" i="1" s="1"/>
  <c r="S1902" i="1"/>
  <c r="T1902" i="1"/>
  <c r="S1903" i="1"/>
  <c r="T1903" i="1"/>
  <c r="U1903" i="1" s="1"/>
  <c r="S1904" i="1"/>
  <c r="T1904" i="1"/>
  <c r="S1905" i="1"/>
  <c r="T1905" i="1"/>
  <c r="U1905" i="1" s="1"/>
  <c r="S1906" i="1"/>
  <c r="T1906" i="1"/>
  <c r="S1907" i="1"/>
  <c r="T1907" i="1"/>
  <c r="U1907" i="1" s="1"/>
  <c r="S1908" i="1"/>
  <c r="T1908" i="1"/>
  <c r="S1909" i="1"/>
  <c r="T1909" i="1"/>
  <c r="U1909" i="1" s="1"/>
  <c r="S1910" i="1"/>
  <c r="T1910" i="1"/>
  <c r="S1911" i="1"/>
  <c r="T1911" i="1"/>
  <c r="U1911" i="1" s="1"/>
  <c r="S1912" i="1"/>
  <c r="T1912" i="1"/>
  <c r="S1913" i="1"/>
  <c r="T1913" i="1"/>
  <c r="U1913" i="1" s="1"/>
  <c r="S1914" i="1"/>
  <c r="T1914" i="1"/>
  <c r="S1915" i="1"/>
  <c r="T1915" i="1"/>
  <c r="U1915" i="1" s="1"/>
  <c r="S1916" i="1"/>
  <c r="T1916" i="1"/>
  <c r="S1917" i="1"/>
  <c r="T1917" i="1"/>
  <c r="U1917" i="1" s="1"/>
  <c r="S1918" i="1"/>
  <c r="T1918" i="1"/>
  <c r="S1919" i="1"/>
  <c r="T1919" i="1"/>
  <c r="U1919" i="1" s="1"/>
  <c r="S1920" i="1"/>
  <c r="T1920" i="1"/>
  <c r="S1921" i="1"/>
  <c r="T1921" i="1"/>
  <c r="U1921" i="1" s="1"/>
  <c r="S1922" i="1"/>
  <c r="T1922" i="1"/>
  <c r="S1923" i="1"/>
  <c r="T1923" i="1"/>
  <c r="U1923" i="1" s="1"/>
  <c r="S1924" i="1"/>
  <c r="T1924" i="1"/>
  <c r="S1925" i="1"/>
  <c r="T1925" i="1"/>
  <c r="U1925" i="1" s="1"/>
  <c r="S1926" i="1"/>
  <c r="T1926" i="1"/>
  <c r="S1927" i="1"/>
  <c r="T1927" i="1"/>
  <c r="U1927" i="1" s="1"/>
  <c r="S1928" i="1"/>
  <c r="T1928" i="1"/>
  <c r="S1929" i="1"/>
  <c r="T1929" i="1"/>
  <c r="U1929" i="1" s="1"/>
  <c r="S1930" i="1"/>
  <c r="T1930" i="1"/>
  <c r="S1931" i="1"/>
  <c r="T1931" i="1"/>
  <c r="U1931" i="1" s="1"/>
  <c r="S1932" i="1"/>
  <c r="T1932" i="1"/>
  <c r="S1933" i="1"/>
  <c r="T1933" i="1"/>
  <c r="U1933" i="1" s="1"/>
  <c r="S1934" i="1"/>
  <c r="T1934" i="1"/>
  <c r="S1935" i="1"/>
  <c r="T1935" i="1"/>
  <c r="U1935" i="1" s="1"/>
  <c r="S1936" i="1"/>
  <c r="T1936" i="1"/>
  <c r="S1937" i="1"/>
  <c r="T1937" i="1"/>
  <c r="U1937" i="1" s="1"/>
  <c r="S1938" i="1"/>
  <c r="T1938" i="1"/>
  <c r="S1939" i="1"/>
  <c r="T1939" i="1"/>
  <c r="U1939" i="1" s="1"/>
  <c r="S1940" i="1"/>
  <c r="T1940" i="1"/>
  <c r="S1941" i="1"/>
  <c r="T1941" i="1"/>
  <c r="U1941" i="1" s="1"/>
  <c r="S1942" i="1"/>
  <c r="T1942" i="1"/>
  <c r="S1943" i="1"/>
  <c r="T1943" i="1"/>
  <c r="U1943" i="1" s="1"/>
  <c r="S1944" i="1"/>
  <c r="T1944" i="1"/>
  <c r="S1945" i="1"/>
  <c r="T1945" i="1"/>
  <c r="U1945" i="1" s="1"/>
  <c r="S1946" i="1"/>
  <c r="T1946" i="1"/>
  <c r="S1947" i="1"/>
  <c r="T1947" i="1"/>
  <c r="U1947" i="1" s="1"/>
  <c r="S1948" i="1"/>
  <c r="T1948" i="1"/>
  <c r="S1949" i="1"/>
  <c r="T1949" i="1"/>
  <c r="U1949" i="1" s="1"/>
  <c r="S1950" i="1"/>
  <c r="T1950" i="1"/>
  <c r="S1951" i="1"/>
  <c r="T1951" i="1"/>
  <c r="U1951" i="1" s="1"/>
  <c r="S1952" i="1"/>
  <c r="T1952" i="1"/>
  <c r="S1953" i="1"/>
  <c r="T1953" i="1"/>
  <c r="U1953" i="1" s="1"/>
  <c r="S1954" i="1"/>
  <c r="T1954" i="1"/>
  <c r="S1955" i="1"/>
  <c r="T1955" i="1"/>
  <c r="U1955" i="1" s="1"/>
  <c r="S1956" i="1"/>
  <c r="T1956" i="1"/>
  <c r="S1957" i="1"/>
  <c r="T1957" i="1"/>
  <c r="U1957" i="1" s="1"/>
  <c r="S1958" i="1"/>
  <c r="T1958" i="1"/>
  <c r="S1959" i="1"/>
  <c r="T1959" i="1"/>
  <c r="U1959" i="1" s="1"/>
  <c r="S1960" i="1"/>
  <c r="T1960" i="1"/>
  <c r="S1961" i="1"/>
  <c r="T1961" i="1"/>
  <c r="U1961" i="1" s="1"/>
  <c r="S1962" i="1"/>
  <c r="T1962" i="1"/>
  <c r="S1963" i="1"/>
  <c r="T1963" i="1"/>
  <c r="U1963" i="1" s="1"/>
  <c r="S1964" i="1"/>
  <c r="T1964" i="1"/>
  <c r="S1965" i="1"/>
  <c r="T1965" i="1"/>
  <c r="U1965" i="1" s="1"/>
  <c r="S1966" i="1"/>
  <c r="T1966" i="1"/>
  <c r="S1967" i="1"/>
  <c r="T1967" i="1"/>
  <c r="U1967" i="1" s="1"/>
  <c r="S1968" i="1"/>
  <c r="T1968" i="1"/>
  <c r="S1969" i="1"/>
  <c r="T1969" i="1"/>
  <c r="U1969" i="1" s="1"/>
  <c r="S1970" i="1"/>
  <c r="T1970" i="1"/>
  <c r="S1971" i="1"/>
  <c r="T1971" i="1"/>
  <c r="U1971" i="1" s="1"/>
  <c r="S1972" i="1"/>
  <c r="T1972" i="1"/>
  <c r="S1973" i="1"/>
  <c r="T1973" i="1"/>
  <c r="U1973" i="1" s="1"/>
  <c r="S1974" i="1"/>
  <c r="T1974" i="1"/>
  <c r="S1975" i="1"/>
  <c r="T1975" i="1"/>
  <c r="U1975" i="1" s="1"/>
  <c r="S1976" i="1"/>
  <c r="T1976" i="1"/>
  <c r="S1977" i="1"/>
  <c r="T1977" i="1"/>
  <c r="U1977" i="1" s="1"/>
  <c r="S1978" i="1"/>
  <c r="T1978" i="1"/>
  <c r="S1979" i="1"/>
  <c r="T1979" i="1"/>
  <c r="U1979" i="1" s="1"/>
  <c r="S1980" i="1"/>
  <c r="T1980" i="1"/>
  <c r="S1981" i="1"/>
  <c r="T1981" i="1"/>
  <c r="U1981" i="1" s="1"/>
  <c r="S1982" i="1"/>
  <c r="T1982" i="1"/>
  <c r="S1983" i="1"/>
  <c r="T1983" i="1"/>
  <c r="U1983" i="1" s="1"/>
  <c r="S1984" i="1"/>
  <c r="T1984" i="1"/>
  <c r="S1985" i="1"/>
  <c r="T1985" i="1"/>
  <c r="U1985" i="1" s="1"/>
  <c r="S1986" i="1"/>
  <c r="T1986" i="1"/>
  <c r="S1987" i="1"/>
  <c r="T1987" i="1"/>
  <c r="U1987" i="1" s="1"/>
  <c r="S1988" i="1"/>
  <c r="T1988" i="1"/>
  <c r="S1989" i="1"/>
  <c r="T1989" i="1"/>
  <c r="U1989" i="1" s="1"/>
  <c r="S1990" i="1"/>
  <c r="T1990" i="1"/>
  <c r="S1991" i="1"/>
  <c r="T1991" i="1"/>
  <c r="U1991" i="1" s="1"/>
  <c r="S1992" i="1"/>
  <c r="T1992" i="1"/>
  <c r="S1993" i="1"/>
  <c r="T1993" i="1"/>
  <c r="U1993" i="1" s="1"/>
  <c r="S1994" i="1"/>
  <c r="T1994" i="1"/>
  <c r="S1995" i="1"/>
  <c r="T1995" i="1"/>
  <c r="U1995" i="1" s="1"/>
  <c r="S1996" i="1"/>
  <c r="T1996" i="1"/>
  <c r="S1997" i="1"/>
  <c r="T1997" i="1"/>
  <c r="U1997" i="1" s="1"/>
  <c r="S1998" i="1"/>
  <c r="T1998" i="1"/>
  <c r="S1999" i="1"/>
  <c r="T1999" i="1"/>
  <c r="U1999" i="1" s="1"/>
  <c r="S2000" i="1"/>
  <c r="T2000" i="1"/>
  <c r="S2001" i="1"/>
  <c r="T2001" i="1"/>
  <c r="U2001" i="1" s="1"/>
  <c r="S2002" i="1"/>
  <c r="T2002" i="1"/>
  <c r="S2003" i="1"/>
  <c r="T2003" i="1"/>
  <c r="U2003" i="1" s="1"/>
  <c r="S2004" i="1"/>
  <c r="T2004" i="1"/>
  <c r="S2005" i="1"/>
  <c r="T2005" i="1"/>
  <c r="U2005" i="1" s="1"/>
  <c r="S2006" i="1"/>
  <c r="T2006" i="1"/>
  <c r="S2007" i="1"/>
  <c r="T2007" i="1"/>
  <c r="U2007" i="1" s="1"/>
  <c r="S2008" i="1"/>
  <c r="T2008" i="1"/>
  <c r="S2009" i="1"/>
  <c r="T2009" i="1"/>
  <c r="U2009" i="1" s="1"/>
  <c r="S2010" i="1"/>
  <c r="T2010" i="1"/>
  <c r="S2011" i="1"/>
  <c r="T2011" i="1"/>
  <c r="U2011" i="1" s="1"/>
  <c r="S2012" i="1"/>
  <c r="T2012" i="1"/>
  <c r="S2013" i="1"/>
  <c r="T2013" i="1"/>
  <c r="U2013" i="1" s="1"/>
  <c r="S2014" i="1"/>
  <c r="T2014" i="1"/>
  <c r="S2015" i="1"/>
  <c r="T2015" i="1"/>
  <c r="U2015" i="1" s="1"/>
  <c r="S2016" i="1"/>
  <c r="T2016" i="1"/>
  <c r="S2017" i="1"/>
  <c r="T2017" i="1"/>
  <c r="U2017" i="1" s="1"/>
  <c r="S2018" i="1"/>
  <c r="T2018" i="1"/>
  <c r="S2019" i="1"/>
  <c r="T2019" i="1"/>
  <c r="U2019" i="1" s="1"/>
  <c r="S2020" i="1"/>
  <c r="T2020" i="1"/>
  <c r="S2021" i="1"/>
  <c r="T2021" i="1"/>
  <c r="U2021" i="1" s="1"/>
  <c r="S2022" i="1"/>
  <c r="T2022" i="1"/>
  <c r="S2023" i="1"/>
  <c r="T2023" i="1"/>
  <c r="U2023" i="1" s="1"/>
  <c r="S2024" i="1"/>
  <c r="T2024" i="1"/>
  <c r="S2025" i="1"/>
  <c r="T2025" i="1"/>
  <c r="U2025" i="1" s="1"/>
  <c r="S2026" i="1"/>
  <c r="T2026" i="1"/>
  <c r="S2027" i="1"/>
  <c r="T2027" i="1"/>
  <c r="U2027" i="1" s="1"/>
  <c r="S2028" i="1"/>
  <c r="T2028" i="1"/>
  <c r="S2029" i="1"/>
  <c r="T2029" i="1"/>
  <c r="U2029" i="1" s="1"/>
  <c r="S2030" i="1"/>
  <c r="T2030" i="1"/>
  <c r="S2031" i="1"/>
  <c r="T2031" i="1"/>
  <c r="U2031" i="1" s="1"/>
  <c r="S2032" i="1"/>
  <c r="T2032" i="1"/>
  <c r="S2033" i="1"/>
  <c r="T2033" i="1"/>
  <c r="U2033" i="1" s="1"/>
  <c r="S2034" i="1"/>
  <c r="T2034" i="1"/>
  <c r="S2035" i="1"/>
  <c r="T2035" i="1"/>
  <c r="U2035" i="1" s="1"/>
  <c r="S2036" i="1"/>
  <c r="T2036" i="1"/>
  <c r="S2037" i="1"/>
  <c r="T2037" i="1"/>
  <c r="U2037" i="1" s="1"/>
  <c r="S2038" i="1"/>
  <c r="T2038" i="1"/>
  <c r="S2039" i="1"/>
  <c r="T2039" i="1"/>
  <c r="U2039" i="1" s="1"/>
  <c r="S2040" i="1"/>
  <c r="T2040" i="1"/>
  <c r="S2041" i="1"/>
  <c r="T2041" i="1"/>
  <c r="U2041" i="1" s="1"/>
  <c r="S2042" i="1"/>
  <c r="T2042" i="1"/>
  <c r="S2043" i="1"/>
  <c r="T2043" i="1"/>
  <c r="U2043" i="1" s="1"/>
  <c r="S2044" i="1"/>
  <c r="T2044" i="1"/>
  <c r="S2045" i="1"/>
  <c r="T2045" i="1"/>
  <c r="U2045" i="1" s="1"/>
  <c r="S2046" i="1"/>
  <c r="T2046" i="1"/>
  <c r="S2047" i="1"/>
  <c r="T2047" i="1"/>
  <c r="U2047" i="1" s="1"/>
  <c r="S2048" i="1"/>
  <c r="T2048" i="1"/>
  <c r="S2049" i="1"/>
  <c r="T2049" i="1"/>
  <c r="U2049" i="1" s="1"/>
  <c r="S2050" i="1"/>
  <c r="T2050" i="1"/>
  <c r="S2051" i="1"/>
  <c r="T2051" i="1"/>
  <c r="U2051" i="1" s="1"/>
  <c r="S2052" i="1"/>
  <c r="T2052" i="1"/>
  <c r="S2053" i="1"/>
  <c r="T2053" i="1"/>
  <c r="U2053" i="1" s="1"/>
  <c r="S2054" i="1"/>
  <c r="T2054" i="1"/>
  <c r="S2055" i="1"/>
  <c r="T2055" i="1"/>
  <c r="U2055" i="1" s="1"/>
  <c r="S2056" i="1"/>
  <c r="T2056" i="1"/>
  <c r="S2057" i="1"/>
  <c r="T2057" i="1"/>
  <c r="U2057" i="1" s="1"/>
  <c r="S2058" i="1"/>
  <c r="T2058" i="1"/>
  <c r="S2059" i="1"/>
  <c r="T2059" i="1"/>
  <c r="U2059" i="1" s="1"/>
  <c r="S2060" i="1"/>
  <c r="T2060" i="1"/>
  <c r="S2061" i="1"/>
  <c r="T2061" i="1"/>
  <c r="U2061" i="1" s="1"/>
  <c r="S2062" i="1"/>
  <c r="T2062" i="1"/>
  <c r="S2063" i="1"/>
  <c r="T2063" i="1"/>
  <c r="U2063" i="1" s="1"/>
  <c r="S2064" i="1"/>
  <c r="T2064" i="1"/>
  <c r="S2065" i="1"/>
  <c r="T2065" i="1"/>
  <c r="U2065" i="1" s="1"/>
  <c r="S2066" i="1"/>
  <c r="T2066" i="1"/>
  <c r="S2067" i="1"/>
  <c r="T2067" i="1"/>
  <c r="U2067" i="1" s="1"/>
  <c r="S2068" i="1"/>
  <c r="T2068" i="1"/>
  <c r="S2069" i="1"/>
  <c r="T2069" i="1"/>
  <c r="U2069" i="1" s="1"/>
  <c r="S2070" i="1"/>
  <c r="T2070" i="1"/>
  <c r="S2071" i="1"/>
  <c r="T2071" i="1"/>
  <c r="U2071" i="1" s="1"/>
  <c r="S2072" i="1"/>
  <c r="T2072" i="1"/>
  <c r="S2073" i="1"/>
  <c r="T2073" i="1"/>
  <c r="U2073" i="1" s="1"/>
  <c r="S2074" i="1"/>
  <c r="T2074" i="1"/>
  <c r="S2075" i="1"/>
  <c r="T2075" i="1"/>
  <c r="U2075" i="1" s="1"/>
  <c r="S2076" i="1"/>
  <c r="T2076" i="1"/>
  <c r="S2077" i="1"/>
  <c r="T2077" i="1"/>
  <c r="U2077" i="1" s="1"/>
  <c r="S2078" i="1"/>
  <c r="T2078" i="1"/>
  <c r="S2079" i="1"/>
  <c r="T2079" i="1"/>
  <c r="U2079" i="1" s="1"/>
  <c r="S2080" i="1"/>
  <c r="T2080" i="1"/>
  <c r="S2081" i="1"/>
  <c r="T2081" i="1"/>
  <c r="U2081" i="1" s="1"/>
  <c r="S2082" i="1"/>
  <c r="T2082" i="1"/>
  <c r="S2083" i="1"/>
  <c r="T2083" i="1"/>
  <c r="U2083" i="1" s="1"/>
  <c r="S2084" i="1"/>
  <c r="T2084" i="1"/>
  <c r="S2085" i="1"/>
  <c r="T2085" i="1"/>
  <c r="U2085" i="1" s="1"/>
  <c r="S2086" i="1"/>
  <c r="T2086" i="1"/>
  <c r="S2087" i="1"/>
  <c r="T2087" i="1"/>
  <c r="U2087" i="1" s="1"/>
  <c r="S2088" i="1"/>
  <c r="T2088" i="1"/>
  <c r="S2089" i="1"/>
  <c r="T2089" i="1"/>
  <c r="U2089" i="1" s="1"/>
  <c r="S2090" i="1"/>
  <c r="T2090" i="1"/>
  <c r="S2091" i="1"/>
  <c r="T2091" i="1"/>
  <c r="U2091" i="1" s="1"/>
  <c r="S2092" i="1"/>
  <c r="T2092" i="1"/>
  <c r="S2093" i="1"/>
  <c r="T2093" i="1"/>
  <c r="U2093" i="1" s="1"/>
  <c r="S2094" i="1"/>
  <c r="T2094" i="1"/>
  <c r="S2095" i="1"/>
  <c r="T2095" i="1"/>
  <c r="U2095" i="1" s="1"/>
  <c r="S2096" i="1"/>
  <c r="T2096" i="1"/>
  <c r="S2097" i="1"/>
  <c r="T2097" i="1"/>
  <c r="U2097" i="1" s="1"/>
  <c r="S2098" i="1"/>
  <c r="T2098" i="1"/>
  <c r="S2099" i="1"/>
  <c r="T2099" i="1"/>
  <c r="U2099" i="1" s="1"/>
  <c r="S2100" i="1"/>
  <c r="T2100" i="1"/>
  <c r="S2101" i="1"/>
  <c r="T2101" i="1"/>
  <c r="U2101" i="1" s="1"/>
  <c r="S2102" i="1"/>
  <c r="T2102" i="1"/>
  <c r="S2103" i="1"/>
  <c r="T2103" i="1"/>
  <c r="U2103" i="1" s="1"/>
  <c r="S2104" i="1"/>
  <c r="T2104" i="1"/>
  <c r="S2105" i="1"/>
  <c r="T2105" i="1"/>
  <c r="U2105" i="1" s="1"/>
  <c r="S2106" i="1"/>
  <c r="T2106" i="1"/>
  <c r="S2107" i="1"/>
  <c r="T2107" i="1"/>
  <c r="U2107" i="1" s="1"/>
  <c r="S2108" i="1"/>
  <c r="T2108" i="1"/>
  <c r="S2109" i="1"/>
  <c r="T2109" i="1"/>
  <c r="U2109" i="1" s="1"/>
  <c r="S2110" i="1"/>
  <c r="T2110" i="1"/>
  <c r="S2111" i="1"/>
  <c r="T2111" i="1"/>
  <c r="U2111" i="1" s="1"/>
  <c r="S2112" i="1"/>
  <c r="T2112" i="1"/>
  <c r="S2113" i="1"/>
  <c r="T2113" i="1"/>
  <c r="U2113" i="1" s="1"/>
  <c r="S2114" i="1"/>
  <c r="T2114" i="1"/>
  <c r="S2115" i="1"/>
  <c r="T2115" i="1"/>
  <c r="U2115" i="1" s="1"/>
  <c r="S2116" i="1"/>
  <c r="T2116" i="1"/>
  <c r="S2117" i="1"/>
  <c r="T2117" i="1"/>
  <c r="U2117" i="1" s="1"/>
  <c r="S2118" i="1"/>
  <c r="T2118" i="1"/>
  <c r="S2119" i="1"/>
  <c r="T2119" i="1"/>
  <c r="U2119" i="1" s="1"/>
  <c r="S2120" i="1"/>
  <c r="T2120" i="1"/>
  <c r="S2121" i="1"/>
  <c r="T2121" i="1"/>
  <c r="U2121" i="1" s="1"/>
  <c r="S2122" i="1"/>
  <c r="T2122" i="1"/>
  <c r="S2123" i="1"/>
  <c r="T2123" i="1"/>
  <c r="U2123" i="1" s="1"/>
  <c r="S2124" i="1"/>
  <c r="T2124" i="1"/>
  <c r="S2125" i="1"/>
  <c r="T2125" i="1"/>
  <c r="U2125" i="1" s="1"/>
  <c r="S2126" i="1"/>
  <c r="T2126" i="1"/>
  <c r="S2127" i="1"/>
  <c r="T2127" i="1"/>
  <c r="U2127" i="1" s="1"/>
  <c r="S2128" i="1"/>
  <c r="T2128" i="1"/>
  <c r="S2129" i="1"/>
  <c r="T2129" i="1"/>
  <c r="U2129" i="1" s="1"/>
  <c r="S2130" i="1"/>
  <c r="T2130" i="1"/>
  <c r="S2131" i="1"/>
  <c r="T2131" i="1"/>
  <c r="U2131" i="1" s="1"/>
  <c r="S2132" i="1"/>
  <c r="T2132" i="1"/>
  <c r="S2133" i="1"/>
  <c r="T2133" i="1"/>
  <c r="U2133" i="1" s="1"/>
  <c r="S2134" i="1"/>
  <c r="T2134" i="1"/>
  <c r="S2135" i="1"/>
  <c r="T2135" i="1"/>
  <c r="U2135" i="1" s="1"/>
  <c r="S2136" i="1"/>
  <c r="T2136" i="1"/>
  <c r="S2137" i="1"/>
  <c r="T2137" i="1"/>
  <c r="U2137" i="1" s="1"/>
  <c r="S2138" i="1"/>
  <c r="T2138" i="1"/>
  <c r="S2139" i="1"/>
  <c r="T2139" i="1"/>
  <c r="U2139" i="1" s="1"/>
  <c r="S2140" i="1"/>
  <c r="T2140" i="1"/>
  <c r="S2141" i="1"/>
  <c r="T2141" i="1"/>
  <c r="U2141" i="1" s="1"/>
  <c r="S2142" i="1"/>
  <c r="T2142" i="1"/>
  <c r="S2143" i="1"/>
  <c r="T2143" i="1"/>
  <c r="U2143" i="1" s="1"/>
  <c r="S2144" i="1"/>
  <c r="T2144" i="1"/>
  <c r="S2145" i="1"/>
  <c r="T2145" i="1"/>
  <c r="U2145" i="1" s="1"/>
  <c r="S2146" i="1"/>
  <c r="T2146" i="1"/>
  <c r="S2147" i="1"/>
  <c r="T2147" i="1"/>
  <c r="U2147" i="1" s="1"/>
  <c r="S2148" i="1"/>
  <c r="T2148" i="1"/>
  <c r="S2149" i="1"/>
  <c r="T2149" i="1"/>
  <c r="U2149" i="1" s="1"/>
  <c r="S2150" i="1"/>
  <c r="T2150" i="1"/>
  <c r="S2151" i="1"/>
  <c r="T2151" i="1"/>
  <c r="U2151" i="1" s="1"/>
  <c r="S2152" i="1"/>
  <c r="T2152" i="1"/>
  <c r="S2153" i="1"/>
  <c r="T2153" i="1"/>
  <c r="U2153" i="1" s="1"/>
  <c r="S2154" i="1"/>
  <c r="T2154" i="1"/>
  <c r="S2155" i="1"/>
  <c r="T2155" i="1"/>
  <c r="U2155" i="1" s="1"/>
  <c r="S2156" i="1"/>
  <c r="T2156" i="1"/>
  <c r="S2157" i="1"/>
  <c r="T2157" i="1"/>
  <c r="U2157" i="1" s="1"/>
  <c r="S2158" i="1"/>
  <c r="T2158" i="1"/>
  <c r="S2159" i="1"/>
  <c r="T2159" i="1"/>
  <c r="U2159" i="1" s="1"/>
  <c r="S2160" i="1"/>
  <c r="T2160" i="1"/>
  <c r="S2161" i="1"/>
  <c r="T2161" i="1"/>
  <c r="U2161" i="1" s="1"/>
  <c r="S2162" i="1"/>
  <c r="T2162" i="1"/>
  <c r="S2163" i="1"/>
  <c r="T2163" i="1"/>
  <c r="U2163" i="1" s="1"/>
  <c r="S2164" i="1"/>
  <c r="T2164" i="1"/>
  <c r="S2165" i="1"/>
  <c r="T2165" i="1"/>
  <c r="U2165" i="1" s="1"/>
  <c r="S2166" i="1"/>
  <c r="T2166" i="1"/>
  <c r="S2167" i="1"/>
  <c r="T2167" i="1"/>
  <c r="U2167" i="1" s="1"/>
  <c r="S2168" i="1"/>
  <c r="T2168" i="1"/>
  <c r="S2169" i="1"/>
  <c r="T2169" i="1"/>
  <c r="U2169" i="1" s="1"/>
  <c r="S2170" i="1"/>
  <c r="T2170" i="1"/>
  <c r="S2171" i="1"/>
  <c r="T2171" i="1"/>
  <c r="U2171" i="1" s="1"/>
  <c r="S2172" i="1"/>
  <c r="T2172" i="1"/>
  <c r="S2173" i="1"/>
  <c r="T2173" i="1"/>
  <c r="U2173" i="1" s="1"/>
  <c r="S2174" i="1"/>
  <c r="T2174" i="1"/>
  <c r="S2175" i="1"/>
  <c r="T2175" i="1"/>
  <c r="U2175" i="1" s="1"/>
  <c r="S2176" i="1"/>
  <c r="T2176" i="1"/>
  <c r="S2177" i="1"/>
  <c r="T2177" i="1"/>
  <c r="U2177" i="1" s="1"/>
  <c r="S2178" i="1"/>
  <c r="T2178" i="1"/>
  <c r="S2179" i="1"/>
  <c r="T2179" i="1"/>
  <c r="U2179" i="1" s="1"/>
  <c r="S2180" i="1"/>
  <c r="T2180" i="1"/>
  <c r="S2181" i="1"/>
  <c r="T2181" i="1"/>
  <c r="U2181" i="1" s="1"/>
  <c r="S2182" i="1"/>
  <c r="T2182" i="1"/>
  <c r="S2183" i="1"/>
  <c r="T2183" i="1"/>
  <c r="U2183" i="1" s="1"/>
  <c r="S2184" i="1"/>
  <c r="T2184" i="1"/>
  <c r="S2185" i="1"/>
  <c r="T2185" i="1"/>
  <c r="U2185" i="1" s="1"/>
  <c r="S2186" i="1"/>
  <c r="T2186" i="1"/>
  <c r="S2187" i="1"/>
  <c r="T2187" i="1"/>
  <c r="U2187" i="1" s="1"/>
  <c r="S2188" i="1"/>
  <c r="T2188" i="1"/>
  <c r="S2189" i="1"/>
  <c r="T2189" i="1"/>
  <c r="U2189" i="1" s="1"/>
  <c r="S2190" i="1"/>
  <c r="T2190" i="1"/>
  <c r="S2191" i="1"/>
  <c r="T2191" i="1"/>
  <c r="U2191" i="1" s="1"/>
  <c r="S2192" i="1"/>
  <c r="T2192" i="1"/>
  <c r="S2193" i="1"/>
  <c r="T2193" i="1"/>
  <c r="U2193" i="1" s="1"/>
  <c r="S2194" i="1"/>
  <c r="T2194" i="1"/>
  <c r="S2195" i="1"/>
  <c r="T2195" i="1"/>
  <c r="U2195" i="1" s="1"/>
  <c r="S2196" i="1"/>
  <c r="T2196" i="1"/>
  <c r="S2197" i="1"/>
  <c r="T2197" i="1"/>
  <c r="U2197" i="1" s="1"/>
  <c r="S2198" i="1"/>
  <c r="T2198" i="1"/>
  <c r="S2199" i="1"/>
  <c r="T2199" i="1"/>
  <c r="U2199" i="1" s="1"/>
  <c r="S2200" i="1"/>
  <c r="T2200" i="1"/>
  <c r="S2201" i="1"/>
  <c r="T2201" i="1"/>
  <c r="U2201" i="1" s="1"/>
  <c r="S2202" i="1"/>
  <c r="T2202" i="1"/>
  <c r="S2203" i="1"/>
  <c r="T2203" i="1"/>
  <c r="U2203" i="1" s="1"/>
  <c r="S2204" i="1"/>
  <c r="T2204" i="1"/>
  <c r="S2205" i="1"/>
  <c r="T2205" i="1"/>
  <c r="U2205" i="1" s="1"/>
  <c r="S2206" i="1"/>
  <c r="T2206" i="1"/>
  <c r="S2207" i="1"/>
  <c r="T2207" i="1"/>
  <c r="U2207" i="1" s="1"/>
  <c r="S2208" i="1"/>
  <c r="T2208" i="1"/>
  <c r="S2209" i="1"/>
  <c r="T2209" i="1"/>
  <c r="U2209" i="1" s="1"/>
  <c r="S2210" i="1"/>
  <c r="T2210" i="1"/>
  <c r="S2211" i="1"/>
  <c r="T2211" i="1"/>
  <c r="U2211" i="1" s="1"/>
  <c r="S2212" i="1"/>
  <c r="T2212" i="1"/>
  <c r="S2213" i="1"/>
  <c r="T2213" i="1"/>
  <c r="U2213" i="1" s="1"/>
  <c r="S2214" i="1"/>
  <c r="T2214" i="1"/>
  <c r="S2215" i="1"/>
  <c r="T2215" i="1"/>
  <c r="U2215" i="1" s="1"/>
  <c r="S2216" i="1"/>
  <c r="T2216" i="1"/>
  <c r="S2217" i="1"/>
  <c r="T2217" i="1"/>
  <c r="U2217" i="1" s="1"/>
  <c r="S2218" i="1"/>
  <c r="T2218" i="1"/>
  <c r="S2219" i="1"/>
  <c r="T2219" i="1"/>
  <c r="U2219" i="1" s="1"/>
  <c r="S2220" i="1"/>
  <c r="T2220" i="1"/>
  <c r="S2221" i="1"/>
  <c r="T2221" i="1"/>
  <c r="U2221" i="1" s="1"/>
  <c r="S2222" i="1"/>
  <c r="T2222" i="1"/>
  <c r="S2223" i="1"/>
  <c r="T2223" i="1"/>
  <c r="U2223" i="1" s="1"/>
  <c r="S2224" i="1"/>
  <c r="T2224" i="1"/>
  <c r="S2225" i="1"/>
  <c r="T2225" i="1"/>
  <c r="U2225" i="1" s="1"/>
  <c r="S2226" i="1"/>
  <c r="T2226" i="1"/>
  <c r="S2227" i="1"/>
  <c r="T2227" i="1"/>
  <c r="U2227" i="1" s="1"/>
  <c r="S2228" i="1"/>
  <c r="T2228" i="1"/>
  <c r="S2229" i="1"/>
  <c r="T2229" i="1"/>
  <c r="U2229" i="1" s="1"/>
  <c r="S2230" i="1"/>
  <c r="T2230" i="1"/>
  <c r="S2231" i="1"/>
  <c r="T2231" i="1"/>
  <c r="U2231" i="1" s="1"/>
  <c r="S2232" i="1"/>
  <c r="T2232" i="1"/>
  <c r="S2233" i="1"/>
  <c r="T2233" i="1"/>
  <c r="U2233" i="1" s="1"/>
  <c r="S2234" i="1"/>
  <c r="T2234" i="1"/>
  <c r="S2235" i="1"/>
  <c r="T2235" i="1"/>
  <c r="U2235" i="1" s="1"/>
  <c r="S2236" i="1"/>
  <c r="T2236" i="1"/>
  <c r="S2237" i="1"/>
  <c r="T2237" i="1"/>
  <c r="U2237" i="1" s="1"/>
  <c r="S2238" i="1"/>
  <c r="T2238" i="1"/>
  <c r="S2239" i="1"/>
  <c r="T2239" i="1"/>
  <c r="U2239" i="1" s="1"/>
  <c r="S2240" i="1"/>
  <c r="T2240" i="1"/>
  <c r="S2241" i="1"/>
  <c r="T2241" i="1"/>
  <c r="U2241" i="1" s="1"/>
  <c r="S2242" i="1"/>
  <c r="T2242" i="1"/>
  <c r="S2243" i="1"/>
  <c r="T2243" i="1"/>
  <c r="U2243" i="1" s="1"/>
  <c r="S2244" i="1"/>
  <c r="T2244" i="1"/>
  <c r="S2245" i="1"/>
  <c r="T2245" i="1"/>
  <c r="U2245" i="1" s="1"/>
  <c r="S2246" i="1"/>
  <c r="T2246" i="1"/>
  <c r="S2247" i="1"/>
  <c r="T2247" i="1"/>
  <c r="U2247" i="1" s="1"/>
  <c r="S2248" i="1"/>
  <c r="T2248" i="1"/>
  <c r="S2249" i="1"/>
  <c r="T2249" i="1"/>
  <c r="U2249" i="1" s="1"/>
  <c r="S2250" i="1"/>
  <c r="T2250" i="1"/>
  <c r="S2251" i="1"/>
  <c r="T2251" i="1"/>
  <c r="U2251" i="1" s="1"/>
  <c r="S2252" i="1"/>
  <c r="T2252" i="1"/>
  <c r="S2253" i="1"/>
  <c r="T2253" i="1"/>
  <c r="U2253" i="1" s="1"/>
  <c r="S2254" i="1"/>
  <c r="T2254" i="1"/>
  <c r="S2255" i="1"/>
  <c r="T2255" i="1"/>
  <c r="U2255" i="1" s="1"/>
  <c r="S2256" i="1"/>
  <c r="T2256" i="1"/>
  <c r="S2257" i="1"/>
  <c r="T2257" i="1"/>
  <c r="U2257" i="1" s="1"/>
  <c r="S2258" i="1"/>
  <c r="T2258" i="1"/>
  <c r="S2259" i="1"/>
  <c r="T2259" i="1"/>
  <c r="U2259" i="1" s="1"/>
  <c r="S2260" i="1"/>
  <c r="T2260" i="1"/>
  <c r="S2261" i="1"/>
  <c r="T2261" i="1"/>
  <c r="U2261" i="1" s="1"/>
  <c r="S2262" i="1"/>
  <c r="T2262" i="1"/>
  <c r="S2263" i="1"/>
  <c r="T2263" i="1"/>
  <c r="U2263" i="1" s="1"/>
  <c r="S2264" i="1"/>
  <c r="T2264" i="1"/>
  <c r="S2265" i="1"/>
  <c r="T2265" i="1"/>
  <c r="U2265" i="1" s="1"/>
  <c r="S2266" i="1"/>
  <c r="T2266" i="1"/>
  <c r="S2267" i="1"/>
  <c r="T2267" i="1"/>
  <c r="U2267" i="1" s="1"/>
  <c r="S2268" i="1"/>
  <c r="T2268" i="1"/>
  <c r="S2269" i="1"/>
  <c r="T2269" i="1"/>
  <c r="U2269" i="1" s="1"/>
  <c r="S2270" i="1"/>
  <c r="T2270" i="1"/>
  <c r="S2271" i="1"/>
  <c r="T2271" i="1"/>
  <c r="U2271" i="1" s="1"/>
  <c r="S2272" i="1"/>
  <c r="T2272" i="1"/>
  <c r="S2273" i="1"/>
  <c r="T2273" i="1"/>
  <c r="U2273" i="1" s="1"/>
  <c r="S2274" i="1"/>
  <c r="T2274" i="1"/>
  <c r="S2275" i="1"/>
  <c r="T2275" i="1"/>
  <c r="U2275" i="1" s="1"/>
  <c r="S2276" i="1"/>
  <c r="T2276" i="1"/>
  <c r="S2277" i="1"/>
  <c r="T2277" i="1"/>
  <c r="U2277" i="1" s="1"/>
  <c r="S2278" i="1"/>
  <c r="T2278" i="1"/>
  <c r="S2279" i="1"/>
  <c r="T2279" i="1"/>
  <c r="U2279" i="1" s="1"/>
  <c r="S2280" i="1"/>
  <c r="T2280" i="1"/>
  <c r="S2281" i="1"/>
  <c r="T2281" i="1"/>
  <c r="U2281" i="1" s="1"/>
  <c r="S2282" i="1"/>
  <c r="T2282" i="1"/>
  <c r="S2283" i="1"/>
  <c r="T2283" i="1"/>
  <c r="U2283" i="1" s="1"/>
  <c r="S2284" i="1"/>
  <c r="T2284" i="1"/>
  <c r="S2285" i="1"/>
  <c r="T2285" i="1"/>
  <c r="U2285" i="1" s="1"/>
  <c r="S2286" i="1"/>
  <c r="T2286" i="1"/>
  <c r="S2287" i="1"/>
  <c r="T2287" i="1"/>
  <c r="U2287" i="1" s="1"/>
  <c r="S2288" i="1"/>
  <c r="T2288" i="1"/>
  <c r="S2289" i="1"/>
  <c r="T2289" i="1"/>
  <c r="U2289" i="1" s="1"/>
  <c r="S2290" i="1"/>
  <c r="T2290" i="1"/>
  <c r="S2291" i="1"/>
  <c r="T2291" i="1"/>
  <c r="U2291" i="1" s="1"/>
  <c r="S2292" i="1"/>
  <c r="T2292" i="1"/>
  <c r="S2293" i="1"/>
  <c r="T2293" i="1"/>
  <c r="U2293" i="1" s="1"/>
  <c r="S2294" i="1"/>
  <c r="T2294" i="1"/>
  <c r="S2295" i="1"/>
  <c r="T2295" i="1"/>
  <c r="U2295" i="1" s="1"/>
  <c r="S2296" i="1"/>
  <c r="T2296" i="1"/>
  <c r="S2297" i="1"/>
  <c r="T2297" i="1"/>
  <c r="U2297" i="1" s="1"/>
  <c r="S2298" i="1"/>
  <c r="T2298" i="1"/>
  <c r="S2299" i="1"/>
  <c r="T2299" i="1"/>
  <c r="U2299" i="1" s="1"/>
  <c r="S2300" i="1"/>
  <c r="T2300" i="1"/>
  <c r="S2301" i="1"/>
  <c r="T2301" i="1"/>
  <c r="U2301" i="1" s="1"/>
  <c r="S2302" i="1"/>
  <c r="T2302" i="1"/>
  <c r="S2303" i="1"/>
  <c r="T2303" i="1"/>
  <c r="U2303" i="1" s="1"/>
  <c r="S2304" i="1"/>
  <c r="T2304" i="1"/>
  <c r="S2305" i="1"/>
  <c r="T2305" i="1"/>
  <c r="U2305" i="1" s="1"/>
  <c r="S2306" i="1"/>
  <c r="T2306" i="1"/>
  <c r="S2307" i="1"/>
  <c r="T2307" i="1"/>
  <c r="U2307" i="1" s="1"/>
  <c r="S2308" i="1"/>
  <c r="T2308" i="1"/>
  <c r="S2309" i="1"/>
  <c r="T2309" i="1"/>
  <c r="U2309" i="1" s="1"/>
  <c r="S2310" i="1"/>
  <c r="T2310" i="1"/>
  <c r="S2311" i="1"/>
  <c r="T2311" i="1"/>
  <c r="U2311" i="1" s="1"/>
  <c r="S2312" i="1"/>
  <c r="T2312" i="1"/>
  <c r="S2313" i="1"/>
  <c r="T2313" i="1"/>
  <c r="U2313" i="1" s="1"/>
  <c r="S2314" i="1"/>
  <c r="T2314" i="1"/>
  <c r="S2315" i="1"/>
  <c r="T2315" i="1"/>
  <c r="U2315" i="1" s="1"/>
  <c r="S2316" i="1"/>
  <c r="T2316" i="1"/>
  <c r="S2317" i="1"/>
  <c r="T2317" i="1"/>
  <c r="U2317" i="1" s="1"/>
  <c r="S2318" i="1"/>
  <c r="T2318" i="1"/>
  <c r="S2319" i="1"/>
  <c r="T2319" i="1"/>
  <c r="U2319" i="1" s="1"/>
  <c r="S2320" i="1"/>
  <c r="T2320" i="1"/>
  <c r="S2321" i="1"/>
  <c r="T2321" i="1"/>
  <c r="U2321" i="1" s="1"/>
  <c r="S2322" i="1"/>
  <c r="T2322" i="1"/>
  <c r="S2323" i="1"/>
  <c r="T2323" i="1"/>
  <c r="U2323" i="1" s="1"/>
  <c r="S2324" i="1"/>
  <c r="T2324" i="1"/>
  <c r="S2325" i="1"/>
  <c r="T2325" i="1"/>
  <c r="U2325" i="1" s="1"/>
  <c r="S2326" i="1"/>
  <c r="T2326" i="1"/>
  <c r="S2327" i="1"/>
  <c r="T2327" i="1"/>
  <c r="U2327" i="1" s="1"/>
  <c r="S2328" i="1"/>
  <c r="T2328" i="1"/>
  <c r="S2329" i="1"/>
  <c r="T2329" i="1"/>
  <c r="U2329" i="1" s="1"/>
  <c r="S2330" i="1"/>
  <c r="T2330" i="1"/>
  <c r="S2331" i="1"/>
  <c r="T2331" i="1"/>
  <c r="U2331" i="1" s="1"/>
  <c r="S2332" i="1"/>
  <c r="T2332" i="1"/>
  <c r="S2333" i="1"/>
  <c r="T2333" i="1"/>
  <c r="U2333" i="1" s="1"/>
  <c r="S2334" i="1"/>
  <c r="T2334" i="1"/>
  <c r="S2335" i="1"/>
  <c r="T2335" i="1"/>
  <c r="U2335" i="1" s="1"/>
  <c r="S2336" i="1"/>
  <c r="T2336" i="1"/>
  <c r="S2337" i="1"/>
  <c r="T2337" i="1"/>
  <c r="U2337" i="1" s="1"/>
  <c r="S2338" i="1"/>
  <c r="T2338" i="1"/>
  <c r="S2339" i="1"/>
  <c r="T2339" i="1"/>
  <c r="U2339" i="1" s="1"/>
  <c r="S2340" i="1"/>
  <c r="T2340" i="1"/>
  <c r="S2341" i="1"/>
  <c r="T2341" i="1"/>
  <c r="U2341" i="1" s="1"/>
  <c r="S2342" i="1"/>
  <c r="T2342" i="1"/>
  <c r="S2343" i="1"/>
  <c r="T2343" i="1"/>
  <c r="U2343" i="1" s="1"/>
  <c r="S2344" i="1"/>
  <c r="T2344" i="1"/>
  <c r="S2345" i="1"/>
  <c r="T2345" i="1"/>
  <c r="U2345" i="1" s="1"/>
  <c r="S2346" i="1"/>
  <c r="T2346" i="1"/>
  <c r="S2347" i="1"/>
  <c r="T2347" i="1"/>
  <c r="U2347" i="1" s="1"/>
  <c r="S2348" i="1"/>
  <c r="T2348" i="1"/>
  <c r="S2349" i="1"/>
  <c r="T2349" i="1"/>
  <c r="U2349" i="1" s="1"/>
  <c r="S2350" i="1"/>
  <c r="T2350" i="1"/>
  <c r="S2351" i="1"/>
  <c r="T2351" i="1"/>
  <c r="U2351" i="1" s="1"/>
  <c r="S2352" i="1"/>
  <c r="T2352" i="1"/>
  <c r="S2353" i="1"/>
  <c r="T2353" i="1"/>
  <c r="U2353" i="1" s="1"/>
  <c r="S2354" i="1"/>
  <c r="T2354" i="1"/>
  <c r="S2355" i="1"/>
  <c r="T2355" i="1"/>
  <c r="U2355" i="1" s="1"/>
  <c r="S2356" i="1"/>
  <c r="T2356" i="1"/>
  <c r="S2357" i="1"/>
  <c r="T2357" i="1"/>
  <c r="U2357" i="1" s="1"/>
  <c r="S2358" i="1"/>
  <c r="T2358" i="1"/>
  <c r="S2359" i="1"/>
  <c r="T2359" i="1"/>
  <c r="U2359" i="1" s="1"/>
  <c r="S2360" i="1"/>
  <c r="T2360" i="1"/>
  <c r="S2361" i="1"/>
  <c r="T2361" i="1"/>
  <c r="U2361" i="1" s="1"/>
  <c r="S2362" i="1"/>
  <c r="T2362" i="1"/>
  <c r="S2363" i="1"/>
  <c r="T2363" i="1"/>
  <c r="U2363" i="1" s="1"/>
  <c r="S2364" i="1"/>
  <c r="T2364" i="1"/>
  <c r="S2365" i="1"/>
  <c r="T2365" i="1"/>
  <c r="U2365" i="1" s="1"/>
  <c r="S2366" i="1"/>
  <c r="T2366" i="1"/>
  <c r="S2367" i="1"/>
  <c r="T2367" i="1"/>
  <c r="U2367" i="1" s="1"/>
  <c r="S2368" i="1"/>
  <c r="T2368" i="1"/>
  <c r="S2369" i="1"/>
  <c r="T2369" i="1"/>
  <c r="U2369" i="1" s="1"/>
  <c r="S2370" i="1"/>
  <c r="T2370" i="1"/>
  <c r="S2371" i="1"/>
  <c r="T2371" i="1"/>
  <c r="U2371" i="1" s="1"/>
  <c r="S2372" i="1"/>
  <c r="T2372" i="1"/>
  <c r="S2373" i="1"/>
  <c r="T2373" i="1"/>
  <c r="U2373" i="1" s="1"/>
  <c r="S2374" i="1"/>
  <c r="T2374" i="1"/>
  <c r="S2375" i="1"/>
  <c r="T2375" i="1"/>
  <c r="U2375" i="1" s="1"/>
  <c r="S2376" i="1"/>
  <c r="T2376" i="1"/>
  <c r="S2377" i="1"/>
  <c r="T2377" i="1"/>
  <c r="U2377" i="1" s="1"/>
  <c r="S2378" i="1"/>
  <c r="T2378" i="1"/>
  <c r="S2379" i="1"/>
  <c r="T2379" i="1"/>
  <c r="U2379" i="1" s="1"/>
  <c r="S2380" i="1"/>
  <c r="T2380" i="1"/>
  <c r="S2381" i="1"/>
  <c r="T2381" i="1"/>
  <c r="U2381" i="1" s="1"/>
  <c r="S2382" i="1"/>
  <c r="T2382" i="1"/>
  <c r="S2383" i="1"/>
  <c r="T2383" i="1"/>
  <c r="U2383" i="1" s="1"/>
  <c r="S2384" i="1"/>
  <c r="T2384" i="1"/>
  <c r="S2385" i="1"/>
  <c r="T2385" i="1"/>
  <c r="U2385" i="1" s="1"/>
  <c r="S2386" i="1"/>
  <c r="T2386" i="1"/>
  <c r="S2387" i="1"/>
  <c r="T2387" i="1"/>
  <c r="U2387" i="1" s="1"/>
  <c r="S2388" i="1"/>
  <c r="T2388" i="1"/>
  <c r="S2389" i="1"/>
  <c r="T2389" i="1"/>
  <c r="U2389" i="1" s="1"/>
  <c r="S2390" i="1"/>
  <c r="T2390" i="1"/>
  <c r="S2391" i="1"/>
  <c r="T2391" i="1"/>
  <c r="U2391" i="1" s="1"/>
  <c r="S2392" i="1"/>
  <c r="T2392" i="1"/>
  <c r="S2393" i="1"/>
  <c r="T2393" i="1"/>
  <c r="U2393" i="1" s="1"/>
  <c r="S2394" i="1"/>
  <c r="T2394" i="1"/>
  <c r="S2395" i="1"/>
  <c r="T2395" i="1"/>
  <c r="U2395" i="1" s="1"/>
  <c r="S2396" i="1"/>
  <c r="T2396" i="1"/>
  <c r="S2397" i="1"/>
  <c r="T2397" i="1"/>
  <c r="U2397" i="1" s="1"/>
  <c r="S2398" i="1"/>
  <c r="T2398" i="1"/>
  <c r="S2399" i="1"/>
  <c r="T2399" i="1"/>
  <c r="U2399" i="1" s="1"/>
  <c r="S2400" i="1"/>
  <c r="T2400" i="1"/>
  <c r="S2401" i="1"/>
  <c r="T2401" i="1"/>
  <c r="U2401" i="1" s="1"/>
  <c r="S2402" i="1"/>
  <c r="T2402" i="1"/>
  <c r="S2403" i="1"/>
  <c r="T2403" i="1"/>
  <c r="U2403" i="1" s="1"/>
  <c r="S2404" i="1"/>
  <c r="T2404" i="1"/>
  <c r="S2405" i="1"/>
  <c r="T2405" i="1"/>
  <c r="U2405" i="1" s="1"/>
  <c r="S2406" i="1"/>
  <c r="T2406" i="1"/>
  <c r="S2407" i="1"/>
  <c r="T2407" i="1"/>
  <c r="U2407" i="1" s="1"/>
  <c r="S2408" i="1"/>
  <c r="T2408" i="1"/>
  <c r="S2409" i="1"/>
  <c r="T2409" i="1"/>
  <c r="U2409" i="1" s="1"/>
  <c r="S2410" i="1"/>
  <c r="T2410" i="1"/>
  <c r="S2411" i="1"/>
  <c r="T2411" i="1"/>
  <c r="U2411" i="1" s="1"/>
  <c r="S2412" i="1"/>
  <c r="T2412" i="1"/>
  <c r="S2413" i="1"/>
  <c r="T2413" i="1"/>
  <c r="U2413" i="1" s="1"/>
  <c r="S2414" i="1"/>
  <c r="T2414" i="1"/>
  <c r="S2415" i="1"/>
  <c r="T2415" i="1"/>
  <c r="U2415" i="1" s="1"/>
  <c r="S2416" i="1"/>
  <c r="T2416" i="1"/>
  <c r="S2417" i="1"/>
  <c r="T2417" i="1"/>
  <c r="U2417" i="1" s="1"/>
  <c r="S2418" i="1"/>
  <c r="T2418" i="1"/>
  <c r="S2419" i="1"/>
  <c r="T2419" i="1"/>
  <c r="U2419" i="1" s="1"/>
  <c r="S2420" i="1"/>
  <c r="T2420" i="1"/>
  <c r="S2421" i="1"/>
  <c r="T2421" i="1"/>
  <c r="U2421" i="1" s="1"/>
  <c r="S2422" i="1"/>
  <c r="T2422" i="1"/>
  <c r="S2423" i="1"/>
  <c r="T2423" i="1"/>
  <c r="U2423" i="1" s="1"/>
  <c r="S2424" i="1"/>
  <c r="T2424" i="1"/>
  <c r="S2425" i="1"/>
  <c r="T2425" i="1"/>
  <c r="U2425" i="1" s="1"/>
  <c r="S2426" i="1"/>
  <c r="T2426" i="1"/>
  <c r="S2427" i="1"/>
  <c r="T2427" i="1"/>
  <c r="U2427" i="1" s="1"/>
  <c r="S2428" i="1"/>
  <c r="T2428" i="1"/>
  <c r="S2429" i="1"/>
  <c r="T2429" i="1"/>
  <c r="U2429" i="1" s="1"/>
  <c r="S2430" i="1"/>
  <c r="T2430" i="1"/>
  <c r="S2431" i="1"/>
  <c r="T2431" i="1"/>
  <c r="U2431" i="1" s="1"/>
  <c r="S2432" i="1"/>
  <c r="T2432" i="1"/>
  <c r="S2433" i="1"/>
  <c r="T2433" i="1"/>
  <c r="U2433" i="1" s="1"/>
  <c r="S2434" i="1"/>
  <c r="T2434" i="1"/>
  <c r="S2435" i="1"/>
  <c r="T2435" i="1"/>
  <c r="U2435" i="1" s="1"/>
  <c r="S2436" i="1"/>
  <c r="T2436" i="1"/>
  <c r="S2437" i="1"/>
  <c r="T2437" i="1"/>
  <c r="U2437" i="1" s="1"/>
  <c r="S2438" i="1"/>
  <c r="T2438" i="1"/>
  <c r="S2439" i="1"/>
  <c r="T2439" i="1"/>
  <c r="U2439" i="1" s="1"/>
  <c r="S2440" i="1"/>
  <c r="T2440" i="1"/>
  <c r="S2441" i="1"/>
  <c r="T2441" i="1"/>
  <c r="U2441" i="1" s="1"/>
  <c r="S2442" i="1"/>
  <c r="T2442" i="1"/>
  <c r="S2443" i="1"/>
  <c r="T2443" i="1"/>
  <c r="U2443" i="1" s="1"/>
  <c r="S2444" i="1"/>
  <c r="T2444" i="1"/>
  <c r="S2445" i="1"/>
  <c r="T2445" i="1"/>
  <c r="U2445" i="1" s="1"/>
  <c r="S2446" i="1"/>
  <c r="T2446" i="1"/>
  <c r="S2447" i="1"/>
  <c r="T2447" i="1"/>
  <c r="U2447" i="1" s="1"/>
  <c r="S2448" i="1"/>
  <c r="T2448" i="1"/>
  <c r="S2449" i="1"/>
  <c r="T2449" i="1"/>
  <c r="U2449" i="1" s="1"/>
  <c r="S2450" i="1"/>
  <c r="T2450" i="1"/>
  <c r="S2451" i="1"/>
  <c r="T2451" i="1"/>
  <c r="U2451" i="1" s="1"/>
  <c r="S2452" i="1"/>
  <c r="T2452" i="1"/>
  <c r="S2453" i="1"/>
  <c r="T2453" i="1"/>
  <c r="U2453" i="1" s="1"/>
  <c r="S2454" i="1"/>
  <c r="T2454" i="1"/>
  <c r="S2455" i="1"/>
  <c r="T2455" i="1"/>
  <c r="U2455" i="1" s="1"/>
  <c r="S2456" i="1"/>
  <c r="T2456" i="1"/>
  <c r="S2457" i="1"/>
  <c r="T2457" i="1"/>
  <c r="U2457" i="1" s="1"/>
  <c r="S2458" i="1"/>
  <c r="T2458" i="1"/>
  <c r="S2459" i="1"/>
  <c r="T2459" i="1"/>
  <c r="U2459" i="1" s="1"/>
  <c r="S2460" i="1"/>
  <c r="T2460" i="1"/>
  <c r="S2461" i="1"/>
  <c r="T2461" i="1"/>
  <c r="U2461" i="1" s="1"/>
  <c r="S2462" i="1"/>
  <c r="T2462" i="1"/>
  <c r="S2463" i="1"/>
  <c r="T2463" i="1"/>
  <c r="U2463" i="1" s="1"/>
  <c r="S2464" i="1"/>
  <c r="T2464" i="1"/>
  <c r="S2465" i="1"/>
  <c r="T2465" i="1"/>
  <c r="U2465" i="1" s="1"/>
  <c r="S2466" i="1"/>
  <c r="T2466" i="1"/>
  <c r="S2467" i="1"/>
  <c r="T2467" i="1"/>
  <c r="U2467" i="1" s="1"/>
  <c r="S2468" i="1"/>
  <c r="T2468" i="1"/>
  <c r="S2469" i="1"/>
  <c r="T2469" i="1"/>
  <c r="U2469" i="1" s="1"/>
  <c r="S2470" i="1"/>
  <c r="T2470" i="1"/>
  <c r="S2471" i="1"/>
  <c r="T2471" i="1"/>
  <c r="U2471" i="1" s="1"/>
  <c r="S2472" i="1"/>
  <c r="T2472" i="1"/>
  <c r="S2473" i="1"/>
  <c r="T2473" i="1"/>
  <c r="U2473" i="1" s="1"/>
  <c r="S2474" i="1"/>
  <c r="T2474" i="1"/>
  <c r="S2475" i="1"/>
  <c r="T2475" i="1"/>
  <c r="U2475" i="1" s="1"/>
  <c r="S2476" i="1"/>
  <c r="T2476" i="1"/>
  <c r="S2477" i="1"/>
  <c r="T2477" i="1"/>
  <c r="U2477" i="1" s="1"/>
  <c r="S2478" i="1"/>
  <c r="T2478" i="1"/>
  <c r="S2479" i="1"/>
  <c r="T2479" i="1"/>
  <c r="U2479" i="1" s="1"/>
  <c r="S2480" i="1"/>
  <c r="T2480" i="1"/>
  <c r="S2481" i="1"/>
  <c r="T2481" i="1"/>
  <c r="U2481" i="1" s="1"/>
  <c r="S2482" i="1"/>
  <c r="T2482" i="1"/>
  <c r="S2483" i="1"/>
  <c r="T2483" i="1"/>
  <c r="U2483" i="1" s="1"/>
  <c r="S2484" i="1"/>
  <c r="T2484" i="1"/>
  <c r="S2485" i="1"/>
  <c r="T2485" i="1"/>
  <c r="U2485" i="1" s="1"/>
  <c r="S2486" i="1"/>
  <c r="T2486" i="1"/>
  <c r="S2487" i="1"/>
  <c r="T2487" i="1"/>
  <c r="U2487" i="1" s="1"/>
  <c r="S2488" i="1"/>
  <c r="T2488" i="1"/>
  <c r="S2489" i="1"/>
  <c r="T2489" i="1"/>
  <c r="U2489" i="1" s="1"/>
  <c r="S2490" i="1"/>
  <c r="T2490" i="1"/>
  <c r="S2491" i="1"/>
  <c r="T2491" i="1"/>
  <c r="U2491" i="1" s="1"/>
  <c r="S2492" i="1"/>
  <c r="T2492" i="1"/>
  <c r="S2493" i="1"/>
  <c r="T2493" i="1"/>
  <c r="U2493" i="1" s="1"/>
  <c r="S2494" i="1"/>
  <c r="T2494" i="1"/>
  <c r="S2495" i="1"/>
  <c r="T2495" i="1"/>
  <c r="U2495" i="1" s="1"/>
  <c r="S2496" i="1"/>
  <c r="T2496" i="1"/>
  <c r="S2497" i="1"/>
  <c r="T2497" i="1"/>
  <c r="U2497" i="1" s="1"/>
  <c r="S2498" i="1"/>
  <c r="T2498" i="1"/>
  <c r="S2499" i="1"/>
  <c r="T2499" i="1"/>
  <c r="U2499" i="1" s="1"/>
  <c r="S2500" i="1"/>
  <c r="T2500" i="1"/>
  <c r="S2501" i="1"/>
  <c r="T2501" i="1"/>
  <c r="U2501" i="1" s="1"/>
  <c r="S2502" i="1"/>
  <c r="T2502" i="1"/>
  <c r="S2503" i="1"/>
  <c r="T2503" i="1"/>
  <c r="U2503" i="1" s="1"/>
  <c r="S2504" i="1"/>
  <c r="T2504" i="1"/>
  <c r="S2505" i="1"/>
  <c r="T2505" i="1"/>
  <c r="U2505" i="1" s="1"/>
  <c r="S2506" i="1"/>
  <c r="T2506" i="1"/>
  <c r="S2507" i="1"/>
  <c r="T2507" i="1"/>
  <c r="U2507" i="1" s="1"/>
  <c r="S2508" i="1"/>
  <c r="T2508" i="1"/>
  <c r="S2509" i="1"/>
  <c r="T2509" i="1"/>
  <c r="U2509" i="1" s="1"/>
  <c r="S2510" i="1"/>
  <c r="T2510" i="1"/>
  <c r="S2511" i="1"/>
  <c r="T2511" i="1"/>
  <c r="U2511" i="1" s="1"/>
  <c r="S2512" i="1"/>
  <c r="T2512" i="1"/>
  <c r="S2513" i="1"/>
  <c r="T2513" i="1"/>
  <c r="U2513" i="1" s="1"/>
  <c r="S2514" i="1"/>
  <c r="T2514" i="1"/>
  <c r="S2515" i="1"/>
  <c r="T2515" i="1"/>
  <c r="U2515" i="1" s="1"/>
  <c r="S2516" i="1"/>
  <c r="T2516" i="1"/>
  <c r="S2517" i="1"/>
  <c r="T2517" i="1"/>
  <c r="U2517" i="1" s="1"/>
  <c r="S2518" i="1"/>
  <c r="T2518" i="1"/>
  <c r="S2519" i="1"/>
  <c r="T2519" i="1"/>
  <c r="U2519" i="1" s="1"/>
  <c r="S2520" i="1"/>
  <c r="T2520" i="1"/>
  <c r="S2521" i="1"/>
  <c r="T2521" i="1"/>
  <c r="U2521" i="1" s="1"/>
  <c r="S2522" i="1"/>
  <c r="T2522" i="1"/>
  <c r="S2523" i="1"/>
  <c r="T2523" i="1"/>
  <c r="U2523" i="1" s="1"/>
  <c r="S2524" i="1"/>
  <c r="T2524" i="1"/>
  <c r="S2525" i="1"/>
  <c r="T2525" i="1"/>
  <c r="U2525" i="1" s="1"/>
  <c r="S2526" i="1"/>
  <c r="T2526" i="1"/>
  <c r="S2527" i="1"/>
  <c r="T2527" i="1"/>
  <c r="U2527" i="1" s="1"/>
  <c r="S2528" i="1"/>
  <c r="T2528" i="1"/>
  <c r="S2529" i="1"/>
  <c r="T2529" i="1"/>
  <c r="U2529" i="1" s="1"/>
  <c r="S2530" i="1"/>
  <c r="T2530" i="1"/>
  <c r="S2531" i="1"/>
  <c r="T2531" i="1"/>
  <c r="U2531" i="1" s="1"/>
  <c r="S2532" i="1"/>
  <c r="T2532" i="1"/>
  <c r="S2533" i="1"/>
  <c r="T2533" i="1"/>
  <c r="U2533" i="1" s="1"/>
  <c r="S2534" i="1"/>
  <c r="T2534" i="1"/>
  <c r="S2535" i="1"/>
  <c r="T2535" i="1"/>
  <c r="U2535" i="1" s="1"/>
  <c r="S2536" i="1"/>
  <c r="T2536" i="1"/>
  <c r="S2537" i="1"/>
  <c r="T2537" i="1"/>
  <c r="U2537" i="1" s="1"/>
  <c r="S2538" i="1"/>
  <c r="T2538" i="1"/>
  <c r="S2539" i="1"/>
  <c r="T2539" i="1"/>
  <c r="U2539" i="1" s="1"/>
  <c r="S2540" i="1"/>
  <c r="T2540" i="1"/>
  <c r="S2541" i="1"/>
  <c r="T2541" i="1"/>
  <c r="U2541" i="1" s="1"/>
  <c r="S2542" i="1"/>
  <c r="T2542" i="1"/>
  <c r="S2543" i="1"/>
  <c r="T2543" i="1"/>
  <c r="U2543" i="1" s="1"/>
  <c r="S2544" i="1"/>
  <c r="T2544" i="1"/>
  <c r="S2545" i="1"/>
  <c r="T2545" i="1"/>
  <c r="U2545" i="1" s="1"/>
  <c r="S2546" i="1"/>
  <c r="T2546" i="1"/>
  <c r="S2547" i="1"/>
  <c r="T2547" i="1"/>
  <c r="U2547" i="1" s="1"/>
  <c r="S2548" i="1"/>
  <c r="T2548" i="1"/>
  <c r="S2549" i="1"/>
  <c r="T2549" i="1"/>
  <c r="U2549" i="1" s="1"/>
  <c r="S2550" i="1"/>
  <c r="T2550" i="1"/>
  <c r="S2551" i="1"/>
  <c r="T2551" i="1"/>
  <c r="U2551" i="1" s="1"/>
  <c r="S2552" i="1"/>
  <c r="T2552" i="1"/>
  <c r="S2553" i="1"/>
  <c r="T2553" i="1"/>
  <c r="U2553" i="1" s="1"/>
  <c r="S2554" i="1"/>
  <c r="T2554" i="1"/>
  <c r="S2555" i="1"/>
  <c r="T2555" i="1"/>
  <c r="U2555" i="1" s="1"/>
  <c r="S2556" i="1"/>
  <c r="T2556" i="1"/>
  <c r="S2557" i="1"/>
  <c r="T2557" i="1"/>
  <c r="U2557" i="1" s="1"/>
  <c r="S2558" i="1"/>
  <c r="T2558" i="1"/>
  <c r="S2559" i="1"/>
  <c r="T2559" i="1"/>
  <c r="U2559" i="1" s="1"/>
  <c r="S2560" i="1"/>
  <c r="T2560" i="1"/>
  <c r="S2561" i="1"/>
  <c r="T2561" i="1"/>
  <c r="U2561" i="1" s="1"/>
  <c r="S2562" i="1"/>
  <c r="T2562" i="1"/>
  <c r="S2563" i="1"/>
  <c r="T2563" i="1"/>
  <c r="U2563" i="1" s="1"/>
  <c r="S2564" i="1"/>
  <c r="T2564" i="1"/>
  <c r="S2565" i="1"/>
  <c r="T2565" i="1"/>
  <c r="U2565" i="1" s="1"/>
  <c r="S2566" i="1"/>
  <c r="T2566" i="1"/>
  <c r="S2567" i="1"/>
  <c r="T2567" i="1"/>
  <c r="U2567" i="1" s="1"/>
  <c r="S2568" i="1"/>
  <c r="T2568" i="1"/>
  <c r="S2569" i="1"/>
  <c r="T2569" i="1"/>
  <c r="U2569" i="1" s="1"/>
  <c r="S2570" i="1"/>
  <c r="T2570" i="1"/>
  <c r="S2571" i="1"/>
  <c r="T2571" i="1"/>
  <c r="U2571" i="1" s="1"/>
  <c r="S2572" i="1"/>
  <c r="T2572" i="1"/>
  <c r="S2573" i="1"/>
  <c r="T2573" i="1"/>
  <c r="U2573" i="1" s="1"/>
  <c r="S2574" i="1"/>
  <c r="T2574" i="1"/>
  <c r="S2575" i="1"/>
  <c r="T2575" i="1"/>
  <c r="U2575" i="1" s="1"/>
  <c r="S2576" i="1"/>
  <c r="T2576" i="1"/>
  <c r="S2577" i="1"/>
  <c r="T2577" i="1"/>
  <c r="U2577" i="1" s="1"/>
  <c r="S2578" i="1"/>
  <c r="T2578" i="1"/>
  <c r="S2579" i="1"/>
  <c r="T2579" i="1"/>
  <c r="U2579" i="1" s="1"/>
  <c r="S2580" i="1"/>
  <c r="T2580" i="1"/>
  <c r="S2581" i="1"/>
  <c r="T2581" i="1"/>
  <c r="U2581" i="1" s="1"/>
  <c r="S2582" i="1"/>
  <c r="T2582" i="1"/>
  <c r="S2583" i="1"/>
  <c r="T2583" i="1"/>
  <c r="U2583" i="1" s="1"/>
  <c r="S2584" i="1"/>
  <c r="T2584" i="1"/>
  <c r="S2585" i="1"/>
  <c r="T2585" i="1"/>
  <c r="U2585" i="1" s="1"/>
  <c r="S2586" i="1"/>
  <c r="T2586" i="1"/>
  <c r="S2587" i="1"/>
  <c r="T2587" i="1"/>
  <c r="U2587" i="1" s="1"/>
  <c r="S2588" i="1"/>
  <c r="T2588" i="1"/>
  <c r="S2589" i="1"/>
  <c r="T2589" i="1"/>
  <c r="U2589" i="1" s="1"/>
  <c r="S2590" i="1"/>
  <c r="T2590" i="1"/>
  <c r="S2591" i="1"/>
  <c r="T2591" i="1"/>
  <c r="U2591" i="1" s="1"/>
  <c r="S2592" i="1"/>
  <c r="T2592" i="1"/>
  <c r="S2593" i="1"/>
  <c r="T2593" i="1"/>
  <c r="U2593" i="1" s="1"/>
  <c r="S2594" i="1"/>
  <c r="T2594" i="1"/>
  <c r="S2595" i="1"/>
  <c r="T2595" i="1"/>
  <c r="U2595" i="1" s="1"/>
  <c r="S2596" i="1"/>
  <c r="T2596" i="1"/>
  <c r="S2597" i="1"/>
  <c r="T2597" i="1"/>
  <c r="U2597" i="1" s="1"/>
  <c r="S2598" i="1"/>
  <c r="T2598" i="1"/>
  <c r="S2599" i="1"/>
  <c r="T2599" i="1"/>
  <c r="U2599" i="1" s="1"/>
  <c r="S2600" i="1"/>
  <c r="T2600" i="1"/>
  <c r="S2601" i="1"/>
  <c r="T2601" i="1"/>
  <c r="U2601" i="1" s="1"/>
  <c r="S2602" i="1"/>
  <c r="T2602" i="1"/>
  <c r="S2603" i="1"/>
  <c r="T2603" i="1"/>
  <c r="U2603" i="1" s="1"/>
  <c r="S2604" i="1"/>
  <c r="T2604" i="1"/>
  <c r="S2605" i="1"/>
  <c r="T2605" i="1"/>
  <c r="U2605" i="1" s="1"/>
  <c r="S2606" i="1"/>
  <c r="T2606" i="1"/>
  <c r="S2607" i="1"/>
  <c r="T2607" i="1"/>
  <c r="U2607" i="1" s="1"/>
  <c r="S2608" i="1"/>
  <c r="T2608" i="1"/>
  <c r="S2609" i="1"/>
  <c r="T2609" i="1"/>
  <c r="U2609" i="1" s="1"/>
  <c r="S2610" i="1"/>
  <c r="T2610" i="1"/>
  <c r="S2611" i="1"/>
  <c r="T2611" i="1"/>
  <c r="U2611" i="1" s="1"/>
  <c r="S2612" i="1"/>
  <c r="T2612" i="1"/>
  <c r="S2613" i="1"/>
  <c r="T2613" i="1"/>
  <c r="U2613" i="1" s="1"/>
  <c r="S2614" i="1"/>
  <c r="T2614" i="1"/>
  <c r="S2615" i="1"/>
  <c r="T2615" i="1"/>
  <c r="U2615" i="1" s="1"/>
  <c r="S2616" i="1"/>
  <c r="T2616" i="1"/>
  <c r="S2617" i="1"/>
  <c r="T2617" i="1"/>
  <c r="U2617" i="1" s="1"/>
  <c r="S2618" i="1"/>
  <c r="T2618" i="1"/>
  <c r="S2619" i="1"/>
  <c r="T2619" i="1"/>
  <c r="U2619" i="1" s="1"/>
  <c r="S2620" i="1"/>
  <c r="T2620" i="1"/>
  <c r="S2621" i="1"/>
  <c r="T2621" i="1"/>
  <c r="U2621" i="1" s="1"/>
  <c r="S2622" i="1"/>
  <c r="T2622" i="1"/>
  <c r="S2623" i="1"/>
  <c r="T2623" i="1"/>
  <c r="U2623" i="1" s="1"/>
  <c r="S2624" i="1"/>
  <c r="T2624" i="1"/>
  <c r="S2625" i="1"/>
  <c r="T2625" i="1"/>
  <c r="U2625" i="1" s="1"/>
  <c r="S2626" i="1"/>
  <c r="T2626" i="1"/>
  <c r="S2627" i="1"/>
  <c r="T2627" i="1"/>
  <c r="U2627" i="1" s="1"/>
  <c r="S2628" i="1"/>
  <c r="T2628" i="1"/>
  <c r="S2629" i="1"/>
  <c r="T2629" i="1"/>
  <c r="U2629" i="1" s="1"/>
  <c r="S2630" i="1"/>
  <c r="T2630" i="1"/>
  <c r="S2631" i="1"/>
  <c r="T2631" i="1"/>
  <c r="U2631" i="1" s="1"/>
  <c r="S2632" i="1"/>
  <c r="T2632" i="1"/>
  <c r="S2633" i="1"/>
  <c r="T2633" i="1"/>
  <c r="U2633" i="1" s="1"/>
  <c r="S2634" i="1"/>
  <c r="T2634" i="1"/>
  <c r="S2635" i="1"/>
  <c r="T2635" i="1"/>
  <c r="U2635" i="1" s="1"/>
  <c r="S2636" i="1"/>
  <c r="T2636" i="1"/>
  <c r="S2637" i="1"/>
  <c r="T2637" i="1"/>
  <c r="U2637" i="1" s="1"/>
  <c r="S2638" i="1"/>
  <c r="T2638" i="1"/>
  <c r="S2639" i="1"/>
  <c r="T2639" i="1"/>
  <c r="U2639" i="1" s="1"/>
  <c r="S2640" i="1"/>
  <c r="T2640" i="1"/>
  <c r="S2641" i="1"/>
  <c r="T2641" i="1"/>
  <c r="U2641" i="1" s="1"/>
  <c r="S2642" i="1"/>
  <c r="T2642" i="1"/>
  <c r="S2643" i="1"/>
  <c r="T2643" i="1"/>
  <c r="U2643" i="1" s="1"/>
  <c r="S2644" i="1"/>
  <c r="T2644" i="1"/>
  <c r="S2645" i="1"/>
  <c r="T2645" i="1"/>
  <c r="U2645" i="1" s="1"/>
  <c r="S2646" i="1"/>
  <c r="T2646" i="1"/>
  <c r="S2647" i="1"/>
  <c r="T2647" i="1"/>
  <c r="U2647" i="1" s="1"/>
  <c r="S2648" i="1"/>
  <c r="T2648" i="1"/>
  <c r="S2649" i="1"/>
  <c r="T2649" i="1"/>
  <c r="U2649" i="1" s="1"/>
  <c r="S2650" i="1"/>
  <c r="T2650" i="1"/>
  <c r="S2651" i="1"/>
  <c r="T2651" i="1"/>
  <c r="U2651" i="1" s="1"/>
  <c r="S2652" i="1"/>
  <c r="T2652" i="1"/>
  <c r="S2653" i="1"/>
  <c r="T2653" i="1"/>
  <c r="U2653" i="1" s="1"/>
  <c r="S2654" i="1"/>
  <c r="T2654" i="1"/>
  <c r="S2655" i="1"/>
  <c r="T2655" i="1"/>
  <c r="U2655" i="1" s="1"/>
  <c r="S2656" i="1"/>
  <c r="T2656" i="1"/>
  <c r="S2657" i="1"/>
  <c r="T2657" i="1"/>
  <c r="U2657" i="1" s="1"/>
  <c r="S2658" i="1"/>
  <c r="T2658" i="1"/>
  <c r="S2659" i="1"/>
  <c r="T2659" i="1"/>
  <c r="U2659" i="1" s="1"/>
  <c r="S2660" i="1"/>
  <c r="T2660" i="1"/>
  <c r="S2661" i="1"/>
  <c r="T2661" i="1"/>
  <c r="U2661" i="1" s="1"/>
  <c r="S2662" i="1"/>
  <c r="T2662" i="1"/>
  <c r="S2663" i="1"/>
  <c r="T2663" i="1"/>
  <c r="U2663" i="1" s="1"/>
  <c r="S2664" i="1"/>
  <c r="T2664" i="1"/>
  <c r="S2665" i="1"/>
  <c r="T2665" i="1"/>
  <c r="U2665" i="1" s="1"/>
  <c r="S2666" i="1"/>
  <c r="T2666" i="1"/>
  <c r="S2667" i="1"/>
  <c r="T2667" i="1"/>
  <c r="U2667" i="1" s="1"/>
  <c r="S2668" i="1"/>
  <c r="T2668" i="1"/>
  <c r="S2669" i="1"/>
  <c r="T2669" i="1"/>
  <c r="U2669" i="1" s="1"/>
  <c r="S2670" i="1"/>
  <c r="T2670" i="1"/>
  <c r="S2671" i="1"/>
  <c r="T2671" i="1"/>
  <c r="U2671" i="1" s="1"/>
  <c r="S2672" i="1"/>
  <c r="T2672" i="1"/>
  <c r="S2673" i="1"/>
  <c r="T2673" i="1"/>
  <c r="U2673" i="1" s="1"/>
  <c r="S2674" i="1"/>
  <c r="T2674" i="1"/>
  <c r="S2675" i="1"/>
  <c r="T2675" i="1"/>
  <c r="U2675" i="1" s="1"/>
  <c r="S2676" i="1"/>
  <c r="T2676" i="1"/>
  <c r="S2677" i="1"/>
  <c r="T2677" i="1"/>
  <c r="U2677" i="1" s="1"/>
  <c r="S2678" i="1"/>
  <c r="T2678" i="1"/>
  <c r="S2679" i="1"/>
  <c r="T2679" i="1"/>
  <c r="U2679" i="1" s="1"/>
  <c r="S2680" i="1"/>
  <c r="T2680" i="1"/>
  <c r="S2681" i="1"/>
  <c r="T2681" i="1"/>
  <c r="U2681" i="1" s="1"/>
  <c r="S2682" i="1"/>
  <c r="T2682" i="1"/>
  <c r="S2683" i="1"/>
  <c r="T2683" i="1"/>
  <c r="U2683" i="1" s="1"/>
  <c r="S2684" i="1"/>
  <c r="T2684" i="1"/>
  <c r="S2685" i="1"/>
  <c r="T2685" i="1"/>
  <c r="U2685" i="1" s="1"/>
  <c r="S2686" i="1"/>
  <c r="T2686" i="1"/>
  <c r="S2687" i="1"/>
  <c r="T2687" i="1"/>
  <c r="U2687" i="1" s="1"/>
  <c r="S2688" i="1"/>
  <c r="T2688" i="1"/>
  <c r="S2689" i="1"/>
  <c r="T2689" i="1"/>
  <c r="U2689" i="1" s="1"/>
  <c r="S2690" i="1"/>
  <c r="T2690" i="1"/>
  <c r="S2691" i="1"/>
  <c r="T2691" i="1"/>
  <c r="U2691" i="1" s="1"/>
  <c r="S2692" i="1"/>
  <c r="T2692" i="1"/>
  <c r="S2693" i="1"/>
  <c r="T2693" i="1"/>
  <c r="U2693" i="1" s="1"/>
  <c r="S2694" i="1"/>
  <c r="T2694" i="1"/>
  <c r="S2695" i="1"/>
  <c r="T2695" i="1"/>
  <c r="U2695" i="1" s="1"/>
  <c r="S2696" i="1"/>
  <c r="T2696" i="1"/>
  <c r="S2697" i="1"/>
  <c r="T2697" i="1"/>
  <c r="U2697" i="1" s="1"/>
  <c r="S2698" i="1"/>
  <c r="T2698" i="1"/>
  <c r="S2699" i="1"/>
  <c r="T2699" i="1"/>
  <c r="U2699" i="1" s="1"/>
  <c r="S2700" i="1"/>
  <c r="T2700" i="1"/>
  <c r="S2701" i="1"/>
  <c r="T2701" i="1"/>
  <c r="U2701" i="1" s="1"/>
  <c r="S2702" i="1"/>
  <c r="T2702" i="1"/>
  <c r="S2703" i="1"/>
  <c r="T2703" i="1"/>
  <c r="U2703" i="1" s="1"/>
  <c r="S2704" i="1"/>
  <c r="T2704" i="1"/>
  <c r="S2705" i="1"/>
  <c r="T2705" i="1"/>
  <c r="U2705" i="1" s="1"/>
  <c r="S2706" i="1"/>
  <c r="T2706" i="1"/>
  <c r="S2707" i="1"/>
  <c r="T2707" i="1"/>
  <c r="U2707" i="1" s="1"/>
  <c r="S2708" i="1"/>
  <c r="T2708" i="1"/>
  <c r="S2709" i="1"/>
  <c r="T2709" i="1"/>
  <c r="U2709" i="1" s="1"/>
  <c r="S2710" i="1"/>
  <c r="T2710" i="1"/>
  <c r="S2711" i="1"/>
  <c r="T2711" i="1"/>
  <c r="U2711" i="1" s="1"/>
  <c r="S2712" i="1"/>
  <c r="T2712" i="1"/>
  <c r="S2713" i="1"/>
  <c r="T2713" i="1"/>
  <c r="U2713" i="1" s="1"/>
  <c r="S2714" i="1"/>
  <c r="T2714" i="1"/>
  <c r="S2715" i="1"/>
  <c r="T2715" i="1"/>
  <c r="U2715" i="1" s="1"/>
  <c r="S2716" i="1"/>
  <c r="T2716" i="1"/>
  <c r="S2717" i="1"/>
  <c r="T2717" i="1"/>
  <c r="U2717" i="1" s="1"/>
  <c r="S2718" i="1"/>
  <c r="T2718" i="1"/>
  <c r="S2719" i="1"/>
  <c r="T2719" i="1"/>
  <c r="U2719" i="1" s="1"/>
  <c r="S2720" i="1"/>
  <c r="T2720" i="1"/>
  <c r="S2721" i="1"/>
  <c r="T2721" i="1"/>
  <c r="U2721" i="1" s="1"/>
  <c r="S2722" i="1"/>
  <c r="T2722" i="1"/>
  <c r="S2723" i="1"/>
  <c r="T2723" i="1"/>
  <c r="U2723" i="1" s="1"/>
  <c r="S2724" i="1"/>
  <c r="T2724" i="1"/>
  <c r="S2725" i="1"/>
  <c r="T2725" i="1"/>
  <c r="U2725" i="1" s="1"/>
  <c r="S2726" i="1"/>
  <c r="T2726" i="1"/>
  <c r="S2727" i="1"/>
  <c r="T2727" i="1"/>
  <c r="U2727" i="1" s="1"/>
  <c r="S2728" i="1"/>
  <c r="T2728" i="1"/>
  <c r="S2729" i="1"/>
  <c r="T2729" i="1"/>
  <c r="U2729" i="1" s="1"/>
  <c r="S2730" i="1"/>
  <c r="T2730" i="1"/>
  <c r="S2731" i="1"/>
  <c r="T2731" i="1"/>
  <c r="U2731" i="1" s="1"/>
  <c r="S2732" i="1"/>
  <c r="T2732" i="1"/>
  <c r="S2733" i="1"/>
  <c r="T2733" i="1"/>
  <c r="U2733" i="1" s="1"/>
  <c r="S2734" i="1"/>
  <c r="T2734" i="1"/>
  <c r="S2735" i="1"/>
  <c r="T2735" i="1"/>
  <c r="U2735" i="1" s="1"/>
  <c r="S2736" i="1"/>
  <c r="T2736" i="1"/>
  <c r="S2737" i="1"/>
  <c r="T2737" i="1"/>
  <c r="U2737" i="1" s="1"/>
  <c r="S2738" i="1"/>
  <c r="T2738" i="1"/>
  <c r="S2739" i="1"/>
  <c r="T2739" i="1"/>
  <c r="U2739" i="1" s="1"/>
  <c r="S2740" i="1"/>
  <c r="T2740" i="1"/>
  <c r="S2741" i="1"/>
  <c r="T2741" i="1"/>
  <c r="U2741" i="1" s="1"/>
  <c r="S2742" i="1"/>
  <c r="T2742" i="1"/>
  <c r="S2743" i="1"/>
  <c r="T2743" i="1"/>
  <c r="U2743" i="1" s="1"/>
  <c r="S2744" i="1"/>
  <c r="T2744" i="1"/>
  <c r="S2745" i="1"/>
  <c r="T2745" i="1"/>
  <c r="U2745" i="1" s="1"/>
  <c r="S2746" i="1"/>
  <c r="T2746" i="1"/>
  <c r="S2747" i="1"/>
  <c r="T2747" i="1"/>
  <c r="U2747" i="1" s="1"/>
  <c r="S2748" i="1"/>
  <c r="T2748" i="1"/>
  <c r="S2749" i="1"/>
  <c r="T2749" i="1"/>
  <c r="U2749" i="1" s="1"/>
  <c r="S2750" i="1"/>
  <c r="T2750" i="1"/>
  <c r="S2751" i="1"/>
  <c r="T2751" i="1"/>
  <c r="U2751" i="1" s="1"/>
  <c r="S2752" i="1"/>
  <c r="T2752" i="1"/>
  <c r="S2753" i="1"/>
  <c r="T2753" i="1"/>
  <c r="U2753" i="1" s="1"/>
  <c r="S2754" i="1"/>
  <c r="T2754" i="1"/>
  <c r="S2755" i="1"/>
  <c r="T2755" i="1"/>
  <c r="U2755" i="1" s="1"/>
  <c r="S2756" i="1"/>
  <c r="T2756" i="1"/>
  <c r="S2757" i="1"/>
  <c r="T2757" i="1"/>
  <c r="U2757" i="1" s="1"/>
  <c r="S2758" i="1"/>
  <c r="T2758" i="1"/>
  <c r="S2759" i="1"/>
  <c r="T2759" i="1"/>
  <c r="U2759" i="1" s="1"/>
  <c r="S2760" i="1"/>
  <c r="T2760" i="1"/>
  <c r="S2761" i="1"/>
  <c r="T2761" i="1"/>
  <c r="U2761" i="1" s="1"/>
  <c r="S2762" i="1"/>
  <c r="T2762" i="1"/>
  <c r="S2763" i="1"/>
  <c r="T2763" i="1"/>
  <c r="U2763" i="1" s="1"/>
  <c r="S2764" i="1"/>
  <c r="T2764" i="1"/>
  <c r="S2765" i="1"/>
  <c r="T2765" i="1"/>
  <c r="U2765" i="1" s="1"/>
  <c r="S2766" i="1"/>
  <c r="T2766" i="1"/>
  <c r="S2767" i="1"/>
  <c r="T2767" i="1"/>
  <c r="U2767" i="1" s="1"/>
  <c r="S2768" i="1"/>
  <c r="T2768" i="1"/>
  <c r="S2769" i="1"/>
  <c r="T2769" i="1"/>
  <c r="U2769" i="1" s="1"/>
  <c r="S2770" i="1"/>
  <c r="T2770" i="1"/>
  <c r="S2771" i="1"/>
  <c r="T2771" i="1"/>
  <c r="U2771" i="1" s="1"/>
  <c r="S2772" i="1"/>
  <c r="T2772" i="1"/>
  <c r="S2773" i="1"/>
  <c r="T2773" i="1"/>
  <c r="U2773" i="1" s="1"/>
  <c r="S2774" i="1"/>
  <c r="T2774" i="1"/>
  <c r="S2775" i="1"/>
  <c r="T2775" i="1"/>
  <c r="U2775" i="1" s="1"/>
  <c r="S2776" i="1"/>
  <c r="T2776" i="1"/>
  <c r="S2777" i="1"/>
  <c r="T2777" i="1"/>
  <c r="U2777" i="1" s="1"/>
  <c r="S2778" i="1"/>
  <c r="T2778" i="1"/>
  <c r="S2779" i="1"/>
  <c r="T2779" i="1"/>
  <c r="U2779" i="1" s="1"/>
  <c r="S2780" i="1"/>
  <c r="T2780" i="1"/>
  <c r="S2781" i="1"/>
  <c r="T2781" i="1"/>
  <c r="U2781" i="1" s="1"/>
  <c r="S2782" i="1"/>
  <c r="T2782" i="1"/>
  <c r="S2783" i="1"/>
  <c r="T2783" i="1"/>
  <c r="U2783" i="1" s="1"/>
  <c r="S2784" i="1"/>
  <c r="T2784" i="1"/>
  <c r="S2785" i="1"/>
  <c r="T2785" i="1"/>
  <c r="U2785" i="1" s="1"/>
  <c r="S2786" i="1"/>
  <c r="T2786" i="1"/>
  <c r="S2787" i="1"/>
  <c r="T2787" i="1"/>
  <c r="U2787" i="1" s="1"/>
  <c r="S2788" i="1"/>
  <c r="T2788" i="1"/>
  <c r="S2789" i="1"/>
  <c r="T2789" i="1"/>
  <c r="U2789" i="1" s="1"/>
  <c r="S2790" i="1"/>
  <c r="T2790" i="1"/>
  <c r="S2791" i="1"/>
  <c r="T2791" i="1"/>
  <c r="U2791" i="1" s="1"/>
  <c r="S2792" i="1"/>
  <c r="T2792" i="1"/>
  <c r="S2793" i="1"/>
  <c r="T2793" i="1"/>
  <c r="U2793" i="1" s="1"/>
  <c r="S2794" i="1"/>
  <c r="T2794" i="1"/>
  <c r="S2795" i="1"/>
  <c r="T2795" i="1"/>
  <c r="U2795" i="1" s="1"/>
  <c r="S2796" i="1"/>
  <c r="T2796" i="1"/>
  <c r="S2797" i="1"/>
  <c r="T2797" i="1"/>
  <c r="U2797" i="1" s="1"/>
  <c r="S2798" i="1"/>
  <c r="T2798" i="1"/>
  <c r="S2799" i="1"/>
  <c r="T2799" i="1"/>
  <c r="U2799" i="1" s="1"/>
  <c r="S2800" i="1"/>
  <c r="T2800" i="1"/>
  <c r="S2801" i="1"/>
  <c r="T2801" i="1"/>
  <c r="U2801" i="1" s="1"/>
  <c r="S2802" i="1"/>
  <c r="T2802" i="1"/>
  <c r="S2803" i="1"/>
  <c r="T2803" i="1"/>
  <c r="U2803" i="1" s="1"/>
  <c r="S2804" i="1"/>
  <c r="T2804" i="1"/>
  <c r="S2805" i="1"/>
  <c r="T2805" i="1"/>
  <c r="U2805" i="1" s="1"/>
  <c r="S2806" i="1"/>
  <c r="T2806" i="1"/>
  <c r="S2807" i="1"/>
  <c r="T2807" i="1"/>
  <c r="U2807" i="1" s="1"/>
  <c r="S2808" i="1"/>
  <c r="T2808" i="1"/>
  <c r="S2809" i="1"/>
  <c r="T2809" i="1"/>
  <c r="U2809" i="1" s="1"/>
  <c r="S2810" i="1"/>
  <c r="T2810" i="1"/>
  <c r="S2811" i="1"/>
  <c r="T2811" i="1"/>
  <c r="U2811" i="1" s="1"/>
  <c r="S2812" i="1"/>
  <c r="T2812" i="1"/>
  <c r="S2813" i="1"/>
  <c r="T2813" i="1"/>
  <c r="U2813" i="1" s="1"/>
  <c r="S2814" i="1"/>
  <c r="T2814" i="1"/>
  <c r="S2815" i="1"/>
  <c r="T2815" i="1"/>
  <c r="U2815" i="1" s="1"/>
  <c r="S2816" i="1"/>
  <c r="T2816" i="1"/>
  <c r="S2817" i="1"/>
  <c r="T2817" i="1"/>
  <c r="U2817" i="1" s="1"/>
  <c r="S2818" i="1"/>
  <c r="T2818" i="1"/>
  <c r="S2819" i="1"/>
  <c r="T2819" i="1"/>
  <c r="U2819" i="1" s="1"/>
  <c r="S2820" i="1"/>
  <c r="T2820" i="1"/>
  <c r="S2821" i="1"/>
  <c r="T2821" i="1"/>
  <c r="U2821" i="1" s="1"/>
  <c r="S2822" i="1"/>
  <c r="T2822" i="1"/>
  <c r="S2823" i="1"/>
  <c r="T2823" i="1"/>
  <c r="U2823" i="1" s="1"/>
  <c r="S2824" i="1"/>
  <c r="T2824" i="1"/>
  <c r="S2825" i="1"/>
  <c r="T2825" i="1"/>
  <c r="U2825" i="1" s="1"/>
  <c r="S2826" i="1"/>
  <c r="T2826" i="1"/>
  <c r="S2827" i="1"/>
  <c r="T2827" i="1"/>
  <c r="U2827" i="1" s="1"/>
  <c r="S2828" i="1"/>
  <c r="T2828" i="1"/>
  <c r="S2829" i="1"/>
  <c r="T2829" i="1"/>
  <c r="U2829" i="1" s="1"/>
  <c r="S2830" i="1"/>
  <c r="T2830" i="1"/>
  <c r="S2831" i="1"/>
  <c r="T2831" i="1"/>
  <c r="U2831" i="1" s="1"/>
  <c r="S2832" i="1"/>
  <c r="T2832" i="1"/>
  <c r="S2833" i="1"/>
  <c r="T2833" i="1"/>
  <c r="U2833" i="1" s="1"/>
  <c r="S2834" i="1"/>
  <c r="T2834" i="1"/>
  <c r="S2835" i="1"/>
  <c r="T2835" i="1"/>
  <c r="U2835" i="1" s="1"/>
  <c r="S2836" i="1"/>
  <c r="T2836" i="1"/>
  <c r="S2837" i="1"/>
  <c r="T2837" i="1"/>
  <c r="U2837" i="1" s="1"/>
  <c r="S2838" i="1"/>
  <c r="T2838" i="1"/>
  <c r="S2839" i="1"/>
  <c r="T2839" i="1"/>
  <c r="U2839" i="1" s="1"/>
  <c r="S2840" i="1"/>
  <c r="T2840" i="1"/>
  <c r="S2841" i="1"/>
  <c r="T2841" i="1"/>
  <c r="U2841" i="1" s="1"/>
  <c r="S2842" i="1"/>
  <c r="T2842" i="1"/>
  <c r="S2843" i="1"/>
  <c r="T2843" i="1"/>
  <c r="U2843" i="1" s="1"/>
  <c r="S2844" i="1"/>
  <c r="T2844" i="1"/>
  <c r="S2845" i="1"/>
  <c r="T2845" i="1"/>
  <c r="U2845" i="1" s="1"/>
  <c r="S2846" i="1"/>
  <c r="T2846" i="1"/>
  <c r="S2847" i="1"/>
  <c r="T2847" i="1"/>
  <c r="U2847" i="1" s="1"/>
  <c r="S2848" i="1"/>
  <c r="T2848" i="1"/>
  <c r="S2849" i="1"/>
  <c r="T2849" i="1"/>
  <c r="U2849" i="1" s="1"/>
  <c r="S2850" i="1"/>
  <c r="T2850" i="1"/>
  <c r="S2851" i="1"/>
  <c r="T2851" i="1"/>
  <c r="U2851" i="1" s="1"/>
  <c r="S2852" i="1"/>
  <c r="T2852" i="1"/>
  <c r="S2853" i="1"/>
  <c r="T2853" i="1"/>
  <c r="U2853" i="1" s="1"/>
  <c r="S2854" i="1"/>
  <c r="T2854" i="1"/>
  <c r="S2855" i="1"/>
  <c r="T2855" i="1"/>
  <c r="U2855" i="1" s="1"/>
  <c r="S2856" i="1"/>
  <c r="T2856" i="1"/>
  <c r="S2857" i="1"/>
  <c r="T2857" i="1"/>
  <c r="U2857" i="1" s="1"/>
  <c r="S2858" i="1"/>
  <c r="T2858" i="1"/>
  <c r="S2859" i="1"/>
  <c r="T2859" i="1"/>
  <c r="U2859" i="1" s="1"/>
  <c r="S2860" i="1"/>
  <c r="T2860" i="1"/>
  <c r="S2861" i="1"/>
  <c r="T2861" i="1"/>
  <c r="U2861" i="1" s="1"/>
  <c r="S2862" i="1"/>
  <c r="T2862" i="1"/>
  <c r="S2863" i="1"/>
  <c r="T2863" i="1"/>
  <c r="U2863" i="1" s="1"/>
  <c r="S2864" i="1"/>
  <c r="T2864" i="1"/>
  <c r="S2865" i="1"/>
  <c r="T2865" i="1"/>
  <c r="U2865" i="1" s="1"/>
  <c r="S2866" i="1"/>
  <c r="T2866" i="1"/>
  <c r="S2867" i="1"/>
  <c r="T2867" i="1"/>
  <c r="U2867" i="1" s="1"/>
  <c r="S2868" i="1"/>
  <c r="T2868" i="1"/>
  <c r="S2869" i="1"/>
  <c r="T2869" i="1"/>
  <c r="U2869" i="1" s="1"/>
  <c r="S2870" i="1"/>
  <c r="T2870" i="1"/>
  <c r="S2871" i="1"/>
  <c r="T2871" i="1"/>
  <c r="U2871" i="1" s="1"/>
  <c r="S2872" i="1"/>
  <c r="T2872" i="1"/>
  <c r="S2873" i="1"/>
  <c r="T2873" i="1"/>
  <c r="U2873" i="1" s="1"/>
  <c r="S2874" i="1"/>
  <c r="T2874" i="1"/>
  <c r="S2875" i="1"/>
  <c r="T2875" i="1"/>
  <c r="U2875" i="1" s="1"/>
  <c r="S2876" i="1"/>
  <c r="T2876" i="1"/>
  <c r="S2877" i="1"/>
  <c r="T2877" i="1"/>
  <c r="U2877" i="1" s="1"/>
  <c r="S2878" i="1"/>
  <c r="T2878" i="1"/>
  <c r="S2879" i="1"/>
  <c r="T2879" i="1"/>
  <c r="U2879" i="1" s="1"/>
  <c r="S2880" i="1"/>
  <c r="T2880" i="1"/>
  <c r="S2881" i="1"/>
  <c r="T2881" i="1"/>
  <c r="U2881" i="1" s="1"/>
  <c r="S2882" i="1"/>
  <c r="T2882" i="1"/>
  <c r="S2883" i="1"/>
  <c r="T2883" i="1"/>
  <c r="U2883" i="1" s="1"/>
  <c r="S2884" i="1"/>
  <c r="T2884" i="1"/>
  <c r="S2885" i="1"/>
  <c r="T2885" i="1"/>
  <c r="U2885" i="1" s="1"/>
  <c r="S2886" i="1"/>
  <c r="T2886" i="1"/>
  <c r="S2887" i="1"/>
  <c r="T2887" i="1"/>
  <c r="U2887" i="1" s="1"/>
  <c r="S2888" i="1"/>
  <c r="T2888" i="1"/>
  <c r="S2889" i="1"/>
  <c r="T2889" i="1"/>
  <c r="U2889" i="1" s="1"/>
  <c r="S2890" i="1"/>
  <c r="T2890" i="1"/>
  <c r="S2891" i="1"/>
  <c r="T2891" i="1"/>
  <c r="U2891" i="1" s="1"/>
  <c r="S2892" i="1"/>
  <c r="T2892" i="1"/>
  <c r="S2893" i="1"/>
  <c r="T2893" i="1"/>
  <c r="U2893" i="1" s="1"/>
  <c r="S2894" i="1"/>
  <c r="T2894" i="1"/>
  <c r="S2895" i="1"/>
  <c r="T2895" i="1"/>
  <c r="U2895" i="1" s="1"/>
  <c r="S2896" i="1"/>
  <c r="T2896" i="1"/>
  <c r="S2897" i="1"/>
  <c r="T2897" i="1"/>
  <c r="U2897" i="1" s="1"/>
  <c r="S2898" i="1"/>
  <c r="T2898" i="1"/>
  <c r="S2899" i="1"/>
  <c r="T2899" i="1"/>
  <c r="U2899" i="1" s="1"/>
  <c r="S2900" i="1"/>
  <c r="T2900" i="1"/>
  <c r="S2901" i="1"/>
  <c r="T2901" i="1"/>
  <c r="U2901" i="1" s="1"/>
  <c r="S2902" i="1"/>
  <c r="T2902" i="1"/>
  <c r="S2903" i="1"/>
  <c r="T2903" i="1"/>
  <c r="U2903" i="1" s="1"/>
  <c r="S2904" i="1"/>
  <c r="T2904" i="1"/>
  <c r="S2905" i="1"/>
  <c r="T2905" i="1"/>
  <c r="U2905" i="1" s="1"/>
  <c r="S2906" i="1"/>
  <c r="T2906" i="1"/>
  <c r="S2907" i="1"/>
  <c r="T2907" i="1"/>
  <c r="U2907" i="1" s="1"/>
  <c r="S2908" i="1"/>
  <c r="T2908" i="1"/>
  <c r="S2909" i="1"/>
  <c r="T2909" i="1"/>
  <c r="U2909" i="1" s="1"/>
  <c r="S2910" i="1"/>
  <c r="T2910" i="1"/>
  <c r="S2911" i="1"/>
  <c r="T2911" i="1"/>
  <c r="U2911" i="1" s="1"/>
  <c r="S2912" i="1"/>
  <c r="T2912" i="1"/>
  <c r="S2913" i="1"/>
  <c r="T2913" i="1"/>
  <c r="U2913" i="1" s="1"/>
  <c r="S2914" i="1"/>
  <c r="T2914" i="1"/>
  <c r="S2915" i="1"/>
  <c r="T2915" i="1"/>
  <c r="U2915" i="1" s="1"/>
  <c r="S2916" i="1"/>
  <c r="T2916" i="1"/>
  <c r="S2917" i="1"/>
  <c r="T2917" i="1"/>
  <c r="U2917" i="1" s="1"/>
  <c r="S2918" i="1"/>
  <c r="T2918" i="1"/>
  <c r="S2919" i="1"/>
  <c r="T2919" i="1"/>
  <c r="U2919" i="1" s="1"/>
  <c r="S2920" i="1"/>
  <c r="T2920" i="1"/>
  <c r="S2921" i="1"/>
  <c r="T2921" i="1"/>
  <c r="U2921" i="1" s="1"/>
  <c r="S2922" i="1"/>
  <c r="T2922" i="1"/>
  <c r="S2923" i="1"/>
  <c r="T2923" i="1"/>
  <c r="U2923" i="1" s="1"/>
  <c r="S2924" i="1"/>
  <c r="T2924" i="1"/>
  <c r="S2925" i="1"/>
  <c r="T2925" i="1"/>
  <c r="U2925" i="1" s="1"/>
  <c r="S2926" i="1"/>
  <c r="T2926" i="1"/>
  <c r="S2927" i="1"/>
  <c r="T2927" i="1"/>
  <c r="U2927" i="1" s="1"/>
  <c r="S2928" i="1"/>
  <c r="T2928" i="1"/>
  <c r="S2929" i="1"/>
  <c r="T2929" i="1"/>
  <c r="U2929" i="1" s="1"/>
  <c r="S2930" i="1"/>
  <c r="T2930" i="1"/>
  <c r="S2931" i="1"/>
  <c r="T2931" i="1"/>
  <c r="U2931" i="1" s="1"/>
  <c r="S2932" i="1"/>
  <c r="T2932" i="1"/>
  <c r="S2933" i="1"/>
  <c r="T2933" i="1"/>
  <c r="U2933" i="1" s="1"/>
  <c r="S2934" i="1"/>
  <c r="T2934" i="1"/>
  <c r="S2935" i="1"/>
  <c r="T2935" i="1"/>
  <c r="U2935" i="1" s="1"/>
  <c r="S2936" i="1"/>
  <c r="T2936" i="1"/>
  <c r="S2937" i="1"/>
  <c r="T2937" i="1"/>
  <c r="U2937" i="1" s="1"/>
  <c r="S2938" i="1"/>
  <c r="T2938" i="1"/>
  <c r="S2939" i="1"/>
  <c r="T2939" i="1"/>
  <c r="U2939" i="1" s="1"/>
  <c r="S2940" i="1"/>
  <c r="T2940" i="1"/>
  <c r="S2941" i="1"/>
  <c r="T2941" i="1"/>
  <c r="U2941" i="1" s="1"/>
  <c r="S2942" i="1"/>
  <c r="T2942" i="1"/>
  <c r="S2943" i="1"/>
  <c r="T2943" i="1"/>
  <c r="U2943" i="1" s="1"/>
  <c r="S2944" i="1"/>
  <c r="T2944" i="1"/>
  <c r="S2945" i="1"/>
  <c r="T2945" i="1"/>
  <c r="U2945" i="1" s="1"/>
  <c r="S2946" i="1"/>
  <c r="T2946" i="1"/>
  <c r="S2947" i="1"/>
  <c r="T2947" i="1"/>
  <c r="U2947" i="1" s="1"/>
  <c r="S2948" i="1"/>
  <c r="T2948" i="1"/>
  <c r="S2949" i="1"/>
  <c r="T2949" i="1"/>
  <c r="U2949" i="1" s="1"/>
  <c r="S2950" i="1"/>
  <c r="T2950" i="1"/>
  <c r="S2951" i="1"/>
  <c r="T2951" i="1"/>
  <c r="U2951" i="1" s="1"/>
  <c r="S2952" i="1"/>
  <c r="T2952" i="1"/>
  <c r="S2953" i="1"/>
  <c r="T2953" i="1"/>
  <c r="U2953" i="1" s="1"/>
  <c r="S2954" i="1"/>
  <c r="T2954" i="1"/>
  <c r="S2955" i="1"/>
  <c r="T2955" i="1"/>
  <c r="U2955" i="1" s="1"/>
  <c r="S2956" i="1"/>
  <c r="T2956" i="1"/>
  <c r="S2957" i="1"/>
  <c r="T2957" i="1"/>
  <c r="U2957" i="1" s="1"/>
  <c r="S2958" i="1"/>
  <c r="T2958" i="1"/>
  <c r="S2959" i="1"/>
  <c r="T2959" i="1"/>
  <c r="U2959" i="1" s="1"/>
  <c r="S2960" i="1"/>
  <c r="T2960" i="1"/>
  <c r="S2961" i="1"/>
  <c r="T2961" i="1"/>
  <c r="U2961" i="1" s="1"/>
  <c r="S2962" i="1"/>
  <c r="T2962" i="1"/>
  <c r="S2963" i="1"/>
  <c r="T2963" i="1"/>
  <c r="U2963" i="1" s="1"/>
  <c r="S2964" i="1"/>
  <c r="T2964" i="1"/>
  <c r="S2965" i="1"/>
  <c r="T2965" i="1"/>
  <c r="U2965" i="1" s="1"/>
  <c r="S2966" i="1"/>
  <c r="T2966" i="1"/>
  <c r="S2967" i="1"/>
  <c r="T2967" i="1"/>
  <c r="U2967" i="1" s="1"/>
  <c r="S2968" i="1"/>
  <c r="T2968" i="1"/>
  <c r="S2969" i="1"/>
  <c r="T2969" i="1"/>
  <c r="U2969" i="1" s="1"/>
  <c r="S2970" i="1"/>
  <c r="T2970" i="1"/>
  <c r="S2971" i="1"/>
  <c r="T2971" i="1"/>
  <c r="U2971" i="1" s="1"/>
  <c r="S2972" i="1"/>
  <c r="T2972" i="1"/>
  <c r="S2973" i="1"/>
  <c r="T2973" i="1"/>
  <c r="U2973" i="1" s="1"/>
  <c r="S2974" i="1"/>
  <c r="T2974" i="1"/>
  <c r="S2975" i="1"/>
  <c r="T2975" i="1"/>
  <c r="U2975" i="1" s="1"/>
  <c r="S2976" i="1"/>
  <c r="T2976" i="1"/>
  <c r="S2977" i="1"/>
  <c r="T2977" i="1"/>
  <c r="U2977" i="1" s="1"/>
  <c r="S2978" i="1"/>
  <c r="T2978" i="1"/>
  <c r="S2979" i="1"/>
  <c r="T2979" i="1"/>
  <c r="U2979" i="1" s="1"/>
  <c r="S2980" i="1"/>
  <c r="T2980" i="1"/>
  <c r="S2981" i="1"/>
  <c r="T2981" i="1"/>
  <c r="U2981" i="1" s="1"/>
  <c r="S2982" i="1"/>
  <c r="T2982" i="1"/>
  <c r="S2983" i="1"/>
  <c r="T2983" i="1"/>
  <c r="U2983" i="1" s="1"/>
  <c r="S2984" i="1"/>
  <c r="T2984" i="1"/>
  <c r="S2985" i="1"/>
  <c r="T2985" i="1"/>
  <c r="U2985" i="1" s="1"/>
  <c r="S2986" i="1"/>
  <c r="T2986" i="1"/>
  <c r="S2987" i="1"/>
  <c r="T2987" i="1"/>
  <c r="U2987" i="1" s="1"/>
  <c r="S2988" i="1"/>
  <c r="T2988" i="1"/>
  <c r="S2989" i="1"/>
  <c r="T2989" i="1"/>
  <c r="U2989" i="1" s="1"/>
  <c r="S2990" i="1"/>
  <c r="T2990" i="1"/>
  <c r="S2991" i="1"/>
  <c r="T2991" i="1"/>
  <c r="U2991" i="1" s="1"/>
  <c r="S2992" i="1"/>
  <c r="T2992" i="1"/>
  <c r="S2993" i="1"/>
  <c r="T2993" i="1"/>
  <c r="U2993" i="1" s="1"/>
  <c r="S2994" i="1"/>
  <c r="T2994" i="1"/>
  <c r="S2995" i="1"/>
  <c r="T2995" i="1"/>
  <c r="U2995" i="1" s="1"/>
  <c r="S2996" i="1"/>
  <c r="T2996" i="1"/>
  <c r="S2997" i="1"/>
  <c r="T2997" i="1"/>
  <c r="U2997" i="1" s="1"/>
  <c r="S2998" i="1"/>
  <c r="T2998" i="1"/>
  <c r="S2999" i="1"/>
  <c r="T2999" i="1"/>
  <c r="U2999" i="1" s="1"/>
  <c r="S3000" i="1"/>
  <c r="T3000" i="1"/>
  <c r="S3001" i="1"/>
  <c r="T3001" i="1"/>
  <c r="U3001" i="1" s="1"/>
  <c r="S3002" i="1"/>
  <c r="T3002" i="1"/>
  <c r="S3003" i="1"/>
  <c r="T3003" i="1"/>
  <c r="U3003" i="1" s="1"/>
  <c r="S3004" i="1"/>
  <c r="T3004" i="1"/>
  <c r="S3005" i="1"/>
  <c r="T3005" i="1"/>
  <c r="U3005" i="1" s="1"/>
  <c r="S3006" i="1"/>
  <c r="T3006" i="1"/>
  <c r="S3007" i="1"/>
  <c r="T3007" i="1"/>
  <c r="U3007" i="1" s="1"/>
  <c r="S3008" i="1"/>
  <c r="T3008" i="1"/>
  <c r="S3009" i="1"/>
  <c r="T3009" i="1"/>
  <c r="U3009" i="1" s="1"/>
  <c r="S3010" i="1"/>
  <c r="T3010" i="1"/>
  <c r="S3011" i="1"/>
  <c r="T3011" i="1"/>
  <c r="U3011" i="1" s="1"/>
  <c r="S3012" i="1"/>
  <c r="T3012" i="1"/>
  <c r="S3013" i="1"/>
  <c r="T3013" i="1"/>
  <c r="U3013" i="1" s="1"/>
  <c r="S3014" i="1"/>
  <c r="T3014" i="1"/>
  <c r="S3015" i="1"/>
  <c r="T3015" i="1"/>
  <c r="U3015" i="1" s="1"/>
  <c r="S3016" i="1"/>
  <c r="T3016" i="1"/>
  <c r="S3017" i="1"/>
  <c r="T3017" i="1"/>
  <c r="U3017" i="1" s="1"/>
  <c r="S3018" i="1"/>
  <c r="T3018" i="1"/>
  <c r="S3019" i="1"/>
  <c r="T3019" i="1"/>
  <c r="U3019" i="1" s="1"/>
  <c r="S3020" i="1"/>
  <c r="T3020" i="1"/>
  <c r="S3021" i="1"/>
  <c r="T3021" i="1"/>
  <c r="U3021" i="1" s="1"/>
  <c r="S3022" i="1"/>
  <c r="T3022" i="1"/>
  <c r="S3023" i="1"/>
  <c r="T3023" i="1"/>
  <c r="U3023" i="1" s="1"/>
  <c r="S3024" i="1"/>
  <c r="T3024" i="1"/>
  <c r="S3025" i="1"/>
  <c r="T3025" i="1"/>
  <c r="U3025" i="1" s="1"/>
  <c r="S3026" i="1"/>
  <c r="T3026" i="1"/>
  <c r="S3027" i="1"/>
  <c r="T3027" i="1"/>
  <c r="U3027" i="1" s="1"/>
  <c r="S3028" i="1"/>
  <c r="T3028" i="1"/>
  <c r="S3029" i="1"/>
  <c r="T3029" i="1"/>
  <c r="U3029" i="1" s="1"/>
  <c r="S3030" i="1"/>
  <c r="T3030" i="1"/>
  <c r="S3031" i="1"/>
  <c r="T3031" i="1"/>
  <c r="U3031" i="1" s="1"/>
  <c r="S3032" i="1"/>
  <c r="T3032" i="1"/>
  <c r="S3033" i="1"/>
  <c r="T3033" i="1"/>
  <c r="U3033" i="1" s="1"/>
  <c r="S3034" i="1"/>
  <c r="T3034" i="1"/>
  <c r="S3035" i="1"/>
  <c r="T3035" i="1"/>
  <c r="U3035" i="1" s="1"/>
  <c r="S3036" i="1"/>
  <c r="T3036" i="1"/>
  <c r="S3037" i="1"/>
  <c r="T3037" i="1"/>
  <c r="U3037" i="1" s="1"/>
  <c r="S3038" i="1"/>
  <c r="T3038" i="1"/>
  <c r="S3039" i="1"/>
  <c r="T3039" i="1"/>
  <c r="U3039" i="1" s="1"/>
  <c r="S3040" i="1"/>
  <c r="T3040" i="1"/>
  <c r="S3041" i="1"/>
  <c r="T3041" i="1"/>
  <c r="U3041" i="1" s="1"/>
  <c r="S3042" i="1"/>
  <c r="T3042" i="1"/>
  <c r="S3043" i="1"/>
  <c r="T3043" i="1"/>
  <c r="U3043" i="1" s="1"/>
  <c r="S3044" i="1"/>
  <c r="T3044" i="1"/>
  <c r="S3045" i="1"/>
  <c r="T3045" i="1"/>
  <c r="U3045" i="1" s="1"/>
  <c r="S3046" i="1"/>
  <c r="T3046" i="1"/>
  <c r="S3047" i="1"/>
  <c r="T3047" i="1"/>
  <c r="U3047" i="1" s="1"/>
  <c r="S3048" i="1"/>
  <c r="T3048" i="1"/>
  <c r="S3049" i="1"/>
  <c r="T3049" i="1"/>
  <c r="U3049" i="1" s="1"/>
  <c r="S3050" i="1"/>
  <c r="T3050" i="1"/>
  <c r="S3051" i="1"/>
  <c r="T3051" i="1"/>
  <c r="U3051" i="1" s="1"/>
  <c r="S3052" i="1"/>
  <c r="T3052" i="1"/>
  <c r="S3053" i="1"/>
  <c r="T3053" i="1"/>
  <c r="U3053" i="1" s="1"/>
  <c r="S3054" i="1"/>
  <c r="T3054" i="1"/>
  <c r="S3055" i="1"/>
  <c r="T3055" i="1"/>
  <c r="U3055" i="1" s="1"/>
  <c r="S3056" i="1"/>
  <c r="T3056" i="1"/>
  <c r="S3057" i="1"/>
  <c r="T3057" i="1"/>
  <c r="U3057" i="1" s="1"/>
  <c r="S3058" i="1"/>
  <c r="T3058" i="1"/>
  <c r="S3059" i="1"/>
  <c r="T3059" i="1"/>
  <c r="U3059" i="1" s="1"/>
  <c r="S3060" i="1"/>
  <c r="T3060" i="1"/>
  <c r="S3061" i="1"/>
  <c r="T3061" i="1"/>
  <c r="U3061" i="1" s="1"/>
  <c r="S3062" i="1"/>
  <c r="T3062" i="1"/>
  <c r="S3063" i="1"/>
  <c r="T3063" i="1"/>
  <c r="U3063" i="1" s="1"/>
  <c r="S3064" i="1"/>
  <c r="T3064" i="1"/>
  <c r="S3065" i="1"/>
  <c r="T3065" i="1"/>
  <c r="U3065" i="1" s="1"/>
  <c r="S3066" i="1"/>
  <c r="T3066" i="1"/>
  <c r="S3067" i="1"/>
  <c r="T3067" i="1"/>
  <c r="U3067" i="1" s="1"/>
  <c r="S3068" i="1"/>
  <c r="T3068" i="1"/>
  <c r="S3069" i="1"/>
  <c r="T3069" i="1"/>
  <c r="U3069" i="1" s="1"/>
  <c r="S3070" i="1"/>
  <c r="T3070" i="1"/>
  <c r="S3071" i="1"/>
  <c r="T3071" i="1"/>
  <c r="U3071" i="1" s="1"/>
  <c r="S3072" i="1"/>
  <c r="T3072" i="1"/>
  <c r="S3073" i="1"/>
  <c r="T3073" i="1"/>
  <c r="U3073" i="1" s="1"/>
  <c r="S3074" i="1"/>
  <c r="T3074" i="1"/>
  <c r="S3075" i="1"/>
  <c r="T3075" i="1"/>
  <c r="U3075" i="1" s="1"/>
  <c r="S3076" i="1"/>
  <c r="T3076" i="1"/>
  <c r="S3077" i="1"/>
  <c r="T3077" i="1"/>
  <c r="U3077" i="1" s="1"/>
  <c r="S3078" i="1"/>
  <c r="T3078" i="1"/>
  <c r="S3079" i="1"/>
  <c r="T3079" i="1"/>
  <c r="U3079" i="1" s="1"/>
  <c r="S3080" i="1"/>
  <c r="T3080" i="1"/>
  <c r="S3081" i="1"/>
  <c r="T3081" i="1"/>
  <c r="U3081" i="1" s="1"/>
  <c r="S3082" i="1"/>
  <c r="T3082" i="1"/>
  <c r="S3083" i="1"/>
  <c r="T3083" i="1"/>
  <c r="U3083" i="1" s="1"/>
  <c r="S3084" i="1"/>
  <c r="T3084" i="1"/>
  <c r="S3085" i="1"/>
  <c r="T3085" i="1"/>
  <c r="U3085" i="1" s="1"/>
  <c r="S3086" i="1"/>
  <c r="T3086" i="1"/>
  <c r="S3087" i="1"/>
  <c r="T3087" i="1"/>
  <c r="U3087" i="1" s="1"/>
  <c r="S3088" i="1"/>
  <c r="T3088" i="1"/>
  <c r="S3089" i="1"/>
  <c r="T3089" i="1"/>
  <c r="U3089" i="1" s="1"/>
  <c r="S3090" i="1"/>
  <c r="T3090" i="1"/>
  <c r="S3091" i="1"/>
  <c r="T3091" i="1"/>
  <c r="U3091" i="1" s="1"/>
  <c r="S3092" i="1"/>
  <c r="T3092" i="1"/>
  <c r="S3093" i="1"/>
  <c r="T3093" i="1"/>
  <c r="U3093" i="1" s="1"/>
  <c r="S3094" i="1"/>
  <c r="T3094" i="1"/>
  <c r="S3095" i="1"/>
  <c r="T3095" i="1"/>
  <c r="U3095" i="1" s="1"/>
  <c r="S3096" i="1"/>
  <c r="T3096" i="1"/>
  <c r="S3097" i="1"/>
  <c r="T3097" i="1"/>
  <c r="U3097" i="1" s="1"/>
  <c r="S3098" i="1"/>
  <c r="T3098" i="1"/>
  <c r="S3099" i="1"/>
  <c r="T3099" i="1"/>
  <c r="U3099" i="1" s="1"/>
  <c r="S3100" i="1"/>
  <c r="T3100" i="1"/>
  <c r="S3101" i="1"/>
  <c r="T3101" i="1"/>
  <c r="U3101" i="1" s="1"/>
  <c r="S3102" i="1"/>
  <c r="T3102" i="1"/>
  <c r="S3103" i="1"/>
  <c r="T3103" i="1"/>
  <c r="U3103" i="1" s="1"/>
  <c r="S3104" i="1"/>
  <c r="T3104" i="1"/>
  <c r="S3105" i="1"/>
  <c r="T3105" i="1"/>
  <c r="U3105" i="1" s="1"/>
  <c r="S3106" i="1"/>
  <c r="T3106" i="1"/>
  <c r="S3107" i="1"/>
  <c r="T3107" i="1"/>
  <c r="U3107" i="1" s="1"/>
  <c r="S3108" i="1"/>
  <c r="T3108" i="1"/>
  <c r="S3109" i="1"/>
  <c r="T3109" i="1"/>
  <c r="U3109" i="1" s="1"/>
  <c r="S3110" i="1"/>
  <c r="T3110" i="1"/>
  <c r="S3111" i="1"/>
  <c r="T3111" i="1"/>
  <c r="U3111" i="1" s="1"/>
  <c r="S3112" i="1"/>
  <c r="T3112" i="1"/>
  <c r="S3113" i="1"/>
  <c r="T3113" i="1"/>
  <c r="U3113" i="1" s="1"/>
  <c r="S3114" i="1"/>
  <c r="T3114" i="1"/>
  <c r="S3115" i="1"/>
  <c r="T3115" i="1"/>
  <c r="U3115" i="1" s="1"/>
  <c r="S3116" i="1"/>
  <c r="T3116" i="1"/>
  <c r="S3117" i="1"/>
  <c r="T3117" i="1"/>
  <c r="U3117" i="1" s="1"/>
  <c r="S3118" i="1"/>
  <c r="T3118" i="1"/>
  <c r="S3119" i="1"/>
  <c r="T3119" i="1"/>
  <c r="U3119" i="1" s="1"/>
  <c r="S3120" i="1"/>
  <c r="T3120" i="1"/>
  <c r="S3121" i="1"/>
  <c r="T3121" i="1"/>
  <c r="U3121" i="1" s="1"/>
  <c r="S3122" i="1"/>
  <c r="T3122" i="1"/>
  <c r="S3123" i="1"/>
  <c r="T3123" i="1"/>
  <c r="U3123" i="1" s="1"/>
  <c r="S3124" i="1"/>
  <c r="T3124" i="1"/>
  <c r="S3125" i="1"/>
  <c r="T3125" i="1"/>
  <c r="U3125" i="1" s="1"/>
  <c r="S3126" i="1"/>
  <c r="T3126" i="1"/>
  <c r="S3127" i="1"/>
  <c r="T3127" i="1"/>
  <c r="U3127" i="1" s="1"/>
  <c r="S3128" i="1"/>
  <c r="T3128" i="1"/>
  <c r="S3129" i="1"/>
  <c r="T3129" i="1"/>
  <c r="U3129" i="1" s="1"/>
  <c r="S3130" i="1"/>
  <c r="T3130" i="1"/>
  <c r="S3131" i="1"/>
  <c r="T3131" i="1"/>
  <c r="U3131" i="1" s="1"/>
  <c r="S3132" i="1"/>
  <c r="T3132" i="1"/>
  <c r="S3133" i="1"/>
  <c r="T3133" i="1"/>
  <c r="U3133" i="1" s="1"/>
  <c r="S3134" i="1"/>
  <c r="T3134" i="1"/>
  <c r="S3135" i="1"/>
  <c r="T3135" i="1"/>
  <c r="U3135" i="1" s="1"/>
  <c r="S3136" i="1"/>
  <c r="T3136" i="1"/>
  <c r="S3137" i="1"/>
  <c r="T3137" i="1"/>
  <c r="U3137" i="1" s="1"/>
  <c r="S3138" i="1"/>
  <c r="T3138" i="1"/>
  <c r="S3139" i="1"/>
  <c r="T3139" i="1"/>
  <c r="U3139" i="1" s="1"/>
  <c r="S3140" i="1"/>
  <c r="T3140" i="1"/>
  <c r="S3141" i="1"/>
  <c r="T3141" i="1"/>
  <c r="U3141" i="1" s="1"/>
  <c r="S3142" i="1"/>
  <c r="T3142" i="1"/>
  <c r="S3143" i="1"/>
  <c r="T3143" i="1"/>
  <c r="U3143" i="1" s="1"/>
  <c r="S3144" i="1"/>
  <c r="T3144" i="1"/>
  <c r="S3145" i="1"/>
  <c r="T3145" i="1"/>
  <c r="U3145" i="1" s="1"/>
  <c r="S3146" i="1"/>
  <c r="T3146" i="1"/>
  <c r="S3147" i="1"/>
  <c r="T3147" i="1"/>
  <c r="U3147" i="1" s="1"/>
  <c r="S3148" i="1"/>
  <c r="T3148" i="1"/>
  <c r="S3149" i="1"/>
  <c r="T3149" i="1"/>
  <c r="U3149" i="1" s="1"/>
  <c r="S3150" i="1"/>
  <c r="T3150" i="1"/>
  <c r="S3151" i="1"/>
  <c r="T3151" i="1"/>
  <c r="U3151" i="1" s="1"/>
  <c r="S3152" i="1"/>
  <c r="T3152" i="1"/>
  <c r="S3153" i="1"/>
  <c r="T3153" i="1"/>
  <c r="U3153" i="1" s="1"/>
  <c r="S3154" i="1"/>
  <c r="T3154" i="1"/>
  <c r="S3155" i="1"/>
  <c r="T3155" i="1"/>
  <c r="U3155" i="1" s="1"/>
  <c r="S3156" i="1"/>
  <c r="T3156" i="1"/>
  <c r="S3157" i="1"/>
  <c r="T3157" i="1"/>
  <c r="U3157" i="1" s="1"/>
  <c r="S3158" i="1"/>
  <c r="T3158" i="1"/>
  <c r="S3159" i="1"/>
  <c r="T3159" i="1"/>
  <c r="U3159" i="1" s="1"/>
  <c r="S3160" i="1"/>
  <c r="T3160" i="1"/>
  <c r="S3161" i="1"/>
  <c r="T3161" i="1"/>
  <c r="U3161" i="1" s="1"/>
  <c r="S3162" i="1"/>
  <c r="T3162" i="1"/>
  <c r="S3163" i="1"/>
  <c r="T3163" i="1"/>
  <c r="U3163" i="1" s="1"/>
  <c r="S3164" i="1"/>
  <c r="T3164" i="1"/>
  <c r="S3165" i="1"/>
  <c r="T3165" i="1"/>
  <c r="U3165" i="1" s="1"/>
  <c r="S3166" i="1"/>
  <c r="T3166" i="1"/>
  <c r="S3167" i="1"/>
  <c r="T3167" i="1"/>
  <c r="U3167" i="1" s="1"/>
  <c r="S3168" i="1"/>
  <c r="T3168" i="1"/>
  <c r="S3169" i="1"/>
  <c r="T3169" i="1"/>
  <c r="U3169" i="1" s="1"/>
  <c r="S3170" i="1"/>
  <c r="T3170" i="1"/>
  <c r="S3171" i="1"/>
  <c r="T3171" i="1"/>
  <c r="U3171" i="1" s="1"/>
  <c r="S3172" i="1"/>
  <c r="T3172" i="1"/>
  <c r="S3173" i="1"/>
  <c r="T3173" i="1"/>
  <c r="U3173" i="1" s="1"/>
  <c r="S3174" i="1"/>
  <c r="T3174" i="1"/>
  <c r="S3175" i="1"/>
  <c r="T3175" i="1"/>
  <c r="U3175" i="1" s="1"/>
  <c r="S3176" i="1"/>
  <c r="T3176" i="1"/>
  <c r="S3177" i="1"/>
  <c r="T3177" i="1"/>
  <c r="U3177" i="1" s="1"/>
  <c r="S3178" i="1"/>
  <c r="T3178" i="1"/>
  <c r="S3179" i="1"/>
  <c r="T3179" i="1"/>
  <c r="U3179" i="1" s="1"/>
  <c r="S3180" i="1"/>
  <c r="T3180" i="1"/>
  <c r="S3181" i="1"/>
  <c r="T3181" i="1"/>
  <c r="U3181" i="1" s="1"/>
  <c r="S3182" i="1"/>
  <c r="T3182" i="1"/>
  <c r="S3183" i="1"/>
  <c r="T3183" i="1"/>
  <c r="U3183" i="1" s="1"/>
  <c r="S3184" i="1"/>
  <c r="T3184" i="1"/>
  <c r="S3185" i="1"/>
  <c r="T3185" i="1"/>
  <c r="U3185" i="1" s="1"/>
  <c r="S3186" i="1"/>
  <c r="T3186" i="1"/>
  <c r="S3187" i="1"/>
  <c r="T3187" i="1"/>
  <c r="U3187" i="1" s="1"/>
  <c r="S3188" i="1"/>
  <c r="T3188" i="1"/>
  <c r="S3189" i="1"/>
  <c r="T3189" i="1"/>
  <c r="U3189" i="1" s="1"/>
  <c r="S3190" i="1"/>
  <c r="T3190" i="1"/>
  <c r="S3191" i="1"/>
  <c r="T3191" i="1"/>
  <c r="U3191" i="1" s="1"/>
  <c r="S3192" i="1"/>
  <c r="T3192" i="1"/>
  <c r="S3193" i="1"/>
  <c r="T3193" i="1"/>
  <c r="U3193" i="1" s="1"/>
  <c r="S3194" i="1"/>
  <c r="T3194" i="1"/>
  <c r="S3195" i="1"/>
  <c r="T3195" i="1"/>
  <c r="U3195" i="1" s="1"/>
  <c r="S3196" i="1"/>
  <c r="T3196" i="1"/>
  <c r="S3197" i="1"/>
  <c r="T3197" i="1"/>
  <c r="U3197" i="1" s="1"/>
  <c r="S3198" i="1"/>
  <c r="T3198" i="1"/>
  <c r="S3199" i="1"/>
  <c r="T3199" i="1"/>
  <c r="U3199" i="1" s="1"/>
  <c r="S3200" i="1"/>
  <c r="T3200" i="1"/>
  <c r="S3201" i="1"/>
  <c r="T3201" i="1"/>
  <c r="U3201" i="1" s="1"/>
  <c r="S3202" i="1"/>
  <c r="T3202" i="1"/>
  <c r="S3203" i="1"/>
  <c r="T3203" i="1"/>
  <c r="U3203" i="1" s="1"/>
  <c r="S3204" i="1"/>
  <c r="T3204" i="1"/>
  <c r="S3205" i="1"/>
  <c r="T3205" i="1"/>
  <c r="U3205" i="1" s="1"/>
  <c r="S3206" i="1"/>
  <c r="T3206" i="1"/>
  <c r="S3207" i="1"/>
  <c r="T3207" i="1"/>
  <c r="U3207" i="1" s="1"/>
  <c r="S3208" i="1"/>
  <c r="T3208" i="1"/>
  <c r="S3209" i="1"/>
  <c r="T3209" i="1"/>
  <c r="U3209" i="1" s="1"/>
  <c r="S3210" i="1"/>
  <c r="T3210" i="1"/>
  <c r="S3211" i="1"/>
  <c r="T3211" i="1"/>
  <c r="U3211" i="1" s="1"/>
  <c r="S3212" i="1"/>
  <c r="T3212" i="1"/>
  <c r="S3213" i="1"/>
  <c r="T3213" i="1"/>
  <c r="U3213" i="1" s="1"/>
  <c r="S3214" i="1"/>
  <c r="T3214" i="1"/>
  <c r="S3215" i="1"/>
  <c r="T3215" i="1"/>
  <c r="U3215" i="1" s="1"/>
  <c r="S3216" i="1"/>
  <c r="T3216" i="1"/>
  <c r="S3217" i="1"/>
  <c r="T3217" i="1"/>
  <c r="U3217" i="1" s="1"/>
  <c r="S3218" i="1"/>
  <c r="T3218" i="1"/>
  <c r="S3219" i="1"/>
  <c r="T3219" i="1"/>
  <c r="U3219" i="1" s="1"/>
  <c r="S3220" i="1"/>
  <c r="T3220" i="1"/>
  <c r="S3221" i="1"/>
  <c r="T3221" i="1"/>
  <c r="U3221" i="1" s="1"/>
  <c r="S3222" i="1"/>
  <c r="T3222" i="1"/>
  <c r="S3223" i="1"/>
  <c r="T3223" i="1"/>
  <c r="U3223" i="1" s="1"/>
  <c r="S3224" i="1"/>
  <c r="T3224" i="1"/>
  <c r="S3225" i="1"/>
  <c r="T3225" i="1"/>
  <c r="U3225" i="1" s="1"/>
  <c r="S3226" i="1"/>
  <c r="T3226" i="1"/>
  <c r="S3227" i="1"/>
  <c r="T3227" i="1"/>
  <c r="U3227" i="1" s="1"/>
  <c r="S3228" i="1"/>
  <c r="T3228" i="1"/>
  <c r="S3229" i="1"/>
  <c r="T3229" i="1"/>
  <c r="U3229" i="1" s="1"/>
  <c r="S3230" i="1"/>
  <c r="T3230" i="1"/>
  <c r="S3231" i="1"/>
  <c r="T3231" i="1"/>
  <c r="U3231" i="1" s="1"/>
  <c r="S3232" i="1"/>
  <c r="T3232" i="1"/>
  <c r="S3233" i="1"/>
  <c r="T3233" i="1"/>
  <c r="U3233" i="1" s="1"/>
  <c r="S3234" i="1"/>
  <c r="T3234" i="1"/>
  <c r="S3235" i="1"/>
  <c r="T3235" i="1"/>
  <c r="U3235" i="1" s="1"/>
  <c r="S3236" i="1"/>
  <c r="T3236" i="1"/>
  <c r="S3237" i="1"/>
  <c r="T3237" i="1"/>
  <c r="U3237" i="1" s="1"/>
  <c r="S3238" i="1"/>
  <c r="T3238" i="1"/>
  <c r="S3239" i="1"/>
  <c r="T3239" i="1"/>
  <c r="U3239" i="1" s="1"/>
  <c r="S3240" i="1"/>
  <c r="T3240" i="1"/>
  <c r="S3241" i="1"/>
  <c r="T3241" i="1"/>
  <c r="U3241" i="1" s="1"/>
  <c r="S3242" i="1"/>
  <c r="T3242" i="1"/>
  <c r="S3243" i="1"/>
  <c r="T3243" i="1"/>
  <c r="U3243" i="1" s="1"/>
  <c r="S3244" i="1"/>
  <c r="T3244" i="1"/>
  <c r="S3245" i="1"/>
  <c r="T3245" i="1"/>
  <c r="U3245" i="1" s="1"/>
  <c r="S3246" i="1"/>
  <c r="T3246" i="1"/>
  <c r="S3247" i="1"/>
  <c r="T3247" i="1"/>
  <c r="U3247" i="1" s="1"/>
  <c r="S3248" i="1"/>
  <c r="T3248" i="1"/>
  <c r="S3249" i="1"/>
  <c r="T3249" i="1"/>
  <c r="U3249" i="1" s="1"/>
  <c r="S3250" i="1"/>
  <c r="T3250" i="1"/>
  <c r="S3251" i="1"/>
  <c r="T3251" i="1"/>
  <c r="U3251" i="1" s="1"/>
  <c r="S3252" i="1"/>
  <c r="T3252" i="1"/>
  <c r="S3253" i="1"/>
  <c r="T3253" i="1"/>
  <c r="U3253" i="1" s="1"/>
  <c r="S3254" i="1"/>
  <c r="T3254" i="1"/>
  <c r="S3255" i="1"/>
  <c r="T3255" i="1"/>
  <c r="U3255" i="1" s="1"/>
  <c r="S3256" i="1"/>
  <c r="T3256" i="1"/>
  <c r="S3257" i="1"/>
  <c r="T3257" i="1"/>
  <c r="U3257" i="1" s="1"/>
  <c r="S3258" i="1"/>
  <c r="T3258" i="1"/>
  <c r="S3259" i="1"/>
  <c r="T3259" i="1"/>
  <c r="U3259" i="1" s="1"/>
  <c r="S3260" i="1"/>
  <c r="T3260" i="1"/>
  <c r="S3261" i="1"/>
  <c r="T3261" i="1"/>
  <c r="U3261" i="1" s="1"/>
  <c r="S3262" i="1"/>
  <c r="T3262" i="1"/>
  <c r="S3263" i="1"/>
  <c r="T3263" i="1"/>
  <c r="U3263" i="1" s="1"/>
  <c r="S3264" i="1"/>
  <c r="T3264" i="1"/>
  <c r="S3265" i="1"/>
  <c r="T3265" i="1"/>
  <c r="U3265" i="1" s="1"/>
  <c r="S3266" i="1"/>
  <c r="T3266" i="1"/>
  <c r="S3267" i="1"/>
  <c r="T3267" i="1"/>
  <c r="U3267" i="1" s="1"/>
  <c r="S3268" i="1"/>
  <c r="T3268" i="1"/>
  <c r="S3269" i="1"/>
  <c r="T3269" i="1"/>
  <c r="U3269" i="1" s="1"/>
  <c r="S3270" i="1"/>
  <c r="T3270" i="1"/>
  <c r="S3271" i="1"/>
  <c r="T3271" i="1"/>
  <c r="U3271" i="1" s="1"/>
  <c r="S3272" i="1"/>
  <c r="T3272" i="1"/>
  <c r="S3273" i="1"/>
  <c r="T3273" i="1"/>
  <c r="U3273" i="1" s="1"/>
  <c r="S3274" i="1"/>
  <c r="T3274" i="1"/>
  <c r="S3275" i="1"/>
  <c r="T3275" i="1"/>
  <c r="U3275" i="1" s="1"/>
  <c r="S3276" i="1"/>
  <c r="T3276" i="1"/>
  <c r="S3277" i="1"/>
  <c r="T3277" i="1"/>
  <c r="U3277" i="1" s="1"/>
  <c r="S3278" i="1"/>
  <c r="T3278" i="1"/>
  <c r="S3279" i="1"/>
  <c r="T3279" i="1"/>
  <c r="U3279" i="1" s="1"/>
  <c r="S3280" i="1"/>
  <c r="T3280" i="1"/>
  <c r="S3281" i="1"/>
  <c r="T3281" i="1"/>
  <c r="U3281" i="1" s="1"/>
  <c r="S3282" i="1"/>
  <c r="T3282" i="1"/>
  <c r="S3283" i="1"/>
  <c r="T3283" i="1"/>
  <c r="U3283" i="1" s="1"/>
  <c r="S3284" i="1"/>
  <c r="T3284" i="1"/>
  <c r="S3285" i="1"/>
  <c r="T3285" i="1"/>
  <c r="U3285" i="1" s="1"/>
  <c r="S3286" i="1"/>
  <c r="T3286" i="1"/>
  <c r="S3287" i="1"/>
  <c r="T3287" i="1"/>
  <c r="U3287" i="1" s="1"/>
  <c r="S3288" i="1"/>
  <c r="T3288" i="1"/>
  <c r="S3289" i="1"/>
  <c r="T3289" i="1"/>
  <c r="U3289" i="1" s="1"/>
  <c r="S3290" i="1"/>
  <c r="T3290" i="1"/>
  <c r="S3291" i="1"/>
  <c r="T3291" i="1"/>
  <c r="U3291" i="1" s="1"/>
  <c r="S3292" i="1"/>
  <c r="T3292" i="1"/>
  <c r="S3293" i="1"/>
  <c r="T3293" i="1"/>
  <c r="U3293" i="1" s="1"/>
  <c r="S3294" i="1"/>
  <c r="T3294" i="1"/>
  <c r="S3295" i="1"/>
  <c r="T3295" i="1"/>
  <c r="U3295" i="1" s="1"/>
  <c r="S3296" i="1"/>
  <c r="T3296" i="1"/>
  <c r="S3297" i="1"/>
  <c r="T3297" i="1"/>
  <c r="U3297" i="1" s="1"/>
  <c r="S3298" i="1"/>
  <c r="T3298" i="1"/>
  <c r="S3299" i="1"/>
  <c r="T3299" i="1"/>
  <c r="U3299" i="1" s="1"/>
  <c r="S3300" i="1"/>
  <c r="T3300" i="1"/>
  <c r="S3301" i="1"/>
  <c r="T3301" i="1"/>
  <c r="U3301" i="1" s="1"/>
  <c r="S3302" i="1"/>
  <c r="T3302" i="1"/>
  <c r="S3303" i="1"/>
  <c r="T3303" i="1"/>
  <c r="U3303" i="1" s="1"/>
  <c r="S3304" i="1"/>
  <c r="T3304" i="1"/>
  <c r="S3305" i="1"/>
  <c r="T3305" i="1"/>
  <c r="U3305" i="1" s="1"/>
  <c r="S3306" i="1"/>
  <c r="T3306" i="1"/>
  <c r="S3307" i="1"/>
  <c r="T3307" i="1"/>
  <c r="U3307" i="1" s="1"/>
  <c r="S3308" i="1"/>
  <c r="T3308" i="1"/>
  <c r="S3309" i="1"/>
  <c r="T3309" i="1"/>
  <c r="U3309" i="1" s="1"/>
  <c r="S3310" i="1"/>
  <c r="T3310" i="1"/>
  <c r="S3311" i="1"/>
  <c r="T3311" i="1"/>
  <c r="U3311" i="1" s="1"/>
  <c r="S3312" i="1"/>
  <c r="T3312" i="1"/>
  <c r="S3313" i="1"/>
  <c r="T3313" i="1"/>
  <c r="U3313" i="1" s="1"/>
  <c r="S3314" i="1"/>
  <c r="T3314" i="1"/>
  <c r="S3315" i="1"/>
  <c r="T3315" i="1"/>
  <c r="U3315" i="1" s="1"/>
  <c r="S3316" i="1"/>
  <c r="T3316" i="1"/>
  <c r="S3317" i="1"/>
  <c r="T3317" i="1"/>
  <c r="U3317" i="1" s="1"/>
  <c r="S3318" i="1"/>
  <c r="T3318" i="1"/>
  <c r="S3319" i="1"/>
  <c r="T3319" i="1"/>
  <c r="U3319" i="1" s="1"/>
  <c r="S3320" i="1"/>
  <c r="T3320" i="1"/>
  <c r="S3321" i="1"/>
  <c r="T3321" i="1"/>
  <c r="U3321" i="1" s="1"/>
  <c r="S3322" i="1"/>
  <c r="T3322" i="1"/>
  <c r="S3323" i="1"/>
  <c r="T3323" i="1"/>
  <c r="U3323" i="1" s="1"/>
  <c r="S3324" i="1"/>
  <c r="T3324" i="1"/>
  <c r="S3325" i="1"/>
  <c r="T3325" i="1"/>
  <c r="U3325" i="1" s="1"/>
  <c r="S3326" i="1"/>
  <c r="T3326" i="1"/>
  <c r="S3327" i="1"/>
  <c r="T3327" i="1"/>
  <c r="U3327" i="1" s="1"/>
  <c r="S3328" i="1"/>
  <c r="T3328" i="1"/>
  <c r="S3329" i="1"/>
  <c r="T3329" i="1"/>
  <c r="U3329" i="1" s="1"/>
  <c r="S3330" i="1"/>
  <c r="T3330" i="1"/>
  <c r="S3331" i="1"/>
  <c r="T3331" i="1"/>
  <c r="U3331" i="1" s="1"/>
  <c r="S3332" i="1"/>
  <c r="T3332" i="1"/>
  <c r="S3333" i="1"/>
  <c r="T3333" i="1"/>
  <c r="U3333" i="1" s="1"/>
  <c r="S3334" i="1"/>
  <c r="T3334" i="1"/>
  <c r="S3335" i="1"/>
  <c r="T3335" i="1"/>
  <c r="U3335" i="1" s="1"/>
  <c r="S3336" i="1"/>
  <c r="T3336" i="1"/>
  <c r="S3337" i="1"/>
  <c r="T3337" i="1"/>
  <c r="U3337" i="1" s="1"/>
  <c r="S3338" i="1"/>
  <c r="T3338" i="1"/>
  <c r="S3339" i="1"/>
  <c r="T3339" i="1"/>
  <c r="U3339" i="1" s="1"/>
  <c r="S3340" i="1"/>
  <c r="T3340" i="1"/>
  <c r="S3341" i="1"/>
  <c r="T3341" i="1"/>
  <c r="U3341" i="1" s="1"/>
  <c r="S3342" i="1"/>
  <c r="T3342" i="1"/>
  <c r="S3343" i="1"/>
  <c r="T3343" i="1"/>
  <c r="U3343" i="1" s="1"/>
  <c r="S3344" i="1"/>
  <c r="T3344" i="1"/>
  <c r="S3345" i="1"/>
  <c r="T3345" i="1"/>
  <c r="U3345" i="1" s="1"/>
  <c r="S3346" i="1"/>
  <c r="T3346" i="1"/>
  <c r="S3347" i="1"/>
  <c r="T3347" i="1"/>
  <c r="U3347" i="1" s="1"/>
  <c r="S3348" i="1"/>
  <c r="T3348" i="1"/>
  <c r="S3349" i="1"/>
  <c r="T3349" i="1"/>
  <c r="U3349" i="1" s="1"/>
  <c r="S3350" i="1"/>
  <c r="T3350" i="1"/>
  <c r="S3351" i="1"/>
  <c r="T3351" i="1"/>
  <c r="U3351" i="1" s="1"/>
  <c r="S3352" i="1"/>
  <c r="T3352" i="1"/>
  <c r="S3353" i="1"/>
  <c r="T3353" i="1"/>
  <c r="U3353" i="1" s="1"/>
  <c r="S3354" i="1"/>
  <c r="T3354" i="1"/>
  <c r="S3355" i="1"/>
  <c r="T3355" i="1"/>
  <c r="U3355" i="1" s="1"/>
  <c r="S3356" i="1"/>
  <c r="T3356" i="1"/>
  <c r="S3357" i="1"/>
  <c r="T3357" i="1"/>
  <c r="U3357" i="1" s="1"/>
  <c r="S3358" i="1"/>
  <c r="T3358" i="1"/>
  <c r="S3359" i="1"/>
  <c r="T3359" i="1"/>
  <c r="U3359" i="1" s="1"/>
  <c r="S3360" i="1"/>
  <c r="T3360" i="1"/>
  <c r="S3361" i="1"/>
  <c r="T3361" i="1"/>
  <c r="U3361" i="1" s="1"/>
  <c r="S3362" i="1"/>
  <c r="T3362" i="1"/>
  <c r="S3363" i="1"/>
  <c r="T3363" i="1"/>
  <c r="U3363" i="1" s="1"/>
  <c r="S3364" i="1"/>
  <c r="T3364" i="1"/>
  <c r="S3365" i="1"/>
  <c r="T3365" i="1"/>
  <c r="U3365" i="1" s="1"/>
  <c r="S3366" i="1"/>
  <c r="T3366" i="1"/>
  <c r="S3367" i="1"/>
  <c r="T3367" i="1"/>
  <c r="U3367" i="1" s="1"/>
  <c r="S3368" i="1"/>
  <c r="T3368" i="1"/>
  <c r="S3369" i="1"/>
  <c r="T3369" i="1"/>
  <c r="U3369" i="1" s="1"/>
  <c r="S3370" i="1"/>
  <c r="T3370" i="1"/>
  <c r="S3371" i="1"/>
  <c r="T3371" i="1"/>
  <c r="U3371" i="1" s="1"/>
  <c r="S3372" i="1"/>
  <c r="T3372" i="1"/>
  <c r="S3373" i="1"/>
  <c r="T3373" i="1"/>
  <c r="U3373" i="1" s="1"/>
  <c r="S3374" i="1"/>
  <c r="T3374" i="1"/>
  <c r="S3375" i="1"/>
  <c r="T3375" i="1"/>
  <c r="U3375" i="1" s="1"/>
  <c r="S3376" i="1"/>
  <c r="T3376" i="1"/>
  <c r="S3377" i="1"/>
  <c r="T3377" i="1"/>
  <c r="U3377" i="1" s="1"/>
  <c r="S3378" i="1"/>
  <c r="T3378" i="1"/>
  <c r="S3379" i="1"/>
  <c r="T3379" i="1"/>
  <c r="U3379" i="1" s="1"/>
  <c r="S3380" i="1"/>
  <c r="T3380" i="1"/>
  <c r="S3381" i="1"/>
  <c r="T3381" i="1"/>
  <c r="U3381" i="1" s="1"/>
  <c r="S3382" i="1"/>
  <c r="T3382" i="1"/>
  <c r="S3383" i="1"/>
  <c r="T3383" i="1"/>
  <c r="U3383" i="1" s="1"/>
  <c r="S3384" i="1"/>
  <c r="T3384" i="1"/>
  <c r="S3385" i="1"/>
  <c r="T3385" i="1"/>
  <c r="U3385" i="1" s="1"/>
  <c r="S3386" i="1"/>
  <c r="T3386" i="1"/>
  <c r="S3387" i="1"/>
  <c r="T3387" i="1"/>
  <c r="U3387" i="1" s="1"/>
  <c r="S3388" i="1"/>
  <c r="T3388" i="1"/>
  <c r="S3389" i="1"/>
  <c r="T3389" i="1"/>
  <c r="U3389" i="1" s="1"/>
  <c r="S3390" i="1"/>
  <c r="T3390" i="1"/>
  <c r="S3391" i="1"/>
  <c r="T3391" i="1"/>
  <c r="U3391" i="1" s="1"/>
  <c r="S3392" i="1"/>
  <c r="T3392" i="1"/>
  <c r="S3393" i="1"/>
  <c r="T3393" i="1"/>
  <c r="U3393" i="1" s="1"/>
  <c r="S3394" i="1"/>
  <c r="T3394" i="1"/>
  <c r="S3395" i="1"/>
  <c r="T3395" i="1"/>
  <c r="U3395" i="1" s="1"/>
  <c r="S3396" i="1"/>
  <c r="T3396" i="1"/>
  <c r="S3397" i="1"/>
  <c r="T3397" i="1"/>
  <c r="U3397" i="1" s="1"/>
  <c r="S3398" i="1"/>
  <c r="T3398" i="1"/>
  <c r="S3399" i="1"/>
  <c r="T3399" i="1"/>
  <c r="U3399" i="1" s="1"/>
  <c r="S3400" i="1"/>
  <c r="T3400" i="1"/>
  <c r="S3401" i="1"/>
  <c r="T3401" i="1"/>
  <c r="U3401" i="1" s="1"/>
  <c r="S3402" i="1"/>
  <c r="T3402" i="1"/>
  <c r="S3403" i="1"/>
  <c r="T3403" i="1"/>
  <c r="U3403" i="1" s="1"/>
  <c r="S3404" i="1"/>
  <c r="T3404" i="1"/>
  <c r="S3405" i="1"/>
  <c r="T3405" i="1"/>
  <c r="U3405" i="1" s="1"/>
  <c r="S3406" i="1"/>
  <c r="T3406" i="1"/>
  <c r="S3407" i="1"/>
  <c r="T3407" i="1"/>
  <c r="U3407" i="1" s="1"/>
  <c r="S3408" i="1"/>
  <c r="T3408" i="1"/>
  <c r="S3409" i="1"/>
  <c r="T3409" i="1"/>
  <c r="U3409" i="1" s="1"/>
  <c r="S3410" i="1"/>
  <c r="T3410" i="1"/>
  <c r="S3411" i="1"/>
  <c r="T3411" i="1"/>
  <c r="U3411" i="1" s="1"/>
  <c r="S3412" i="1"/>
  <c r="T3412" i="1"/>
  <c r="S3413" i="1"/>
  <c r="T3413" i="1"/>
  <c r="U3413" i="1" s="1"/>
  <c r="S3414" i="1"/>
  <c r="T3414" i="1"/>
  <c r="S3415" i="1"/>
  <c r="T3415" i="1"/>
  <c r="U3415" i="1" s="1"/>
  <c r="S3416" i="1"/>
  <c r="T3416" i="1"/>
  <c r="S3417" i="1"/>
  <c r="T3417" i="1"/>
  <c r="U3417" i="1" s="1"/>
  <c r="S3418" i="1"/>
  <c r="T3418" i="1"/>
  <c r="S3419" i="1"/>
  <c r="T3419" i="1"/>
  <c r="U3419" i="1" s="1"/>
  <c r="S3420" i="1"/>
  <c r="T3420" i="1"/>
  <c r="S3421" i="1"/>
  <c r="T3421" i="1"/>
  <c r="U3421" i="1" s="1"/>
  <c r="S3422" i="1"/>
  <c r="T3422" i="1"/>
  <c r="S3423" i="1"/>
  <c r="T3423" i="1"/>
  <c r="U3423" i="1" s="1"/>
  <c r="S3424" i="1"/>
  <c r="T3424" i="1"/>
  <c r="S3425" i="1"/>
  <c r="T3425" i="1"/>
  <c r="U3425" i="1" s="1"/>
  <c r="S3426" i="1"/>
  <c r="T3426" i="1"/>
  <c r="S3427" i="1"/>
  <c r="T3427" i="1"/>
  <c r="U3427" i="1" s="1"/>
  <c r="S3428" i="1"/>
  <c r="T3428" i="1"/>
  <c r="S3429" i="1"/>
  <c r="T3429" i="1"/>
  <c r="U3429" i="1" s="1"/>
  <c r="S3430" i="1"/>
  <c r="T3430" i="1"/>
  <c r="S3431" i="1"/>
  <c r="T3431" i="1"/>
  <c r="U3431" i="1" s="1"/>
  <c r="S3432" i="1"/>
  <c r="T3432" i="1"/>
  <c r="S3433" i="1"/>
  <c r="T3433" i="1"/>
  <c r="U3433" i="1" s="1"/>
  <c r="S3434" i="1"/>
  <c r="T3434" i="1"/>
  <c r="S3435" i="1"/>
  <c r="T3435" i="1"/>
  <c r="U3435" i="1" s="1"/>
  <c r="S3436" i="1"/>
  <c r="T3436" i="1"/>
  <c r="S3437" i="1"/>
  <c r="T3437" i="1"/>
  <c r="U3437" i="1" s="1"/>
  <c r="S3438" i="1"/>
  <c r="T3438" i="1"/>
  <c r="S3439" i="1"/>
  <c r="T3439" i="1"/>
  <c r="U3439" i="1" s="1"/>
  <c r="S3440" i="1"/>
  <c r="T3440" i="1"/>
  <c r="S3441" i="1"/>
  <c r="T3441" i="1"/>
  <c r="U3441" i="1" s="1"/>
  <c r="S3442" i="1"/>
  <c r="T3442" i="1"/>
  <c r="S3443" i="1"/>
  <c r="T3443" i="1"/>
  <c r="U3443" i="1" s="1"/>
  <c r="S3444" i="1"/>
  <c r="T3444" i="1"/>
  <c r="S3445" i="1"/>
  <c r="T3445" i="1"/>
  <c r="U3445" i="1" s="1"/>
  <c r="S3446" i="1"/>
  <c r="T3446" i="1"/>
  <c r="S3447" i="1"/>
  <c r="T3447" i="1"/>
  <c r="U3447" i="1" s="1"/>
  <c r="S3448" i="1"/>
  <c r="T3448" i="1"/>
  <c r="S3449" i="1"/>
  <c r="T3449" i="1"/>
  <c r="U3449" i="1" s="1"/>
  <c r="S3450" i="1"/>
  <c r="T3450" i="1"/>
  <c r="S3451" i="1"/>
  <c r="T3451" i="1"/>
  <c r="U3451" i="1" s="1"/>
  <c r="S3452" i="1"/>
  <c r="T3452" i="1"/>
  <c r="S3453" i="1"/>
  <c r="T3453" i="1"/>
  <c r="U3453" i="1" s="1"/>
  <c r="S3454" i="1"/>
  <c r="T3454" i="1"/>
  <c r="S3455" i="1"/>
  <c r="T3455" i="1"/>
  <c r="U3455" i="1" s="1"/>
  <c r="S3456" i="1"/>
  <c r="T3456" i="1"/>
  <c r="S3457" i="1"/>
  <c r="T3457" i="1"/>
  <c r="U3457" i="1" s="1"/>
  <c r="S3458" i="1"/>
  <c r="T3458" i="1"/>
  <c r="S3459" i="1"/>
  <c r="T3459" i="1"/>
  <c r="U3459" i="1" s="1"/>
  <c r="S3460" i="1"/>
  <c r="T3460" i="1"/>
  <c r="S3461" i="1"/>
  <c r="T3461" i="1"/>
  <c r="U3461" i="1" s="1"/>
  <c r="S3462" i="1"/>
  <c r="T3462" i="1"/>
  <c r="S3463" i="1"/>
  <c r="T3463" i="1"/>
  <c r="U3463" i="1" s="1"/>
  <c r="S3464" i="1"/>
  <c r="T3464" i="1"/>
  <c r="S3465" i="1"/>
  <c r="T3465" i="1"/>
  <c r="U3465" i="1" s="1"/>
  <c r="S3466" i="1"/>
  <c r="T3466" i="1"/>
  <c r="S3467" i="1"/>
  <c r="T3467" i="1"/>
  <c r="U3467" i="1" s="1"/>
  <c r="S3468" i="1"/>
  <c r="T3468" i="1"/>
  <c r="S3469" i="1"/>
  <c r="T3469" i="1"/>
  <c r="U3469" i="1" s="1"/>
  <c r="S3470" i="1"/>
  <c r="T3470" i="1"/>
  <c r="S3471" i="1"/>
  <c r="T3471" i="1"/>
  <c r="U3471" i="1" s="1"/>
  <c r="S3472" i="1"/>
  <c r="T3472" i="1"/>
  <c r="S3473" i="1"/>
  <c r="T3473" i="1"/>
  <c r="U3473" i="1" s="1"/>
  <c r="S3474" i="1"/>
  <c r="T3474" i="1"/>
  <c r="S3475" i="1"/>
  <c r="T3475" i="1"/>
  <c r="U3475" i="1" s="1"/>
  <c r="S3476" i="1"/>
  <c r="T3476" i="1"/>
  <c r="S3477" i="1"/>
  <c r="T3477" i="1"/>
  <c r="U3477" i="1" s="1"/>
  <c r="S3478" i="1"/>
  <c r="T3478" i="1"/>
  <c r="S3479" i="1"/>
  <c r="T3479" i="1"/>
  <c r="U3479" i="1" s="1"/>
  <c r="S3480" i="1"/>
  <c r="T3480" i="1"/>
  <c r="S3481" i="1"/>
  <c r="T3481" i="1"/>
  <c r="U3481" i="1" s="1"/>
  <c r="S3482" i="1"/>
  <c r="T3482" i="1"/>
  <c r="S3483" i="1"/>
  <c r="T3483" i="1"/>
  <c r="U3483" i="1" s="1"/>
  <c r="S3484" i="1"/>
  <c r="T3484" i="1"/>
  <c r="S3485" i="1"/>
  <c r="T3485" i="1"/>
  <c r="U3485" i="1" s="1"/>
  <c r="S3486" i="1"/>
  <c r="T3486" i="1"/>
  <c r="S3487" i="1"/>
  <c r="T3487" i="1"/>
  <c r="U3487" i="1" s="1"/>
  <c r="S3488" i="1"/>
  <c r="T3488" i="1"/>
  <c r="S3489" i="1"/>
  <c r="T3489" i="1"/>
  <c r="U3489" i="1" s="1"/>
  <c r="S3490" i="1"/>
  <c r="T3490" i="1"/>
  <c r="S3491" i="1"/>
  <c r="T3491" i="1"/>
  <c r="U3491" i="1" s="1"/>
  <c r="S3492" i="1"/>
  <c r="T3492" i="1"/>
  <c r="S3493" i="1"/>
  <c r="T3493" i="1"/>
  <c r="U3493" i="1" s="1"/>
  <c r="S3494" i="1"/>
  <c r="T3494" i="1"/>
  <c r="S3495" i="1"/>
  <c r="T3495" i="1"/>
  <c r="U3495" i="1" s="1"/>
  <c r="S3496" i="1"/>
  <c r="T3496" i="1"/>
  <c r="S3497" i="1"/>
  <c r="T3497" i="1"/>
  <c r="U3497" i="1" s="1"/>
  <c r="S3498" i="1"/>
  <c r="T3498" i="1"/>
  <c r="S3499" i="1"/>
  <c r="T3499" i="1"/>
  <c r="U3499" i="1" s="1"/>
  <c r="S3500" i="1"/>
  <c r="T3500" i="1"/>
  <c r="S3501" i="1"/>
  <c r="T3501" i="1"/>
  <c r="U3501" i="1" s="1"/>
  <c r="S3502" i="1"/>
  <c r="T3502" i="1"/>
  <c r="S3503" i="1"/>
  <c r="T3503" i="1"/>
  <c r="U3503" i="1" s="1"/>
  <c r="S3504" i="1"/>
  <c r="T3504" i="1"/>
  <c r="S3505" i="1"/>
  <c r="T3505" i="1"/>
  <c r="U3505" i="1" s="1"/>
  <c r="S3506" i="1"/>
  <c r="T3506" i="1"/>
  <c r="S3507" i="1"/>
  <c r="T3507" i="1"/>
  <c r="U3507" i="1" s="1"/>
  <c r="S3508" i="1"/>
  <c r="T3508" i="1"/>
  <c r="S3509" i="1"/>
  <c r="T3509" i="1"/>
  <c r="U3509" i="1" s="1"/>
  <c r="S3510" i="1"/>
  <c r="T3510" i="1"/>
  <c r="S3511" i="1"/>
  <c r="T3511" i="1"/>
  <c r="U3511" i="1" s="1"/>
  <c r="S3512" i="1"/>
  <c r="T3512" i="1"/>
  <c r="S3513" i="1"/>
  <c r="T3513" i="1"/>
  <c r="U3513" i="1" s="1"/>
  <c r="S3514" i="1"/>
  <c r="T3514" i="1"/>
  <c r="S3515" i="1"/>
  <c r="T3515" i="1"/>
  <c r="U3515" i="1" s="1"/>
  <c r="S3516" i="1"/>
  <c r="T3516" i="1"/>
  <c r="S3517" i="1"/>
  <c r="T3517" i="1"/>
  <c r="U3517" i="1" s="1"/>
  <c r="S3518" i="1"/>
  <c r="T3518" i="1"/>
  <c r="S3519" i="1"/>
  <c r="T3519" i="1"/>
  <c r="U3519" i="1" s="1"/>
  <c r="S3520" i="1"/>
  <c r="T3520" i="1"/>
  <c r="S3521" i="1"/>
  <c r="T3521" i="1"/>
  <c r="U3521" i="1" s="1"/>
  <c r="S3522" i="1"/>
  <c r="T3522" i="1"/>
  <c r="S3523" i="1"/>
  <c r="T3523" i="1"/>
  <c r="U3523" i="1" s="1"/>
  <c r="S3524" i="1"/>
  <c r="T3524" i="1"/>
  <c r="S3525" i="1"/>
  <c r="T3525" i="1"/>
  <c r="U3525" i="1" s="1"/>
  <c r="S3526" i="1"/>
  <c r="T3526" i="1"/>
  <c r="S3527" i="1"/>
  <c r="T3527" i="1"/>
  <c r="U3527" i="1" s="1"/>
  <c r="S3528" i="1"/>
  <c r="T3528" i="1"/>
  <c r="S3529" i="1"/>
  <c r="T3529" i="1"/>
  <c r="U3529" i="1" s="1"/>
  <c r="S3530" i="1"/>
  <c r="T3530" i="1"/>
  <c r="S3531" i="1"/>
  <c r="T3531" i="1"/>
  <c r="U3531" i="1" s="1"/>
  <c r="S3532" i="1"/>
  <c r="T3532" i="1"/>
  <c r="S3533" i="1"/>
  <c r="T3533" i="1"/>
  <c r="U3533" i="1" s="1"/>
  <c r="S3534" i="1"/>
  <c r="T3534" i="1"/>
  <c r="S3535" i="1"/>
  <c r="T3535" i="1"/>
  <c r="U3535" i="1" s="1"/>
  <c r="S3536" i="1"/>
  <c r="T3536" i="1"/>
  <c r="S3537" i="1"/>
  <c r="T3537" i="1"/>
  <c r="U3537" i="1" s="1"/>
  <c r="S3538" i="1"/>
  <c r="T3538" i="1"/>
  <c r="S3539" i="1"/>
  <c r="T3539" i="1"/>
  <c r="U3539" i="1" s="1"/>
  <c r="S3540" i="1"/>
  <c r="T3540" i="1"/>
  <c r="S3541" i="1"/>
  <c r="T3541" i="1"/>
  <c r="U3541" i="1" s="1"/>
  <c r="S3542" i="1"/>
  <c r="T3542" i="1"/>
  <c r="S3543" i="1"/>
  <c r="T3543" i="1"/>
  <c r="U3543" i="1" s="1"/>
  <c r="S3544" i="1"/>
  <c r="T3544" i="1"/>
  <c r="S3545" i="1"/>
  <c r="T3545" i="1"/>
  <c r="U3545" i="1" s="1"/>
  <c r="S3546" i="1"/>
  <c r="T3546" i="1"/>
  <c r="S3547" i="1"/>
  <c r="T3547" i="1"/>
  <c r="U3547" i="1" s="1"/>
  <c r="S3548" i="1"/>
  <c r="T3548" i="1"/>
  <c r="S3549" i="1"/>
  <c r="T3549" i="1"/>
  <c r="U3549" i="1" s="1"/>
  <c r="S3550" i="1"/>
  <c r="T3550" i="1"/>
  <c r="S3551" i="1"/>
  <c r="T3551" i="1"/>
  <c r="U3551" i="1" s="1"/>
  <c r="S3552" i="1"/>
  <c r="T3552" i="1"/>
  <c r="S3553" i="1"/>
  <c r="T3553" i="1"/>
  <c r="U3553" i="1" s="1"/>
  <c r="S3554" i="1"/>
  <c r="T3554" i="1"/>
  <c r="S3555" i="1"/>
  <c r="T3555" i="1"/>
  <c r="U3555" i="1" s="1"/>
  <c r="S3556" i="1"/>
  <c r="T3556" i="1"/>
  <c r="S3557" i="1"/>
  <c r="T3557" i="1"/>
  <c r="U3557" i="1" s="1"/>
  <c r="S3558" i="1"/>
  <c r="T3558" i="1"/>
  <c r="S3559" i="1"/>
  <c r="T3559" i="1"/>
  <c r="U3559" i="1" s="1"/>
  <c r="S3560" i="1"/>
  <c r="T3560" i="1"/>
  <c r="S3561" i="1"/>
  <c r="T3561" i="1"/>
  <c r="U3561" i="1" s="1"/>
  <c r="S3562" i="1"/>
  <c r="T3562" i="1"/>
  <c r="S3563" i="1"/>
  <c r="T3563" i="1"/>
  <c r="U3563" i="1" s="1"/>
  <c r="S3564" i="1"/>
  <c r="T3564" i="1"/>
  <c r="S3565" i="1"/>
  <c r="T3565" i="1"/>
  <c r="U3565" i="1" s="1"/>
  <c r="S3566" i="1"/>
  <c r="T3566" i="1"/>
  <c r="S3567" i="1"/>
  <c r="T3567" i="1"/>
  <c r="U3567" i="1" s="1"/>
  <c r="S3568" i="1"/>
  <c r="T3568" i="1"/>
  <c r="S3569" i="1"/>
  <c r="T3569" i="1"/>
  <c r="U3569" i="1" s="1"/>
  <c r="S3570" i="1"/>
  <c r="T3570" i="1"/>
  <c r="S3571" i="1"/>
  <c r="T3571" i="1"/>
  <c r="U3571" i="1" s="1"/>
  <c r="S3572" i="1"/>
  <c r="T3572" i="1"/>
  <c r="S3573" i="1"/>
  <c r="T3573" i="1"/>
  <c r="U3573" i="1" s="1"/>
  <c r="S3574" i="1"/>
  <c r="T3574" i="1"/>
  <c r="S3575" i="1"/>
  <c r="T3575" i="1"/>
  <c r="U3575" i="1" s="1"/>
  <c r="S3576" i="1"/>
  <c r="T3576" i="1"/>
  <c r="S3577" i="1"/>
  <c r="T3577" i="1"/>
  <c r="U3577" i="1" s="1"/>
  <c r="S3578" i="1"/>
  <c r="T3578" i="1"/>
  <c r="S3579" i="1"/>
  <c r="T3579" i="1"/>
  <c r="U3579" i="1" s="1"/>
  <c r="S3580" i="1"/>
  <c r="T3580" i="1"/>
  <c r="S3581" i="1"/>
  <c r="T3581" i="1"/>
  <c r="U3581" i="1" s="1"/>
  <c r="S3582" i="1"/>
  <c r="T3582" i="1"/>
  <c r="S3583" i="1"/>
  <c r="T3583" i="1"/>
  <c r="U3583" i="1" s="1"/>
  <c r="S3584" i="1"/>
  <c r="T3584" i="1"/>
  <c r="S3585" i="1"/>
  <c r="T3585" i="1"/>
  <c r="U3585" i="1" s="1"/>
  <c r="S3586" i="1"/>
  <c r="T3586" i="1"/>
  <c r="S3587" i="1"/>
  <c r="T3587" i="1"/>
  <c r="U3587" i="1" s="1"/>
  <c r="S3588" i="1"/>
  <c r="T3588" i="1"/>
  <c r="S3589" i="1"/>
  <c r="T3589" i="1"/>
  <c r="U3589" i="1" s="1"/>
  <c r="S3590" i="1"/>
  <c r="T3590" i="1"/>
  <c r="S3591" i="1"/>
  <c r="T3591" i="1"/>
  <c r="U3591" i="1" s="1"/>
  <c r="S3592" i="1"/>
  <c r="T3592" i="1"/>
  <c r="S3593" i="1"/>
  <c r="T3593" i="1"/>
  <c r="U3593" i="1" s="1"/>
  <c r="S3594" i="1"/>
  <c r="T3594" i="1"/>
  <c r="S3595" i="1"/>
  <c r="T3595" i="1"/>
  <c r="U3595" i="1" s="1"/>
  <c r="S3596" i="1"/>
  <c r="T3596" i="1"/>
  <c r="S3597" i="1"/>
  <c r="T3597" i="1"/>
  <c r="U3597" i="1" s="1"/>
  <c r="S3598" i="1"/>
  <c r="T3598" i="1"/>
  <c r="S3599" i="1"/>
  <c r="T3599" i="1"/>
  <c r="U3599" i="1" s="1"/>
  <c r="S3600" i="1"/>
  <c r="T3600" i="1"/>
  <c r="S3601" i="1"/>
  <c r="T3601" i="1"/>
  <c r="U3601" i="1" s="1"/>
  <c r="S3602" i="1"/>
  <c r="T3602" i="1"/>
  <c r="S3603" i="1"/>
  <c r="T3603" i="1"/>
  <c r="U3603" i="1" s="1"/>
  <c r="S3604" i="1"/>
  <c r="T3604" i="1"/>
  <c r="S3605" i="1"/>
  <c r="T3605" i="1"/>
  <c r="U3605" i="1" s="1"/>
  <c r="S3606" i="1"/>
  <c r="T3606" i="1"/>
  <c r="S3607" i="1"/>
  <c r="T3607" i="1"/>
  <c r="U3607" i="1" s="1"/>
  <c r="S3608" i="1"/>
  <c r="T3608" i="1"/>
  <c r="S3609" i="1"/>
  <c r="T3609" i="1"/>
  <c r="U3609" i="1" s="1"/>
  <c r="S3610" i="1"/>
  <c r="T3610" i="1"/>
  <c r="S3611" i="1"/>
  <c r="T3611" i="1"/>
  <c r="U3611" i="1" s="1"/>
  <c r="S3612" i="1"/>
  <c r="T3612" i="1"/>
  <c r="S3613" i="1"/>
  <c r="T3613" i="1"/>
  <c r="U3613" i="1" s="1"/>
  <c r="S3614" i="1"/>
  <c r="T3614" i="1"/>
  <c r="S3615" i="1"/>
  <c r="T3615" i="1"/>
  <c r="U3615" i="1" s="1"/>
  <c r="S3616" i="1"/>
  <c r="T3616" i="1"/>
  <c r="S3617" i="1"/>
  <c r="T3617" i="1"/>
  <c r="U3617" i="1" s="1"/>
  <c r="S3618" i="1"/>
  <c r="T3618" i="1"/>
  <c r="S3619" i="1"/>
  <c r="T3619" i="1"/>
  <c r="U3619" i="1" s="1"/>
  <c r="S3620" i="1"/>
  <c r="T3620" i="1"/>
  <c r="S3621" i="1"/>
  <c r="T3621" i="1"/>
  <c r="U3621" i="1" s="1"/>
  <c r="S3622" i="1"/>
  <c r="T3622" i="1"/>
  <c r="S3623" i="1"/>
  <c r="T3623" i="1"/>
  <c r="U3623" i="1" s="1"/>
  <c r="S3624" i="1"/>
  <c r="T3624" i="1"/>
  <c r="S3625" i="1"/>
  <c r="T3625" i="1"/>
  <c r="U3625" i="1" s="1"/>
  <c r="S3626" i="1"/>
  <c r="T3626" i="1"/>
  <c r="S3627" i="1"/>
  <c r="T3627" i="1"/>
  <c r="U3627" i="1" s="1"/>
  <c r="S3628" i="1"/>
  <c r="T3628" i="1"/>
  <c r="S3629" i="1"/>
  <c r="T3629" i="1"/>
  <c r="U3629" i="1" s="1"/>
  <c r="S3630" i="1"/>
  <c r="T3630" i="1"/>
  <c r="S3631" i="1"/>
  <c r="T3631" i="1"/>
  <c r="U3631" i="1" s="1"/>
  <c r="S3632" i="1"/>
  <c r="T3632" i="1"/>
  <c r="S3633" i="1"/>
  <c r="T3633" i="1"/>
  <c r="U3633" i="1" s="1"/>
  <c r="S3634" i="1"/>
  <c r="T3634" i="1"/>
  <c r="S3635" i="1"/>
  <c r="T3635" i="1"/>
  <c r="U3635" i="1" s="1"/>
  <c r="S3636" i="1"/>
  <c r="T3636" i="1"/>
  <c r="S3637" i="1"/>
  <c r="T3637" i="1"/>
  <c r="U3637" i="1" s="1"/>
  <c r="S3638" i="1"/>
  <c r="T3638" i="1"/>
  <c r="S3639" i="1"/>
  <c r="T3639" i="1"/>
  <c r="U3639" i="1" s="1"/>
  <c r="S3640" i="1"/>
  <c r="T3640" i="1"/>
  <c r="S3641" i="1"/>
  <c r="T3641" i="1"/>
  <c r="U3641" i="1" s="1"/>
  <c r="S3642" i="1"/>
  <c r="T3642" i="1"/>
  <c r="S3643" i="1"/>
  <c r="T3643" i="1"/>
  <c r="U3643" i="1" s="1"/>
  <c r="S3644" i="1"/>
  <c r="T3644" i="1"/>
  <c r="S3645" i="1"/>
  <c r="T3645" i="1"/>
  <c r="U3645" i="1" s="1"/>
  <c r="S3646" i="1"/>
  <c r="T3646" i="1"/>
  <c r="S3647" i="1"/>
  <c r="T3647" i="1"/>
  <c r="U3647" i="1" s="1"/>
  <c r="S3648" i="1"/>
  <c r="T3648" i="1"/>
  <c r="S3649" i="1"/>
  <c r="T3649" i="1"/>
  <c r="U3649" i="1" s="1"/>
  <c r="S3650" i="1"/>
  <c r="T3650" i="1"/>
  <c r="S3651" i="1"/>
  <c r="T3651" i="1"/>
  <c r="U3651" i="1" s="1"/>
  <c r="S3652" i="1"/>
  <c r="T3652" i="1"/>
  <c r="S3653" i="1"/>
  <c r="T3653" i="1"/>
  <c r="U3653" i="1" s="1"/>
  <c r="S3654" i="1"/>
  <c r="T3654" i="1"/>
  <c r="S3655" i="1"/>
  <c r="T3655" i="1"/>
  <c r="U3655" i="1" s="1"/>
  <c r="S3656" i="1"/>
  <c r="T3656" i="1"/>
  <c r="S3657" i="1"/>
  <c r="T3657" i="1"/>
  <c r="U3657" i="1" s="1"/>
  <c r="S3658" i="1"/>
  <c r="T3658" i="1"/>
  <c r="S3659" i="1"/>
  <c r="T3659" i="1"/>
  <c r="U3659" i="1" s="1"/>
  <c r="S3660" i="1"/>
  <c r="T3660" i="1"/>
  <c r="S3661" i="1"/>
  <c r="T3661" i="1"/>
  <c r="U3661" i="1" s="1"/>
  <c r="S3662" i="1"/>
  <c r="T3662" i="1"/>
  <c r="S3663" i="1"/>
  <c r="T3663" i="1"/>
  <c r="U3663" i="1" s="1"/>
  <c r="S3664" i="1"/>
  <c r="T3664" i="1"/>
  <c r="S3665" i="1"/>
  <c r="T3665" i="1"/>
  <c r="U3665" i="1" s="1"/>
  <c r="S3666" i="1"/>
  <c r="T3666" i="1"/>
  <c r="S3667" i="1"/>
  <c r="T3667" i="1"/>
  <c r="U3667" i="1" s="1"/>
  <c r="S3668" i="1"/>
  <c r="T3668" i="1"/>
  <c r="S3669" i="1"/>
  <c r="T3669" i="1"/>
  <c r="U3669" i="1" s="1"/>
  <c r="S3670" i="1"/>
  <c r="T3670" i="1"/>
  <c r="S3671" i="1"/>
  <c r="T3671" i="1"/>
  <c r="U3671" i="1" s="1"/>
  <c r="S3672" i="1"/>
  <c r="T3672" i="1"/>
  <c r="S3673" i="1"/>
  <c r="T3673" i="1"/>
  <c r="U3673" i="1" s="1"/>
  <c r="S3674" i="1"/>
  <c r="T3674" i="1"/>
  <c r="S3675" i="1"/>
  <c r="T3675" i="1"/>
  <c r="U3675" i="1" s="1"/>
  <c r="S3676" i="1"/>
  <c r="T3676" i="1"/>
  <c r="S3677" i="1"/>
  <c r="T3677" i="1"/>
  <c r="U3677" i="1" s="1"/>
  <c r="S3678" i="1"/>
  <c r="T3678" i="1"/>
  <c r="S3679" i="1"/>
  <c r="T3679" i="1"/>
  <c r="U3679" i="1" s="1"/>
  <c r="S3680" i="1"/>
  <c r="T3680" i="1"/>
  <c r="S3681" i="1"/>
  <c r="T3681" i="1"/>
  <c r="U3681" i="1" s="1"/>
  <c r="S3682" i="1"/>
  <c r="T3682" i="1"/>
  <c r="S3683" i="1"/>
  <c r="T3683" i="1"/>
  <c r="U3683" i="1" s="1"/>
  <c r="S3684" i="1"/>
  <c r="T3684" i="1"/>
  <c r="S3685" i="1"/>
  <c r="T3685" i="1"/>
  <c r="U3685" i="1" s="1"/>
  <c r="S3686" i="1"/>
  <c r="T3686" i="1"/>
  <c r="S3687" i="1"/>
  <c r="T3687" i="1"/>
  <c r="U3687" i="1" s="1"/>
  <c r="S3688" i="1"/>
  <c r="T3688" i="1"/>
  <c r="S3689" i="1"/>
  <c r="T3689" i="1"/>
  <c r="U3689" i="1" s="1"/>
  <c r="S3690" i="1"/>
  <c r="T3690" i="1"/>
  <c r="S3691" i="1"/>
  <c r="T3691" i="1"/>
  <c r="U3691" i="1" s="1"/>
  <c r="S3692" i="1"/>
  <c r="T3692" i="1"/>
  <c r="S3693" i="1"/>
  <c r="T3693" i="1"/>
  <c r="U3693" i="1" s="1"/>
  <c r="S3694" i="1"/>
  <c r="T3694" i="1"/>
  <c r="S3695" i="1"/>
  <c r="T3695" i="1"/>
  <c r="U3695" i="1" s="1"/>
  <c r="S3696" i="1"/>
  <c r="T3696" i="1"/>
  <c r="S3697" i="1"/>
  <c r="T3697" i="1"/>
  <c r="U3697" i="1" s="1"/>
  <c r="S3698" i="1"/>
  <c r="T3698" i="1"/>
  <c r="S3699" i="1"/>
  <c r="T3699" i="1"/>
  <c r="U3699" i="1" s="1"/>
  <c r="S3700" i="1"/>
  <c r="T3700" i="1"/>
  <c r="S3701" i="1"/>
  <c r="T3701" i="1"/>
  <c r="U3701" i="1" s="1"/>
  <c r="S3702" i="1"/>
  <c r="T3702" i="1"/>
  <c r="S3703" i="1"/>
  <c r="T3703" i="1"/>
  <c r="U3703" i="1" s="1"/>
  <c r="S3704" i="1"/>
  <c r="T3704" i="1"/>
  <c r="S3705" i="1"/>
  <c r="T3705" i="1"/>
  <c r="U3705" i="1" s="1"/>
  <c r="S3706" i="1"/>
  <c r="T3706" i="1"/>
  <c r="S3707" i="1"/>
  <c r="T3707" i="1"/>
  <c r="U3707" i="1" s="1"/>
  <c r="S3708" i="1"/>
  <c r="T3708" i="1"/>
  <c r="S3709" i="1"/>
  <c r="T3709" i="1"/>
  <c r="U3709" i="1" s="1"/>
  <c r="S3710" i="1"/>
  <c r="T3710" i="1"/>
  <c r="S3711" i="1"/>
  <c r="T3711" i="1"/>
  <c r="U3711" i="1" s="1"/>
  <c r="S3712" i="1"/>
  <c r="T3712" i="1"/>
  <c r="S3713" i="1"/>
  <c r="T3713" i="1"/>
  <c r="U3713" i="1" s="1"/>
  <c r="S3714" i="1"/>
  <c r="T3714" i="1"/>
  <c r="S3715" i="1"/>
  <c r="T3715" i="1"/>
  <c r="U3715" i="1" s="1"/>
  <c r="S3716" i="1"/>
  <c r="T3716" i="1"/>
  <c r="S3717" i="1"/>
  <c r="T3717" i="1"/>
  <c r="U3717" i="1" s="1"/>
  <c r="S3718" i="1"/>
  <c r="T3718" i="1"/>
  <c r="S3719" i="1"/>
  <c r="T3719" i="1"/>
  <c r="U3719" i="1" s="1"/>
  <c r="S3720" i="1"/>
  <c r="T3720" i="1"/>
  <c r="S3721" i="1"/>
  <c r="T3721" i="1"/>
  <c r="U3721" i="1" s="1"/>
  <c r="S3722" i="1"/>
  <c r="T3722" i="1"/>
  <c r="S3723" i="1"/>
  <c r="T3723" i="1"/>
  <c r="U3723" i="1" s="1"/>
  <c r="S3724" i="1"/>
  <c r="T3724" i="1"/>
  <c r="S3725" i="1"/>
  <c r="T3725" i="1"/>
  <c r="U3725" i="1" s="1"/>
  <c r="S3726" i="1"/>
  <c r="T3726" i="1"/>
  <c r="S3727" i="1"/>
  <c r="T3727" i="1"/>
  <c r="U3727" i="1" s="1"/>
  <c r="S3728" i="1"/>
  <c r="T3728" i="1"/>
  <c r="S3729" i="1"/>
  <c r="T3729" i="1"/>
  <c r="U3729" i="1" s="1"/>
  <c r="S3730" i="1"/>
  <c r="T3730" i="1"/>
  <c r="S3731" i="1"/>
  <c r="T3731" i="1"/>
  <c r="U3731" i="1" s="1"/>
  <c r="S3732" i="1"/>
  <c r="T3732" i="1"/>
  <c r="S3733" i="1"/>
  <c r="T3733" i="1"/>
  <c r="U3733" i="1" s="1"/>
  <c r="S3734" i="1"/>
  <c r="T3734" i="1"/>
  <c r="S3735" i="1"/>
  <c r="T3735" i="1"/>
  <c r="U3735" i="1" s="1"/>
  <c r="S3736" i="1"/>
  <c r="T3736" i="1"/>
  <c r="S3737" i="1"/>
  <c r="T3737" i="1"/>
  <c r="U3737" i="1" s="1"/>
  <c r="S3738" i="1"/>
  <c r="T3738" i="1"/>
  <c r="S3739" i="1"/>
  <c r="T3739" i="1"/>
  <c r="U3739" i="1" s="1"/>
  <c r="S3740" i="1"/>
  <c r="T3740" i="1"/>
  <c r="S3741" i="1"/>
  <c r="T3741" i="1"/>
  <c r="U3741" i="1" s="1"/>
  <c r="S3742" i="1"/>
  <c r="T3742" i="1"/>
  <c r="S3743" i="1"/>
  <c r="T3743" i="1"/>
  <c r="U3743" i="1" s="1"/>
  <c r="S3744" i="1"/>
  <c r="T3744" i="1"/>
  <c r="S3745" i="1"/>
  <c r="T3745" i="1"/>
  <c r="U3745" i="1" s="1"/>
  <c r="S3746" i="1"/>
  <c r="T3746" i="1"/>
  <c r="S3747" i="1"/>
  <c r="T3747" i="1"/>
  <c r="U3747" i="1" s="1"/>
  <c r="S3748" i="1"/>
  <c r="T3748" i="1"/>
  <c r="S3749" i="1"/>
  <c r="T3749" i="1"/>
  <c r="U3749" i="1" s="1"/>
  <c r="S3750" i="1"/>
  <c r="T3750" i="1"/>
  <c r="S3751" i="1"/>
  <c r="T3751" i="1"/>
  <c r="U3751" i="1" s="1"/>
  <c r="S3752" i="1"/>
  <c r="T3752" i="1"/>
  <c r="S3753" i="1"/>
  <c r="T3753" i="1"/>
  <c r="U3753" i="1" s="1"/>
  <c r="S3754" i="1"/>
  <c r="T3754" i="1"/>
  <c r="S3755" i="1"/>
  <c r="T3755" i="1"/>
  <c r="U3755" i="1" s="1"/>
  <c r="S3756" i="1"/>
  <c r="T3756" i="1"/>
  <c r="S3757" i="1"/>
  <c r="T3757" i="1"/>
  <c r="U3757" i="1" s="1"/>
  <c r="S3758" i="1"/>
  <c r="T3758" i="1"/>
  <c r="S3759" i="1"/>
  <c r="T3759" i="1"/>
  <c r="U3759" i="1" s="1"/>
  <c r="S3760" i="1"/>
  <c r="T3760" i="1"/>
  <c r="S3761" i="1"/>
  <c r="T3761" i="1"/>
  <c r="U3761" i="1" s="1"/>
  <c r="S3762" i="1"/>
  <c r="T3762" i="1"/>
  <c r="S3763" i="1"/>
  <c r="T3763" i="1"/>
  <c r="U3763" i="1" s="1"/>
  <c r="S3764" i="1"/>
  <c r="T3764" i="1"/>
  <c r="S3765" i="1"/>
  <c r="T3765" i="1"/>
  <c r="U3765" i="1" s="1"/>
  <c r="S3766" i="1"/>
  <c r="T3766" i="1"/>
  <c r="S3767" i="1"/>
  <c r="T3767" i="1"/>
  <c r="U3767" i="1" s="1"/>
  <c r="S3768" i="1"/>
  <c r="T3768" i="1"/>
  <c r="S3769" i="1"/>
  <c r="T3769" i="1"/>
  <c r="U3769" i="1" s="1"/>
  <c r="S3770" i="1"/>
  <c r="T3770" i="1"/>
  <c r="S3771" i="1"/>
  <c r="T3771" i="1"/>
  <c r="U3771" i="1" s="1"/>
  <c r="S3772" i="1"/>
  <c r="T3772" i="1"/>
  <c r="S3773" i="1"/>
  <c r="T3773" i="1"/>
  <c r="U3773" i="1" s="1"/>
  <c r="S3774" i="1"/>
  <c r="T3774" i="1"/>
  <c r="S3775" i="1"/>
  <c r="T3775" i="1"/>
  <c r="U3775" i="1" s="1"/>
  <c r="S3776" i="1"/>
  <c r="T3776" i="1"/>
  <c r="S3777" i="1"/>
  <c r="T3777" i="1"/>
  <c r="U3777" i="1" s="1"/>
  <c r="S3778" i="1"/>
  <c r="T3778" i="1"/>
  <c r="S3779" i="1"/>
  <c r="T3779" i="1"/>
  <c r="U3779" i="1" s="1"/>
  <c r="S3780" i="1"/>
  <c r="T3780" i="1"/>
  <c r="S3781" i="1"/>
  <c r="T3781" i="1"/>
  <c r="U3781" i="1" s="1"/>
  <c r="S3782" i="1"/>
  <c r="T3782" i="1"/>
  <c r="S3783" i="1"/>
  <c r="T3783" i="1"/>
  <c r="U3783" i="1" s="1"/>
  <c r="S3784" i="1"/>
  <c r="T3784" i="1"/>
  <c r="S3785" i="1"/>
  <c r="T3785" i="1"/>
  <c r="U3785" i="1" s="1"/>
  <c r="S3786" i="1"/>
  <c r="T3786" i="1"/>
  <c r="S3787" i="1"/>
  <c r="T3787" i="1"/>
  <c r="U3787" i="1" s="1"/>
  <c r="S3788" i="1"/>
  <c r="T3788" i="1"/>
  <c r="S3789" i="1"/>
  <c r="T3789" i="1"/>
  <c r="U3789" i="1" s="1"/>
  <c r="S3790" i="1"/>
  <c r="T3790" i="1"/>
  <c r="S3791" i="1"/>
  <c r="T3791" i="1"/>
  <c r="U3791" i="1" s="1"/>
  <c r="S3792" i="1"/>
  <c r="T3792" i="1"/>
  <c r="S3793" i="1"/>
  <c r="T3793" i="1"/>
  <c r="U3793" i="1" s="1"/>
  <c r="S3794" i="1"/>
  <c r="T3794" i="1"/>
  <c r="S3795" i="1"/>
  <c r="T3795" i="1"/>
  <c r="U3795" i="1" s="1"/>
  <c r="S3796" i="1"/>
  <c r="T3796" i="1"/>
  <c r="S3797" i="1"/>
  <c r="T3797" i="1"/>
  <c r="U3797" i="1" s="1"/>
  <c r="S3798" i="1"/>
  <c r="T3798" i="1"/>
  <c r="S3799" i="1"/>
  <c r="T3799" i="1"/>
  <c r="U3799" i="1" s="1"/>
  <c r="S3800" i="1"/>
  <c r="T3800" i="1"/>
  <c r="S3801" i="1"/>
  <c r="T3801" i="1"/>
  <c r="U3801" i="1" s="1"/>
  <c r="S3802" i="1"/>
  <c r="T3802" i="1"/>
  <c r="S3803" i="1"/>
  <c r="T3803" i="1"/>
  <c r="U3803" i="1" s="1"/>
  <c r="S3804" i="1"/>
  <c r="T3804" i="1"/>
  <c r="S3805" i="1"/>
  <c r="T3805" i="1"/>
  <c r="U3805" i="1" s="1"/>
  <c r="S3806" i="1"/>
  <c r="T3806" i="1"/>
  <c r="S3807" i="1"/>
  <c r="T3807" i="1"/>
  <c r="U3807" i="1" s="1"/>
  <c r="S3808" i="1"/>
  <c r="T3808" i="1"/>
  <c r="S3809" i="1"/>
  <c r="T3809" i="1"/>
  <c r="U3809" i="1" s="1"/>
  <c r="S3810" i="1"/>
  <c r="T3810" i="1"/>
  <c r="S3811" i="1"/>
  <c r="T3811" i="1"/>
  <c r="U3811" i="1" s="1"/>
  <c r="S3812" i="1"/>
  <c r="T3812" i="1"/>
  <c r="S3813" i="1"/>
  <c r="T3813" i="1"/>
  <c r="U3813" i="1" s="1"/>
  <c r="S3814" i="1"/>
  <c r="T3814" i="1"/>
  <c r="S3815" i="1"/>
  <c r="T3815" i="1"/>
  <c r="U3815" i="1" s="1"/>
  <c r="S3816" i="1"/>
  <c r="T3816" i="1"/>
  <c r="S3817" i="1"/>
  <c r="T3817" i="1"/>
  <c r="U3817" i="1" s="1"/>
  <c r="S3818" i="1"/>
  <c r="T3818" i="1"/>
  <c r="S3819" i="1"/>
  <c r="T3819" i="1"/>
  <c r="U3819" i="1" s="1"/>
  <c r="S3820" i="1"/>
  <c r="T3820" i="1"/>
  <c r="S3821" i="1"/>
  <c r="T3821" i="1"/>
  <c r="U3821" i="1" s="1"/>
  <c r="S3822" i="1"/>
  <c r="T3822" i="1"/>
  <c r="S3823" i="1"/>
  <c r="T3823" i="1"/>
  <c r="U3823" i="1" s="1"/>
  <c r="S3824" i="1"/>
  <c r="T3824" i="1"/>
  <c r="S3825" i="1"/>
  <c r="T3825" i="1"/>
  <c r="U3825" i="1" s="1"/>
  <c r="S3826" i="1"/>
  <c r="T3826" i="1"/>
  <c r="S3827" i="1"/>
  <c r="T3827" i="1"/>
  <c r="U3827" i="1" s="1"/>
  <c r="S3828" i="1"/>
  <c r="T3828" i="1"/>
  <c r="S3829" i="1"/>
  <c r="T3829" i="1"/>
  <c r="U3829" i="1" s="1"/>
  <c r="S3830" i="1"/>
  <c r="T3830" i="1"/>
  <c r="S3831" i="1"/>
  <c r="T3831" i="1"/>
  <c r="U3831" i="1" s="1"/>
  <c r="S3832" i="1"/>
  <c r="T3832" i="1"/>
  <c r="S3833" i="1"/>
  <c r="T3833" i="1"/>
  <c r="U3833" i="1" s="1"/>
  <c r="S3834" i="1"/>
  <c r="T3834" i="1"/>
  <c r="S3835" i="1"/>
  <c r="T3835" i="1"/>
  <c r="U3835" i="1" s="1"/>
  <c r="S3836" i="1"/>
  <c r="T3836" i="1"/>
  <c r="S3837" i="1"/>
  <c r="T3837" i="1"/>
  <c r="U3837" i="1" s="1"/>
  <c r="S3838" i="1"/>
  <c r="T3838" i="1"/>
  <c r="S3839" i="1"/>
  <c r="T3839" i="1"/>
  <c r="U3839" i="1" s="1"/>
  <c r="S3840" i="1"/>
  <c r="T3840" i="1"/>
  <c r="S3841" i="1"/>
  <c r="T3841" i="1"/>
  <c r="U3841" i="1" s="1"/>
  <c r="S3842" i="1"/>
  <c r="T3842" i="1"/>
  <c r="S3843" i="1"/>
  <c r="T3843" i="1"/>
  <c r="U3843" i="1" s="1"/>
  <c r="S3844" i="1"/>
  <c r="T3844" i="1"/>
  <c r="S3845" i="1"/>
  <c r="T3845" i="1"/>
  <c r="U3845" i="1" s="1"/>
  <c r="S3846" i="1"/>
  <c r="T3846" i="1"/>
  <c r="S3847" i="1"/>
  <c r="T3847" i="1"/>
  <c r="U3847" i="1" s="1"/>
  <c r="S3848" i="1"/>
  <c r="T3848" i="1"/>
  <c r="S3849" i="1"/>
  <c r="T3849" i="1"/>
  <c r="U3849" i="1" s="1"/>
  <c r="S3850" i="1"/>
  <c r="T3850" i="1"/>
  <c r="S3851" i="1"/>
  <c r="T3851" i="1"/>
  <c r="U3851" i="1" s="1"/>
  <c r="S3852" i="1"/>
  <c r="T3852" i="1"/>
  <c r="S3853" i="1"/>
  <c r="T3853" i="1"/>
  <c r="U3853" i="1" s="1"/>
  <c r="S3854" i="1"/>
  <c r="T3854" i="1"/>
  <c r="S3855" i="1"/>
  <c r="T3855" i="1"/>
  <c r="U3855" i="1" s="1"/>
  <c r="S3856" i="1"/>
  <c r="T3856" i="1"/>
  <c r="S3857" i="1"/>
  <c r="T3857" i="1"/>
  <c r="U3857" i="1" s="1"/>
  <c r="S3858" i="1"/>
  <c r="T3858" i="1"/>
  <c r="S3859" i="1"/>
  <c r="T3859" i="1"/>
  <c r="U3859" i="1" s="1"/>
  <c r="S3860" i="1"/>
  <c r="T3860" i="1"/>
  <c r="S3861" i="1"/>
  <c r="T3861" i="1"/>
  <c r="U3861" i="1" s="1"/>
  <c r="S3862" i="1"/>
  <c r="T3862" i="1"/>
  <c r="S3863" i="1"/>
  <c r="T3863" i="1"/>
  <c r="U3863" i="1" s="1"/>
  <c r="S3864" i="1"/>
  <c r="T3864" i="1"/>
  <c r="S3865" i="1"/>
  <c r="T3865" i="1"/>
  <c r="U3865" i="1" s="1"/>
  <c r="S3866" i="1"/>
  <c r="T3866" i="1"/>
  <c r="S3867" i="1"/>
  <c r="T3867" i="1"/>
  <c r="U3867" i="1" s="1"/>
  <c r="S3868" i="1"/>
  <c r="T3868" i="1"/>
  <c r="S3869" i="1"/>
  <c r="T3869" i="1"/>
  <c r="U3869" i="1" s="1"/>
  <c r="S3870" i="1"/>
  <c r="T3870" i="1"/>
  <c r="S3871" i="1"/>
  <c r="T3871" i="1"/>
  <c r="U3871" i="1" s="1"/>
  <c r="S3872" i="1"/>
  <c r="T3872" i="1"/>
  <c r="S3873" i="1"/>
  <c r="T3873" i="1"/>
  <c r="U3873" i="1" s="1"/>
  <c r="S3874" i="1"/>
  <c r="T3874" i="1"/>
  <c r="S3875" i="1"/>
  <c r="T3875" i="1"/>
  <c r="U3875" i="1" s="1"/>
  <c r="S3876" i="1"/>
  <c r="T3876" i="1"/>
  <c r="S3877" i="1"/>
  <c r="T3877" i="1"/>
  <c r="U3877" i="1" s="1"/>
  <c r="S3878" i="1"/>
  <c r="T3878" i="1"/>
  <c r="S3879" i="1"/>
  <c r="T3879" i="1"/>
  <c r="U3879" i="1" s="1"/>
  <c r="S3880" i="1"/>
  <c r="T3880" i="1"/>
  <c r="S3881" i="1"/>
  <c r="T3881" i="1"/>
  <c r="U3881" i="1" s="1"/>
  <c r="S3882" i="1"/>
  <c r="T3882" i="1"/>
  <c r="S3883" i="1"/>
  <c r="T3883" i="1"/>
  <c r="U3883" i="1" s="1"/>
  <c r="S3884" i="1"/>
  <c r="T3884" i="1"/>
  <c r="S3885" i="1"/>
  <c r="T3885" i="1"/>
  <c r="U3885" i="1" s="1"/>
  <c r="S3886" i="1"/>
  <c r="T3886" i="1"/>
  <c r="S3887" i="1"/>
  <c r="T3887" i="1"/>
  <c r="U3887" i="1" s="1"/>
  <c r="S3888" i="1"/>
  <c r="T3888" i="1"/>
  <c r="S3889" i="1"/>
  <c r="T3889" i="1"/>
  <c r="U3889" i="1" s="1"/>
  <c r="S3890" i="1"/>
  <c r="T3890" i="1"/>
  <c r="S3891" i="1"/>
  <c r="T3891" i="1"/>
  <c r="U3891" i="1" s="1"/>
  <c r="S3892" i="1"/>
  <c r="T3892" i="1"/>
  <c r="S3893" i="1"/>
  <c r="T3893" i="1"/>
  <c r="U3893" i="1" s="1"/>
  <c r="S3894" i="1"/>
  <c r="T3894" i="1"/>
  <c r="S3895" i="1"/>
  <c r="T3895" i="1"/>
  <c r="U3895" i="1" s="1"/>
  <c r="S3896" i="1"/>
  <c r="T3896" i="1"/>
  <c r="S3897" i="1"/>
  <c r="T3897" i="1"/>
  <c r="U3897" i="1" s="1"/>
  <c r="S3898" i="1"/>
  <c r="T3898" i="1"/>
  <c r="S3899" i="1"/>
  <c r="T3899" i="1"/>
  <c r="U3899" i="1" s="1"/>
  <c r="S3900" i="1"/>
  <c r="T3900" i="1"/>
  <c r="S3901" i="1"/>
  <c r="T3901" i="1"/>
  <c r="U3901" i="1" s="1"/>
  <c r="S3902" i="1"/>
  <c r="T3902" i="1"/>
  <c r="S3903" i="1"/>
  <c r="T3903" i="1"/>
  <c r="U3903" i="1" s="1"/>
  <c r="S3904" i="1"/>
  <c r="T3904" i="1"/>
  <c r="S3905" i="1"/>
  <c r="T3905" i="1"/>
  <c r="U3905" i="1" s="1"/>
  <c r="S3906" i="1"/>
  <c r="T3906" i="1"/>
  <c r="S3907" i="1"/>
  <c r="T3907" i="1"/>
  <c r="U3907" i="1" s="1"/>
  <c r="S3908" i="1"/>
  <c r="T3908" i="1"/>
  <c r="S3909" i="1"/>
  <c r="T3909" i="1"/>
  <c r="U3909" i="1" s="1"/>
  <c r="S3910" i="1"/>
  <c r="T3910" i="1"/>
  <c r="S3911" i="1"/>
  <c r="T3911" i="1"/>
  <c r="U3911" i="1" s="1"/>
  <c r="S3912" i="1"/>
  <c r="T3912" i="1"/>
  <c r="S3913" i="1"/>
  <c r="T3913" i="1"/>
  <c r="U3913" i="1" s="1"/>
  <c r="S3914" i="1"/>
  <c r="T3914" i="1"/>
  <c r="S3915" i="1"/>
  <c r="T3915" i="1"/>
  <c r="U3915" i="1" s="1"/>
  <c r="S3916" i="1"/>
  <c r="T3916" i="1"/>
  <c r="S3917" i="1"/>
  <c r="T3917" i="1"/>
  <c r="U3917" i="1" s="1"/>
  <c r="S3918" i="1"/>
  <c r="T3918" i="1"/>
  <c r="S3919" i="1"/>
  <c r="T3919" i="1"/>
  <c r="U3919" i="1" s="1"/>
  <c r="S3920" i="1"/>
  <c r="T3920" i="1"/>
  <c r="S3921" i="1"/>
  <c r="T3921" i="1"/>
  <c r="U3921" i="1" s="1"/>
  <c r="S3922" i="1"/>
  <c r="T3922" i="1"/>
  <c r="S3923" i="1"/>
  <c r="T3923" i="1"/>
  <c r="U3923" i="1" s="1"/>
  <c r="S3924" i="1"/>
  <c r="T3924" i="1"/>
  <c r="S3925" i="1"/>
  <c r="T3925" i="1"/>
  <c r="U3925" i="1" s="1"/>
  <c r="S3926" i="1"/>
  <c r="T3926" i="1"/>
  <c r="S3927" i="1"/>
  <c r="T3927" i="1"/>
  <c r="U3927" i="1" s="1"/>
  <c r="S3928" i="1"/>
  <c r="T3928" i="1"/>
  <c r="S3929" i="1"/>
  <c r="T3929" i="1"/>
  <c r="U3929" i="1" s="1"/>
  <c r="S3930" i="1"/>
  <c r="T3930" i="1"/>
  <c r="S3931" i="1"/>
  <c r="T3931" i="1"/>
  <c r="U3931" i="1" s="1"/>
  <c r="S3932" i="1"/>
  <c r="T3932" i="1"/>
  <c r="S3933" i="1"/>
  <c r="T3933" i="1"/>
  <c r="U3933" i="1" s="1"/>
  <c r="S3934" i="1"/>
  <c r="T3934" i="1"/>
  <c r="S3935" i="1"/>
  <c r="T3935" i="1"/>
  <c r="U3935" i="1" s="1"/>
  <c r="S3936" i="1"/>
  <c r="T3936" i="1"/>
  <c r="S3937" i="1"/>
  <c r="T3937" i="1"/>
  <c r="U3937" i="1" s="1"/>
  <c r="S3938" i="1"/>
  <c r="T3938" i="1"/>
  <c r="S3939" i="1"/>
  <c r="T3939" i="1"/>
  <c r="U3939" i="1" s="1"/>
  <c r="S3940" i="1"/>
  <c r="T3940" i="1"/>
  <c r="S3941" i="1"/>
  <c r="T3941" i="1"/>
  <c r="U3941" i="1" s="1"/>
  <c r="S3942" i="1"/>
  <c r="T3942" i="1"/>
  <c r="S3943" i="1"/>
  <c r="T3943" i="1"/>
  <c r="U3943" i="1" s="1"/>
  <c r="S3944" i="1"/>
  <c r="T3944" i="1"/>
  <c r="S3945" i="1"/>
  <c r="T3945" i="1"/>
  <c r="U3945" i="1" s="1"/>
  <c r="S3946" i="1"/>
  <c r="T3946" i="1"/>
  <c r="S3947" i="1"/>
  <c r="T3947" i="1"/>
  <c r="U3947" i="1" s="1"/>
  <c r="S3948" i="1"/>
  <c r="T3948" i="1"/>
  <c r="S3949" i="1"/>
  <c r="T3949" i="1"/>
  <c r="U3949" i="1" s="1"/>
  <c r="S3950" i="1"/>
  <c r="T3950" i="1"/>
  <c r="S3951" i="1"/>
  <c r="T3951" i="1"/>
  <c r="U3951" i="1" s="1"/>
  <c r="S3952" i="1"/>
  <c r="T3952" i="1"/>
  <c r="S3953" i="1"/>
  <c r="T3953" i="1"/>
  <c r="U3953" i="1" s="1"/>
  <c r="S3954" i="1"/>
  <c r="T3954" i="1"/>
  <c r="S3955" i="1"/>
  <c r="T3955" i="1"/>
  <c r="U3955" i="1" s="1"/>
  <c r="S3956" i="1"/>
  <c r="T3956" i="1"/>
  <c r="S3957" i="1"/>
  <c r="T3957" i="1"/>
  <c r="U3957" i="1" s="1"/>
  <c r="S3958" i="1"/>
  <c r="T3958" i="1"/>
  <c r="S3959" i="1"/>
  <c r="T3959" i="1"/>
  <c r="U3959" i="1" s="1"/>
  <c r="S3960" i="1"/>
  <c r="T3960" i="1"/>
  <c r="S3961" i="1"/>
  <c r="T3961" i="1"/>
  <c r="U3961" i="1" s="1"/>
  <c r="S3962" i="1"/>
  <c r="T3962" i="1"/>
  <c r="S3963" i="1"/>
  <c r="T3963" i="1"/>
  <c r="U3963" i="1" s="1"/>
  <c r="S3964" i="1"/>
  <c r="T3964" i="1"/>
  <c r="S3965" i="1"/>
  <c r="T3965" i="1"/>
  <c r="U3965" i="1" s="1"/>
  <c r="S3966" i="1"/>
  <c r="T3966" i="1"/>
  <c r="S3967" i="1"/>
  <c r="T3967" i="1"/>
  <c r="U3967" i="1" s="1"/>
  <c r="S3968" i="1"/>
  <c r="T3968" i="1"/>
  <c r="S3969" i="1"/>
  <c r="T3969" i="1"/>
  <c r="U3969" i="1" s="1"/>
  <c r="S3970" i="1"/>
  <c r="T3970" i="1"/>
  <c r="S3971" i="1"/>
  <c r="T3971" i="1"/>
  <c r="U3971" i="1" s="1"/>
  <c r="S3972" i="1"/>
  <c r="T3972" i="1"/>
  <c r="S3973" i="1"/>
  <c r="T3973" i="1"/>
  <c r="U3973" i="1" s="1"/>
  <c r="S3974" i="1"/>
  <c r="T3974" i="1"/>
  <c r="S3975" i="1"/>
  <c r="T3975" i="1"/>
  <c r="U3975" i="1" s="1"/>
  <c r="S3976" i="1"/>
  <c r="T3976" i="1"/>
  <c r="S3977" i="1"/>
  <c r="T3977" i="1"/>
  <c r="U3977" i="1" s="1"/>
  <c r="S3978" i="1"/>
  <c r="T3978" i="1"/>
  <c r="S3979" i="1"/>
  <c r="T3979" i="1"/>
  <c r="U3979" i="1" s="1"/>
  <c r="S3980" i="1"/>
  <c r="T3980" i="1"/>
  <c r="S3981" i="1"/>
  <c r="T3981" i="1"/>
  <c r="U3981" i="1" s="1"/>
  <c r="S3982" i="1"/>
  <c r="T3982" i="1"/>
  <c r="S3983" i="1"/>
  <c r="T3983" i="1"/>
  <c r="U3983" i="1" s="1"/>
  <c r="S3984" i="1"/>
  <c r="T3984" i="1"/>
  <c r="S3985" i="1"/>
  <c r="T3985" i="1"/>
  <c r="U3985" i="1" s="1"/>
  <c r="S3986" i="1"/>
  <c r="T3986" i="1"/>
  <c r="S3987" i="1"/>
  <c r="T3987" i="1"/>
  <c r="U3987" i="1" s="1"/>
  <c r="S3988" i="1"/>
  <c r="T3988" i="1"/>
  <c r="S3989" i="1"/>
  <c r="T3989" i="1"/>
  <c r="U3989" i="1" s="1"/>
  <c r="S3990" i="1"/>
  <c r="T3990" i="1"/>
  <c r="S3991" i="1"/>
  <c r="T3991" i="1"/>
  <c r="U3991" i="1" s="1"/>
  <c r="S3992" i="1"/>
  <c r="T3992" i="1"/>
  <c r="S3993" i="1"/>
  <c r="T3993" i="1"/>
  <c r="U3993" i="1" s="1"/>
  <c r="S3994" i="1"/>
  <c r="T3994" i="1"/>
  <c r="S3995" i="1"/>
  <c r="T3995" i="1"/>
  <c r="U3995" i="1" s="1"/>
  <c r="S3996" i="1"/>
  <c r="T3996" i="1"/>
  <c r="S3997" i="1"/>
  <c r="T3997" i="1"/>
  <c r="U3997" i="1" s="1"/>
  <c r="S3998" i="1"/>
  <c r="T3998" i="1"/>
  <c r="S3999" i="1"/>
  <c r="T3999" i="1"/>
  <c r="U3999" i="1" s="1"/>
  <c r="S4000" i="1"/>
  <c r="T4000" i="1"/>
  <c r="S4001" i="1"/>
  <c r="T4001" i="1"/>
  <c r="U4001" i="1" s="1"/>
  <c r="S4002" i="1"/>
  <c r="T4002" i="1"/>
  <c r="S4003" i="1"/>
  <c r="T4003" i="1"/>
  <c r="U4003" i="1" s="1"/>
  <c r="S4004" i="1"/>
  <c r="T4004" i="1"/>
  <c r="S4005" i="1"/>
  <c r="T4005" i="1"/>
  <c r="U4005" i="1" s="1"/>
  <c r="S4006" i="1"/>
  <c r="T4006" i="1"/>
  <c r="S4007" i="1"/>
  <c r="T4007" i="1"/>
  <c r="U4007" i="1" s="1"/>
  <c r="S4008" i="1"/>
  <c r="T4008" i="1"/>
  <c r="S4009" i="1"/>
  <c r="T4009" i="1"/>
  <c r="U4009" i="1" s="1"/>
  <c r="S4010" i="1"/>
  <c r="T4010" i="1"/>
  <c r="S4011" i="1"/>
  <c r="T4011" i="1"/>
  <c r="U4011" i="1" s="1"/>
  <c r="S4012" i="1"/>
  <c r="T4012" i="1"/>
  <c r="S4013" i="1"/>
  <c r="T4013" i="1"/>
  <c r="U4013" i="1" s="1"/>
  <c r="S4014" i="1"/>
  <c r="T4014" i="1"/>
  <c r="S4015" i="1"/>
  <c r="T4015" i="1"/>
  <c r="U4015" i="1" s="1"/>
  <c r="S4016" i="1"/>
  <c r="T4016" i="1"/>
  <c r="S4017" i="1"/>
  <c r="T4017" i="1"/>
  <c r="U4017" i="1" s="1"/>
  <c r="S4018" i="1"/>
  <c r="T4018" i="1"/>
  <c r="S4019" i="1"/>
  <c r="T4019" i="1"/>
  <c r="U4019" i="1" s="1"/>
  <c r="S4020" i="1"/>
  <c r="T4020" i="1"/>
  <c r="S4021" i="1"/>
  <c r="T4021" i="1"/>
  <c r="U4021" i="1" s="1"/>
  <c r="S4022" i="1"/>
  <c r="T4022" i="1"/>
  <c r="S4023" i="1"/>
  <c r="T4023" i="1"/>
  <c r="U4023" i="1" s="1"/>
  <c r="S4024" i="1"/>
  <c r="T4024" i="1"/>
  <c r="S4025" i="1"/>
  <c r="T4025" i="1"/>
  <c r="U4025" i="1" s="1"/>
  <c r="S4026" i="1"/>
  <c r="T4026" i="1"/>
  <c r="S4027" i="1"/>
  <c r="T4027" i="1"/>
  <c r="U4027" i="1" s="1"/>
  <c r="S4028" i="1"/>
  <c r="T4028" i="1"/>
  <c r="S4029" i="1"/>
  <c r="T4029" i="1"/>
  <c r="U4029" i="1" s="1"/>
  <c r="S4030" i="1"/>
  <c r="T4030" i="1"/>
  <c r="S4031" i="1"/>
  <c r="T4031" i="1"/>
  <c r="U4031" i="1" s="1"/>
  <c r="S4032" i="1"/>
  <c r="T4032" i="1"/>
  <c r="S4033" i="1"/>
  <c r="T4033" i="1"/>
  <c r="U4033" i="1" s="1"/>
  <c r="S4034" i="1"/>
  <c r="T4034" i="1"/>
  <c r="S4035" i="1"/>
  <c r="T4035" i="1"/>
  <c r="U4035" i="1" s="1"/>
  <c r="S4036" i="1"/>
  <c r="T4036" i="1"/>
  <c r="S4037" i="1"/>
  <c r="T4037" i="1"/>
  <c r="U4037" i="1" s="1"/>
  <c r="S4038" i="1"/>
  <c r="T4038" i="1"/>
  <c r="S4039" i="1"/>
  <c r="T4039" i="1"/>
  <c r="U4039" i="1" s="1"/>
  <c r="S4040" i="1"/>
  <c r="T4040" i="1"/>
  <c r="S4041" i="1"/>
  <c r="T4041" i="1"/>
  <c r="U4041" i="1" s="1"/>
  <c r="S4042" i="1"/>
  <c r="T4042" i="1"/>
  <c r="S4043" i="1"/>
  <c r="T4043" i="1"/>
  <c r="U4043" i="1" s="1"/>
  <c r="S4044" i="1"/>
  <c r="T4044" i="1"/>
  <c r="S4045" i="1"/>
  <c r="T4045" i="1"/>
  <c r="U4045" i="1" s="1"/>
  <c r="S4046" i="1"/>
  <c r="T4046" i="1"/>
  <c r="S4047" i="1"/>
  <c r="T4047" i="1"/>
  <c r="U4047" i="1" s="1"/>
  <c r="S4048" i="1"/>
  <c r="T4048" i="1"/>
  <c r="S4049" i="1"/>
  <c r="T4049" i="1"/>
  <c r="U4049" i="1" s="1"/>
  <c r="S4050" i="1"/>
  <c r="T4050" i="1"/>
  <c r="S4051" i="1"/>
  <c r="T4051" i="1"/>
  <c r="U4051" i="1" s="1"/>
  <c r="S4052" i="1"/>
  <c r="T4052" i="1"/>
  <c r="S4053" i="1"/>
  <c r="T4053" i="1"/>
  <c r="U4053" i="1" s="1"/>
  <c r="S4054" i="1"/>
  <c r="T4054" i="1"/>
  <c r="S4055" i="1"/>
  <c r="T4055" i="1"/>
  <c r="U4055" i="1" s="1"/>
  <c r="S4056" i="1"/>
  <c r="T4056" i="1"/>
  <c r="S4057" i="1"/>
  <c r="T4057" i="1"/>
  <c r="U4057" i="1" s="1"/>
  <c r="S4058" i="1"/>
  <c r="T4058" i="1"/>
  <c r="S4059" i="1"/>
  <c r="T4059" i="1"/>
  <c r="U4059" i="1" s="1"/>
  <c r="S4060" i="1"/>
  <c r="T4060" i="1"/>
  <c r="S4061" i="1"/>
  <c r="T4061" i="1"/>
  <c r="U4061" i="1" s="1"/>
  <c r="S4062" i="1"/>
  <c r="T4062" i="1"/>
  <c r="S4063" i="1"/>
  <c r="T4063" i="1"/>
  <c r="U4063" i="1" s="1"/>
  <c r="S4064" i="1"/>
  <c r="T4064" i="1"/>
  <c r="S4065" i="1"/>
  <c r="T4065" i="1"/>
  <c r="U4065" i="1" s="1"/>
  <c r="S4066" i="1"/>
  <c r="T4066" i="1"/>
  <c r="S4067" i="1"/>
  <c r="T4067" i="1"/>
  <c r="U4067" i="1" s="1"/>
  <c r="S4068" i="1"/>
  <c r="T4068" i="1"/>
  <c r="S4069" i="1"/>
  <c r="T4069" i="1"/>
  <c r="U4069" i="1" s="1"/>
  <c r="S4070" i="1"/>
  <c r="T4070" i="1"/>
  <c r="S4071" i="1"/>
  <c r="T4071" i="1"/>
  <c r="U4071" i="1" s="1"/>
  <c r="S4072" i="1"/>
  <c r="T4072" i="1"/>
  <c r="S4073" i="1"/>
  <c r="T4073" i="1"/>
  <c r="U4073" i="1" s="1"/>
  <c r="S4074" i="1"/>
  <c r="T4074" i="1"/>
  <c r="S4075" i="1"/>
  <c r="T4075" i="1"/>
  <c r="U4075" i="1" s="1"/>
  <c r="S4076" i="1"/>
  <c r="T4076" i="1"/>
  <c r="S4077" i="1"/>
  <c r="T4077" i="1"/>
  <c r="U4077" i="1" s="1"/>
  <c r="S4078" i="1"/>
  <c r="T4078" i="1"/>
  <c r="S4079" i="1"/>
  <c r="T4079" i="1"/>
  <c r="U4079" i="1" s="1"/>
  <c r="S4080" i="1"/>
  <c r="T4080" i="1"/>
  <c r="S4081" i="1"/>
  <c r="T4081" i="1"/>
  <c r="U4081" i="1" s="1"/>
  <c r="S4082" i="1"/>
  <c r="T4082" i="1"/>
  <c r="S4083" i="1"/>
  <c r="T4083" i="1"/>
  <c r="U4083" i="1" s="1"/>
  <c r="S4084" i="1"/>
  <c r="T4084" i="1"/>
  <c r="S4085" i="1"/>
  <c r="T4085" i="1"/>
  <c r="U4085" i="1" s="1"/>
  <c r="S4086" i="1"/>
  <c r="T4086" i="1"/>
  <c r="S4087" i="1"/>
  <c r="T4087" i="1"/>
  <c r="U4087" i="1" s="1"/>
  <c r="S4088" i="1"/>
  <c r="T4088" i="1"/>
  <c r="S4089" i="1"/>
  <c r="T4089" i="1"/>
  <c r="U4089" i="1" s="1"/>
  <c r="S4090" i="1"/>
  <c r="T4090" i="1"/>
  <c r="S4091" i="1"/>
  <c r="T4091" i="1"/>
  <c r="U4091" i="1" s="1"/>
  <c r="S4092" i="1"/>
  <c r="T4092" i="1"/>
  <c r="S4093" i="1"/>
  <c r="T4093" i="1"/>
  <c r="U4093" i="1" s="1"/>
  <c r="S4094" i="1"/>
  <c r="T4094" i="1"/>
  <c r="S4095" i="1"/>
  <c r="T4095" i="1"/>
  <c r="U4095" i="1" s="1"/>
  <c r="S4096" i="1"/>
  <c r="T4096" i="1"/>
  <c r="S4097" i="1"/>
  <c r="T4097" i="1"/>
  <c r="U4097" i="1" s="1"/>
  <c r="S4098" i="1"/>
  <c r="T4098" i="1"/>
  <c r="S4099" i="1"/>
  <c r="T4099" i="1"/>
  <c r="U4099" i="1" s="1"/>
  <c r="S4100" i="1"/>
  <c r="T4100" i="1"/>
  <c r="S4101" i="1"/>
  <c r="T4101" i="1"/>
  <c r="U4101" i="1" s="1"/>
  <c r="S4102" i="1"/>
  <c r="T4102" i="1"/>
  <c r="S4103" i="1"/>
  <c r="T4103" i="1"/>
  <c r="U4103" i="1" s="1"/>
  <c r="S4104" i="1"/>
  <c r="T4104" i="1"/>
  <c r="S4105" i="1"/>
  <c r="T4105" i="1"/>
  <c r="U4105" i="1" s="1"/>
  <c r="S4106" i="1"/>
  <c r="T4106" i="1"/>
  <c r="S4107" i="1"/>
  <c r="T4107" i="1"/>
  <c r="U4107" i="1" s="1"/>
  <c r="S4108" i="1"/>
  <c r="T4108" i="1"/>
  <c r="S4109" i="1"/>
  <c r="T4109" i="1"/>
  <c r="U4109" i="1" s="1"/>
  <c r="S4110" i="1"/>
  <c r="T4110" i="1"/>
  <c r="S4111" i="1"/>
  <c r="T4111" i="1"/>
  <c r="U4111" i="1" s="1"/>
  <c r="S4112" i="1"/>
  <c r="T4112" i="1"/>
  <c r="S4113" i="1"/>
  <c r="T4113" i="1"/>
  <c r="U4113" i="1" s="1"/>
  <c r="S4114" i="1"/>
  <c r="T4114" i="1"/>
  <c r="S4115" i="1"/>
  <c r="T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669" i="1" l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385" i="1"/>
  <c r="U381" i="1"/>
  <c r="U377" i="1"/>
  <c r="U373" i="1"/>
  <c r="U369" i="1"/>
  <c r="U365" i="1"/>
  <c r="U361" i="1"/>
  <c r="U357" i="1"/>
  <c r="U353" i="1"/>
  <c r="U349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1468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298" i="1"/>
  <c r="U294" i="1"/>
  <c r="U290" i="1"/>
  <c r="U286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5" i="1"/>
  <c r="U19" i="1"/>
  <c r="U15" i="1"/>
  <c r="U11" i="1"/>
  <c r="U7" i="1"/>
  <c r="U3" i="1"/>
  <c r="U2" i="1"/>
  <c r="U123" i="1"/>
  <c r="U119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314" i="1"/>
  <c r="U310" i="1"/>
  <c r="U306" i="1"/>
  <c r="U302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</calcChain>
</file>

<file path=xl/sharedStrings.xml><?xml version="1.0" encoding="utf-8"?>
<sst xmlns="http://schemas.openxmlformats.org/spreadsheetml/2006/main" count="33211" uniqueCount="8431">
  <si>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</si>
  <si>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</si>
  <si>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</si>
  <si>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</si>
  <si>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</si>
  <si>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</si>
  <si>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</si>
  <si>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</si>
  <si>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</si>
  <si>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</si>
  <si>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</si>
  <si>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</si>
  <si>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</si>
  <si>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</si>
  <si>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</si>
  <si>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</si>
  <si>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</si>
  <si>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</si>
  <si>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</si>
  <si>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</si>
  <si>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</si>
  <si>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</si>
  <si>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</si>
  <si>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</si>
  <si>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</si>
  <si>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</si>
  <si>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</si>
  <si>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</si>
  <si>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</si>
  <si>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</si>
  <si>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</si>
  <si>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</si>
  <si>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</si>
  <si>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</si>
  <si>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</si>
  <si>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</si>
  <si>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</si>
  <si>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</si>
  <si>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</si>
  <si>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</si>
  <si>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</si>
  <si>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</si>
  <si>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</si>
  <si>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</si>
  <si>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</si>
  <si>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</si>
  <si>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</si>
  <si>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</si>
  <si>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</si>
  <si>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</si>
  <si>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</si>
  <si>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</si>
  <si>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</si>
  <si>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</si>
  <si>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</si>
  <si>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</si>
  <si>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</si>
  <si>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</si>
  <si>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</si>
  <si>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</si>
  <si>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</si>
  <si>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</si>
  <si>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</si>
  <si>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</si>
  <si>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</si>
  <si>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</si>
  <si>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</si>
  <si>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</si>
  <si>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</si>
  <si>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</si>
  <si>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</si>
  <si>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</si>
  <si>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</si>
  <si>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</si>
  <si>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</si>
  <si>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</si>
  <si>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</si>
  <si>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</si>
  <si>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</si>
  <si>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</si>
  <si>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</si>
  <si>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</si>
  <si>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</si>
  <si>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</si>
  <si>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</si>
  <si>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</si>
  <si>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</si>
  <si>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</si>
  <si>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</si>
  <si>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</si>
  <si>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</si>
  <si>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</si>
  <si>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</si>
  <si>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</si>
  <si>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</si>
  <si>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</si>
  <si>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</si>
  <si>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</si>
  <si>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</si>
  <si>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</si>
  <si>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</si>
  <si>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</si>
  <si>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</si>
  <si>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</si>
  <si>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</si>
  <si>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</si>
  <si>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</si>
  <si>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</si>
  <si>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</si>
  <si>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</si>
  <si>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</si>
  <si>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</si>
  <si>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</si>
  <si>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</si>
  <si>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</si>
  <si>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</si>
  <si>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</si>
  <si>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</si>
  <si>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</si>
  <si>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</si>
  <si>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</si>
  <si>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</si>
  <si>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</si>
  <si>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</si>
  <si>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</si>
  <si>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</si>
  <si>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</si>
  <si>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</si>
  <si>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</si>
  <si>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</si>
  <si>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</si>
  <si>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</si>
  <si>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</si>
  <si>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</si>
  <si>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</si>
  <si>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</si>
  <si>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</si>
  <si>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</si>
  <si>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</si>
  <si>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</si>
  <si>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</si>
  <si>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</si>
  <si>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</si>
  <si>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</si>
  <si>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</si>
  <si>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</si>
  <si>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</si>
  <si>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</si>
  <si>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</si>
  <si>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</si>
  <si>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</si>
  <si>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</si>
  <si>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</si>
  <si>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</si>
  <si>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</si>
  <si>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</si>
  <si>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</si>
  <si>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</si>
  <si>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</si>
  <si>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</si>
  <si>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</si>
  <si>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</si>
  <si>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</si>
  <si>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</si>
  <si>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</si>
  <si>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</si>
  <si>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</si>
  <si>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</si>
  <si>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</si>
  <si>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</si>
  <si>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</si>
  <si>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</si>
  <si>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</si>
  <si>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</si>
  <si>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</si>
  <si>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</si>
  <si>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</si>
  <si>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</si>
  <si>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</si>
  <si>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</si>
  <si>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</si>
  <si>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</si>
  <si>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</si>
  <si>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</si>
  <si>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</si>
  <si>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</si>
  <si>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</si>
  <si>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</si>
  <si>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</si>
  <si>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</si>
  <si>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</si>
  <si>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</si>
  <si>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</si>
  <si>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</si>
  <si>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</si>
  <si>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</si>
  <si>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</si>
  <si>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</si>
  <si>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</si>
  <si>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</si>
  <si>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</si>
  <si>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</si>
  <si>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</si>
  <si>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</si>
  <si>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</si>
  <si>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</si>
  <si>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</si>
  <si>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</si>
  <si>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</si>
  <si>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</si>
  <si>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</si>
  <si>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</si>
  <si>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</si>
  <si>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</si>
  <si>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</si>
  <si>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</si>
  <si>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</si>
  <si>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</si>
  <si>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</si>
  <si>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</si>
  <si>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</si>
  <si>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</si>
  <si>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</si>
  <si>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</si>
  <si>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</si>
  <si>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</si>
  <si>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</si>
  <si>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</si>
  <si>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</si>
  <si>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</si>
  <si>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</si>
  <si>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</si>
  <si>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</si>
  <si>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</si>
  <si>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</si>
  <si>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</si>
  <si>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</si>
  <si>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</si>
  <si>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</si>
  <si>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</si>
  <si>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</si>
  <si>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</si>
  <si>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</si>
  <si>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</si>
  <si>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</si>
  <si>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</si>
  <si>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</si>
  <si>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</si>
  <si>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</si>
  <si>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</si>
  <si>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</si>
  <si>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</si>
  <si>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</si>
  <si>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</si>
  <si>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</si>
  <si>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</si>
  <si>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</si>
  <si>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</si>
  <si>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</si>
  <si>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</si>
  <si>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</si>
  <si>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</si>
  <si>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</si>
  <si>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</si>
  <si>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</si>
  <si>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</si>
  <si>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</si>
  <si>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</si>
  <si>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</si>
  <si>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</si>
  <si>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</si>
  <si>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</si>
  <si>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</si>
  <si>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</si>
  <si>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</si>
  <si>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</si>
  <si>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</si>
  <si>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</si>
  <si>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</si>
  <si>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</si>
  <si>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</si>
  <si>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</si>
  <si>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</si>
  <si>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</si>
  <si>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</si>
  <si>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</si>
  <si>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</si>
  <si>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</si>
  <si>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</si>
  <si>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</si>
  <si>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</si>
  <si>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</si>
  <si>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</si>
  <si>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</si>
  <si>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</si>
  <si>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</si>
  <si>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</si>
  <si>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</si>
  <si>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</si>
  <si>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</si>
  <si>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</si>
  <si>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</si>
  <si>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</si>
  <si>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</si>
  <si>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</si>
  <si>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</si>
  <si>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</si>
  <si>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</si>
  <si>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</si>
  <si>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</si>
  <si>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</si>
  <si>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</si>
  <si>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</si>
  <si>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</si>
  <si>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</si>
  <si>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</si>
  <si>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</si>
  <si>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</si>
  <si>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</si>
  <si>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</si>
  <si>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</si>
  <si>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</si>
  <si>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</si>
  <si>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</si>
  <si>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</si>
  <si>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</si>
  <si>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</si>
  <si>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</si>
  <si>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</si>
  <si>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</si>
  <si>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</si>
  <si>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</si>
  <si>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</si>
  <si>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</si>
  <si>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</si>
  <si>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</si>
  <si>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</si>
  <si>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</si>
  <si>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</si>
  <si>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</si>
  <si>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</si>
  <si>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</si>
  <si>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</si>
  <si>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</si>
  <si>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</si>
  <si>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</si>
  <si>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</si>
  <si>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</si>
  <si>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</si>
  <si>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</si>
  <si>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</si>
  <si>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</si>
  <si>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</si>
  <si>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</si>
  <si>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</si>
  <si>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</si>
  <si>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</si>
  <si>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</si>
  <si>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</si>
  <si>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</si>
  <si>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</si>
  <si>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</si>
  <si>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</si>
  <si>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</si>
  <si>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</si>
  <si>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</si>
  <si>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</si>
  <si>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</si>
  <si>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</si>
  <si>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</si>
  <si>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</si>
  <si>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</si>
  <si>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</si>
  <si>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</si>
  <si>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</si>
  <si>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</si>
  <si>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</si>
  <si>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</si>
  <si>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</si>
  <si>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</si>
  <si>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</si>
  <si>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</si>
  <si>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</si>
  <si>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</si>
  <si>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</si>
  <si>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</si>
  <si>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</si>
  <si>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</si>
  <si>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</si>
  <si>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</si>
  <si>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</si>
  <si>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</si>
  <si>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</si>
  <si>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</si>
  <si>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</si>
  <si>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</si>
  <si>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</si>
  <si>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</si>
  <si>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</si>
  <si>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</si>
  <si>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</si>
  <si>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</si>
  <si>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</si>
  <si>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</si>
  <si>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</si>
  <si>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</si>
  <si>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</si>
  <si>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</si>
  <si>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</si>
  <si>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</si>
  <si>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</si>
  <si>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</si>
  <si>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</si>
  <si>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</si>
  <si>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</si>
  <si>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</si>
  <si>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</si>
  <si>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</si>
  <si>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</si>
  <si>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</si>
  <si>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</si>
  <si>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</si>
  <si>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</si>
  <si>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</si>
  <si>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</si>
  <si>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</si>
  <si>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</si>
  <si>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</si>
  <si>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</si>
  <si>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</si>
  <si>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</si>
  <si>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</si>
  <si>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</si>
  <si>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</si>
  <si>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</si>
  <si>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</si>
  <si>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</si>
  <si>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</si>
  <si>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</si>
  <si>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</si>
  <si>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</si>
  <si>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</si>
  <si>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</si>
  <si>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</si>
  <si>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</si>
  <si>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</si>
  <si>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</si>
  <si>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</si>
  <si>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</si>
  <si>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</si>
  <si>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</si>
  <si>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</si>
  <si>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</si>
  <si>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</si>
  <si>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</si>
  <si>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</si>
  <si>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</si>
  <si>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</si>
  <si>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</si>
  <si>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</si>
  <si>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</si>
  <si>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</si>
  <si>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</si>
  <si>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</si>
  <si>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</si>
  <si>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</si>
  <si>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</si>
  <si>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</si>
  <si>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</si>
  <si>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</si>
  <si>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</si>
  <si>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</si>
  <si>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</si>
  <si>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</si>
  <si>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</si>
  <si>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</si>
  <si>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</si>
  <si>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</si>
  <si>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</si>
  <si>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</si>
  <si>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</si>
  <si>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</si>
  <si>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</si>
  <si>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</si>
  <si>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</si>
  <si>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</si>
  <si>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</si>
  <si>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</si>
  <si>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</si>
  <si>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</si>
  <si>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</si>
  <si>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</si>
  <si>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</si>
  <si>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</si>
  <si>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</si>
  <si>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</si>
  <si>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</si>
  <si>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</si>
  <si>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</si>
  <si>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</si>
  <si>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</si>
  <si>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</si>
  <si>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</si>
  <si>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</si>
  <si>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</si>
  <si>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</si>
  <si>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</si>
  <si>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</si>
  <si>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</si>
  <si>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</si>
  <si>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</si>
  <si>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</si>
  <si>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</si>
  <si>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</si>
  <si>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</si>
  <si>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</si>
  <si>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</si>
  <si>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</si>
  <si>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</si>
  <si>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</si>
  <si>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</si>
  <si>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</si>
  <si>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</si>
  <si>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</si>
  <si>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</si>
  <si>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</si>
  <si>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</si>
  <si>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</si>
  <si>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</si>
  <si>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</si>
  <si>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</si>
  <si>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</si>
  <si>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</si>
  <si>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</si>
  <si>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</si>
  <si>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</si>
  <si>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</si>
  <si>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</si>
  <si>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</si>
  <si>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</si>
  <si>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</si>
  <si>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</si>
  <si>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</si>
  <si>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</si>
  <si>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</si>
  <si>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</si>
  <si>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</si>
  <si>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</si>
  <si>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</si>
  <si>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</si>
  <si>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</si>
  <si>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</si>
  <si>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</si>
  <si>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</si>
  <si>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</si>
  <si>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</si>
  <si>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</si>
  <si>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</si>
  <si>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</si>
  <si>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</si>
  <si>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</si>
  <si>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</si>
  <si>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</si>
  <si>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</si>
  <si>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</si>
  <si>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</si>
  <si>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</si>
  <si>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</si>
  <si>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</si>
  <si>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</si>
  <si>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</si>
  <si>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</si>
  <si>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</si>
  <si>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</si>
  <si>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</si>
  <si>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</si>
  <si>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</si>
  <si>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</si>
  <si>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</si>
  <si>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</si>
  <si>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</si>
  <si>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</si>
  <si>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</si>
  <si>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</si>
  <si>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</si>
  <si>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</si>
  <si>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</si>
  <si>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</si>
  <si>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</si>
  <si>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</si>
  <si>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</si>
  <si>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</si>
  <si>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</si>
  <si>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</si>
  <si>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</si>
  <si>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</si>
  <si>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</si>
  <si>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</si>
  <si>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</si>
  <si>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</si>
  <si>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</si>
  <si>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</si>
  <si>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</si>
  <si>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</si>
  <si>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</si>
  <si>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</si>
  <si>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</si>
  <si>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</si>
  <si>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</si>
  <si>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</si>
  <si>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</si>
  <si>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</si>
  <si>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</si>
  <si>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</si>
  <si>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</si>
  <si>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</si>
  <si>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</si>
  <si>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</si>
  <si>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</si>
  <si>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</si>
  <si>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</si>
  <si>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</si>
  <si>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</si>
  <si>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</si>
  <si>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</si>
  <si>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</si>
  <si>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</si>
  <si>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</si>
  <si>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</si>
  <si>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</si>
  <si>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</si>
  <si>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</si>
  <si>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</si>
  <si>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</si>
  <si>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</si>
  <si>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</si>
  <si>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</si>
  <si>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</si>
  <si>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</si>
  <si>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</si>
  <si>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</si>
  <si>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</si>
  <si>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</si>
  <si>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</si>
  <si>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</si>
  <si>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</si>
  <si>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</si>
  <si>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</si>
  <si>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</si>
  <si>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</si>
  <si>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</si>
  <si>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</si>
  <si>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</si>
  <si>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</si>
  <si>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</si>
  <si>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</si>
  <si>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</si>
  <si>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</si>
  <si>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</si>
  <si>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</si>
  <si>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</si>
  <si>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</si>
  <si>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</si>
  <si>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</si>
  <si>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</si>
  <si>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</si>
  <si>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</si>
  <si>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</si>
  <si>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</si>
  <si>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</si>
  <si>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</si>
  <si>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</si>
  <si>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</si>
  <si>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</si>
  <si>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</si>
  <si>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</si>
  <si>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</si>
  <si>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</si>
  <si>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</si>
  <si>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</si>
  <si>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</si>
  <si>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</si>
  <si>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</si>
  <si>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</si>
  <si>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</si>
  <si>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</si>
  <si>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</si>
  <si>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</si>
  <si>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</si>
  <si>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</si>
  <si>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</si>
  <si>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</si>
  <si>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</si>
  <si>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</si>
  <si>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</si>
  <si>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</si>
  <si>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</si>
  <si>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</si>
  <si>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</si>
  <si>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</si>
  <si>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</si>
  <si>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</si>
  <si>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</si>
  <si>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</si>
  <si>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</si>
  <si>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</si>
  <si>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</si>
  <si>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</si>
  <si>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</si>
  <si>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</si>
  <si>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</si>
  <si>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</si>
  <si>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</si>
  <si>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</si>
  <si>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</si>
  <si>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</si>
  <si>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</si>
  <si>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</si>
  <si>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</si>
  <si>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</si>
  <si>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</si>
  <si>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</si>
  <si>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</si>
  <si>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</si>
  <si>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</si>
  <si>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</si>
  <si>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</si>
  <si>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</si>
  <si>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</si>
  <si>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</si>
  <si>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</si>
  <si>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</si>
  <si>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</si>
  <si>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</si>
  <si>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</si>
  <si>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</si>
  <si>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</si>
  <si>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</si>
  <si>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</si>
  <si>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</si>
  <si>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</si>
  <si>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</si>
  <si>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</si>
  <si>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</si>
  <si>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</si>
  <si>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</si>
  <si>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</si>
  <si>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</si>
  <si>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</si>
  <si>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</si>
  <si>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</si>
  <si>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</si>
  <si>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</si>
  <si>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</si>
  <si>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</si>
  <si>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</si>
  <si>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</si>
  <si>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</si>
  <si>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</si>
  <si>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</si>
  <si>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</si>
  <si>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</si>
  <si>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</si>
  <si>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</si>
  <si>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</si>
  <si>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</si>
  <si>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</si>
  <si>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</si>
  <si>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</si>
  <si>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</si>
  <si>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</si>
  <si>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</si>
  <si>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</si>
  <si>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</si>
  <si>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</si>
  <si>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</si>
  <si>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</si>
  <si>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</si>
  <si>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</si>
  <si>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</si>
  <si>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</si>
  <si>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</si>
  <si>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</si>
  <si>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</si>
  <si>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</si>
  <si>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</si>
  <si>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</si>
  <si>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</si>
  <si>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</si>
  <si>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</si>
  <si>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</si>
  <si>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</si>
  <si>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</si>
  <si>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</si>
  <si>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</si>
  <si>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</si>
  <si>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</si>
  <si>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</si>
  <si>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</si>
  <si>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</si>
  <si>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</si>
  <si>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</si>
  <si>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</si>
  <si>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</si>
  <si>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</si>
  <si>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</si>
  <si>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</si>
  <si>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</si>
  <si>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</si>
  <si>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</si>
  <si>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</si>
  <si>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</si>
  <si>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</si>
  <si>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</si>
  <si>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</si>
  <si>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</si>
  <si>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</si>
  <si>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</si>
  <si>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</si>
  <si>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</si>
  <si>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</si>
  <si>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</si>
  <si>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</si>
  <si>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</si>
  <si>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</si>
  <si>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</si>
  <si>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</si>
  <si>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</si>
  <si>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</si>
  <si>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</si>
  <si>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</si>
  <si>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</si>
  <si>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</si>
  <si>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</si>
  <si>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</si>
  <si>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</si>
  <si>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</si>
  <si>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</si>
  <si>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</si>
  <si>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</si>
  <si>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</si>
  <si>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</si>
  <si>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</si>
  <si>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</si>
  <si>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</si>
  <si>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</si>
  <si>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</si>
  <si>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</si>
  <si>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</si>
  <si>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</si>
  <si>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</si>
  <si>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</si>
  <si>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</si>
  <si>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</si>
  <si>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</si>
  <si>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</si>
  <si>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</si>
  <si>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</si>
  <si>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</si>
  <si>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</si>
  <si>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</si>
  <si>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</si>
  <si>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</si>
  <si>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</si>
  <si>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</si>
  <si>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</si>
  <si>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</si>
  <si>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</si>
  <si>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</si>
  <si>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</si>
  <si>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</si>
  <si>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</si>
  <si>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</si>
  <si>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</si>
  <si>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</si>
  <si>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</si>
  <si>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</si>
  <si>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</si>
  <si>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</si>
  <si>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</si>
  <si>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</si>
  <si>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</si>
  <si>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</si>
  <si>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</si>
  <si>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</si>
  <si>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</si>
  <si>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</si>
  <si>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</si>
  <si>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</si>
  <si>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</si>
  <si>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</si>
  <si>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</si>
  <si>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</si>
  <si>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</si>
  <si>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</si>
  <si>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</si>
  <si>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</si>
  <si>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</si>
  <si>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</si>
  <si>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</si>
  <si>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</si>
  <si>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</si>
  <si>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</si>
  <si>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</si>
  <si>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</si>
  <si>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</si>
  <si>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</si>
  <si>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</si>
  <si>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</si>
  <si>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</si>
  <si>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</si>
  <si>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</si>
  <si>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</si>
  <si>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</si>
  <si>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</si>
  <si>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</si>
  <si>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</si>
  <si>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</si>
  <si>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</si>
  <si>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</si>
  <si>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</si>
  <si>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</si>
  <si>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</si>
  <si>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</si>
  <si>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</si>
  <si>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</si>
  <si>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</si>
  <si>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</si>
  <si>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</si>
  <si>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</si>
  <si>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</si>
  <si>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</si>
  <si>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</si>
  <si>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</si>
  <si>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</si>
  <si>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</si>
  <si>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</si>
  <si>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</si>
  <si>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</si>
  <si>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</si>
  <si>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</si>
  <si>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</si>
  <si>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</si>
  <si>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</si>
  <si>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</si>
  <si>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</si>
  <si>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</si>
  <si>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</si>
  <si>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</si>
  <si>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</si>
  <si>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</si>
  <si>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</si>
  <si>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</si>
  <si>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</si>
  <si>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</si>
  <si>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</si>
  <si>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</si>
  <si>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</si>
  <si>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</si>
  <si>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</si>
  <si>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</si>
  <si>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</si>
  <si>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</si>
  <si>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</si>
  <si>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</si>
  <si>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</si>
  <si>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</si>
  <si>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</si>
  <si>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</si>
  <si>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</si>
  <si>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</si>
  <si>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</si>
  <si>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</si>
  <si>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</si>
  <si>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</si>
  <si>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</si>
  <si>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</si>
  <si>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</si>
  <si>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</si>
  <si>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</si>
  <si>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</si>
  <si>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</si>
  <si>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</si>
  <si>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</si>
  <si>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</si>
  <si>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</si>
  <si>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</si>
  <si>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</si>
  <si>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</si>
  <si>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</si>
  <si>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</si>
  <si>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</si>
  <si>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</si>
  <si>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</si>
  <si>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</si>
  <si>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</si>
  <si>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</si>
  <si>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</si>
  <si>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</si>
  <si>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</si>
  <si>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</si>
  <si>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</si>
  <si>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</si>
  <si>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</si>
  <si>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</si>
  <si>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</si>
  <si>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</si>
  <si>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</si>
  <si>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</si>
  <si>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</si>
  <si>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</si>
  <si>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</si>
  <si>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</si>
  <si>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</si>
  <si>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</si>
  <si>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</si>
  <si>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</si>
  <si>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</si>
  <si>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</si>
  <si>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</si>
  <si>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</si>
  <si>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</si>
  <si>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</si>
  <si>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</si>
  <si>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</si>
  <si>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</si>
  <si>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</si>
  <si>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</si>
  <si>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</si>
  <si>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</si>
  <si>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</si>
  <si>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</si>
  <si>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</si>
  <si>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</si>
  <si>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</si>
  <si>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</si>
  <si>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</si>
  <si>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</si>
  <si>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</si>
  <si>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</si>
  <si>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</si>
  <si>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</si>
  <si>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</si>
  <si>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</si>
  <si>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</si>
  <si>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</si>
  <si>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</si>
  <si>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</si>
  <si>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</si>
  <si>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</si>
  <si>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</si>
  <si>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</si>
  <si>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</si>
  <si>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</si>
  <si>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</si>
  <si>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</si>
  <si>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</si>
  <si>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</si>
  <si>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</si>
  <si>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</si>
  <si>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</si>
  <si>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</si>
  <si>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</si>
  <si>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</si>
  <si>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</si>
  <si>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</si>
  <si>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</si>
  <si>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</si>
  <si>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</si>
  <si>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</si>
  <si>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</si>
  <si>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</si>
  <si>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</si>
  <si>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</si>
  <si>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</si>
  <si>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</si>
  <si>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</si>
  <si>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</si>
  <si>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</si>
  <si>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</si>
  <si>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</si>
  <si>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</si>
  <si>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</si>
  <si>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</si>
  <si>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</si>
  <si>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</si>
  <si>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</si>
  <si>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</si>
  <si>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</si>
  <si>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</si>
  <si>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</si>
  <si>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</si>
  <si>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</si>
  <si>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</si>
  <si>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</si>
  <si>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</si>
  <si>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</si>
  <si>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</si>
  <si>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</si>
  <si>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</si>
  <si>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</si>
  <si>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</si>
  <si>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</si>
  <si>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</si>
  <si>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</si>
  <si>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</si>
  <si>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</si>
  <si>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</si>
  <si>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</si>
  <si>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</si>
  <si>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</si>
  <si>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</si>
  <si>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</si>
  <si>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</si>
  <si>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</si>
  <si>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</si>
  <si>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</si>
  <si>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</si>
  <si>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</si>
  <si>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</si>
  <si>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</si>
  <si>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</si>
  <si>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</si>
  <si>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</si>
  <si>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</si>
  <si>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</si>
  <si>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</si>
  <si>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</si>
  <si>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</si>
  <si>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</si>
  <si>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</si>
  <si>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</si>
  <si>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</si>
  <si>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</si>
  <si>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</si>
  <si>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</si>
  <si>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</si>
  <si>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</si>
  <si>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</si>
  <si>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</si>
  <si>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</si>
  <si>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</si>
  <si>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</si>
  <si>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</si>
  <si>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</si>
  <si>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</si>
  <si>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</si>
  <si>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</si>
  <si>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</si>
  <si>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</si>
  <si>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</si>
  <si>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</si>
  <si>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</si>
  <si>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</si>
  <si>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</si>
  <si>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</si>
  <si>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</si>
  <si>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</si>
  <si>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</si>
  <si>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</si>
  <si>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</si>
  <si>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</si>
  <si>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</si>
  <si>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</si>
  <si>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</si>
  <si>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</si>
  <si>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</si>
  <si>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</si>
  <si>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</si>
  <si>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</si>
  <si>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</si>
  <si>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</si>
  <si>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</si>
  <si>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</si>
  <si>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</si>
  <si>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</si>
  <si>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</si>
  <si>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</si>
  <si>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</si>
  <si>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</si>
  <si>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</si>
  <si>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</si>
  <si>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</si>
  <si>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</si>
  <si>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</si>
  <si>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</si>
  <si>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</si>
  <si>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</si>
  <si>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</si>
  <si>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</si>
  <si>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</si>
  <si>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</si>
  <si>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</si>
  <si>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</si>
  <si>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</si>
  <si>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</si>
  <si>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</si>
  <si>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</si>
  <si>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</si>
  <si>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</si>
  <si>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</si>
  <si>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</si>
  <si>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</si>
  <si>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</si>
  <si>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</si>
  <si>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</si>
  <si>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</si>
  <si>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</si>
  <si>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</si>
  <si>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</si>
  <si>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</si>
  <si>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</si>
  <si>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</si>
  <si>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</si>
  <si>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</si>
  <si>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</si>
  <si>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</si>
  <si>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</si>
  <si>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</si>
  <si>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</si>
  <si>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</si>
  <si>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</si>
  <si>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</si>
  <si>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</si>
  <si>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</si>
  <si>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</si>
  <si>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</si>
  <si>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</si>
  <si>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</si>
  <si>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</si>
  <si>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</si>
  <si>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</si>
  <si>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</si>
  <si>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</si>
  <si>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</si>
  <si>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</si>
  <si>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</si>
  <si>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</si>
  <si>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</si>
  <si>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</si>
  <si>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</si>
  <si>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</si>
  <si>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</si>
  <si>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</si>
  <si>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</si>
  <si>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</si>
  <si>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</si>
  <si>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</si>
  <si>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</si>
  <si>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</si>
  <si>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</si>
  <si>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</si>
  <si>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</si>
  <si>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</si>
  <si>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</si>
  <si>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</si>
  <si>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</si>
  <si>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</si>
  <si>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</si>
  <si>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</si>
  <si>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</si>
  <si>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</si>
  <si>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</si>
  <si>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</si>
  <si>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</si>
  <si>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</si>
  <si>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</si>
  <si>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</si>
  <si>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</si>
  <si>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</si>
  <si>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</si>
  <si>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</si>
  <si>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</si>
  <si>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</si>
  <si>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</si>
  <si>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</si>
  <si>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</si>
  <si>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</si>
  <si>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</si>
  <si>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</si>
  <si>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</si>
  <si>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</si>
  <si>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</si>
  <si>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</si>
  <si>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</si>
  <si>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</si>
  <si>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</si>
  <si>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</si>
  <si>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</si>
  <si>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</si>
  <si>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</si>
  <si>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</si>
  <si>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</si>
  <si>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</si>
  <si>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</si>
  <si>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</si>
  <si>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</si>
  <si>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</si>
  <si>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</si>
  <si>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</si>
  <si>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</si>
  <si>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</si>
  <si>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</si>
  <si>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</si>
  <si>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</si>
  <si>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</si>
  <si>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</si>
  <si>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</si>
  <si>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</si>
  <si>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</si>
  <si>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</si>
  <si>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</si>
  <si>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</si>
  <si>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</si>
  <si>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</si>
  <si>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</si>
  <si>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</si>
  <si>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</si>
  <si>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</si>
  <si>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</si>
  <si>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</si>
  <si>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</si>
  <si>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</si>
  <si>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</si>
  <si>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</si>
  <si>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</si>
  <si>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</si>
  <si>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</si>
  <si>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</si>
  <si>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</si>
  <si>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</si>
  <si>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</si>
  <si>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</si>
  <si>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</si>
  <si>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</si>
  <si>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</si>
  <si>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</si>
  <si>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</si>
  <si>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</si>
  <si>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</si>
  <si>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</si>
  <si>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</si>
  <si>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</si>
  <si>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</si>
  <si>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</si>
  <si>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</si>
  <si>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</si>
  <si>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</si>
  <si>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</si>
  <si>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</si>
  <si>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</si>
  <si>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</si>
  <si>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</si>
  <si>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</si>
  <si>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</si>
  <si>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</si>
  <si>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</si>
  <si>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</si>
  <si>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</si>
  <si>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</si>
  <si>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</si>
  <si>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</si>
  <si>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</si>
  <si>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</si>
  <si>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</si>
  <si>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</si>
  <si>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</si>
  <si>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</si>
  <si>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</si>
  <si>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</si>
  <si>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</si>
  <si>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</si>
  <si>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</si>
  <si>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</si>
  <si>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</si>
  <si>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</si>
  <si>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</si>
  <si>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</si>
  <si>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</si>
  <si>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</si>
  <si>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</si>
  <si>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</si>
  <si>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</si>
  <si>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</si>
  <si>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</si>
  <si>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</si>
  <si>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</si>
  <si>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</si>
  <si>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</si>
  <si>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</si>
  <si>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</si>
  <si>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</si>
  <si>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</si>
  <si>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</si>
  <si>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</si>
  <si>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</si>
  <si>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</si>
  <si>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</si>
  <si>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</si>
  <si>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</si>
  <si>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</si>
  <si>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</si>
  <si>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</si>
  <si>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</si>
  <si>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</si>
  <si>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</si>
  <si>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</si>
  <si>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</si>
  <si>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</si>
  <si>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</si>
  <si>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</si>
  <si>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</si>
  <si>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</si>
  <si>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</si>
  <si>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</si>
  <si>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</si>
  <si>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</si>
  <si>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</si>
  <si>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</si>
  <si>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</si>
  <si>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</si>
  <si>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</si>
  <si>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</si>
  <si>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</si>
  <si>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</si>
  <si>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</si>
  <si>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</si>
  <si>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</si>
  <si>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</si>
  <si>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</si>
  <si>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</si>
  <si>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</si>
  <si>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</si>
  <si>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</si>
  <si>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</si>
  <si>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</si>
  <si>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</si>
  <si>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</si>
  <si>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</si>
  <si>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</si>
  <si>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</si>
  <si>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</si>
  <si>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</si>
  <si>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</si>
  <si>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</si>
  <si>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</si>
  <si>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</si>
  <si>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</si>
  <si>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</si>
  <si>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</si>
  <si>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</si>
  <si>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</si>
  <si>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</si>
  <si>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</si>
  <si>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</si>
  <si>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</si>
  <si>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</si>
  <si>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</si>
  <si>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</si>
  <si>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</si>
  <si>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</si>
  <si>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</si>
  <si>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</si>
  <si>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</si>
  <si>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</si>
  <si>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</si>
  <si>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</si>
  <si>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</si>
  <si>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</si>
  <si>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</si>
  <si>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</si>
  <si>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</si>
  <si>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</si>
  <si>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</si>
  <si>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</si>
  <si>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</si>
  <si>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</si>
  <si>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</si>
  <si>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</si>
  <si>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</si>
  <si>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</si>
  <si>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</si>
  <si>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</si>
  <si>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</si>
  <si>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</si>
  <si>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</si>
  <si>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</si>
  <si>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</si>
  <si>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</si>
  <si>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</si>
  <si>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</si>
  <si>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</si>
  <si>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</si>
  <si>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</si>
  <si>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</si>
  <si>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</si>
  <si>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</si>
  <si>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</si>
  <si>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</si>
  <si>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</si>
  <si>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</si>
  <si>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</si>
  <si>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</si>
  <si>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</si>
  <si>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</si>
  <si>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</si>
  <si>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</si>
  <si>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</si>
  <si>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</si>
  <si>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</si>
  <si>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</si>
  <si>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</si>
  <si>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</si>
  <si>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</si>
  <si>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</si>
  <si>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</si>
  <si>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</si>
  <si>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</si>
  <si>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</si>
  <si>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</si>
  <si>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</si>
  <si>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</si>
  <si>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</si>
  <si>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</si>
  <si>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</si>
  <si>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</si>
  <si>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</si>
  <si>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</si>
  <si>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</si>
  <si>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</si>
  <si>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</si>
  <si>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</si>
  <si>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</si>
  <si>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</si>
  <si>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</si>
  <si>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</si>
  <si>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</si>
  <si>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</si>
  <si>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</si>
  <si>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</si>
  <si>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</si>
  <si>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</si>
  <si>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</si>
  <si>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</si>
  <si>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</si>
  <si>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</si>
  <si>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</si>
  <si>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</si>
  <si>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</si>
  <si>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</si>
  <si>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</si>
  <si>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</si>
  <si>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</si>
  <si>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</si>
  <si>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</si>
  <si>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</si>
  <si>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</si>
  <si>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</si>
  <si>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</si>
  <si>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</si>
  <si>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</si>
  <si>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</si>
  <si>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</si>
  <si>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</si>
  <si>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</si>
  <si>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</si>
  <si>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</si>
  <si>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</si>
  <si>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</si>
  <si>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</si>
  <si>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</si>
  <si>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</si>
  <si>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</si>
  <si>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</si>
  <si>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</si>
  <si>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</si>
  <si>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</si>
  <si>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</si>
  <si>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</si>
  <si>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</si>
  <si>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</si>
  <si>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</si>
  <si>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</si>
  <si>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</si>
  <si>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</si>
  <si>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</si>
  <si>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</si>
  <si>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</si>
  <si>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</si>
  <si>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</si>
  <si>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</si>
  <si>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</si>
  <si>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</si>
  <si>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</si>
  <si>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</si>
  <si>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</si>
  <si>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</si>
  <si>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</si>
  <si>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</si>
  <si>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</si>
  <si>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</si>
  <si>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</si>
  <si>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</si>
  <si>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</si>
  <si>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</si>
  <si>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</si>
  <si>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</si>
  <si>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</si>
  <si>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</si>
  <si>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</si>
  <si>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</si>
  <si>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</si>
  <si>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</si>
  <si>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</si>
  <si>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</si>
  <si>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</si>
  <si>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</si>
  <si>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</si>
  <si>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</si>
  <si>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</si>
  <si>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</si>
  <si>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</si>
  <si>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</si>
  <si>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</si>
  <si>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</si>
  <si>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</si>
  <si>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</si>
  <si>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</si>
  <si>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</si>
  <si>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</si>
  <si>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</si>
  <si>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</si>
  <si>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</si>
  <si>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</si>
  <si>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</si>
  <si>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</si>
  <si>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</si>
  <si>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</si>
  <si>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</si>
  <si>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</si>
  <si>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</si>
  <si>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</si>
  <si>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</si>
  <si>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</si>
  <si>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</si>
  <si>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</si>
  <si>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</si>
  <si>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</si>
  <si>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</si>
  <si>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</si>
  <si>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</si>
  <si>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</si>
  <si>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</si>
  <si>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</si>
  <si>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</si>
  <si>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</si>
  <si>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</si>
  <si>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</si>
  <si>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</si>
  <si>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</si>
  <si>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</si>
  <si>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</si>
  <si>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</si>
  <si>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</si>
  <si>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</si>
  <si>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</si>
  <si>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</si>
  <si>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</si>
  <si>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</si>
  <si>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</si>
  <si>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</si>
  <si>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</si>
  <si>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</si>
  <si>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</si>
  <si>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</si>
  <si>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</si>
  <si>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</si>
  <si>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</si>
  <si>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</si>
  <si>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</si>
  <si>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</si>
  <si>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</si>
  <si>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</si>
  <si>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</si>
  <si>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</si>
  <si>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</si>
  <si>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</si>
  <si>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</si>
  <si>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</si>
  <si>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</si>
  <si>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</si>
  <si>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</si>
  <si>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</si>
  <si>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</si>
  <si>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</si>
  <si>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</si>
  <si>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</si>
  <si>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</si>
  <si>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</si>
  <si>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</si>
  <si>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</si>
  <si>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</si>
  <si>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</si>
  <si>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</si>
  <si>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</si>
  <si>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</si>
  <si>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</si>
  <si>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</si>
  <si>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</si>
  <si>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</si>
  <si>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</si>
  <si>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</si>
  <si>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</si>
  <si>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</si>
  <si>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</si>
  <si>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</si>
  <si>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</si>
  <si>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</si>
  <si>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</si>
  <si>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</si>
  <si>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</si>
  <si>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</si>
  <si>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</si>
  <si>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</si>
  <si>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</si>
  <si>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</si>
  <si>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</si>
  <si>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</si>
  <si>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</si>
  <si>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</si>
  <si>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</si>
  <si>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</si>
  <si>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</si>
  <si>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</si>
  <si>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</si>
  <si>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</si>
  <si>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</si>
  <si>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</si>
  <si>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</si>
  <si>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</si>
  <si>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</si>
  <si>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</si>
  <si>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</si>
  <si>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</si>
  <si>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</si>
  <si>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</si>
  <si>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</si>
  <si>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</si>
  <si>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</si>
  <si>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</si>
  <si>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</si>
  <si>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</si>
  <si>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</si>
  <si>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</si>
  <si>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</si>
  <si>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</si>
  <si>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</si>
  <si>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</si>
  <si>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</si>
  <si>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</si>
  <si>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</si>
  <si>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</si>
  <si>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</si>
  <si>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</si>
  <si>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</si>
  <si>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</si>
  <si>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</si>
  <si>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</si>
  <si>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</si>
  <si>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</si>
  <si>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</si>
  <si>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</si>
  <si>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</si>
  <si>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</si>
  <si>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</si>
  <si>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</si>
  <si>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</si>
  <si>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</si>
  <si>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</si>
  <si>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</si>
  <si>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</si>
  <si>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</si>
  <si>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</si>
  <si>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</si>
  <si>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</si>
  <si>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</si>
  <si>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</si>
  <si>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</si>
  <si>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</si>
  <si>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</si>
  <si>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</si>
  <si>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</si>
  <si>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</si>
  <si>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</si>
  <si>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</si>
  <si>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</si>
  <si>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</si>
  <si>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</si>
  <si>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</si>
  <si>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</si>
  <si>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</si>
  <si>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</si>
  <si>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</si>
  <si>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</si>
  <si>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</si>
  <si>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</si>
  <si>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</si>
  <si>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</si>
  <si>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</si>
  <si>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</si>
  <si>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</si>
  <si>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</si>
  <si>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</si>
  <si>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</si>
  <si>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</si>
  <si>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</si>
  <si>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</si>
  <si>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</si>
  <si>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</si>
  <si>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</si>
  <si>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</si>
  <si>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</si>
  <si>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</si>
  <si>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</si>
  <si>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</si>
  <si>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</si>
  <si>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</si>
  <si>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</si>
  <si>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</si>
  <si>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</si>
  <si>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</si>
  <si>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</si>
  <si>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</si>
  <si>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</si>
  <si>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</si>
  <si>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</si>
  <si>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</si>
  <si>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</si>
  <si>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</si>
  <si>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</si>
  <si>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</si>
  <si>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</si>
  <si>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</si>
  <si>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</si>
  <si>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</si>
  <si>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</si>
  <si>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</si>
  <si>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</si>
  <si>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</si>
  <si>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</si>
  <si>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</si>
  <si>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</si>
  <si>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</si>
  <si>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</si>
  <si>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</si>
  <si>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</si>
  <si>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</si>
  <si>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</si>
  <si>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</si>
  <si>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</si>
  <si>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</si>
  <si>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</si>
  <si>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</si>
  <si>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</si>
  <si>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</si>
  <si>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</si>
  <si>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</si>
  <si>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</si>
  <si>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</si>
  <si>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</si>
  <si>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</si>
  <si>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</si>
  <si>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</si>
  <si>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</si>
  <si>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</si>
  <si>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</si>
  <si>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</si>
  <si>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</si>
  <si>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</si>
  <si>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</si>
  <si>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</si>
  <si>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</si>
  <si>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</si>
  <si>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</si>
  <si>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</si>
  <si>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</si>
  <si>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</si>
  <si>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</si>
  <si>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</si>
  <si>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</si>
  <si>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</si>
  <si>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</si>
  <si>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</si>
  <si>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</si>
  <si>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</si>
  <si>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</si>
  <si>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</si>
  <si>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</si>
  <si>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</si>
  <si>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</si>
  <si>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</si>
  <si>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</si>
  <si>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</si>
  <si>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</si>
  <si>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</si>
  <si>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</si>
  <si>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</si>
  <si>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</si>
  <si>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</si>
  <si>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</si>
  <si>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</si>
  <si>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</si>
  <si>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</si>
  <si>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</si>
  <si>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</si>
  <si>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</si>
  <si>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</si>
  <si>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</si>
  <si>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</si>
  <si>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</si>
  <si>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</si>
  <si>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</si>
  <si>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</si>
  <si>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</si>
  <si>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</si>
  <si>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</si>
  <si>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</si>
  <si>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</si>
  <si>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</si>
  <si>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</si>
  <si>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</si>
  <si>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</si>
  <si>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</si>
  <si>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</si>
  <si>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</si>
  <si>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</si>
  <si>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</si>
  <si>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</si>
  <si>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</si>
  <si>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</si>
  <si>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</si>
  <si>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</si>
  <si>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</si>
  <si>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</si>
  <si>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</si>
  <si>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</si>
  <si>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</si>
  <si>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</si>
  <si>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</si>
  <si>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</si>
  <si>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</si>
  <si>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</si>
  <si>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</si>
  <si>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</si>
  <si>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</si>
  <si>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</si>
  <si>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</si>
  <si>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</si>
  <si>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</si>
  <si>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</si>
  <si>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</si>
  <si>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</si>
  <si>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</si>
  <si>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</si>
  <si>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</si>
  <si>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</si>
  <si>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</si>
  <si>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</si>
  <si>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</si>
  <si>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</si>
  <si>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</si>
  <si>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</si>
  <si>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</si>
  <si>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</si>
  <si>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</si>
  <si>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</si>
  <si>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</si>
  <si>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</si>
  <si>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</si>
  <si>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</si>
  <si>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</si>
  <si>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</si>
  <si>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</si>
  <si>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</si>
  <si>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</si>
  <si>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</si>
  <si>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</si>
  <si>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</si>
  <si>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</si>
  <si>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</si>
  <si>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</si>
  <si>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</si>
  <si>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</si>
  <si>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</si>
  <si>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</si>
  <si>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</si>
  <si>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</si>
  <si>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</si>
  <si>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</si>
  <si>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</si>
  <si>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</si>
  <si>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</si>
  <si>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</si>
  <si>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</si>
  <si>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</si>
  <si>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</si>
  <si>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</si>
  <si>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</si>
  <si>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</si>
  <si>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</si>
  <si>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</si>
  <si>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</si>
  <si>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</si>
  <si>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</si>
  <si>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</si>
  <si>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</si>
  <si>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</si>
  <si>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</si>
  <si>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</si>
  <si>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</si>
  <si>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</si>
  <si>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</si>
  <si>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</si>
  <si>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</si>
  <si>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</si>
  <si>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</si>
  <si>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</si>
  <si>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</si>
  <si>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</si>
  <si>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</si>
  <si>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</si>
  <si>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</si>
  <si>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</si>
  <si>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</si>
  <si>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</si>
  <si>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</si>
  <si>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</si>
  <si>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</si>
  <si>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</si>
  <si>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</si>
  <si>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</si>
  <si>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</si>
  <si>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</si>
  <si>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</si>
  <si>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</si>
  <si>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</si>
  <si>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</si>
  <si>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</si>
  <si>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</si>
  <si>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</si>
  <si>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</si>
  <si>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</si>
  <si>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</si>
  <si>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</si>
  <si>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</si>
  <si>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</si>
  <si>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</si>
  <si>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</si>
  <si>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</si>
  <si>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</si>
  <si>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</si>
  <si>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</si>
  <si>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</si>
  <si>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</si>
  <si>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</si>
  <si>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</si>
  <si>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</si>
  <si>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</si>
  <si>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</si>
  <si>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</si>
  <si>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</si>
  <si>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</si>
  <si>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</si>
  <si>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</si>
  <si>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</si>
  <si>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</si>
  <si>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</si>
  <si>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</si>
  <si>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</si>
  <si>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</si>
  <si>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</si>
  <si>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</si>
  <si>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</si>
  <si>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</si>
  <si>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</si>
  <si>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</si>
  <si>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</si>
  <si>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</si>
  <si>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</si>
  <si>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</si>
  <si>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</si>
  <si>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</si>
  <si>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</si>
  <si>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</si>
  <si>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</si>
  <si>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</si>
  <si>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</si>
  <si>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</si>
  <si>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</si>
  <si>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</si>
  <si>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</si>
  <si>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</si>
  <si>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</si>
  <si>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</si>
  <si>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</si>
  <si>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</si>
  <si>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</si>
  <si>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</si>
  <si>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</si>
  <si>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</si>
  <si>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</si>
  <si>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</si>
  <si>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</si>
  <si>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</si>
  <si>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</si>
  <si>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</si>
  <si>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</si>
  <si>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</si>
  <si>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</si>
  <si>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</si>
  <si>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</si>
  <si>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</si>
  <si>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</si>
  <si>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</si>
  <si>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</si>
  <si>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</si>
  <si>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</si>
  <si>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</si>
  <si>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</si>
  <si>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</si>
  <si>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</si>
  <si>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</si>
  <si>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</si>
  <si>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</si>
  <si>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</si>
  <si>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</si>
  <si>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</si>
  <si>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</si>
  <si>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</si>
  <si>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</si>
  <si>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</si>
  <si>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</si>
  <si>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</si>
  <si>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</si>
  <si>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</si>
  <si>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</si>
  <si>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</si>
  <si>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</si>
  <si>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</si>
  <si>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</si>
  <si>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</si>
  <si>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</si>
  <si>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</si>
  <si>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</si>
  <si>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</si>
  <si>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</si>
  <si>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</si>
  <si>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</si>
  <si>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</si>
  <si>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</si>
  <si>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</si>
  <si>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</si>
  <si>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</si>
  <si>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</si>
  <si>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</si>
  <si>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</si>
  <si>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</si>
  <si>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</si>
  <si>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</si>
  <si>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</si>
  <si>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</si>
  <si>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</si>
  <si>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</si>
  <si>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</si>
  <si>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</si>
  <si>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</si>
  <si>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</si>
  <si>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</si>
  <si>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</si>
  <si>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</si>
  <si>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</si>
  <si>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</si>
  <si>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</si>
  <si>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</si>
  <si>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</si>
  <si>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</si>
  <si>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</si>
  <si>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</si>
  <si>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</si>
  <si>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</si>
  <si>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</si>
  <si>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</si>
  <si>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</si>
  <si>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</si>
  <si>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</si>
  <si>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</si>
  <si>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</si>
  <si>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</si>
  <si>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</si>
  <si>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</si>
  <si>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</si>
  <si>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</si>
  <si>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</si>
  <si>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</si>
  <si>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</si>
  <si>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</si>
  <si>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</si>
  <si>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</si>
  <si>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</si>
  <si>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</si>
  <si>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</si>
  <si>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</si>
  <si>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</si>
  <si>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</si>
  <si>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</si>
  <si>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</si>
  <si>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</si>
  <si>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</si>
  <si>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</si>
  <si>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</si>
  <si>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</si>
  <si>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</si>
  <si>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</si>
  <si>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</si>
  <si>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</si>
  <si>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</si>
  <si>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</si>
  <si>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</si>
  <si>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</si>
  <si>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</si>
  <si>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</si>
  <si>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</si>
  <si>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</si>
  <si>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</si>
  <si>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</si>
  <si>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</si>
  <si>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</si>
  <si>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</si>
  <si>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</si>
  <si>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</si>
  <si>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</si>
  <si>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</si>
  <si>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</si>
  <si>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</si>
  <si>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</si>
  <si>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</si>
  <si>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</si>
  <si>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</si>
  <si>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</si>
  <si>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</si>
  <si>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</si>
  <si>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</si>
  <si>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</si>
  <si>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</si>
  <si>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</si>
  <si>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</si>
  <si>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</si>
  <si>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</si>
  <si>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</si>
  <si>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</si>
  <si>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</si>
  <si>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</si>
  <si>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</si>
  <si>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</si>
  <si>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</si>
  <si>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</si>
  <si>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</si>
  <si>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</si>
  <si>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</si>
  <si>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</si>
  <si>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</si>
  <si>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</si>
  <si>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</si>
  <si>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</si>
  <si>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</si>
  <si>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</si>
  <si>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</si>
  <si>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</si>
  <si>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</si>
  <si>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</si>
  <si>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</si>
  <si>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</si>
  <si>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</si>
  <si>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</si>
  <si>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</si>
  <si>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</si>
  <si>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</si>
  <si>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</si>
  <si>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</si>
  <si>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</si>
  <si>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</si>
  <si>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</si>
  <si>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</si>
  <si>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</si>
  <si>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</si>
  <si>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</si>
  <si>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</si>
  <si>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</si>
  <si>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</si>
  <si>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</si>
  <si>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</si>
  <si>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</si>
  <si>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</si>
  <si>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</si>
  <si>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</si>
  <si>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</si>
  <si>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</si>
  <si>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</si>
  <si>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</si>
  <si>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</si>
  <si>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</si>
  <si>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</si>
  <si>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</si>
  <si>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</si>
  <si>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</si>
  <si>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</si>
  <si>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</si>
  <si>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</si>
  <si>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</si>
  <si>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</si>
  <si>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</si>
  <si>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</si>
  <si>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</si>
  <si>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</si>
  <si>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</si>
  <si>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</si>
  <si>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</si>
  <si>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</si>
  <si>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</si>
  <si>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</si>
  <si>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</si>
  <si>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</si>
  <si>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</si>
  <si>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</si>
  <si>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</si>
  <si>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</si>
  <si>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</si>
  <si>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</si>
  <si>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</si>
  <si>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</si>
  <si>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</si>
  <si>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</si>
  <si>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</si>
  <si>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</si>
  <si>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</si>
  <si>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</si>
  <si>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</si>
  <si>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</si>
  <si>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</si>
  <si>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</si>
  <si>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</si>
  <si>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</si>
  <si>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</si>
  <si>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</si>
  <si>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</si>
  <si>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</si>
  <si>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</si>
  <si>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</si>
  <si>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</si>
  <si>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</si>
  <si>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</si>
  <si>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</si>
  <si>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</si>
  <si>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</si>
  <si>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</si>
  <si>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</si>
  <si>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</si>
  <si>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</si>
  <si>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</si>
  <si>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</si>
  <si>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</si>
  <si>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</si>
  <si>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</si>
  <si>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</si>
  <si>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</si>
  <si>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</si>
  <si>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</si>
  <si>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</si>
  <si>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</si>
  <si>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</si>
  <si>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</si>
  <si>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</si>
  <si>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</si>
  <si>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</si>
  <si>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</si>
  <si>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</si>
  <si>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</si>
  <si>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</si>
  <si>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</si>
  <si>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</si>
  <si>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</si>
  <si>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</si>
  <si>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</si>
  <si>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</si>
  <si>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</si>
  <si>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</si>
  <si>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</si>
  <si>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</si>
  <si>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</si>
  <si>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</si>
  <si>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</si>
  <si>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</si>
  <si>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</si>
  <si>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</si>
  <si>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</si>
  <si>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</si>
  <si>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</si>
  <si>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</si>
  <si>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</si>
  <si>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</si>
  <si>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</si>
  <si>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</si>
  <si>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</si>
  <si>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</si>
  <si>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</si>
  <si>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</si>
  <si>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</si>
  <si>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</si>
  <si>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</si>
  <si>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</si>
  <si>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</si>
  <si>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</si>
  <si>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</si>
  <si>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</si>
  <si>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</si>
  <si>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</si>
  <si>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</si>
  <si>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</si>
  <si>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</si>
  <si>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</si>
  <si>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</si>
  <si>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</si>
  <si>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</si>
  <si>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</si>
  <si>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</si>
  <si>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</si>
  <si>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</si>
  <si>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</si>
  <si>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</si>
  <si>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</si>
  <si>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</si>
  <si>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</si>
  <si>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</si>
  <si>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</si>
  <si>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</si>
  <si>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</si>
  <si>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</si>
  <si>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</si>
  <si>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</si>
  <si>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</si>
  <si>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</si>
  <si>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</si>
  <si>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</si>
  <si>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</si>
  <si>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</si>
  <si>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</si>
  <si>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</si>
  <si>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</si>
  <si>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</si>
  <si>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</si>
  <si>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</si>
  <si>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</si>
  <si>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</si>
  <si>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</si>
  <si>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</si>
  <si>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</si>
  <si>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</si>
  <si>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</si>
  <si>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</si>
  <si>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</si>
  <si>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</si>
  <si>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</si>
  <si>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</si>
  <si>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</si>
  <si>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</si>
  <si>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</si>
  <si>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</si>
  <si>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</si>
  <si>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</si>
  <si>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</si>
  <si>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</si>
  <si>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</si>
  <si>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</si>
  <si>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</si>
  <si>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</si>
  <si>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</si>
  <si>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</si>
  <si>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</si>
  <si>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</si>
  <si>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</si>
  <si>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</si>
  <si>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</si>
  <si>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</si>
  <si>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</si>
  <si>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</si>
  <si>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</si>
  <si>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</si>
  <si>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</si>
  <si>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</si>
  <si>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</si>
  <si>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</si>
  <si>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</si>
  <si>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</si>
  <si>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</si>
  <si>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</si>
  <si>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</si>
  <si>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</si>
  <si>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</si>
  <si>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</si>
  <si>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</si>
  <si>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</si>
  <si>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</si>
  <si>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</si>
  <si>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</si>
  <si>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</si>
  <si>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</si>
  <si>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</si>
  <si>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</si>
  <si>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</si>
  <si>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</si>
  <si>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</si>
  <si>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</si>
  <si>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</si>
  <si>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</si>
  <si>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</si>
  <si>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</si>
  <si>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</si>
  <si>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</si>
  <si>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</si>
  <si>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</si>
  <si>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</si>
  <si>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</si>
  <si>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</si>
  <si>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</si>
  <si>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</si>
  <si>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</si>
  <si>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</si>
  <si>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</si>
  <si>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</si>
  <si>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</si>
  <si>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</si>
  <si>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</si>
  <si>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</si>
  <si>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</si>
  <si>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</si>
  <si>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</si>
  <si>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</si>
  <si>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</si>
  <si>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</si>
  <si>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</si>
  <si>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</si>
  <si>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</si>
  <si>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</si>
  <si>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</si>
  <si>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</si>
  <si>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</si>
  <si>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</si>
  <si>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</si>
  <si>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</si>
  <si>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</si>
  <si>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</si>
  <si>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</si>
  <si>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</si>
  <si>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</si>
  <si>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</si>
  <si>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</si>
  <si>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</si>
  <si>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</si>
  <si>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</si>
  <si>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</si>
  <si>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</si>
  <si>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</si>
  <si>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</si>
  <si>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</si>
  <si>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</si>
  <si>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</si>
  <si>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</si>
  <si>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</si>
  <si>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</si>
  <si>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</si>
  <si>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</si>
  <si>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</si>
  <si>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</si>
  <si>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</si>
  <si>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</si>
  <si>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</si>
  <si>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</si>
  <si>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</si>
  <si>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</si>
  <si>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</si>
  <si>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</si>
  <si>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</si>
  <si>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</si>
  <si>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</si>
  <si>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</si>
  <si>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</si>
  <si>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</si>
  <si>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</si>
  <si>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</si>
  <si>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</si>
  <si>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</si>
  <si>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</si>
  <si>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</si>
  <si>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</si>
  <si>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</si>
  <si>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</si>
  <si>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</si>
  <si>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</si>
  <si>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</si>
  <si>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</si>
  <si>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</si>
  <si>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</si>
  <si>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</si>
  <si>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</si>
  <si>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</si>
  <si>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</si>
  <si>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</si>
  <si>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</si>
  <si>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</si>
  <si>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</si>
  <si>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</si>
  <si>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</si>
  <si>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</si>
  <si>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</si>
  <si>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</si>
  <si>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</si>
  <si>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</si>
  <si>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</si>
  <si>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</si>
  <si>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</si>
  <si>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</si>
  <si>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</si>
  <si>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</si>
  <si>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</si>
  <si>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</si>
  <si>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</si>
  <si>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</si>
  <si>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</si>
  <si>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</si>
  <si>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</si>
  <si>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</si>
  <si>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</si>
  <si>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</si>
  <si>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</si>
  <si>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</si>
  <si>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</si>
  <si>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</si>
  <si>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</si>
  <si>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</si>
  <si>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</si>
  <si>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</si>
  <si>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</si>
  <si>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</si>
  <si>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</si>
  <si>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</si>
  <si>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</si>
  <si>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</si>
  <si>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</si>
  <si>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</si>
  <si>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</si>
  <si>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</si>
  <si>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</si>
  <si>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</si>
  <si>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</si>
  <si>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</si>
  <si>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</si>
  <si>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</si>
  <si>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</si>
  <si>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</si>
  <si>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</si>
  <si>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</si>
  <si>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</si>
  <si>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</si>
  <si>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</si>
  <si>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</si>
  <si>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</si>
  <si>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</si>
  <si>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</si>
  <si>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</si>
  <si>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</si>
  <si>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</si>
  <si>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</si>
  <si>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</si>
  <si>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</si>
  <si>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</si>
  <si>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</si>
  <si>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</si>
  <si>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</si>
  <si>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</si>
  <si>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</si>
  <si>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</si>
  <si>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</si>
  <si>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</si>
  <si>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</si>
  <si>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</si>
  <si>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</si>
  <si>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</si>
  <si>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</si>
  <si>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</si>
  <si>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</si>
  <si>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</si>
  <si>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</si>
  <si>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</si>
  <si>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</si>
  <si>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</si>
  <si>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</si>
  <si>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</si>
  <si>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</si>
  <si>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</si>
  <si>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</si>
  <si>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</si>
  <si>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</si>
  <si>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</si>
  <si>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</si>
  <si>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</si>
  <si>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</si>
  <si>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</si>
  <si>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</si>
  <si>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</si>
  <si>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</si>
  <si>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</si>
  <si>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</si>
  <si>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</si>
  <si>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</si>
  <si>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</si>
  <si>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</si>
  <si>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</si>
  <si>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</si>
  <si>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</si>
  <si>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</si>
  <si>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</si>
  <si>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</si>
  <si>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</si>
  <si>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</si>
  <si>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</si>
  <si>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</si>
  <si>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</si>
  <si>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</si>
  <si>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</si>
  <si>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</si>
  <si>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</si>
  <si>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</si>
  <si>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</si>
  <si>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</si>
  <si>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</si>
  <si>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</si>
  <si>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</si>
  <si>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</si>
  <si>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</si>
  <si>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</si>
  <si>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</si>
  <si>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</si>
  <si>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</si>
  <si>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</si>
  <si>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</si>
  <si>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</si>
  <si>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</si>
  <si>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</si>
  <si>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</si>
  <si>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</si>
  <si>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</si>
  <si>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</si>
  <si>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</si>
  <si>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</si>
  <si>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</si>
  <si>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</si>
  <si>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</si>
  <si>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</si>
  <si>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</si>
  <si>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</si>
  <si>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</si>
  <si>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</si>
  <si>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</si>
  <si>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</si>
  <si>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</si>
  <si>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</si>
  <si>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</si>
  <si>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</si>
  <si>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</si>
  <si>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</si>
  <si>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</si>
  <si>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</si>
  <si>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</si>
  <si>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</si>
  <si>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</si>
  <si>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</si>
  <si>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</si>
  <si>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</si>
  <si>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</si>
  <si>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</si>
  <si>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</si>
  <si>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</si>
  <si>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</si>
  <si>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</si>
  <si>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</si>
  <si>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</si>
  <si>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</si>
  <si>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</si>
  <si>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</si>
  <si>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</si>
  <si>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</si>
  <si>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</si>
  <si>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</si>
  <si>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</si>
  <si>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</si>
  <si>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</si>
  <si>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</si>
  <si>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</si>
  <si>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</si>
  <si>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</si>
  <si>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</si>
  <si>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</si>
  <si>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</si>
  <si>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</si>
  <si>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</si>
  <si>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</si>
  <si>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</si>
  <si>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</si>
  <si>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</si>
  <si>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</si>
  <si>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</si>
  <si>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</si>
  <si>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</si>
  <si>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</si>
  <si>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</si>
  <si>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</si>
  <si>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</si>
  <si>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</si>
  <si>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</si>
  <si>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</si>
  <si>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</si>
  <si>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</si>
  <si>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</si>
  <si>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</si>
  <si>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</si>
  <si>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</si>
  <si>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</si>
  <si>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</si>
  <si>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</si>
  <si>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</si>
  <si>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</si>
  <si>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</si>
  <si>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</si>
  <si>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</si>
  <si>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</si>
  <si>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</si>
  <si>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</si>
  <si>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</si>
  <si>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</si>
  <si>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</si>
  <si>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</si>
  <si>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</si>
  <si>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</si>
  <si>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</si>
  <si>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</si>
  <si>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</si>
  <si>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</si>
  <si>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</si>
  <si>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</si>
  <si>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</si>
  <si>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</si>
  <si>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</si>
  <si>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</si>
  <si>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</si>
  <si>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</si>
  <si>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</si>
  <si>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</si>
  <si>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</si>
  <si>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</si>
  <si>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</si>
  <si>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</si>
  <si>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</si>
  <si>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</si>
  <si>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</si>
  <si>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</si>
  <si>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</si>
  <si>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</si>
  <si>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</si>
  <si>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</si>
  <si>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</si>
  <si>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</si>
  <si>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</si>
  <si>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</si>
  <si>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</si>
  <si>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</si>
  <si>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</si>
  <si>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</si>
  <si>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</si>
  <si>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</si>
  <si>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</si>
  <si>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</si>
  <si>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</si>
  <si>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</si>
  <si>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</si>
  <si>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</si>
  <si>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</si>
  <si>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</si>
  <si>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</si>
  <si>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</si>
  <si>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</si>
  <si>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</si>
  <si>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</si>
  <si>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</si>
  <si>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</si>
  <si>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</si>
  <si>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</si>
  <si>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</si>
  <si>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</si>
  <si>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</si>
  <si>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</si>
  <si>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</si>
  <si>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</si>
  <si>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</si>
  <si>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</si>
  <si>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</si>
  <si>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</si>
  <si>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</si>
  <si>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</si>
  <si>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</si>
  <si>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</si>
  <si>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</si>
  <si>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</si>
  <si>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</si>
  <si>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</si>
  <si>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</si>
  <si>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</si>
  <si>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</si>
  <si>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</si>
  <si>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</si>
  <si>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</si>
  <si>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</si>
  <si>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</si>
  <si>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</si>
  <si>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</si>
  <si>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</si>
  <si>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</si>
  <si>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</si>
  <si>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</si>
  <si>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</si>
  <si>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</si>
  <si>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</si>
  <si>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</si>
  <si>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</si>
  <si>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</si>
  <si>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</si>
  <si>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</si>
  <si>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</si>
  <si>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</si>
  <si>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</si>
  <si>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</si>
  <si>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</si>
  <si>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</si>
  <si>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</si>
  <si>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</si>
  <si>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</si>
  <si>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</si>
  <si>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</si>
  <si>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</si>
  <si>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</si>
  <si>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</si>
  <si>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</si>
  <si>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</si>
  <si>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</si>
  <si>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</si>
  <si>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</si>
  <si>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</si>
  <si>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</si>
  <si>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</si>
  <si>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</si>
  <si>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</si>
  <si>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</si>
  <si>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</si>
  <si>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</si>
  <si>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</si>
  <si>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</si>
  <si>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</si>
  <si>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</si>
  <si>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</si>
  <si>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</si>
  <si>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</si>
  <si>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</si>
  <si>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</si>
  <si>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</si>
  <si>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</si>
  <si>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</si>
  <si>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</si>
  <si>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</si>
  <si>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</si>
  <si>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</si>
  <si>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</si>
  <si>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</si>
  <si>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</si>
  <si>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</si>
  <si>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</si>
  <si>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</si>
  <si>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</si>
  <si>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</si>
  <si>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</si>
  <si>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</si>
  <si>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</si>
  <si>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</si>
  <si>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</si>
  <si>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</si>
  <si>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</si>
  <si>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</si>
  <si>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</si>
  <si>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</si>
  <si>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</si>
  <si>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</si>
  <si>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</si>
  <si>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</si>
  <si>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</si>
  <si>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</si>
  <si>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</si>
  <si>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</si>
  <si>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</si>
  <si>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</si>
  <si>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</si>
  <si>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</si>
  <si>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</si>
  <si>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</si>
  <si>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</si>
  <si>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</si>
  <si>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</si>
  <si>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</si>
  <si>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</si>
  <si>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</si>
  <si>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</si>
  <si>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</si>
  <si>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</si>
  <si>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</si>
  <si>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</si>
  <si>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</si>
  <si>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</si>
  <si>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</si>
  <si>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</si>
  <si>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</si>
  <si>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</si>
  <si>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</si>
  <si>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</si>
  <si>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</si>
  <si>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</si>
  <si>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</si>
  <si>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</si>
  <si>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</si>
  <si>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</si>
  <si>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</si>
  <si>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</si>
  <si>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</si>
  <si>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</si>
  <si>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</si>
  <si>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</si>
  <si>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</si>
  <si>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</si>
  <si>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</si>
  <si>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</si>
  <si>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</si>
  <si>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</si>
  <si>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</si>
  <si>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</si>
  <si>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</si>
  <si>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</si>
  <si>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</si>
  <si>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</si>
  <si>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</si>
  <si>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</si>
  <si>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</si>
  <si>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</si>
  <si>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</si>
  <si>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</si>
  <si>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</si>
  <si>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</si>
  <si>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</si>
  <si>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</si>
  <si>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</si>
  <si>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</si>
  <si>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</si>
  <si>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</si>
  <si>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</si>
  <si>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</si>
  <si>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</si>
  <si>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</si>
  <si>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</si>
  <si>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</si>
  <si>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</si>
  <si>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</si>
  <si>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</si>
  <si>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</si>
  <si>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</si>
  <si>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</si>
  <si>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</si>
  <si>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</si>
  <si>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</si>
  <si>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</si>
  <si>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</si>
  <si>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</si>
  <si>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</si>
  <si>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</si>
  <si>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</si>
  <si>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</si>
  <si>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</si>
  <si>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</si>
  <si>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</si>
  <si>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</si>
  <si>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</si>
  <si>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</si>
  <si>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</si>
  <si>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</si>
  <si>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</si>
  <si>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</si>
  <si>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</si>
  <si>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</si>
  <si>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</si>
  <si>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</si>
  <si>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</si>
  <si>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</si>
  <si>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</si>
  <si>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</si>
  <si>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</si>
  <si>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</si>
  <si>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</si>
  <si>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</si>
  <si>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</si>
  <si>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</si>
  <si>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</si>
  <si>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</si>
  <si>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</si>
  <si>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</si>
  <si>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</si>
  <si>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</si>
  <si>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</si>
  <si>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</si>
  <si>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</si>
  <si>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</si>
  <si>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</si>
  <si>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</si>
  <si>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</si>
  <si>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</si>
  <si>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</si>
  <si>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</si>
  <si>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</si>
  <si>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</si>
  <si>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</si>
  <si>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</si>
  <si>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</si>
  <si>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</si>
  <si>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</si>
  <si>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</si>
  <si>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</si>
  <si>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</si>
  <si>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</si>
  <si>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</si>
  <si>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</si>
  <si>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</si>
  <si>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</si>
  <si>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</si>
  <si>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</si>
  <si>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</si>
  <si>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</si>
  <si>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</si>
  <si>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</si>
  <si>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</si>
  <si>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</si>
  <si>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</si>
  <si>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</si>
  <si>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</si>
  <si>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</si>
  <si>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</si>
  <si>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</si>
  <si>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</si>
  <si>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</si>
  <si>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</si>
  <si>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</si>
  <si>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</si>
  <si>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</si>
  <si>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</si>
  <si>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</si>
  <si>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</si>
  <si>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</si>
  <si>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</si>
  <si>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</si>
  <si>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</si>
  <si>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</si>
  <si>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</si>
  <si>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</si>
  <si>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</si>
  <si>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</si>
  <si>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</si>
  <si>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</si>
  <si>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</si>
  <si>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</si>
  <si>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</si>
  <si>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</si>
  <si>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</si>
  <si>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</si>
  <si>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</si>
  <si>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</si>
  <si>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</si>
  <si>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</si>
  <si>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</si>
  <si>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</si>
  <si>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</si>
  <si>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</si>
  <si>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</si>
  <si>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</si>
  <si>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</si>
  <si>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</si>
  <si>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</si>
  <si>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</si>
  <si>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</si>
  <si>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</si>
  <si>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</si>
  <si>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</si>
  <si>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</si>
  <si>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</si>
  <si>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</si>
  <si>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</si>
  <si>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</si>
  <si>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</si>
  <si>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</si>
  <si>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</si>
  <si>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</si>
  <si>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</si>
  <si>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</si>
  <si>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</si>
  <si>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</si>
  <si>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</si>
  <si>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</si>
  <si>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</si>
  <si>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</si>
  <si>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</si>
  <si>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</si>
  <si>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</si>
  <si>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</si>
  <si>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</si>
  <si>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</si>
  <si>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</si>
  <si>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</si>
  <si>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</si>
  <si>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</si>
  <si>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</si>
  <si>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</si>
  <si>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</si>
  <si>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</si>
  <si>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</si>
  <si>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</si>
  <si>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</si>
  <si>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</si>
  <si>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</si>
  <si>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</si>
  <si>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</si>
  <si>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</si>
  <si>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</si>
  <si>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</si>
  <si>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</si>
  <si>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</si>
  <si>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</si>
  <si>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</si>
  <si>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</si>
  <si>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</si>
  <si>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</si>
  <si>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</si>
  <si>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</si>
  <si>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</si>
  <si>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</si>
  <si>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</si>
  <si>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</si>
  <si>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</si>
  <si>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</si>
  <si>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</si>
  <si>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</si>
  <si>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</si>
  <si>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</si>
  <si>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</si>
  <si>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</si>
  <si>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</si>
  <si>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</si>
  <si>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</si>
  <si>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</si>
  <si>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</si>
  <si>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</si>
  <si>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</si>
  <si>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</si>
  <si>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</si>
  <si>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</si>
  <si>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</si>
  <si>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</si>
  <si>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</si>
  <si>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</si>
  <si>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</si>
  <si>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</si>
  <si>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</si>
  <si>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</si>
  <si>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</si>
  <si>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</si>
  <si>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</si>
  <si>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</si>
  <si>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</si>
  <si>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</si>
  <si>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</si>
  <si>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</si>
  <si>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</si>
  <si>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</si>
  <si>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</si>
  <si>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</si>
  <si>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</si>
  <si>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</si>
  <si>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</si>
  <si>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</si>
  <si>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</si>
  <si>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</si>
  <si>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</si>
  <si>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</si>
  <si>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</si>
  <si>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</si>
  <si>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</si>
  <si>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</si>
  <si>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</si>
  <si>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</si>
  <si>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</si>
  <si>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</si>
  <si>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</si>
  <si>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</si>
  <si>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</si>
  <si>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</si>
  <si>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</si>
  <si>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</si>
  <si>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</si>
  <si>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</si>
  <si>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</si>
  <si>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</si>
  <si>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</si>
  <si>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</si>
  <si>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</si>
  <si>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</si>
  <si>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</si>
  <si>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</si>
  <si>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</si>
  <si>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</si>
  <si>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</si>
  <si>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</si>
  <si>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</si>
  <si>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</si>
  <si>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</si>
  <si>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</si>
  <si>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</si>
  <si>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</si>
  <si>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</si>
  <si>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</si>
  <si>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</si>
  <si>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</si>
  <si>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</si>
  <si>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</si>
  <si>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</si>
  <si>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</si>
  <si>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</si>
  <si>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</si>
  <si>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</si>
  <si>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</si>
  <si>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</si>
  <si>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</si>
  <si>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</si>
  <si>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</si>
  <si>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</si>
  <si>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</si>
  <si>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</si>
  <si>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</si>
  <si>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</si>
  <si>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</si>
  <si>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</si>
  <si>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</si>
  <si>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</si>
  <si>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</si>
  <si>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</si>
  <si>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</si>
  <si>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</si>
  <si>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</si>
  <si>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</si>
  <si>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</si>
  <si>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</si>
  <si>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</si>
  <si>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</si>
  <si>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</si>
  <si>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</si>
  <si>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</si>
  <si>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</si>
  <si>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</si>
  <si>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</si>
  <si>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</si>
  <si>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</si>
  <si>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</si>
  <si>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</si>
  <si>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</si>
  <si>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</si>
  <si>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</si>
  <si>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</si>
  <si>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</si>
  <si>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</si>
  <si>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</si>
  <si>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</si>
  <si>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</si>
  <si>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</si>
  <si>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</si>
  <si>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</si>
  <si>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</si>
  <si>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</si>
  <si>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</si>
  <si>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</si>
  <si>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</si>
  <si>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</si>
  <si>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</si>
  <si>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</si>
  <si>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</si>
  <si>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</si>
  <si>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</si>
  <si>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</si>
  <si>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</si>
  <si>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</si>
  <si>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</si>
  <si>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</si>
  <si>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</si>
  <si>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</si>
  <si>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</si>
  <si>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</si>
  <si>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</si>
  <si>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</si>
  <si>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</si>
  <si>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</si>
  <si>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</si>
  <si>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</si>
  <si>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</si>
  <si>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</si>
  <si>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</si>
  <si>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</si>
  <si>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</si>
  <si>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</si>
  <si>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</si>
  <si>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</si>
  <si>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</si>
  <si>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</si>
  <si>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</si>
  <si>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</si>
  <si>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</si>
  <si>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</si>
  <si>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</si>
  <si>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</si>
  <si>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</si>
  <si>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</si>
  <si>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</si>
  <si>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</si>
  <si>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</si>
  <si>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</si>
  <si>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</si>
  <si>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</si>
  <si>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</si>
  <si>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</si>
  <si>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</si>
  <si>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</si>
  <si>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</si>
  <si>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</si>
  <si>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</si>
  <si>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</si>
  <si>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</si>
  <si>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</si>
  <si>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</si>
  <si>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</si>
  <si>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</si>
  <si>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</si>
  <si>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</si>
  <si>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</si>
  <si>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</si>
  <si>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</si>
  <si>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</si>
  <si>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</si>
  <si>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</si>
  <si>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</si>
  <si>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</si>
  <si>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</si>
  <si>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</si>
  <si>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</si>
  <si>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</si>
  <si>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</si>
  <si>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</si>
  <si>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</si>
  <si>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</si>
  <si>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</si>
  <si>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</si>
  <si>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</si>
  <si>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</si>
  <si>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</si>
  <si>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</si>
  <si>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</si>
  <si>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</si>
  <si>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</si>
  <si>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</si>
  <si>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</si>
  <si>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</si>
  <si>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</si>
  <si>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</si>
  <si>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</si>
  <si>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</si>
  <si>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</si>
  <si>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</si>
  <si>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</si>
  <si>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</si>
  <si>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</si>
  <si>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</si>
  <si>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</si>
  <si>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</si>
  <si>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</si>
  <si>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</si>
  <si>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</si>
  <si>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</si>
  <si>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</si>
  <si>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</si>
  <si>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</si>
  <si>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</si>
  <si>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</si>
  <si>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</si>
  <si>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</si>
  <si>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</si>
  <si>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</si>
  <si>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</si>
  <si>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</si>
  <si>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</si>
  <si>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</si>
  <si>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</si>
  <si>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</si>
  <si>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</si>
  <si>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</si>
  <si>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</si>
  <si>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</si>
  <si>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</si>
  <si>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</si>
  <si>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</si>
  <si>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</si>
  <si>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</si>
  <si>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</si>
  <si>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</si>
  <si>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</si>
  <si>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</si>
  <si>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</si>
  <si>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</si>
  <si>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</si>
  <si>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</si>
  <si>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</si>
  <si>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</si>
  <si>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</si>
  <si>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</si>
  <si>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</si>
  <si>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</si>
  <si>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</si>
  <si>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</si>
  <si>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</si>
  <si>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</si>
  <si>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</si>
  <si>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</si>
  <si>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</si>
  <si>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</si>
  <si>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</si>
  <si>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</si>
  <si>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</si>
  <si>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</si>
  <si>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</si>
  <si>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</si>
  <si>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</si>
  <si>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</si>
  <si>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</si>
  <si>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</si>
  <si>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</si>
  <si>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</si>
  <si>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</si>
  <si>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</si>
  <si>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</si>
  <si>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</si>
  <si>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</si>
  <si>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</si>
  <si>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</si>
  <si>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</si>
  <si>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</si>
  <si>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</si>
  <si>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</si>
  <si>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</si>
  <si>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</si>
  <si>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</si>
  <si>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</si>
  <si>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</si>
  <si>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</si>
  <si>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</si>
  <si>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</si>
  <si>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</si>
  <si>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</si>
  <si>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</si>
  <si>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</si>
  <si>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</si>
  <si>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</si>
  <si>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</si>
  <si>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</si>
  <si>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</si>
  <si>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</si>
  <si>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</si>
  <si>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</si>
  <si>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</si>
  <si>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</si>
  <si>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</si>
  <si>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</si>
  <si>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</si>
  <si>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</si>
  <si>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</si>
  <si>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</si>
  <si>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</si>
  <si>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</si>
  <si>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</si>
  <si>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</si>
  <si>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</si>
  <si>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</si>
  <si>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</si>
  <si>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</si>
  <si>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</si>
  <si>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</si>
  <si>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</si>
  <si>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</si>
  <si>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</si>
  <si>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</si>
  <si>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</si>
  <si>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</si>
  <si>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</si>
  <si>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</si>
  <si>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</si>
  <si>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</si>
  <si>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</si>
  <si>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</si>
  <si>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</si>
  <si>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</si>
  <si>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</si>
  <si>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</si>
  <si>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</si>
  <si>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</si>
  <si>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</si>
  <si>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</si>
  <si>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</si>
  <si>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</si>
  <si>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</si>
  <si>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</si>
  <si>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</si>
  <si>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</si>
  <si>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</si>
  <si>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</si>
  <si>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</si>
  <si>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</si>
  <si>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</si>
  <si>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</si>
  <si>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</si>
  <si>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</si>
  <si>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</si>
  <si>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</si>
  <si>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</si>
  <si>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</si>
  <si>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</si>
  <si>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</si>
  <si>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</si>
  <si>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</si>
  <si>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</si>
  <si>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</si>
  <si>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</si>
  <si>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</si>
  <si>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</si>
  <si>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</si>
  <si>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</si>
  <si>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</si>
  <si>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</si>
  <si>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</si>
  <si>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</si>
  <si>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</si>
  <si>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</si>
  <si>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</si>
  <si>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</si>
  <si>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</si>
  <si>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</si>
  <si>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</si>
  <si>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</si>
  <si>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</si>
  <si>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</si>
  <si>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</si>
  <si>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</si>
  <si>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</si>
  <si>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</si>
  <si>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</si>
  <si>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</si>
  <si>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</si>
  <si>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</si>
  <si>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</si>
  <si>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</si>
  <si>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</si>
  <si>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</si>
  <si>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</si>
  <si>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</si>
  <si>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</si>
  <si>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</si>
  <si>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</si>
  <si>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</si>
  <si>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</si>
  <si>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</si>
  <si>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</si>
  <si>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</si>
  <si>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</si>
  <si>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</si>
  <si>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</si>
  <si>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</si>
  <si>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</si>
  <si>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</si>
  <si>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</si>
  <si>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</si>
  <si>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</si>
  <si>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</si>
  <si>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</si>
  <si>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</si>
  <si>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</si>
  <si>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</si>
  <si>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</si>
  <si>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</si>
  <si>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</si>
  <si>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</si>
  <si>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</si>
  <si>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</si>
  <si>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</si>
  <si>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</si>
  <si>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</si>
  <si>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</si>
  <si>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</si>
  <si>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</si>
  <si>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</si>
  <si>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</si>
  <si>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</si>
  <si>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</si>
  <si>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</si>
  <si>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</si>
  <si>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</si>
  <si>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</si>
  <si>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</si>
  <si>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</si>
  <si>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</si>
  <si>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</si>
  <si>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</si>
  <si>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</si>
  <si>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</si>
  <si>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</si>
  <si>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</si>
  <si>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</si>
  <si>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</si>
  <si>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</si>
  <si>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</si>
  <si>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</si>
  <si>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</si>
  <si>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</si>
  <si>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</si>
  <si>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</si>
  <si>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</si>
  <si>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</si>
  <si>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</si>
  <si>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</si>
  <si>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</si>
  <si>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</si>
  <si>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</si>
  <si>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</si>
  <si>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</si>
  <si>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</si>
  <si>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</si>
  <si>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</si>
  <si>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</si>
  <si>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</si>
  <si>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</si>
  <si>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</si>
  <si>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</si>
  <si>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</si>
  <si>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</si>
  <si>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</si>
  <si>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</si>
  <si>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</si>
  <si>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</si>
  <si>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</si>
  <si>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</si>
  <si>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</si>
  <si>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</si>
  <si>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</si>
  <si>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</si>
  <si>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</si>
  <si>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</si>
  <si>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</si>
  <si>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</si>
  <si>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</si>
  <si>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</si>
  <si>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</si>
  <si>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</si>
  <si>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</si>
  <si>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</si>
  <si>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</si>
  <si>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</si>
  <si>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</si>
  <si>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</si>
  <si>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</si>
  <si>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</si>
  <si>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</si>
  <si>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</si>
  <si>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</si>
  <si>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</si>
  <si>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</si>
  <si>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</si>
  <si>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</si>
  <si>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</si>
  <si>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</si>
  <si>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</si>
  <si>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</si>
  <si>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</si>
  <si>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</si>
  <si>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</si>
  <si>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</si>
  <si>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</si>
  <si>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</si>
  <si>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</si>
  <si>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</si>
  <si>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</si>
  <si>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</si>
  <si>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</si>
  <si>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</si>
  <si>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</si>
  <si>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</si>
  <si>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</si>
  <si>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</si>
  <si>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</si>
  <si>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</si>
  <si>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</si>
  <si>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</si>
  <si>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</si>
  <si>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</si>
  <si>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</si>
  <si>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</si>
  <si>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</si>
  <si>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</si>
  <si>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</si>
  <si>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</si>
  <si>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</si>
  <si>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</si>
  <si>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</si>
  <si>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</si>
  <si>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</si>
  <si>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</si>
  <si>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</si>
  <si>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</si>
  <si>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</si>
  <si>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</si>
  <si>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</si>
  <si>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</si>
  <si>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</si>
  <si>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</si>
  <si>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</si>
  <si>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</si>
  <si>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</si>
  <si>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</si>
  <si>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</si>
  <si>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</si>
  <si>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</si>
  <si>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</si>
  <si>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</si>
  <si>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</si>
  <si>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</si>
  <si>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</si>
  <si>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</si>
  <si>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</si>
  <si>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</si>
  <si>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</si>
  <si>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</si>
  <si>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</si>
  <si>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</si>
  <si>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</si>
  <si>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</si>
  <si>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</si>
  <si>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</si>
  <si>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</si>
  <si>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</si>
  <si>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</si>
  <si>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</si>
  <si>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</si>
  <si>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</si>
  <si>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</si>
  <si>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</si>
  <si>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</si>
  <si>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</si>
  <si>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</si>
  <si>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</si>
  <si>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</si>
  <si>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</si>
  <si>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</si>
  <si>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</si>
  <si>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</si>
  <si>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</si>
  <si>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</si>
  <si>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</si>
  <si>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</si>
  <si>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</si>
  <si>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</si>
  <si>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</si>
  <si>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</si>
  <si>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</si>
  <si>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</si>
  <si>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</si>
  <si>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</si>
  <si>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</si>
  <si>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</si>
  <si>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</si>
  <si>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</si>
  <si>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</si>
  <si>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</si>
  <si>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</si>
  <si>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</si>
  <si>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</si>
  <si>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</si>
  <si>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</si>
  <si>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</si>
  <si>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</si>
  <si>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</si>
  <si>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</si>
  <si>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</si>
  <si>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</si>
  <si>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</si>
  <si>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</si>
  <si>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</si>
  <si>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</si>
  <si>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</si>
  <si>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</si>
  <si>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</si>
  <si>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</si>
  <si>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</si>
  <si>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</si>
  <si>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</si>
  <si>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</si>
  <si>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</si>
  <si>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</si>
  <si>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</si>
  <si>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</si>
  <si>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</si>
  <si>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</si>
  <si>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</si>
  <si>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</si>
  <si>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</si>
  <si>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</si>
  <si>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</si>
  <si>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</si>
  <si>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</si>
  <si>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</si>
  <si>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</si>
  <si>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</si>
  <si>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</si>
  <si>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</si>
  <si>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</si>
  <si>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</si>
  <si>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</si>
  <si>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</si>
  <si>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</si>
  <si>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</si>
  <si>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</si>
  <si>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</si>
  <si>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</si>
  <si>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</si>
  <si>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</si>
  <si>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</si>
  <si>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</si>
  <si>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</si>
  <si>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</si>
  <si>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</si>
  <si>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</si>
  <si>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</si>
  <si>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</si>
  <si>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</si>
  <si>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</si>
  <si>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</si>
  <si>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</si>
  <si>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</si>
  <si>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</si>
  <si>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</si>
  <si>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</si>
  <si>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</si>
  <si>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</si>
  <si>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</si>
  <si>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</si>
  <si>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</si>
  <si>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</si>
  <si>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</si>
  <si>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</si>
  <si>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</si>
  <si>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</si>
  <si>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</si>
  <si>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</si>
  <si>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</si>
  <si>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</si>
  <si>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</si>
  <si>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</si>
  <si>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</si>
  <si>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</si>
  <si>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</si>
  <si>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</si>
  <si>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</si>
  <si>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</si>
  <si>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</si>
  <si>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</si>
  <si>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</si>
  <si>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</si>
  <si>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</si>
  <si>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</si>
  <si>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</si>
  <si>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</si>
  <si>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</si>
  <si>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</si>
  <si>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</si>
  <si>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</si>
  <si>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</si>
  <si>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</si>
  <si>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</si>
  <si>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</si>
  <si>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</si>
  <si>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</si>
  <si>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</si>
  <si>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</si>
  <si>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</si>
  <si>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</si>
  <si>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</si>
  <si>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</si>
  <si>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</si>
  <si>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</si>
  <si>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</si>
  <si>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</si>
  <si>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</si>
  <si>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</si>
  <si>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</si>
  <si>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</si>
  <si>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</si>
  <si>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</si>
  <si>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</si>
  <si>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</si>
  <si>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</si>
  <si>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</si>
  <si>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</si>
  <si>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</si>
  <si>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</si>
  <si>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</si>
  <si>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</si>
  <si>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</si>
  <si>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</si>
  <si>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</si>
  <si>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</si>
  <si>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</si>
  <si>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</si>
  <si>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</si>
  <si>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</si>
  <si>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</si>
  <si>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</si>
  <si>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</si>
  <si>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</si>
  <si>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</si>
  <si>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</si>
  <si>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</si>
  <si>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</si>
  <si>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</si>
  <si>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</si>
  <si>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</si>
  <si>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</si>
  <si>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</si>
  <si>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</si>
  <si>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</si>
  <si>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</si>
  <si>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</si>
  <si>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</si>
  <si>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</si>
  <si>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</si>
  <si>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</si>
  <si>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</si>
  <si>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</si>
  <si>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</si>
  <si>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</si>
  <si>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</si>
  <si>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</si>
  <si>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</si>
  <si>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</si>
  <si>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</si>
  <si>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</si>
  <si>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</si>
  <si>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</si>
  <si>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</si>
  <si>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</si>
  <si>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</si>
  <si>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</si>
  <si>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</si>
  <si>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</si>
  <si>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</si>
  <si>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</si>
  <si>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</si>
  <si>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</si>
  <si>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</si>
  <si>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</si>
  <si>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</si>
  <si>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</si>
  <si>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</si>
  <si>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</si>
  <si>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</si>
  <si>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</si>
  <si>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</si>
  <si>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</si>
  <si>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</si>
  <si>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</si>
  <si>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</si>
  <si>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</si>
  <si>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</si>
  <si>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</si>
  <si>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</si>
  <si>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</si>
  <si>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</si>
  <si>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</si>
  <si>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</si>
  <si>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</si>
  <si>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</si>
  <si>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</si>
  <si>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</si>
  <si>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</si>
  <si>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</si>
  <si>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</si>
  <si>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</si>
  <si>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</si>
  <si>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</si>
  <si>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</si>
  <si>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</si>
  <si>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</si>
  <si>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</si>
  <si>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</si>
  <si>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</si>
  <si>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</si>
  <si>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</si>
  <si>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</si>
  <si>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</si>
  <si>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</si>
  <si>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</si>
  <si>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</si>
  <si>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</si>
  <si>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</si>
  <si>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</si>
  <si>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</si>
  <si>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</si>
  <si>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</si>
  <si>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</si>
  <si>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</si>
  <si>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</si>
  <si>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</si>
  <si>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</si>
  <si>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</si>
  <si>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</si>
  <si>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</si>
  <si>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</si>
  <si>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</si>
  <si>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</si>
  <si>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</si>
  <si>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</si>
  <si>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</si>
  <si>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</si>
  <si>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</si>
  <si>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</si>
  <si>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</si>
  <si>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</si>
  <si>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</si>
  <si>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</si>
  <si>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</si>
  <si>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</si>
  <si>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</si>
  <si>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</si>
  <si>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</si>
  <si>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</si>
  <si>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</si>
  <si>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</si>
  <si>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</si>
  <si>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</si>
  <si>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</si>
  <si>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</si>
  <si>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</si>
  <si>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</si>
  <si>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</si>
  <si>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</si>
  <si>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</si>
  <si>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</si>
  <si>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</si>
  <si>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</si>
  <si>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</si>
  <si>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</si>
  <si>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</si>
  <si>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</si>
  <si>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</si>
  <si>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</si>
  <si>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</si>
  <si>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</si>
  <si>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</si>
  <si>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</si>
  <si>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</si>
  <si>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</si>
  <si>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</si>
  <si>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</si>
  <si>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</si>
  <si>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</si>
  <si>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</si>
  <si>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</si>
  <si>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</si>
  <si>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</si>
  <si>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</si>
  <si>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</si>
  <si>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</si>
  <si>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</si>
  <si>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</si>
  <si>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</si>
  <si>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</si>
  <si>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</si>
  <si>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</si>
  <si>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</si>
  <si>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</si>
  <si>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</si>
  <si>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</si>
  <si>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</si>
  <si>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</si>
  <si>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</si>
  <si>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</si>
  <si>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</si>
  <si>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</si>
  <si>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</si>
  <si>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</si>
  <si>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</si>
  <si>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</si>
  <si>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</si>
  <si>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</si>
  <si>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</si>
  <si>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</si>
  <si>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</si>
  <si>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</si>
  <si>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</si>
  <si>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</si>
  <si>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</si>
  <si>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</si>
  <si>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</si>
  <si>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</si>
  <si>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</si>
  <si>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</si>
  <si>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</si>
  <si>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</si>
  <si>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</si>
  <si>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</si>
  <si>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</si>
  <si>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</si>
  <si>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</si>
  <si>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</si>
  <si>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</si>
  <si>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</si>
  <si>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</si>
  <si>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</si>
  <si>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</si>
  <si>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</si>
  <si>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</si>
  <si>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</si>
  <si>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</si>
  <si>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</si>
  <si>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</si>
  <si>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</si>
  <si>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</si>
  <si>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</si>
  <si>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</si>
  <si>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</si>
  <si>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</si>
  <si>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</si>
  <si>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</si>
  <si>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</si>
  <si>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</si>
  <si>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</si>
  <si>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</si>
  <si>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</si>
  <si>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</si>
  <si>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</si>
  <si>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</si>
  <si>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</si>
  <si>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</si>
  <si>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</si>
  <si>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</si>
  <si>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</si>
  <si>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</si>
  <si>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</si>
  <si>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</si>
  <si>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</si>
  <si>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</si>
  <si>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</si>
  <si>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</si>
  <si>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</si>
  <si>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</si>
  <si>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</si>
  <si>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</si>
  <si>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</si>
  <si>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</si>
  <si>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</si>
  <si>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</si>
  <si>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</si>
  <si>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</si>
  <si>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</si>
  <si>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</si>
  <si>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</si>
  <si>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</si>
  <si>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</si>
  <si>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</si>
  <si>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</si>
  <si>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</si>
  <si>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</si>
  <si>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</si>
  <si>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</si>
  <si>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</si>
  <si>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</si>
  <si>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</si>
  <si>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</si>
  <si>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</si>
  <si>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</si>
  <si>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</si>
  <si>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</si>
  <si>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</si>
  <si>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</si>
  <si>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</si>
  <si>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</si>
  <si>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</si>
  <si>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</si>
  <si>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</si>
  <si>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</si>
  <si>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</si>
  <si>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</si>
  <si>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</si>
  <si>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</si>
  <si>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</si>
  <si>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</si>
  <si>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</si>
  <si>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</si>
  <si>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</si>
  <si>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</si>
  <si>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</si>
  <si>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</si>
  <si>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</si>
  <si>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</si>
  <si>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</si>
  <si>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</si>
  <si>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</si>
  <si>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</si>
  <si>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</si>
  <si>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</si>
  <si>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</si>
  <si>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</si>
  <si>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</si>
  <si>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</si>
  <si>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</si>
  <si>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</si>
  <si>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</si>
  <si>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</si>
  <si>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</si>
  <si>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</si>
  <si>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</si>
  <si>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</si>
  <si>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</si>
  <si>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</si>
  <si>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</si>
  <si>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</si>
  <si>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</si>
  <si>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</si>
  <si>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</si>
  <si>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</si>
  <si>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</si>
  <si>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</si>
  <si>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</si>
  <si>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</si>
  <si>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</si>
  <si>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</si>
  <si>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</si>
  <si>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</si>
  <si>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</si>
  <si>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</si>
  <si>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</si>
  <si>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</si>
  <si>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</si>
  <si>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</si>
  <si>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</si>
  <si>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</si>
  <si>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</si>
  <si>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</si>
  <si>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</si>
  <si>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</si>
  <si>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</si>
  <si>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</si>
  <si>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</si>
  <si>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</si>
  <si>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</si>
  <si>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</si>
  <si>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</si>
  <si>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</si>
  <si>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</si>
  <si>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</si>
  <si>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</si>
  <si>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</si>
  <si>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</si>
  <si>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</si>
  <si>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</si>
  <si>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</si>
  <si>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</si>
  <si>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</si>
  <si>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</si>
  <si>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</si>
  <si>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</si>
  <si>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</si>
  <si>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</si>
  <si>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</si>
  <si>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</si>
  <si>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</si>
  <si>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</si>
  <si>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</si>
  <si>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</si>
  <si>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</si>
  <si>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</si>
  <si>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</si>
  <si>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</si>
  <si>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</si>
  <si>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</si>
  <si>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</si>
  <si>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</si>
  <si>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</si>
  <si>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</si>
  <si>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</si>
  <si>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</si>
  <si>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</si>
  <si>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</si>
  <si>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</si>
  <si>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</si>
  <si>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</si>
  <si>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</si>
  <si>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</si>
  <si>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</si>
  <si>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</si>
  <si>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</si>
  <si>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</si>
  <si>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</si>
  <si>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</si>
  <si>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</si>
  <si>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</si>
  <si>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</si>
  <si>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</si>
  <si>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</si>
  <si>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</si>
  <si>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</si>
  <si>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</si>
  <si>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</si>
  <si>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</si>
  <si>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</si>
  <si>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</si>
  <si>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</si>
  <si>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</si>
  <si>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</si>
  <si>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</si>
  <si>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</si>
  <si>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</si>
  <si>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</si>
  <si>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</si>
  <si>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</si>
  <si>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</si>
  <si>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</si>
  <si>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</si>
  <si>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</si>
  <si>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</si>
  <si>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</si>
  <si>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</si>
  <si>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</si>
  <si>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</si>
  <si>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</si>
  <si>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</si>
  <si>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</si>
  <si>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</si>
  <si>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</si>
  <si>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</si>
  <si>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</si>
  <si>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</si>
  <si>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</si>
  <si>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</si>
  <si>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</si>
  <si>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</si>
  <si>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</si>
  <si>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</si>
  <si>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</si>
  <si>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</si>
  <si>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</si>
  <si>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</si>
  <si>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</si>
  <si>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</si>
  <si>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</si>
  <si>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</si>
  <si>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</si>
  <si>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</si>
  <si>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</si>
  <si>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</si>
  <si>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</si>
  <si>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</si>
  <si>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</si>
  <si>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</si>
  <si>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</si>
  <si>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</si>
  <si>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</si>
  <si>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</si>
  <si>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</si>
  <si>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</si>
  <si>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</si>
  <si>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</si>
  <si>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</si>
  <si>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</si>
  <si>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</si>
  <si>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</si>
  <si>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</si>
  <si>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</si>
  <si>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</si>
  <si>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</si>
  <si>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</si>
  <si>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</si>
  <si>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</si>
  <si>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</si>
  <si>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</si>
  <si>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</si>
  <si>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</si>
  <si>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</si>
  <si>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</si>
  <si>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</si>
  <si>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</si>
  <si>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</si>
  <si>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</si>
  <si>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</si>
  <si>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</si>
  <si>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</si>
  <si>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</si>
  <si>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</si>
  <si>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</si>
  <si>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</si>
  <si>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</si>
  <si>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</si>
  <si>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</si>
  <si>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</si>
  <si>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</si>
  <si>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</si>
  <si>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</si>
  <si>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</si>
  <si>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</si>
  <si>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</si>
  <si>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</si>
  <si>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</si>
  <si>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</si>
  <si>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</si>
  <si>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</si>
  <si>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</si>
  <si>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</si>
  <si>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</si>
  <si>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</si>
  <si>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</si>
  <si>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</si>
  <si>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</si>
  <si>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</si>
  <si>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</si>
  <si>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</si>
  <si>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</si>
  <si>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</si>
  <si>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</si>
  <si>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</si>
  <si>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</si>
  <si>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</si>
  <si>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</si>
  <si>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</si>
  <si>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</si>
  <si>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</si>
  <si>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</si>
  <si>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</si>
  <si>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</si>
  <si>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</si>
  <si>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</si>
  <si>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</si>
  <si>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</si>
  <si>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</si>
  <si>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</si>
  <si>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</si>
  <si>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</si>
  <si>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</si>
  <si>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</si>
  <si>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</si>
  <si>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</si>
  <si>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</si>
  <si>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</si>
  <si>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</si>
  <si>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</si>
  <si>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</si>
  <si>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</si>
  <si>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</si>
  <si>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</si>
  <si>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</si>
  <si>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</si>
  <si>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</si>
  <si>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</si>
  <si>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</si>
  <si>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</si>
  <si>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</si>
  <si>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</si>
  <si>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</si>
  <si>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</si>
  <si>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</si>
  <si>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</si>
  <si>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</si>
  <si>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</si>
  <si>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</si>
  <si>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</si>
  <si>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</si>
  <si>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</si>
  <si>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</si>
  <si>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</si>
  <si>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</si>
  <si>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</si>
  <si>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</si>
  <si>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</si>
  <si>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</si>
  <si>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</si>
  <si>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</si>
  <si>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</si>
  <si>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</si>
  <si>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</si>
  <si>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</si>
  <si>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</si>
  <si>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</si>
  <si>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</si>
  <si>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</si>
  <si>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</si>
  <si>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</si>
  <si>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</si>
  <si>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</si>
  <si>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</si>
  <si>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</si>
  <si>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</si>
  <si>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</si>
  <si>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</si>
  <si>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</si>
  <si>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</si>
  <si>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</si>
  <si>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</si>
  <si>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</si>
  <si>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</si>
  <si>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</si>
  <si>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</si>
  <si>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</si>
  <si>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</si>
  <si>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</si>
  <si>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</si>
  <si>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</si>
  <si>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</si>
  <si>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</si>
  <si>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</si>
  <si>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</si>
  <si>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</si>
  <si>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</si>
  <si>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</si>
  <si>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</si>
  <si>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</si>
  <si>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</si>
  <si>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</si>
  <si>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</si>
  <si>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</si>
  <si>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</si>
  <si>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</si>
  <si>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</si>
  <si>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</si>
  <si>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</si>
  <si>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</si>
  <si>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</si>
  <si>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</si>
  <si>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</si>
  <si>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</si>
  <si>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</si>
  <si>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</si>
  <si>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</si>
  <si>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</si>
  <si>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</si>
  <si>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</si>
  <si>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</si>
  <si>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</si>
  <si>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</si>
  <si>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</si>
  <si>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</si>
  <si>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</si>
  <si>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</si>
  <si>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</si>
  <si>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</si>
  <si>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</si>
  <si>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</si>
  <si>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</si>
  <si>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</si>
  <si>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</si>
  <si>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</si>
  <si>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</si>
  <si>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</si>
  <si>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</si>
  <si>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</si>
  <si>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</si>
  <si>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</si>
  <si>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</si>
  <si>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</si>
  <si>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</si>
  <si>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</si>
  <si>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</si>
  <si>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</si>
  <si>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</si>
  <si>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</si>
  <si>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</si>
  <si>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</si>
  <si>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</si>
  <si>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</si>
  <si>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</si>
  <si>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</si>
  <si>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</si>
  <si>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</si>
  <si>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</si>
  <si>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</si>
  <si>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</si>
  <si>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</si>
  <si>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</si>
  <si>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</si>
  <si>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</si>
  <si>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</si>
  <si>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</si>
  <si>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</si>
  <si>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</si>
  <si>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</si>
  <si>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</si>
  <si>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</si>
  <si>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</si>
  <si>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</si>
  <si>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</si>
  <si>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</si>
  <si>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</si>
  <si>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</si>
  <si>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</si>
  <si>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</si>
  <si>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</si>
  <si>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</si>
  <si>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</si>
  <si>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</si>
  <si>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</si>
  <si>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</si>
  <si>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</si>
  <si>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</si>
  <si>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</si>
  <si>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</si>
  <si>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</si>
  <si>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</si>
  <si>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</si>
  <si>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</si>
  <si>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</si>
  <si>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</si>
  <si>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</si>
  <si>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</si>
  <si>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</si>
  <si>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</si>
  <si>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</si>
  <si>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</si>
  <si>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</si>
  <si>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</si>
  <si>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</si>
  <si>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</si>
  <si>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</si>
  <si>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</si>
  <si>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</si>
  <si>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</si>
  <si>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</si>
  <si>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</si>
  <si>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</si>
  <si>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</si>
  <si>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</si>
  <si>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</si>
  <si>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</si>
  <si>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</si>
  <si>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</si>
  <si>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</si>
  <si>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</si>
  <si>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</si>
  <si>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</si>
  <si>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</si>
  <si>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</si>
  <si>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</si>
  <si>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</si>
  <si>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</si>
  <si>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</si>
  <si>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</si>
  <si>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</si>
  <si>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</si>
  <si>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</si>
  <si>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</si>
  <si>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</si>
  <si>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</si>
  <si>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</si>
  <si>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</si>
  <si>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</si>
  <si>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</si>
  <si>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</si>
  <si>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</si>
  <si>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</si>
  <si>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</si>
  <si>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</si>
  <si>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</si>
  <si>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</si>
  <si>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</si>
  <si>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</si>
  <si>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</si>
  <si>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</si>
  <si>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</si>
  <si>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</si>
  <si>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</si>
  <si>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</si>
  <si>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</si>
  <si>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</si>
  <si>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</si>
  <si>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</si>
  <si>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</si>
  <si>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</si>
  <si>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</si>
  <si>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</si>
  <si>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</si>
  <si>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</si>
  <si>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</si>
  <si>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</si>
  <si>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</si>
  <si>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</si>
  <si>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</si>
  <si>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</si>
  <si>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</si>
  <si>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</si>
  <si>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</si>
  <si>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</si>
  <si>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</si>
  <si>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</si>
  <si>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</si>
  <si>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</si>
  <si>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</si>
  <si>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</si>
  <si>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</si>
  <si>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</si>
  <si>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</si>
  <si>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</si>
  <si>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</si>
  <si>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</si>
  <si>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</si>
  <si>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</si>
  <si>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</si>
  <si>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</si>
  <si>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</si>
  <si>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</si>
  <si>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</si>
  <si>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</si>
  <si>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</si>
  <si>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</si>
  <si>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</si>
  <si>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</si>
  <si>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</si>
  <si>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</si>
  <si>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</si>
  <si>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</si>
  <si>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</si>
  <si>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</si>
  <si>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</si>
  <si>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</si>
  <si>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</si>
  <si>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</si>
  <si>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</si>
  <si>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</si>
  <si>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</si>
  <si>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</si>
  <si>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</si>
  <si>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</si>
  <si>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</si>
  <si>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</si>
  <si>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</si>
  <si>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</si>
  <si>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</si>
  <si>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</si>
  <si>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</si>
  <si>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</si>
  <si>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</si>
  <si>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</si>
  <si>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</si>
  <si>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</si>
  <si>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</si>
  <si>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</si>
  <si>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</si>
  <si>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</si>
  <si>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</si>
  <si>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</si>
  <si>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</si>
  <si>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</si>
  <si>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</si>
  <si>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</si>
  <si>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</si>
  <si>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</si>
  <si>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</si>
  <si>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</si>
  <si>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</si>
  <si>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</si>
  <si>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</si>
  <si>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</si>
  <si>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</si>
  <si>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</si>
  <si>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</si>
  <si>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</si>
  <si>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</si>
  <si>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</si>
  <si>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</si>
  <si>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</si>
  <si>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</si>
  <si>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</si>
  <si>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</si>
  <si>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</si>
  <si>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</si>
  <si>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</si>
  <si>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</si>
  <si>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</si>
  <si>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</si>
  <si>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</si>
  <si>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</si>
  <si>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</si>
  <si>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</si>
  <si>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</si>
  <si>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</si>
  <si>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</si>
  <si>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</si>
  <si>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</si>
  <si>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</si>
  <si>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</si>
  <si>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</si>
  <si>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</si>
  <si>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</si>
  <si>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</si>
  <si>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</si>
  <si>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</si>
  <si>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</si>
  <si>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</si>
  <si>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</si>
  <si>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</si>
  <si>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</si>
  <si>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</si>
  <si>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</si>
  <si>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</si>
  <si>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</si>
  <si>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</si>
  <si>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</si>
  <si>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</si>
  <si>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</si>
  <si>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</si>
  <si>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</si>
  <si>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</si>
  <si>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</si>
  <si>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</si>
  <si>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</si>
  <si>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</si>
  <si>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</si>
  <si>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</si>
  <si>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</si>
  <si>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</si>
  <si>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</si>
  <si>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</si>
  <si>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</si>
  <si>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</si>
  <si>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</si>
  <si>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</si>
  <si>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</si>
  <si>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</si>
  <si>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</si>
  <si>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</si>
  <si>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</si>
  <si>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</si>
  <si>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</si>
  <si>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</si>
  <si>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</si>
  <si>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</si>
  <si>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</si>
  <si>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</si>
  <si>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</si>
  <si>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</si>
  <si>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</si>
  <si>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</si>
  <si>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</si>
  <si>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</si>
  <si>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</si>
  <si>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</si>
  <si>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</si>
  <si>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</si>
  <si>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</si>
  <si>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</si>
  <si>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</si>
  <si>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</si>
  <si>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</si>
  <si>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</si>
  <si>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</si>
  <si>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</si>
  <si>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</si>
  <si>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</si>
  <si>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</si>
  <si>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</si>
  <si>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</si>
  <si>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</si>
  <si>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</si>
  <si>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</si>
  <si>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</si>
  <si>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</si>
  <si>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</si>
  <si>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</si>
  <si>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</si>
  <si>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</si>
  <si>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</si>
  <si>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</si>
  <si>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</si>
  <si>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</si>
  <si>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</si>
  <si>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</si>
  <si>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</si>
  <si>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</si>
  <si>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</si>
  <si>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</si>
  <si>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</si>
  <si>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</si>
  <si>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</si>
  <si>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</si>
  <si>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</si>
  <si>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</si>
  <si>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</si>
  <si>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</si>
  <si>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</si>
  <si>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</si>
  <si>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</si>
  <si>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</si>
  <si>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</si>
  <si>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</si>
  <si>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</si>
  <si>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</si>
  <si>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</si>
  <si>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</si>
  <si>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</si>
  <si>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</si>
  <si>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</si>
  <si>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</si>
  <si>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</si>
  <si>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</si>
  <si>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</si>
  <si>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</si>
  <si>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</si>
  <si>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</si>
  <si>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</si>
  <si>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</si>
  <si>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</si>
  <si>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</si>
  <si>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</si>
  <si>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</si>
  <si>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</si>
  <si>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</si>
  <si>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</si>
  <si>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</si>
  <si>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</si>
  <si>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</si>
  <si>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</si>
  <si>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</si>
  <si>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</si>
  <si>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</si>
  <si>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</si>
  <si>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</si>
  <si>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</si>
  <si>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</si>
  <si>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</si>
  <si>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</si>
  <si>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</si>
  <si>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</si>
  <si>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</si>
  <si>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</si>
  <si>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</si>
  <si>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</si>
  <si>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</si>
  <si>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</si>
  <si>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</si>
  <si>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</si>
  <si>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</si>
  <si>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</si>
  <si>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</si>
  <si>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</si>
  <si>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</si>
  <si>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</si>
  <si>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</si>
  <si>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</si>
  <si>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</si>
  <si>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</si>
  <si>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</si>
  <si>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</si>
  <si>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</si>
  <si>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</si>
  <si>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</si>
  <si>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</si>
  <si>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</si>
  <si>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</si>
  <si>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</si>
  <si>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</si>
  <si>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</si>
  <si>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</si>
  <si>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</si>
  <si>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</si>
  <si>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</si>
  <si>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</si>
  <si>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</si>
  <si>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</si>
  <si>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</si>
  <si>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</si>
  <si>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</si>
  <si>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</si>
  <si>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</si>
  <si>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</si>
  <si>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</si>
  <si>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</si>
  <si>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</si>
  <si>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</si>
  <si>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</si>
  <si>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</si>
  <si>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</si>
  <si>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</si>
  <si>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</si>
  <si>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</si>
  <si>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</si>
  <si>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</si>
  <si>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</si>
  <si>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</si>
  <si>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</si>
  <si>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</si>
  <si>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</si>
  <si>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</si>
  <si>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</si>
  <si>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</si>
  <si>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</si>
  <si>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</si>
  <si>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</si>
  <si>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</si>
  <si>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</si>
  <si>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</si>
  <si>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</si>
  <si>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</si>
  <si>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</si>
  <si>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</si>
  <si>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</si>
  <si>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</si>
  <si>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</si>
  <si>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</si>
  <si>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</si>
  <si>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</si>
  <si>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</si>
  <si>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</si>
  <si>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</si>
  <si>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</si>
  <si>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</si>
  <si>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</si>
  <si>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</si>
  <si>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</si>
  <si>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</si>
  <si>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</si>
  <si>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</si>
  <si>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</si>
  <si>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</si>
  <si>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</si>
  <si>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</si>
  <si>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</si>
  <si>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</si>
  <si>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</si>
  <si>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</si>
  <si>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</si>
  <si>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</si>
  <si>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</si>
  <si>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</si>
  <si>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</si>
  <si>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</si>
  <si>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</si>
  <si>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</si>
  <si>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</si>
  <si>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</si>
  <si>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</si>
  <si>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</si>
  <si>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</si>
  <si>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</si>
  <si>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</si>
  <si>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</si>
  <si>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</si>
  <si>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</si>
  <si>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</si>
  <si>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</si>
  <si>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</si>
  <si>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</si>
  <si>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</si>
  <si>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</si>
  <si>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</si>
  <si>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</si>
  <si>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</si>
  <si>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</si>
  <si>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</si>
  <si>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</si>
  <si>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</si>
  <si>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</si>
  <si>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</si>
  <si>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</si>
  <si>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</si>
  <si>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</si>
  <si>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</si>
  <si>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</si>
  <si>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</si>
  <si>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</si>
  <si>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</si>
  <si>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</si>
  <si>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</si>
  <si>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</si>
  <si>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</si>
  <si>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</si>
  <si>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</si>
  <si>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</si>
  <si>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</si>
  <si>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</si>
  <si>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</si>
  <si>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</si>
  <si>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</si>
  <si>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</si>
  <si>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</si>
  <si>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</si>
  <si>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</si>
  <si>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</si>
  <si>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</si>
  <si>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</si>
  <si>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</si>
  <si>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</si>
  <si>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</si>
  <si>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</si>
  <si>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</si>
  <si>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</si>
  <si>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</si>
  <si>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</si>
  <si>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</si>
  <si>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</si>
  <si>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</si>
  <si>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</si>
  <si>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</si>
  <si>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</si>
  <si>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</si>
  <si>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</si>
  <si>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</si>
  <si>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</si>
  <si>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</si>
  <si>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</si>
  <si>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</si>
  <si>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</si>
  <si>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</si>
  <si>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</si>
  <si>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</si>
  <si>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</si>
  <si>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</si>
  <si>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</si>
  <si>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</si>
  <si>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</si>
  <si>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</si>
  <si>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</si>
  <si>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</si>
  <si>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</si>
  <si>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</si>
  <si>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</si>
  <si>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</si>
  <si>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</si>
  <si>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</si>
  <si>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</si>
  <si>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</si>
  <si>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</si>
  <si>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</si>
  <si>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</si>
  <si>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</si>
  <si>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</si>
  <si>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</si>
  <si>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</si>
  <si>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</si>
  <si>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</si>
  <si>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</si>
  <si>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</si>
  <si>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</si>
  <si>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</si>
  <si>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</si>
  <si>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</si>
  <si>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</si>
  <si>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</si>
  <si>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</si>
  <si>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</si>
  <si>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</si>
  <si>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</si>
  <si>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</si>
  <si>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</si>
  <si>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</si>
  <si>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</si>
  <si>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</si>
  <si>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</si>
  <si>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</si>
  <si>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</si>
  <si>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</si>
  <si>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</si>
  <si>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</si>
  <si>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</si>
  <si>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</si>
  <si>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</si>
  <si>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</si>
  <si>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</si>
  <si>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</si>
  <si>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</si>
  <si>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</si>
  <si>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</si>
  <si>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</si>
  <si>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</si>
  <si>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</si>
  <si>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</si>
  <si>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</si>
  <si>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</si>
  <si>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</si>
  <si>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</si>
  <si>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</si>
  <si>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</si>
  <si>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</si>
  <si>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</si>
  <si>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</si>
  <si>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</si>
  <si>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</si>
  <si>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</si>
  <si>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</si>
  <si>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</si>
  <si>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</si>
  <si>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</si>
  <si>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</si>
  <si>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</si>
  <si>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</si>
  <si>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</si>
  <si>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</si>
  <si>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</si>
  <si>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</si>
  <si>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</si>
  <si>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</si>
  <si>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</si>
  <si>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</si>
  <si>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</si>
  <si>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</si>
  <si>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</si>
  <si>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</si>
  <si>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</si>
  <si>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</si>
  <si>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</si>
  <si>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</si>
  <si>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</si>
  <si>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</si>
  <si>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</si>
  <si>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</si>
  <si>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</si>
  <si>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</si>
  <si>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</si>
  <si>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</si>
  <si>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</si>
  <si>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</si>
  <si>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</si>
  <si>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</si>
  <si>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</si>
  <si>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</si>
  <si>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</si>
  <si>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</si>
  <si>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</si>
  <si>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</si>
  <si>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</si>
  <si>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</si>
  <si>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</si>
  <si>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</si>
  <si>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</si>
  <si>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</si>
  <si>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</si>
  <si>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</si>
  <si>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</si>
  <si>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</si>
  <si>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</si>
  <si>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</si>
  <si>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</si>
  <si>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</si>
  <si>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</si>
  <si>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</si>
  <si>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</si>
  <si>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</si>
  <si>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</si>
  <si>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</si>
  <si>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</si>
  <si>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</si>
  <si>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</si>
  <si>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</si>
  <si>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</si>
  <si>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</si>
  <si>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</si>
  <si>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</si>
  <si>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</si>
  <si>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</si>
  <si>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</si>
  <si>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</si>
  <si>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</si>
  <si>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</si>
  <si>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</si>
  <si>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</si>
  <si>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</si>
  <si>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</si>
  <si>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</si>
  <si>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</si>
  <si>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</si>
  <si>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</si>
  <si>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</si>
  <si>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</si>
  <si>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</si>
  <si>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</si>
  <si>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</si>
  <si>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</si>
  <si>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</si>
  <si>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</si>
  <si>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</si>
  <si>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</si>
  <si>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</si>
  <si>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</si>
  <si>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</si>
  <si>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</si>
  <si>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</si>
  <si>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</si>
  <si>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</si>
  <si>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</si>
  <si>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</si>
  <si>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</si>
  <si>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</si>
  <si>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</si>
  <si>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</si>
  <si>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</si>
  <si>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</si>
  <si>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</si>
  <si>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</si>
  <si>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</si>
  <si>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</si>
  <si>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</si>
  <si>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</si>
  <si>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</si>
  <si>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</si>
  <si>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</si>
  <si>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</si>
  <si>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</si>
  <si>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</si>
  <si>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</si>
  <si>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</si>
  <si>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</si>
  <si>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</si>
  <si>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</si>
  <si>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</si>
  <si>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</si>
  <si>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</si>
  <si>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</si>
  <si>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</si>
  <si>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</si>
  <si>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</si>
  <si>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</si>
  <si>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</si>
  <si>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</si>
  <si>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</si>
  <si>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</si>
  <si>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</si>
  <si>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</si>
  <si>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</si>
  <si>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</si>
  <si>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</si>
  <si>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</si>
  <si>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</si>
  <si>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</si>
  <si>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</si>
  <si>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</si>
  <si>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</si>
  <si>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</si>
  <si>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</si>
  <si>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</si>
  <si>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</si>
  <si>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</si>
  <si>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</si>
  <si>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</si>
  <si>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</si>
  <si>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</si>
  <si>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</si>
  <si>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</si>
  <si>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</si>
  <si>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</si>
  <si>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</si>
  <si>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</si>
  <si>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</si>
  <si>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</si>
  <si>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</si>
  <si>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</si>
  <si>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</si>
  <si>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</si>
  <si>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</si>
  <si>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</si>
  <si>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</si>
  <si>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</si>
  <si>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</si>
  <si>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</si>
  <si>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</si>
  <si>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</si>
  <si>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</si>
  <si>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</si>
  <si>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</si>
  <si>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</si>
  <si>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</si>
  <si>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</si>
  <si>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</si>
  <si>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</si>
  <si>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</si>
  <si>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</si>
  <si>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</si>
  <si>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</si>
  <si>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</si>
  <si>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</si>
  <si>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</si>
  <si>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</si>
  <si>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</si>
  <si>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</si>
  <si>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</si>
  <si>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</si>
  <si>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</si>
  <si>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</si>
  <si>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</si>
  <si>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</si>
  <si>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</si>
  <si>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</si>
  <si>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</si>
  <si>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</si>
  <si>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</si>
  <si>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</si>
  <si>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</si>
  <si>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</si>
  <si>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</si>
  <si>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</si>
  <si>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</si>
  <si>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</si>
  <si>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</si>
  <si>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</si>
  <si>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</si>
  <si>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</si>
  <si>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</si>
  <si>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</si>
  <si>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</si>
  <si>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</si>
  <si>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</si>
  <si>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</si>
  <si>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</si>
  <si>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</si>
  <si>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</si>
  <si>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</si>
  <si>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</si>
  <si>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</si>
  <si>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</si>
  <si>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</si>
  <si>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</si>
  <si>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</si>
  <si>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</si>
  <si>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</si>
  <si>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</si>
  <si>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</si>
  <si>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</si>
  <si>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</si>
  <si>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</si>
  <si>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</si>
  <si>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</si>
  <si>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</si>
  <si>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</si>
  <si>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</si>
  <si>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</si>
  <si>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</si>
  <si>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</si>
  <si>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</si>
  <si>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</si>
  <si>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</si>
  <si>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</si>
  <si>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</si>
  <si>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</si>
  <si>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</si>
  <si>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</si>
  <si>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</si>
  <si>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</si>
  <si>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</si>
  <si>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</si>
  <si>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</si>
  <si>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</si>
  <si>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</si>
  <si>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</si>
  <si>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</si>
  <si>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</si>
  <si>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</si>
  <si>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</si>
  <si>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</si>
  <si>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</si>
  <si>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</si>
  <si>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</si>
  <si>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</si>
  <si>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</si>
  <si>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</si>
  <si>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</si>
  <si>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</si>
  <si>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</si>
  <si>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</si>
  <si>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</si>
  <si>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</si>
  <si>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</si>
  <si>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</si>
  <si>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</si>
  <si>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</si>
  <si>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</si>
  <si>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</si>
  <si>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</si>
  <si>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</si>
  <si>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</si>
  <si>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</si>
  <si>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</si>
  <si>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</si>
  <si>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</si>
  <si>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</si>
  <si>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</si>
  <si>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</si>
  <si>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</si>
  <si>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</si>
  <si>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</si>
  <si>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</si>
  <si>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</si>
  <si>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</si>
  <si>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</si>
  <si>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</si>
  <si>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</si>
  <si>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</si>
  <si>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</si>
  <si>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</si>
  <si>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</si>
  <si>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</si>
  <si>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</si>
  <si>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</si>
  <si>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</si>
  <si>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</si>
  <si>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</si>
  <si>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</si>
  <si>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</si>
  <si>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</si>
  <si>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</si>
  <si>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</si>
  <si>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</si>
  <si>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</si>
  <si>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</si>
  <si>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</si>
  <si>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</si>
  <si>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</si>
  <si>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</si>
  <si>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</si>
  <si>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</si>
  <si>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</si>
  <si>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</si>
  <si>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</si>
  <si>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</si>
  <si>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</si>
  <si>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</si>
  <si>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</si>
  <si>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</si>
  <si>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</si>
  <si>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</si>
  <si>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</si>
  <si>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</si>
  <si>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</si>
  <si>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</si>
  <si>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</si>
  <si>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</si>
  <si>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</si>
  <si>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</si>
  <si>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</si>
  <si>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</si>
  <si>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</si>
  <si>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</si>
  <si>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</si>
  <si>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</si>
  <si>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</si>
  <si>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</si>
  <si>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</si>
  <si>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</si>
  <si>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</si>
  <si>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</si>
  <si>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</si>
  <si>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</si>
  <si>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</si>
  <si>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</si>
  <si>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</si>
  <si>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</si>
  <si>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</si>
  <si>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</si>
  <si>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</si>
  <si>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</si>
  <si>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</si>
  <si>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</si>
  <si>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</si>
  <si>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</si>
  <si>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</si>
  <si>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</si>
  <si>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</si>
  <si>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</si>
  <si>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</si>
  <si>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</si>
  <si>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</si>
  <si>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</si>
  <si>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</si>
  <si>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</si>
  <si>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</si>
  <si>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</si>
  <si>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</si>
  <si>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</si>
  <si>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</si>
  <si>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</si>
  <si>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</si>
  <si>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</si>
  <si>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</si>
  <si>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</si>
  <si>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</si>
  <si>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</si>
  <si>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</si>
  <si>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</si>
  <si>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</si>
  <si>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</si>
  <si>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</si>
  <si>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</si>
  <si>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</si>
  <si>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</si>
  <si>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</si>
  <si>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</si>
  <si>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</si>
  <si>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</si>
  <si>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</si>
  <si>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</si>
  <si>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</si>
  <si>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</si>
  <si>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</si>
  <si>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</si>
  <si>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</si>
  <si>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</si>
  <si>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</si>
  <si>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</si>
  <si>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</si>
  <si>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</si>
  <si>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</si>
  <si>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</si>
  <si>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</si>
  <si>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</si>
  <si>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</si>
  <si>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</si>
  <si>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</si>
  <si>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</si>
  <si>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</si>
  <si>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</si>
  <si>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</si>
  <si>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</si>
  <si>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</si>
  <si>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</si>
  <si>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</si>
  <si>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</si>
  <si>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</si>
  <si>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</si>
  <si>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</si>
  <si>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</si>
  <si>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</si>
  <si>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</si>
  <si>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</si>
  <si>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</si>
  <si>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</si>
  <si>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</si>
  <si>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</si>
  <si>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</si>
  <si>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</si>
  <si>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</si>
  <si>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</si>
  <si>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</si>
  <si>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</si>
  <si>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</si>
  <si>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</si>
  <si>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</si>
  <si>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</si>
  <si>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</si>
  <si>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</si>
  <si>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</si>
  <si>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</si>
  <si>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</si>
  <si>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</si>
  <si>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</si>
  <si>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</si>
  <si>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</si>
  <si>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</si>
  <si>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</si>
  <si>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</si>
  <si>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</si>
  <si>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</si>
  <si>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</si>
  <si>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</si>
  <si>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</si>
  <si>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</si>
  <si>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</si>
  <si>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</si>
  <si>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</si>
  <si>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</si>
  <si>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</si>
  <si>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</si>
  <si>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</si>
  <si>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</si>
  <si>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</si>
  <si>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</si>
  <si>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</si>
  <si>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</si>
  <si>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</si>
  <si>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</si>
  <si>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</si>
  <si>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</si>
  <si>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</si>
  <si>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</si>
  <si>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</si>
  <si>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</si>
  <si>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</si>
  <si>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</si>
  <si>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</si>
  <si>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</si>
  <si>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</si>
  <si>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</si>
  <si>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</si>
  <si>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</si>
  <si>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</si>
  <si>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</si>
  <si>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</si>
  <si>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</si>
  <si>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</si>
  <si>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</si>
  <si>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</si>
  <si>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</si>
  <si>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</si>
  <si>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</si>
  <si>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</si>
  <si>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</si>
  <si>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</si>
  <si>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</si>
  <si>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</si>
  <si>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</si>
  <si>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</si>
  <si>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</si>
  <si>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</si>
  <si>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</si>
  <si>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</si>
  <si>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</si>
  <si>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</si>
  <si>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</si>
  <si>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</si>
  <si>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</si>
  <si>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</si>
  <si>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</si>
  <si>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</si>
  <si>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</si>
  <si>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</si>
  <si>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</si>
  <si>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</si>
  <si>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</si>
  <si>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</si>
  <si>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</si>
  <si>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</si>
  <si>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</si>
  <si>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</si>
  <si>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</si>
  <si>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</si>
  <si>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</si>
  <si>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</si>
  <si>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</si>
  <si>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</si>
  <si>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</si>
  <si>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</si>
  <si>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</si>
  <si>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</si>
  <si>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</si>
  <si>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</si>
  <si>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</si>
  <si>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</si>
  <si>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</si>
  <si>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</si>
  <si>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</si>
  <si>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</si>
  <si>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</si>
  <si>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</si>
  <si>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</si>
  <si>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</si>
  <si>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</si>
  <si>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</si>
  <si>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</si>
  <si>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</si>
  <si>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</si>
  <si>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</si>
  <si>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</si>
  <si>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</si>
  <si>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</si>
  <si>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</si>
  <si>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</si>
  <si>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</si>
  <si>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</si>
  <si>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</si>
  <si>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</si>
  <si>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</si>
  <si>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</si>
  <si>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</si>
  <si>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</si>
  <si>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</si>
  <si>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</si>
  <si>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</si>
  <si>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</si>
  <si>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</si>
  <si>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</si>
  <si>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</si>
  <si>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</si>
  <si>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</si>
  <si>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</si>
  <si>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</si>
  <si>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</si>
  <si>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</si>
  <si>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</si>
  <si>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</si>
  <si>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</si>
  <si>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</si>
  <si>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</si>
  <si>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</si>
  <si>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</si>
  <si>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</si>
  <si>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</si>
  <si>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</si>
  <si>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</si>
  <si>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</si>
  <si>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</si>
  <si>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</si>
  <si>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</si>
  <si>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</si>
  <si>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</si>
  <si>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</si>
  <si>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</si>
  <si>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</si>
  <si>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</si>
  <si>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</si>
  <si>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</si>
  <si>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</si>
  <si>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</si>
  <si>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</si>
  <si>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</si>
  <si>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</si>
  <si>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</si>
  <si>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</si>
  <si>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</si>
  <si>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</si>
  <si>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</si>
  <si>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</si>
  <si>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</si>
  <si>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</si>
  <si>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</si>
  <si>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</si>
  <si>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</si>
  <si>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</si>
  <si>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</si>
  <si>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</si>
  <si>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</si>
  <si>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</si>
  <si>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</si>
  <si>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</si>
  <si>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</si>
  <si>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</si>
  <si>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</si>
  <si>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</si>
  <si>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</si>
  <si>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</si>
  <si>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</si>
  <si>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</si>
  <si>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</si>
  <si>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</si>
  <si>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</si>
  <si>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</si>
  <si>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</si>
  <si>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</si>
  <si>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</si>
  <si>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</si>
  <si>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</si>
  <si>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</si>
  <si>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</si>
  <si>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</si>
  <si>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</si>
  <si>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</si>
  <si>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</si>
  <si>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</si>
  <si>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</si>
  <si>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</si>
  <si>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</si>
  <si>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</si>
  <si>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</si>
  <si>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</si>
  <si>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</si>
  <si>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</si>
  <si>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</si>
  <si>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</si>
  <si>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</si>
  <si>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</si>
  <si>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</si>
  <si>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</si>
  <si>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</si>
  <si>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</si>
  <si>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</si>
  <si>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</si>
  <si>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</si>
  <si>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</si>
  <si>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</si>
  <si>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</si>
  <si>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</si>
  <si>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</si>
  <si>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</si>
  <si>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</si>
  <si>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</si>
  <si>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</si>
  <si>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</si>
  <si>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</si>
  <si>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</si>
  <si>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</si>
  <si>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</si>
  <si>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</si>
  <si>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</si>
  <si>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</si>
  <si>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</si>
  <si>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</si>
  <si>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</si>
  <si>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</si>
  <si>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</si>
  <si>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</si>
  <si>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</si>
  <si>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</si>
  <si>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</si>
  <si>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</si>
  <si>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</si>
  <si>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</si>
  <si>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</si>
  <si>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</si>
  <si>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</si>
  <si>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</si>
  <si>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</si>
  <si>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</si>
  <si>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</si>
  <si>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</si>
  <si>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</si>
  <si>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</si>
  <si>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</si>
  <si>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</si>
  <si>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</si>
  <si>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</si>
  <si>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</si>
  <si>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</si>
  <si>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</si>
  <si>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</si>
  <si>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</si>
  <si>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</si>
  <si>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</si>
  <si>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</si>
  <si>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</si>
  <si>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</si>
  <si>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</si>
  <si>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</si>
  <si>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</si>
  <si>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</si>
  <si>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</si>
  <si>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</si>
  <si>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</si>
  <si>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</si>
  <si>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</si>
  <si>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</si>
  <si>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</si>
  <si>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</si>
  <si>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</si>
  <si>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</si>
  <si>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</si>
  <si>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</si>
  <si>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</si>
  <si>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</si>
  <si>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</si>
  <si>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</si>
  <si>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</si>
  <si>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</si>
  <si>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</si>
  <si>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</si>
  <si>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</si>
  <si>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</si>
  <si>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</si>
  <si>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</si>
  <si>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</si>
  <si>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</si>
  <si>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</si>
  <si>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</si>
  <si>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</si>
  <si>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</si>
  <si>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</si>
  <si>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</si>
  <si>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</si>
  <si>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</si>
  <si>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</si>
  <si>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</si>
  <si>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</si>
  <si>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</si>
  <si>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</si>
  <si>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</si>
  <si>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</si>
  <si>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</si>
  <si>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</si>
  <si>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</si>
  <si>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</si>
  <si>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</si>
  <si>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</si>
  <si>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</si>
  <si>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</si>
  <si>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</si>
  <si>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</si>
  <si>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</si>
  <si>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</si>
  <si>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</si>
  <si>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</si>
  <si>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</si>
  <si>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</si>
  <si>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</si>
  <si>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</si>
  <si>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</si>
  <si>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</si>
  <si>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</si>
  <si>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</si>
  <si>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</si>
  <si>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</si>
  <si>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</si>
  <si>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</si>
  <si>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</si>
  <si>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</si>
  <si>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</si>
  <si>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</si>
  <si>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</si>
  <si>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</si>
  <si>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</si>
  <si>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</si>
  <si>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</si>
  <si>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</si>
  <si>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</si>
  <si>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</si>
  <si>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</si>
  <si>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</si>
  <si>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</si>
  <si>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</si>
  <si>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</si>
  <si>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</si>
  <si>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</si>
  <si>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</si>
  <si>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</si>
  <si>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</si>
  <si>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</si>
  <si>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</si>
  <si>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</si>
  <si>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</si>
  <si>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</si>
  <si>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</si>
  <si>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</si>
  <si>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</si>
  <si>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</si>
  <si>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</si>
  <si>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</si>
  <si>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</si>
  <si>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</si>
  <si>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</si>
  <si>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</si>
  <si>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</si>
  <si>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</si>
  <si>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</si>
  <si>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</si>
  <si>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</si>
  <si>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</si>
  <si>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</si>
  <si>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</si>
  <si>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</si>
  <si>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</si>
  <si>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</si>
  <si>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</si>
  <si>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</si>
  <si>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</si>
  <si>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</si>
  <si>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</si>
  <si>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</si>
  <si>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</si>
  <si>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</si>
  <si>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</si>
  <si>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</si>
  <si>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</si>
  <si>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</si>
  <si>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</si>
  <si>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</si>
  <si>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</si>
  <si>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</si>
  <si>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</si>
  <si>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</si>
  <si>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</si>
  <si>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</si>
  <si>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</si>
  <si>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</si>
  <si>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</si>
  <si>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</si>
  <si>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</si>
  <si>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</si>
  <si>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</si>
  <si>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</si>
  <si>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</si>
  <si>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</si>
  <si>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</si>
  <si>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</si>
  <si>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</si>
  <si>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</si>
  <si>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</si>
  <si>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</si>
  <si>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</si>
  <si>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</si>
  <si>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</si>
  <si>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</si>
  <si>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</si>
  <si>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</si>
  <si>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</si>
  <si>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</si>
  <si>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</si>
  <si>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</si>
  <si>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</si>
  <si>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</si>
  <si>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</si>
  <si>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</si>
  <si>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</si>
  <si>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</si>
  <si>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</si>
  <si>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</si>
  <si>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</si>
  <si>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</si>
  <si>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</si>
  <si>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</si>
  <si>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</si>
  <si>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</si>
  <si>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</si>
  <si>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</si>
  <si>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</si>
  <si>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</si>
  <si>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</si>
  <si>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</si>
  <si>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</si>
  <si>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</si>
  <si>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</si>
  <si>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</si>
  <si>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</si>
  <si>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</si>
  <si>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</si>
  <si>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</si>
  <si>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</si>
  <si>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</si>
  <si>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</si>
  <si>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</si>
  <si>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</si>
  <si>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</si>
  <si>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</si>
  <si>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</si>
  <si>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</si>
  <si>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</si>
  <si>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</si>
  <si>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</si>
  <si>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</si>
  <si>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</si>
  <si>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</si>
  <si>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</si>
  <si>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</si>
  <si>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</si>
  <si>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</si>
  <si>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</si>
  <si>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</si>
  <si>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</si>
  <si>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</si>
  <si>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</si>
  <si>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</si>
  <si>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</si>
  <si>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</si>
  <si>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</si>
  <si>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</si>
  <si>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</si>
  <si>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</si>
  <si>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</si>
  <si>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</si>
  <si>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</si>
  <si>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</si>
  <si>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</si>
  <si>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</si>
  <si>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</si>
  <si>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</si>
  <si>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</si>
  <si>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</si>
  <si>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</si>
  <si>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</si>
  <si>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</si>
  <si>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</si>
  <si>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</si>
  <si>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</si>
  <si>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</si>
  <si>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</si>
  <si>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</si>
  <si>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</si>
  <si>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</si>
  <si>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</si>
  <si>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</si>
  <si>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</si>
  <si>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</si>
  <si>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</si>
  <si>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</si>
  <si>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</si>
  <si>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</si>
  <si>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</si>
  <si>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</si>
  <si>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</si>
  <si>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</si>
  <si>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</si>
  <si>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</si>
  <si>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</si>
  <si>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</si>
  <si>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</si>
  <si>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</si>
  <si>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</si>
  <si>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</si>
  <si>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</si>
  <si>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</si>
  <si>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</si>
  <si>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</si>
  <si>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</si>
  <si>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</si>
  <si>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</si>
  <si>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</si>
  <si>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</si>
  <si>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</si>
  <si>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</si>
  <si>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</si>
  <si>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</si>
  <si>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</si>
  <si>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</si>
  <si>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</si>
  <si>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</si>
  <si>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</si>
  <si>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</si>
  <si>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</si>
  <si>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</si>
  <si>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</si>
  <si>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</si>
  <si>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</si>
  <si>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</si>
  <si>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</si>
  <si>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</si>
  <si>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</si>
  <si>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</si>
  <si>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</si>
  <si>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</si>
  <si>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</si>
  <si>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</si>
  <si>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</si>
  <si>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</si>
  <si>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</si>
  <si>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</si>
  <si>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</si>
  <si>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</si>
  <si>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</si>
  <si>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</si>
  <si>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</si>
  <si>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</si>
  <si>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</si>
  <si>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</si>
  <si>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</si>
  <si>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</si>
  <si>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</si>
  <si>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</si>
  <si>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</si>
  <si>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</si>
  <si>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</si>
  <si>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</si>
  <si>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</si>
  <si>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</si>
  <si>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</si>
  <si>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</si>
  <si>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</si>
  <si>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</si>
  <si>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</si>
  <si>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</si>
  <si>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</si>
  <si>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</si>
  <si>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</si>
  <si>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</si>
  <si>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</si>
  <si>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</si>
  <si>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</si>
  <si>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</si>
  <si>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</si>
  <si>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</si>
  <si>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</si>
  <si>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</si>
  <si>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</si>
  <si>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</si>
  <si>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</si>
  <si>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</si>
  <si>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</si>
  <si>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</si>
  <si>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</si>
  <si>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</si>
  <si>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</si>
  <si>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</si>
  <si>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</si>
  <si>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</si>
  <si>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</si>
  <si>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</si>
  <si>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</si>
  <si>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</si>
  <si>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</si>
  <si>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</si>
  <si>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</si>
  <si>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</si>
  <si>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</si>
  <si>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</si>
  <si>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</si>
  <si>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</si>
  <si>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</si>
  <si>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</si>
  <si>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</si>
  <si>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</si>
  <si>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</si>
  <si>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</si>
  <si>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</si>
  <si>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</si>
  <si>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</si>
  <si>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</si>
  <si>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</si>
  <si>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</si>
  <si>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</si>
  <si>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</si>
  <si>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</si>
  <si>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</si>
  <si>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</si>
  <si>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</si>
  <si>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</si>
  <si>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</si>
  <si>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</si>
  <si>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</si>
  <si>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</si>
  <si>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</si>
  <si>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</si>
  <si>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</si>
  <si>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</si>
  <si>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</si>
  <si>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</si>
  <si>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</si>
  <si>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</si>
  <si>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</si>
  <si>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</si>
  <si>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</si>
  <si>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</si>
  <si>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</si>
  <si>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</si>
  <si>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</si>
  <si>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</si>
  <si>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</si>
  <si>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</si>
  <si>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</si>
  <si>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</si>
  <si>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</si>
  <si>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</si>
  <si>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</si>
  <si>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</si>
  <si>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</si>
  <si>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</si>
  <si>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</si>
  <si>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</si>
  <si>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</si>
  <si>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</si>
  <si>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</si>
  <si>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</si>
  <si>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</si>
  <si>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</si>
  <si>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</si>
  <si>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</si>
  <si>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</si>
  <si>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</si>
  <si>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</si>
  <si>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</si>
  <si>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</si>
  <si>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</si>
  <si>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</si>
  <si>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</si>
  <si>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</si>
  <si>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</si>
  <si>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</si>
  <si>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</si>
  <si>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</si>
  <si>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</si>
  <si>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</si>
  <si>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</si>
  <si>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</si>
  <si>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</si>
  <si>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</si>
  <si>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</si>
  <si>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</si>
  <si>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</si>
  <si>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</si>
  <si>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</si>
  <si>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</si>
  <si>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</si>
  <si>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</si>
  <si>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</si>
  <si>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</si>
  <si>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</si>
  <si>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</si>
  <si>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</si>
  <si>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</si>
  <si>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</si>
  <si>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</si>
  <si>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</si>
  <si>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</si>
  <si>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</si>
  <si>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</si>
  <si>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</si>
  <si>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</si>
  <si>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</si>
  <si>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</si>
  <si>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</si>
  <si>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</si>
  <si>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</si>
  <si>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</si>
  <si>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</si>
  <si>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</si>
  <si>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</si>
  <si>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</si>
  <si>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</si>
  <si>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</si>
  <si>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</si>
  <si>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</si>
  <si>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</si>
  <si>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</si>
  <si>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</si>
  <si>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</si>
  <si>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</si>
  <si>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</si>
  <si>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</si>
  <si>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</si>
  <si>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</si>
  <si>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</si>
  <si>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</si>
  <si>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</si>
  <si>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</si>
  <si>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</si>
  <si>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</si>
  <si>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</si>
  <si>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</si>
  <si>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</si>
  <si>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</si>
  <si>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</si>
  <si>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</si>
  <si>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</si>
  <si>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</si>
  <si>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</si>
  <si>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</si>
  <si>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</si>
  <si>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</si>
  <si>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</si>
  <si>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</si>
  <si>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</si>
  <si>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</si>
  <si>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</si>
  <si>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</si>
  <si>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</si>
  <si>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</si>
  <si>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</si>
  <si>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</si>
  <si>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</si>
  <si>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</si>
  <si>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</si>
  <si>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</si>
  <si>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</si>
  <si>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</si>
  <si>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</si>
  <si>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</si>
  <si>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</si>
  <si>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</si>
  <si>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</si>
  <si>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</si>
  <si>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</si>
  <si>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</si>
  <si>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</si>
  <si>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</si>
  <si>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</si>
  <si>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</si>
  <si>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</si>
  <si>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</si>
  <si>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</si>
  <si>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</si>
  <si>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</si>
  <si>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</si>
  <si>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</si>
  <si>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</si>
  <si>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</si>
  <si>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</si>
  <si>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</si>
  <si>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</si>
  <si>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</si>
  <si>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</si>
  <si>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</si>
  <si>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</si>
  <si>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</si>
  <si>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</si>
  <si>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</si>
  <si>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</si>
  <si>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</si>
  <si>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</si>
  <si>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</si>
  <si>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</si>
  <si>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</si>
  <si>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</si>
  <si>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</si>
  <si>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</si>
  <si>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</si>
  <si>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</si>
  <si>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</si>
  <si>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</si>
  <si>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</si>
  <si>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</si>
  <si>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</si>
  <si>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</si>
  <si>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</si>
  <si>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</si>
  <si>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</si>
  <si>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</si>
  <si>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</si>
  <si>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</si>
  <si>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</si>
  <si>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</si>
  <si>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</si>
  <si>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</si>
  <si>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</si>
  <si>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</si>
  <si>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</si>
  <si>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</si>
  <si>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</si>
  <si>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</si>
  <si>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</si>
  <si>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</si>
  <si>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</si>
  <si>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</si>
  <si>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</si>
  <si>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</si>
  <si>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</si>
  <si>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</si>
  <si>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</si>
  <si>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</si>
  <si>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</si>
  <si>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</si>
  <si>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</si>
  <si>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</si>
  <si>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</si>
  <si>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</si>
  <si>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</si>
  <si>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</si>
  <si>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</si>
  <si>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</si>
  <si>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</si>
  <si>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</si>
  <si>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</si>
  <si>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</si>
  <si>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</si>
  <si>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</si>
  <si>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</si>
  <si>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</si>
  <si>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</si>
  <si>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</si>
  <si>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</si>
  <si>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</si>
  <si>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</si>
  <si>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</si>
  <si>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</si>
  <si>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</si>
  <si>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</si>
  <si>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</si>
  <si>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</si>
  <si>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</si>
  <si>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</si>
  <si>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</si>
  <si>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</si>
  <si>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</si>
  <si>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</si>
  <si>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</si>
  <si>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</si>
  <si>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</si>
  <si>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</si>
  <si>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</si>
  <si>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</si>
  <si>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</si>
  <si>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</si>
  <si>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</si>
  <si>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</si>
  <si>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</si>
  <si>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</si>
  <si>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</si>
  <si>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</si>
  <si>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</si>
  <si>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</si>
  <si>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</si>
  <si>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</si>
  <si>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</si>
  <si>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</si>
  <si>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</si>
  <si>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</si>
  <si>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</si>
  <si>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</si>
  <si>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</si>
  <si>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</si>
  <si>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</si>
  <si>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</si>
  <si>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</si>
  <si>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</si>
  <si>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</si>
  <si>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</si>
  <si>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</si>
  <si>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</si>
  <si>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</si>
  <si>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</si>
  <si>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</si>
  <si>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</si>
  <si>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</si>
  <si>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</si>
  <si>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</si>
  <si>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</si>
  <si>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</si>
  <si>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</si>
  <si>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</si>
  <si>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</si>
  <si>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</si>
  <si>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</si>
  <si>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</si>
  <si>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</si>
  <si>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</si>
  <si>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</si>
  <si>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</si>
  <si>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</si>
  <si>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</si>
  <si>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</si>
  <si>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</si>
  <si>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</si>
  <si>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</si>
  <si>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</si>
  <si>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</si>
  <si>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</si>
  <si>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</si>
  <si>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</si>
  <si>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</si>
  <si>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</si>
  <si>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</si>
  <si>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</si>
  <si>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</si>
  <si>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</si>
  <si>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</si>
  <si>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</si>
  <si>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</si>
  <si>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</si>
  <si>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</si>
  <si>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</si>
  <si>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</si>
  <si>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</si>
  <si>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</si>
  <si>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</si>
  <si>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</si>
  <si>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</si>
  <si>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</si>
  <si>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</si>
  <si>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</si>
  <si>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</si>
  <si>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</si>
  <si>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</si>
  <si>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</si>
  <si>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</si>
  <si>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</si>
  <si>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</si>
  <si>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</si>
  <si>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</si>
  <si>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</si>
  <si>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</si>
  <si>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</si>
  <si>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</si>
  <si>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</si>
  <si>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</si>
  <si>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</si>
  <si>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</si>
  <si>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</si>
  <si>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</si>
  <si>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</si>
  <si>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</si>
  <si>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</si>
  <si>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</si>
  <si>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</si>
  <si>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</si>
  <si>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</si>
  <si>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</si>
  <si>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</si>
  <si>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</si>
  <si>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</si>
  <si>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</si>
  <si>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</si>
  <si>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</si>
  <si>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</si>
  <si>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</si>
  <si>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</si>
  <si>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</si>
  <si>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</si>
  <si>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</si>
  <si>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</si>
  <si>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</si>
  <si>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</si>
  <si>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</si>
  <si>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</si>
  <si>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</si>
  <si>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</si>
  <si>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</si>
  <si>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</si>
  <si>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</si>
  <si>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</si>
  <si>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</si>
  <si>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</si>
  <si>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</si>
  <si>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</si>
  <si>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</si>
  <si>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</si>
  <si>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</si>
  <si>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</si>
  <si>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</si>
  <si>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</si>
  <si>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</si>
  <si>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</si>
  <si>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</si>
  <si>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</si>
  <si>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</si>
  <si>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</si>
  <si>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</si>
  <si>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</si>
  <si>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</si>
  <si>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</si>
  <si>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</si>
  <si>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</si>
  <si>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</si>
  <si>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</si>
  <si>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</si>
  <si>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</si>
  <si>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</si>
  <si>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</si>
  <si>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</si>
  <si>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</si>
  <si>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</si>
  <si>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</si>
  <si>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</si>
  <si>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</si>
  <si>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</si>
  <si>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</si>
  <si>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</si>
  <si>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</si>
  <si>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</si>
  <si>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</si>
  <si>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</si>
  <si>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</si>
  <si>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</si>
  <si>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</si>
  <si>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</si>
  <si>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</si>
  <si>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</si>
  <si>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</si>
  <si>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</si>
  <si>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</si>
  <si>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</si>
  <si>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</si>
  <si>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</si>
  <si>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</si>
  <si>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</si>
  <si>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</si>
  <si>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</si>
  <si>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</si>
  <si>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</si>
  <si>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</si>
  <si>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</si>
  <si>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</si>
  <si>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</si>
  <si>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</si>
  <si>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</si>
  <si>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</si>
  <si>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</si>
  <si>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</si>
  <si>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</si>
  <si>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</si>
  <si>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</si>
  <si>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</si>
  <si>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</si>
  <si>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</si>
  <si>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</si>
  <si>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</si>
  <si>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</si>
  <si>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</si>
  <si>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</si>
  <si>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</si>
  <si>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</si>
  <si>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</si>
  <si>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</si>
  <si>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</si>
  <si>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</si>
  <si>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</si>
  <si>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</si>
  <si>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</si>
  <si>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</si>
  <si>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</si>
  <si>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</si>
  <si>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</si>
  <si>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</si>
  <si>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</si>
  <si>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</si>
  <si>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</si>
  <si>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</si>
  <si>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</si>
  <si>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</si>
  <si>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</si>
  <si>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</si>
  <si>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</si>
  <si>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</si>
  <si>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</si>
  <si>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</si>
  <si>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</si>
  <si>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</si>
  <si>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</si>
  <si>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</si>
  <si>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</si>
  <si>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</si>
  <si>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</si>
  <si>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</si>
  <si>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</si>
  <si>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</si>
  <si>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</si>
  <si>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</si>
  <si>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</si>
  <si>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</si>
  <si>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</si>
  <si>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</si>
  <si>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</si>
  <si>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</si>
  <si>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</si>
  <si>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</si>
  <si>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</si>
  <si>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</si>
  <si>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</si>
  <si>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</si>
  <si>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</si>
  <si>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</si>
  <si>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</si>
  <si>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</si>
  <si>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</si>
  <si>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</si>
  <si>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</si>
  <si>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</si>
  <si>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</si>
  <si>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</si>
  <si>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</si>
  <si>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</si>
  <si>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</si>
  <si>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</si>
  <si>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</si>
  <si>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</si>
  <si>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</si>
  <si>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</si>
  <si>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</si>
  <si>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</si>
  <si>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</si>
  <si>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</si>
  <si>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</si>
  <si>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</si>
  <si>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</si>
  <si>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</si>
  <si>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</si>
  <si>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</si>
  <si>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</si>
  <si>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</si>
  <si>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</si>
  <si>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</si>
  <si>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</si>
  <si>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</si>
  <si>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</si>
  <si>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</si>
  <si>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</si>
  <si>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</si>
  <si>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</si>
  <si>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</si>
  <si>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</si>
  <si>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</si>
  <si>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</si>
  <si>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</si>
  <si>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</si>
  <si>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</si>
  <si>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</si>
  <si>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</si>
  <si>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</si>
  <si>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</si>
  <si>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</si>
  <si>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</si>
  <si>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</si>
  <si>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</si>
  <si>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</si>
  <si>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</si>
  <si>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</si>
  <si>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</si>
  <si>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</si>
  <si>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</si>
  <si>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</si>
  <si>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</si>
  <si>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</si>
  <si>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</si>
  <si>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</si>
  <si>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</si>
  <si>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</si>
  <si>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</si>
  <si>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</si>
  <si>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</si>
  <si>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</si>
  <si>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</si>
  <si>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</si>
  <si>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</si>
  <si>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</si>
  <si>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</si>
  <si>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</si>
  <si>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</si>
  <si>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</si>
  <si>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</si>
  <si>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</si>
  <si>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</si>
  <si>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</si>
  <si>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</si>
  <si>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</si>
  <si>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</si>
  <si>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</si>
  <si>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</si>
  <si>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</si>
  <si>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</si>
  <si>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</si>
  <si>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</si>
  <si>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</si>
  <si>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</si>
  <si>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</si>
  <si>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</si>
  <si>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</si>
  <si>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</si>
  <si>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</si>
  <si>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</si>
  <si>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</si>
  <si>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</si>
  <si>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</si>
  <si>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</si>
  <si>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</si>
  <si>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</si>
  <si>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</si>
  <si>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</si>
  <si>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</si>
  <si>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</si>
  <si>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</si>
  <si>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</si>
  <si>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</si>
  <si>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</si>
  <si>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</si>
  <si>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</si>
  <si>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</si>
  <si>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</si>
  <si>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</si>
  <si>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</si>
  <si>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</si>
  <si>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</si>
  <si>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</si>
  <si>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</si>
  <si>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</si>
  <si>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</si>
  <si>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</si>
  <si>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</si>
  <si>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</si>
  <si>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</si>
  <si>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</si>
  <si>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</si>
  <si>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</si>
  <si>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</si>
  <si>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</si>
  <si>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</si>
  <si>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</si>
  <si>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</si>
  <si>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</si>
  <si>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</si>
  <si>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</si>
  <si>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</si>
  <si>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</si>
  <si>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</si>
  <si>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</si>
  <si>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</si>
  <si>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</si>
  <si>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</si>
  <si>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</si>
  <si>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</si>
  <si>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</si>
  <si>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</si>
  <si>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</si>
  <si>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</si>
  <si>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</si>
  <si>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</si>
  <si>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</si>
  <si>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</si>
  <si>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</si>
  <si>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</si>
  <si>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</si>
  <si>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</si>
  <si>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</si>
  <si>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</si>
  <si>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</si>
  <si>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</si>
  <si>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</si>
  <si>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</si>
  <si>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</si>
  <si>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</si>
  <si>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</si>
  <si>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</si>
  <si>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</si>
  <si>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</si>
  <si>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</si>
  <si>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</si>
  <si>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</si>
  <si>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</si>
  <si>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</si>
  <si>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</si>
  <si>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</si>
  <si>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</si>
  <si>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</si>
  <si>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</si>
  <si>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</si>
  <si>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</si>
  <si>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</si>
  <si>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</si>
  <si>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</si>
  <si>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</si>
  <si>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</si>
  <si>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</si>
  <si>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</si>
  <si>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</si>
  <si>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</si>
  <si>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</si>
  <si>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</si>
  <si>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</si>
  <si>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</si>
  <si>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</si>
  <si>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</si>
  <si>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</si>
  <si>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</si>
  <si>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</si>
  <si>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</si>
  <si>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</si>
  <si>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</si>
  <si>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</si>
  <si>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</si>
  <si>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</si>
  <si>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</si>
  <si>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</si>
  <si>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</si>
  <si>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</si>
  <si>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</si>
  <si>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</si>
  <si>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</si>
  <si>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</si>
  <si>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</si>
  <si>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</si>
  <si>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</si>
  <si>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</si>
  <si>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</si>
  <si>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</si>
  <si>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</si>
  <si>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</si>
  <si>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</si>
  <si>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</si>
  <si>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</si>
  <si>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</si>
  <si>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</si>
  <si>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</si>
  <si>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</si>
  <si>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</si>
  <si>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</si>
  <si>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</si>
  <si>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</si>
  <si>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</si>
  <si>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</si>
  <si>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</si>
  <si>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</si>
  <si>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</si>
  <si>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</si>
  <si>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</si>
  <si>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</si>
  <si>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</si>
  <si>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</si>
  <si>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</si>
  <si>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</si>
  <si>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</si>
  <si>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</si>
  <si>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</si>
  <si>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</si>
  <si>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</si>
  <si>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</si>
  <si>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</si>
  <si>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</si>
  <si>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</si>
  <si>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</si>
  <si>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</si>
  <si>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</si>
  <si>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</si>
  <si>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</si>
  <si>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</si>
  <si>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</si>
  <si>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</si>
  <si>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</si>
  <si>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</si>
  <si>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</si>
  <si>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</si>
  <si>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</si>
  <si>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</si>
  <si>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</si>
  <si>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</si>
  <si>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</si>
  <si>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</si>
  <si>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</si>
  <si>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</si>
  <si>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</si>
  <si>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</si>
  <si>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</si>
  <si>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</si>
  <si>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</si>
  <si>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</si>
  <si>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</si>
  <si>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</si>
  <si>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</si>
  <si>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</si>
  <si>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</si>
  <si>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</si>
  <si>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</si>
  <si>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</si>
  <si>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</si>
  <si>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</si>
  <si>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</si>
  <si>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</si>
  <si>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</si>
  <si>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</si>
  <si>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</si>
  <si>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</si>
  <si>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</si>
  <si>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</si>
  <si>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</si>
  <si>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</si>
  <si>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</si>
  <si>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</si>
  <si>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</si>
  <si>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</si>
  <si>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</si>
  <si>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</si>
  <si>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</si>
  <si>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</si>
  <si>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</si>
  <si>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</si>
  <si>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</si>
  <si>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</si>
  <si>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</si>
  <si>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</si>
  <si>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</si>
  <si>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</si>
  <si>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</si>
  <si>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</si>
  <si>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</si>
  <si>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</si>
  <si>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</si>
  <si>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</si>
  <si>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</si>
  <si>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</si>
  <si>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</si>
  <si>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</si>
  <si>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</si>
  <si>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</si>
  <si>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</si>
  <si>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</si>
  <si>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</si>
  <si>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</si>
  <si>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</si>
  <si>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</si>
  <si>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</si>
  <si>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</si>
  <si>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</si>
  <si>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</si>
  <si>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</si>
  <si>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</si>
  <si>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</si>
  <si>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</si>
  <si>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</si>
  <si>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</si>
  <si>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</si>
  <si>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</si>
  <si>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</si>
  <si>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</si>
  <si>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</si>
  <si>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</si>
  <si>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</si>
  <si>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</si>
  <si>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</si>
  <si>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</si>
  <si>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</si>
  <si>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</si>
  <si>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</si>
  <si>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</si>
  <si>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</si>
  <si>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</si>
  <si>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</si>
  <si>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</si>
  <si>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</si>
  <si>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</si>
  <si>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</si>
  <si>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</si>
  <si>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</si>
  <si>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</si>
  <si>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</si>
  <si>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</si>
  <si>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</si>
  <si>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</si>
  <si>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</si>
  <si>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</si>
  <si>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</si>
  <si>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</si>
  <si>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</si>
  <si>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</si>
  <si>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</si>
  <si>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</si>
  <si>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</si>
  <si>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</si>
  <si>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</si>
  <si>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</si>
  <si>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</si>
  <si>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</si>
  <si>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</si>
  <si>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</si>
  <si>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</si>
  <si>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</si>
  <si>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</si>
  <si>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</si>
  <si>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</si>
  <si>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</si>
  <si>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</si>
  <si>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</si>
  <si>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</si>
  <si>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</si>
  <si>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</si>
  <si>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</si>
  <si>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</si>
  <si>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</si>
  <si>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</si>
  <si>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</si>
  <si>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</si>
  <si>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</si>
  <si>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</si>
  <si>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</si>
  <si>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</si>
  <si>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</si>
  <si>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</si>
  <si>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</si>
  <si>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</si>
  <si>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</si>
  <si>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</si>
  <si>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</si>
  <si>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</si>
  <si>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</si>
  <si>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</si>
  <si>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</si>
  <si>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</si>
  <si>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</si>
  <si>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</si>
  <si>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</si>
  <si>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</si>
  <si>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</si>
  <si>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</si>
  <si>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</si>
  <si>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</si>
  <si>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</si>
  <si>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</si>
  <si>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</si>
  <si>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</si>
  <si>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</si>
  <si>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</si>
  <si>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</si>
  <si>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</si>
  <si>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</si>
  <si>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</si>
  <si>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</si>
  <si>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</si>
  <si>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</si>
  <si>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</si>
  <si>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</si>
  <si>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</si>
  <si>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</si>
  <si>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</si>
  <si>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</si>
  <si>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</si>
  <si>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</si>
  <si>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</si>
  <si>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</si>
  <si>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</si>
  <si>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</si>
  <si>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</si>
  <si>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</si>
  <si>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</si>
  <si>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</si>
  <si>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</si>
  <si>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</si>
  <si>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</si>
  <si>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</si>
  <si>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</si>
  <si>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</si>
  <si>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</si>
  <si>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</si>
  <si>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</si>
  <si>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</si>
  <si>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</si>
  <si>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</si>
  <si>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</si>
  <si>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</si>
  <si>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</si>
  <si>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</si>
  <si>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</si>
  <si>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</si>
  <si>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</si>
  <si>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</si>
  <si>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</si>
  <si>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</si>
  <si>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</si>
  <si>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</si>
  <si>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</si>
  <si>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</si>
  <si>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</si>
  <si>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</si>
  <si>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</si>
  <si>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</si>
  <si>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</si>
  <si>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</si>
  <si>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</si>
  <si>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</si>
  <si>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</si>
  <si>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</si>
  <si>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</si>
  <si>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</si>
  <si>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</si>
  <si>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</si>
  <si>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</si>
  <si>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</si>
  <si>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</si>
  <si>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</si>
  <si>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</si>
  <si>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</si>
  <si>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</si>
  <si>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</si>
  <si>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</si>
  <si>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</si>
  <si>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</si>
  <si>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</si>
  <si>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</si>
  <si>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</si>
  <si>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</si>
  <si>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</si>
  <si>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</si>
  <si>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</si>
  <si>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</si>
  <si>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</si>
  <si>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</si>
  <si>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</si>
  <si>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</si>
  <si>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</si>
  <si>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</si>
  <si>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</si>
  <si>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</si>
  <si>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</si>
  <si>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</si>
  <si>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</si>
  <si>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</si>
  <si>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</si>
  <si>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</si>
  <si>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</si>
  <si>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</si>
  <si>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</si>
  <si>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</si>
  <si>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</si>
  <si>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</si>
  <si>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</si>
  <si>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</si>
  <si>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</si>
  <si>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</si>
  <si>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</si>
  <si>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</si>
  <si>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</si>
  <si>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</si>
  <si>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</si>
  <si>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</si>
  <si>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</si>
  <si>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</si>
  <si>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</si>
  <si>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</si>
  <si>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</si>
  <si>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</si>
  <si>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</si>
  <si>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</si>
  <si>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</si>
  <si>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</si>
  <si>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</si>
  <si>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</si>
  <si>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</si>
  <si>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</si>
  <si>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</si>
  <si>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</si>
  <si>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</si>
  <si>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</si>
  <si>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</si>
  <si>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</si>
  <si>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</si>
  <si>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</si>
  <si>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</si>
  <si>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</si>
  <si>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</si>
  <si>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</si>
  <si>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</si>
  <si>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</si>
  <si>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</si>
  <si>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</si>
  <si>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</si>
  <si>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</si>
  <si>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</si>
  <si>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</si>
  <si>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</si>
  <si>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</si>
  <si>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</si>
  <si>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</si>
  <si>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</si>
  <si>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</si>
  <si>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</si>
  <si>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</si>
  <si>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</si>
  <si>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</si>
  <si>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</si>
  <si>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</si>
  <si>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</si>
  <si>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</si>
  <si>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</si>
  <si>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</si>
  <si>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</si>
  <si>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</si>
  <si>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</si>
  <si>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</si>
  <si>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</si>
  <si>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</si>
  <si>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</si>
  <si>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</si>
  <si>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</si>
  <si>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</si>
  <si>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</si>
  <si>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</si>
  <si>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</si>
  <si>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</si>
  <si>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</si>
  <si>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</si>
  <si>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</si>
  <si>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</si>
  <si>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</si>
  <si>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</si>
  <si>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</si>
  <si>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</si>
  <si>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</si>
  <si>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</si>
  <si>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</si>
  <si>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</si>
  <si>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</si>
  <si>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</si>
  <si>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</si>
  <si>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</si>
  <si>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</si>
  <si>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</si>
  <si>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</si>
  <si>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</si>
  <si>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</si>
  <si>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</si>
  <si>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</si>
  <si>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</si>
  <si>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</si>
  <si>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</si>
  <si>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</si>
  <si>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</si>
  <si>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</si>
  <si>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</si>
  <si>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</si>
  <si>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</si>
  <si>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</si>
  <si>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</si>
  <si>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</si>
  <si>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</si>
  <si>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</si>
  <si>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</si>
  <si>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</si>
  <si>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</si>
  <si>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</si>
  <si>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</si>
  <si>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</si>
  <si>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</si>
  <si>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</si>
  <si>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</si>
  <si>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</si>
  <si>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</si>
  <si>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</si>
  <si>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</si>
  <si>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</si>
  <si>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</si>
  <si>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</si>
  <si>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</si>
  <si>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</si>
  <si>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</si>
  <si>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</si>
  <si>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</si>
  <si>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</si>
  <si>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</si>
  <si>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</si>
  <si>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</si>
  <si>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</si>
  <si>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</si>
  <si>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</si>
  <si>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</si>
  <si>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</si>
  <si>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</si>
  <si>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</si>
  <si>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</si>
  <si>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</si>
  <si>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</si>
  <si>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</si>
  <si>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</si>
  <si>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</si>
  <si>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</si>
  <si>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</si>
  <si>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</si>
  <si>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</si>
  <si>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</si>
  <si>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</si>
  <si>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</si>
  <si>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</si>
  <si>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</si>
  <si>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</si>
  <si>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</si>
  <si>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</si>
  <si>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</si>
  <si>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</si>
  <si>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</si>
  <si>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</si>
  <si>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</si>
  <si>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</si>
  <si>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</si>
  <si>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</si>
  <si>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</si>
  <si>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</si>
  <si>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</si>
  <si>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</si>
  <si>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</si>
  <si>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</si>
  <si>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</si>
  <si>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</si>
  <si>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</si>
  <si>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</si>
  <si>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</si>
  <si>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</si>
  <si>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</si>
  <si>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</si>
  <si>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</si>
  <si>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</si>
  <si>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</si>
  <si>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</si>
  <si>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</si>
  <si>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</si>
  <si>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</si>
  <si>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</si>
  <si>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</si>
  <si>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</si>
  <si>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</si>
  <si>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</si>
  <si>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</si>
  <si>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</si>
  <si>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</si>
  <si>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</si>
  <si>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</si>
  <si>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</si>
  <si>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</si>
  <si>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</si>
  <si>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</si>
  <si>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</si>
  <si>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</si>
  <si>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</si>
  <si>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</si>
  <si>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</si>
  <si>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</si>
  <si>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</si>
  <si>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</si>
  <si>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</si>
  <si>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</si>
  <si>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</si>
  <si>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</si>
  <si>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</si>
  <si>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</si>
  <si>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</si>
  <si>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</si>
  <si>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</si>
  <si>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</si>
  <si>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</si>
  <si>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</si>
  <si>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</si>
  <si>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</si>
  <si>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</si>
  <si>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</si>
  <si>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</si>
  <si>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</si>
  <si>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</si>
  <si>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</si>
  <si>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</si>
  <si>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</si>
  <si>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</si>
  <si>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</si>
  <si>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</si>
  <si>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</si>
  <si>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</si>
  <si>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</si>
  <si>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</si>
  <si>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</si>
  <si>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</si>
  <si>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</si>
  <si>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</si>
  <si>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</si>
  <si>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</si>
  <si>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</si>
  <si>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</si>
  <si>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</si>
  <si>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</si>
  <si>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</si>
  <si>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</si>
  <si>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</si>
  <si>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</si>
  <si>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</si>
  <si>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</si>
  <si>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</si>
  <si>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</si>
  <si>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</si>
  <si>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</si>
  <si>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</si>
  <si>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</si>
  <si>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</si>
  <si>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</si>
  <si>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</si>
  <si>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</si>
  <si>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</si>
  <si>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</si>
  <si>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</si>
  <si>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</si>
  <si>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</si>
  <si>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</si>
  <si>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</si>
  <si>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</si>
  <si>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</si>
  <si>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</si>
  <si>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</si>
  <si>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</si>
  <si>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</si>
  <si>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</si>
  <si>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</si>
  <si>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</si>
  <si>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</si>
  <si>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</si>
  <si>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</si>
  <si>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</si>
  <si>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</si>
  <si>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</si>
  <si>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</si>
  <si>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</si>
  <si>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</si>
  <si>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</si>
  <si>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</si>
  <si>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</si>
  <si>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</si>
  <si>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</si>
  <si>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</si>
  <si>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</si>
  <si>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</si>
  <si>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</si>
  <si>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</si>
  <si>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</si>
  <si>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</si>
  <si>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</si>
  <si>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</si>
  <si>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</si>
  <si>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</si>
  <si>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</si>
  <si>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</si>
  <si>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</si>
  <si>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</si>
  <si>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</si>
  <si>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</si>
  <si>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</si>
  <si>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</si>
  <si>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</si>
  <si>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</si>
  <si>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</si>
  <si>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</si>
  <si>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</si>
  <si>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</si>
  <si>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</si>
  <si>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</si>
  <si>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</si>
  <si>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</si>
  <si>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</si>
  <si>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</si>
  <si>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</si>
  <si>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</si>
  <si>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</si>
  <si>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</si>
  <si>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</si>
  <si>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</si>
  <si>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</si>
  <si>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</si>
  <si>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</si>
  <si>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</si>
  <si>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</si>
  <si>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</si>
  <si>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</si>
  <si>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</si>
  <si>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</si>
  <si>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</si>
  <si>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</si>
  <si>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</si>
  <si>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</si>
  <si>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</si>
  <si>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</si>
  <si>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</si>
  <si>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</si>
  <si>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</si>
  <si>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</si>
  <si>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</si>
  <si>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</si>
  <si>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</si>
  <si>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</si>
  <si>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</si>
  <si>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</si>
  <si>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</si>
  <si>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</si>
  <si>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</si>
  <si>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</si>
  <si>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</si>
  <si>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</si>
  <si>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</si>
  <si>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</si>
  <si>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</si>
  <si>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</si>
  <si>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</si>
  <si>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</si>
  <si>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</si>
  <si>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</si>
  <si>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</si>
  <si>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</si>
  <si>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</si>
  <si>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</si>
  <si>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</si>
  <si>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</si>
  <si>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</si>
  <si>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</si>
  <si>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</si>
  <si>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</si>
  <si>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</si>
  <si>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</si>
  <si>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</si>
  <si>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</si>
  <si>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</si>
  <si>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</si>
  <si>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</si>
  <si>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</si>
  <si>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</si>
  <si>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</si>
  <si>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</si>
  <si>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</si>
  <si>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</si>
  <si>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</si>
  <si>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</si>
  <si>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</si>
  <si>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</si>
  <si>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</si>
  <si>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</si>
  <si>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</si>
  <si>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</si>
  <si>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</si>
  <si>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</si>
  <si>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</si>
  <si>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</si>
  <si>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</si>
  <si>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</si>
  <si>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</si>
  <si>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</si>
  <si>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</si>
  <si>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</si>
  <si>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</si>
  <si>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</si>
  <si>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</si>
  <si>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</si>
  <si>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</si>
  <si>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</si>
  <si>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</si>
  <si>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</si>
  <si>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</si>
  <si>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</si>
  <si>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</si>
  <si>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</si>
  <si>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</si>
  <si>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</si>
  <si>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</si>
  <si>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</si>
  <si>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</si>
  <si>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</si>
  <si>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</si>
  <si>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</si>
  <si>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</si>
  <si>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</si>
  <si>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</si>
  <si>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</si>
  <si>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</si>
  <si>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</si>
  <si>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</si>
  <si>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</si>
  <si>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</si>
  <si>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</si>
  <si>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</si>
  <si>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</si>
  <si>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</si>
  <si>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</si>
  <si>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</si>
  <si>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</si>
  <si>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</si>
  <si>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</si>
  <si>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</si>
  <si>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</si>
  <si>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</si>
  <si>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</si>
  <si>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</si>
  <si>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</si>
  <si>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</si>
  <si>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</si>
  <si>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</si>
  <si>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</si>
  <si>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</si>
  <si>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</si>
  <si>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</si>
  <si>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</si>
  <si>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</si>
  <si>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</si>
  <si>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</si>
  <si>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</si>
  <si>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</si>
  <si>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</si>
  <si>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</si>
  <si>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</si>
  <si>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</si>
  <si>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</si>
  <si>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</si>
  <si>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</si>
  <si>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</si>
  <si>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</si>
  <si>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</si>
  <si>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</si>
  <si>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</si>
  <si>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</si>
  <si>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</si>
  <si>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</si>
  <si>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</si>
  <si>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</si>
  <si>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</si>
  <si>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</si>
  <si>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</si>
  <si>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</si>
  <si>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</si>
  <si>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</si>
  <si>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</si>
  <si>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</si>
  <si>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</si>
  <si>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</si>
  <si>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</si>
  <si>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</si>
  <si>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</si>
  <si>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</si>
  <si>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</si>
  <si>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</si>
  <si>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</si>
  <si>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</si>
  <si>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</si>
  <si>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</si>
  <si>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</si>
  <si>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</si>
  <si>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</si>
  <si>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</si>
  <si>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</si>
  <si>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</si>
  <si>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</si>
  <si>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</si>
  <si>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</si>
  <si>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</si>
  <si>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</si>
  <si>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</si>
  <si>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</si>
  <si>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</si>
  <si>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</si>
  <si>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</si>
  <si>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</si>
  <si>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</si>
  <si>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</si>
  <si>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</si>
  <si>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</si>
  <si>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</si>
  <si>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</si>
  <si>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</si>
  <si>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</si>
  <si>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</si>
  <si>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</si>
  <si>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</si>
  <si>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</si>
  <si>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</si>
  <si>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</si>
  <si>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</si>
  <si>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</si>
  <si>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</si>
  <si>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</si>
  <si>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</si>
  <si>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</si>
  <si>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</si>
  <si>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</si>
  <si>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</si>
  <si>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</si>
  <si>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</si>
  <si>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</si>
  <si>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</si>
  <si>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</si>
  <si>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</si>
  <si>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</si>
  <si>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</si>
  <si>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</si>
  <si>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</si>
  <si>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</si>
  <si>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</si>
  <si>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</si>
  <si>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</si>
  <si>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</si>
  <si>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</si>
  <si>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</si>
  <si>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</si>
  <si>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</si>
  <si>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</si>
  <si>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</si>
  <si>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</si>
  <si>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</si>
  <si>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</si>
  <si>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</si>
  <si>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</si>
  <si>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</si>
  <si>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</si>
  <si>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</si>
  <si>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</si>
  <si>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</si>
  <si>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</si>
  <si>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</si>
  <si>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</si>
  <si>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</si>
  <si>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</si>
  <si>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</si>
  <si>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</si>
  <si>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</si>
  <si>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</si>
  <si>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</si>
  <si>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</si>
  <si>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</si>
  <si>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</si>
  <si>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</si>
  <si>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</si>
  <si>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</si>
  <si>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</si>
  <si>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</si>
  <si>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</si>
  <si>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</si>
  <si>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</si>
  <si>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</si>
  <si>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</si>
  <si>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</si>
  <si>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</si>
  <si>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</si>
  <si>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</si>
  <si>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</si>
  <si>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</si>
  <si>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</si>
  <si>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</si>
  <si>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</si>
  <si>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</si>
  <si>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</si>
  <si>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</si>
  <si>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</si>
  <si>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</si>
  <si>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</si>
  <si>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</si>
  <si>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</si>
  <si>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</si>
  <si>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</si>
  <si>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</si>
  <si>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</si>
  <si>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</si>
  <si>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</si>
  <si>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</si>
  <si>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</si>
  <si>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</si>
  <si>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</si>
  <si>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</si>
  <si>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</si>
  <si>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</si>
  <si>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</si>
  <si>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</si>
  <si>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</si>
  <si>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</si>
  <si>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</si>
  <si>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</si>
  <si>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</si>
  <si>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</si>
  <si>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</si>
  <si>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</si>
  <si>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</si>
  <si>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</si>
  <si>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</si>
  <si>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</si>
  <si>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</si>
  <si>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</si>
  <si>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</si>
  <si>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</si>
  <si>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</si>
  <si>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</si>
  <si>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</si>
  <si>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</si>
  <si>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</si>
  <si>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</si>
  <si>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</si>
  <si>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</si>
  <si>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</si>
  <si>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</si>
  <si>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</si>
  <si>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</si>
  <si>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</si>
  <si>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</si>
  <si>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</si>
  <si>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</si>
  <si>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</si>
  <si>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</si>
  <si>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</si>
  <si>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</si>
  <si>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</si>
  <si>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</si>
  <si>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</si>
  <si>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</si>
  <si>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</si>
  <si>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</si>
  <si>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</si>
  <si>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</si>
  <si>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</si>
  <si>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</si>
  <si>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</si>
  <si>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</si>
  <si>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</si>
  <si>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</si>
  <si>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</si>
  <si>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</si>
  <si>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</si>
  <si>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</si>
  <si>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</si>
  <si>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</si>
  <si>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</si>
  <si>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</si>
  <si>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</si>
  <si>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</si>
  <si>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</si>
  <si>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</si>
  <si>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</si>
  <si>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</si>
  <si>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</si>
  <si>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</si>
  <si>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</si>
  <si>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</si>
  <si>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</si>
  <si>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</si>
  <si>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</si>
  <si>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</si>
  <si>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</si>
  <si>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</si>
  <si>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</si>
  <si>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</si>
  <si>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</si>
  <si>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</si>
  <si>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</si>
  <si>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</si>
  <si>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</si>
  <si>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</si>
  <si>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</si>
  <si>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</si>
  <si>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</si>
  <si>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</si>
  <si>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</si>
  <si>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</si>
  <si>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</si>
  <si>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</si>
  <si>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</si>
  <si>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</si>
  <si>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</si>
  <si>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</si>
  <si>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</si>
  <si>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</si>
  <si>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</si>
  <si>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</si>
  <si>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</si>
  <si>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</si>
  <si>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</si>
  <si>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</si>
  <si>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</si>
  <si>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</si>
  <si>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</si>
  <si>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</si>
  <si>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</si>
  <si>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</si>
  <si>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</si>
  <si>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</si>
  <si>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</si>
  <si>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</si>
  <si>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</si>
  <si>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</si>
  <si>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</si>
  <si>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</si>
  <si>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</si>
  <si>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</si>
  <si>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</si>
  <si>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</si>
  <si>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</si>
  <si>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</si>
  <si>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</si>
  <si>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</si>
  <si>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</si>
  <si>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</si>
  <si>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</si>
  <si>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</si>
  <si>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</si>
  <si>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</si>
  <si>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</si>
  <si>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</si>
  <si>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</si>
  <si>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</si>
  <si>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</si>
  <si>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</si>
  <si>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</si>
  <si>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</si>
  <si>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</si>
  <si>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</si>
  <si>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</si>
  <si>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</si>
  <si>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</si>
  <si>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</si>
  <si>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</si>
  <si>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</si>
  <si>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</si>
  <si>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</si>
  <si>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</si>
  <si>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</si>
  <si>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</si>
  <si>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</si>
  <si>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</si>
  <si>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</si>
  <si>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</si>
  <si>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</si>
  <si>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</si>
  <si>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</si>
  <si>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</si>
  <si>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</si>
  <si>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</si>
  <si>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</si>
  <si>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</si>
  <si>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</si>
  <si>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</si>
  <si>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</si>
  <si>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</si>
  <si>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</si>
  <si>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</si>
  <si>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</si>
  <si>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</si>
  <si>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</si>
  <si>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</si>
  <si>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</si>
  <si>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</si>
  <si>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</si>
  <si>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</si>
  <si>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</si>
  <si>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</si>
  <si>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</si>
  <si>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</si>
  <si>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</si>
  <si>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</si>
  <si>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</si>
  <si>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</si>
  <si>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</si>
  <si>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</si>
  <si>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</si>
  <si>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</si>
  <si>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</si>
  <si>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</si>
  <si>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</si>
  <si>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</si>
  <si>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</si>
  <si>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</si>
  <si>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</si>
  <si>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</si>
  <si>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</si>
  <si>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</si>
  <si>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</si>
  <si>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</si>
  <si>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</si>
  <si>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</si>
  <si>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</si>
  <si>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</si>
  <si>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</si>
  <si>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</si>
  <si>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</si>
  <si>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</si>
  <si>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</si>
  <si>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</si>
  <si>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</si>
  <si>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</si>
  <si>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</si>
  <si>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</si>
  <si>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</si>
  <si>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</si>
  <si>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</si>
  <si>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</si>
  <si>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</si>
  <si>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</si>
  <si>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</si>
  <si>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</si>
  <si>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</si>
  <si>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</si>
  <si>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</si>
  <si>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</si>
  <si>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</si>
  <si>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</si>
  <si>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</si>
  <si>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</si>
  <si>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</si>
  <si>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</si>
  <si>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</si>
  <si>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</si>
  <si>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</si>
  <si>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</si>
  <si>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</si>
  <si>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</si>
  <si>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</si>
  <si>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</si>
  <si>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</si>
  <si>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</si>
  <si>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2016</t>
  </si>
  <si>
    <t>Years</t>
  </si>
  <si>
    <t>(Multiple Items)</t>
  </si>
  <si>
    <t>Duration</t>
  </si>
  <si>
    <t>Group1</t>
  </si>
  <si>
    <t>Group1 Total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</si>
  <si>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</si>
  <si>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</si>
  <si>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</si>
  <si>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</si>
  <si>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</si>
  <si>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</si>
  <si>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</si>
  <si>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</si>
  <si>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</si>
  <si>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</si>
  <si>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</si>
  <si>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</si>
  <si>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</si>
  <si>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</si>
  <si>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</si>
  <si>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</si>
  <si>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</si>
  <si>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</si>
  <si>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NumberSuccessful</t>
  </si>
  <si>
    <t>Numbered Failed</t>
  </si>
  <si>
    <t>Diff.</t>
  </si>
  <si>
    <t>11 to 20</t>
  </si>
  <si>
    <t>10 or less</t>
  </si>
  <si>
    <t>21 to 30</t>
  </si>
  <si>
    <t>31 to 40</t>
  </si>
  <si>
    <t>41 to 50</t>
  </si>
  <si>
    <t>51 to 60</t>
  </si>
  <si>
    <t>61 to 70</t>
  </si>
  <si>
    <t>71 to 80</t>
  </si>
  <si>
    <t>81 to 90</t>
  </si>
  <si>
    <t>Failed</t>
  </si>
  <si>
    <t>Canceled</t>
  </si>
  <si>
    <t>Successful</t>
  </si>
  <si>
    <t>Duration (Days)</t>
  </si>
  <si>
    <t>Amt. Pledge. Successful</t>
  </si>
  <si>
    <t>Amt. Pledge. Canceled</t>
  </si>
  <si>
    <t>Amt. Pledge. Failed</t>
  </si>
  <si>
    <t>avg. amt./ successful</t>
  </si>
  <si>
    <t>avg. amt./ failed</t>
  </si>
  <si>
    <t>avg. amt./ Canceled</t>
  </si>
  <si>
    <t>Total Sum</t>
  </si>
  <si>
    <t>Median (exluding 50k+)</t>
  </si>
  <si>
    <t>Stdv</t>
  </si>
  <si>
    <t>average</t>
  </si>
  <si>
    <t>Avg. (not including $50k+)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</si>
</sst>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4" fillId="0" borderId="0" xfId="0" applyFont="1"/>
    <xf numFmtId="9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" fontId="0" fillId="0" borderId="0" xfId="0" applyNumberFormat="1"/>
    <xf numFmtId="44" fontId="0" fillId="0" borderId="0" xfId="0" applyNumberFormat="1"/>
    <xf numFmtId="171" fontId="0" fillId="0" borderId="0" xfId="2" applyNumberFormat="1" applyFont="1"/>
    <xf numFmtId="17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[Excel_01_homework_FinalBook.xlsx]Sheet2- Stacked -Cat.!PivotTable4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'Sheet2- Stacked -Cat.'!$B$3:$B$4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'Sheet2- Stacked -Cat.'!$A$5:$A$14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'Sheet2- Stacked -Cat.'!$B$5:$B$14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34</c:v>
                </c:pt>
                <c:pt idx="3">
                  <c:v>80</c:v>
                </c:pt>
                <c:pt idx="4">
                  <c:v>80</c:v>
                </c:pt>
                <c:pt idx="6">
                  <c:v>209</c:v>
                </c:pt>
                <c:pt idx="7">
                  <c:v>300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C-4C6D-ACFA-8E78BDDF5C23}"/>
            </c:ext>
          </c:extLst>
        </c:ser>
        <c:ser>
          <c:idx val="1"/>
          <c:order val="1"/>
          <c:tx>
            <c:strRef>
              <c:f>'Sheet2- Stacked -Cat.'!$C$3:$C$4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'Sheet2- Stacked -Cat.'!$A$5:$A$14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'Sheet2- Stacked -Cat.'!$C$5:$C$14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140</c:v>
                </c:pt>
                <c:pt idx="3">
                  <c:v>127</c:v>
                </c:pt>
                <c:pt idx="4">
                  <c:v>140</c:v>
                </c:pt>
                <c:pt idx="6">
                  <c:v>213</c:v>
                </c:pt>
                <c:pt idx="7">
                  <c:v>180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3C-4C6D-ACFA-8E78BDDF5C23}"/>
            </c:ext>
          </c:extLst>
        </c:ser>
        <c:ser>
          <c:idx val="2"/>
          <c:order val="2"/>
          <c:tx>
            <c:strRef>
              <c:f>'Sheet2- Stacked -Cat.'!$D$3:$D$4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'Sheet2- Stacked -Cat.'!$A$5:$A$14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'Sheet2- Stacked -Cat.'!$D$5:$D$14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20</c:v>
                </c:pt>
                <c:pt idx="3">
                  <c:v>30</c:v>
                </c:pt>
                <c:pt idx="5">
                  <c:v>24</c:v>
                </c:pt>
                <c:pt idx="6">
                  <c:v>178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3C-4C6D-ACFA-8E78BDDF5C23}"/>
            </c:ext>
          </c:extLst>
        </c:ser>
        <c:ser>
          <c:idx val="3"/>
          <c:order val="3"/>
          <c:tx>
            <c:strRef>
              <c:f>'Sheet2- Stacked -Cat.'!$E$3:$E$4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'Sheet2- Stacked -Cat.'!$A$5:$A$14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'Sheet2- Stacked -Cat.'!$E$5:$E$14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3C-4C6D-ACFA-8E78BDDF5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589368"/>
        <c:axId val="534590008"/>
      </c:barChart>
      <c:catAx>
        <c:axId val="53458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90008"/>
        <c:crosses val="autoZero"/>
        <c:auto val="1"/>
        <c:lblAlgn val="ctr"/>
        <c:lblOffset val="100"/>
        <c:noMultiLvlLbl val="0"/>
      </c:catAx>
      <c:valAx>
        <c:axId val="53459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8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[Excel_01_homework_FinalBook.xlsx]Sheet3-Stacked -Sub Cat.!PivotTable5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Sucess/Failed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'Sheet3-Stacked -Sub Cat.'!$B$4:$B$5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'Sheet3-Stacked -Sub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'Sheet3-Stacked -Sub Cat.'!$B$6:$B$47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9-4D4E-97C6-5C4032EFE856}"/>
            </c:ext>
          </c:extLst>
        </c:ser>
        <c:ser>
          <c:idx val="1"/>
          <c:order val="1"/>
          <c:tx>
            <c:strRef>
              <c:f>'Sheet3-Stacked -Sub Cat.'!$C$4:$C$5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'Sheet3-Stacked -Sub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'Sheet3-Stacked -Sub Cat.'!$C$6:$C$47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9-4D4E-97C6-5C4032EFE856}"/>
            </c:ext>
          </c:extLst>
        </c:ser>
        <c:ser>
          <c:idx val="2"/>
          <c:order val="2"/>
          <c:tx>
            <c:strRef>
              <c:f>'Sheet3-Stacked -Sub Cat.'!$D$4:$D$5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'Sheet3-Stacked -Sub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'Sheet3-Stacked -Sub Cat.'!$D$6:$D$47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9-4D4E-97C6-5C4032EFE856}"/>
            </c:ext>
          </c:extLst>
        </c:ser>
        <c:ser>
          <c:idx val="3"/>
          <c:order val="3"/>
          <c:tx>
            <c:strRef>
              <c:f>'Sheet3-Stacked -Sub Cat.'!$E$4:$E$5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'Sheet3-Stacked -Sub Cat.'!$A$6:$A$47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'Sheet3-Stacked -Sub Cat.'!$E$6:$E$47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29-4D4E-97C6-5C4032EF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583928"/>
        <c:axId val="534584248"/>
      </c:barChart>
      <c:catAx>
        <c:axId val="53458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84248"/>
        <c:crosses val="autoZero"/>
        <c:auto val="1"/>
        <c:lblAlgn val="ctr"/>
        <c:lblOffset val="100"/>
        <c:noMultiLvlLbl val="0"/>
      </c:catAx>
      <c:valAx>
        <c:axId val="5345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8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[Excel_01_homework_FinalBook.xlsx]Sheet4- Line-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and Music Kickstarter</a:t>
            </a:r>
          </a:p>
          <a:p>
            <a:pPr>
              <a:defRPr/>
            </a:pPr>
            <a:r>
              <a:rPr lang="en-US" baseline="0"/>
              <a:t>2015 </a:t>
            </a:r>
          </a:p>
        </c:rich>
      </c:tx>
      <c:layout>
        <c:manualLayout>
          <c:xMode val="edge"/>
          <c:yMode val="edge"/>
          <c:x val="0.41779778278194618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01353926344883"/>
          <c:y val="0.26647710702828814"/>
          <c:w val="0.7229668654461679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'Sheet4- Line-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'Sheet4- Line-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Date'!$B$6:$B$18</c:f>
              <c:numCache>
                <c:formatCode>General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32</c:v>
                </c:pt>
                <c:pt idx="3">
                  <c:v>31</c:v>
                </c:pt>
                <c:pt idx="4">
                  <c:v>52</c:v>
                </c:pt>
                <c:pt idx="5">
                  <c:v>47</c:v>
                </c:pt>
                <c:pt idx="6">
                  <c:v>27</c:v>
                </c:pt>
                <c:pt idx="7">
                  <c:v>27</c:v>
                </c:pt>
                <c:pt idx="8">
                  <c:v>25</c:v>
                </c:pt>
                <c:pt idx="9">
                  <c:v>23</c:v>
                </c:pt>
                <c:pt idx="10">
                  <c:v>22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8-4738-A004-BF9B1358075F}"/>
            </c:ext>
          </c:extLst>
        </c:ser>
        <c:ser>
          <c:idx val="1"/>
          <c:order val="1"/>
          <c:tx>
            <c:strRef>
              <c:f>'Sheet4- Line-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'Sheet4- Line-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Date'!$C$6:$C$18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17</c:v>
                </c:pt>
                <c:pt idx="3">
                  <c:v>30</c:v>
                </c:pt>
                <c:pt idx="4">
                  <c:v>20</c:v>
                </c:pt>
                <c:pt idx="5">
                  <c:v>20</c:v>
                </c:pt>
                <c:pt idx="6">
                  <c:v>14</c:v>
                </c:pt>
                <c:pt idx="7">
                  <c:v>21</c:v>
                </c:pt>
                <c:pt idx="8">
                  <c:v>14</c:v>
                </c:pt>
                <c:pt idx="9">
                  <c:v>26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8-4738-A004-BF9B1358075F}"/>
            </c:ext>
          </c:extLst>
        </c:ser>
        <c:ser>
          <c:idx val="2"/>
          <c:order val="2"/>
          <c:tx>
            <c:strRef>
              <c:f>'Sheet4- Line-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'Sheet4- Line-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8-4738-A004-BF9B1358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589688"/>
        <c:axId val="534590648"/>
      </c:lineChart>
      <c:catAx>
        <c:axId val="534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90648"/>
        <c:crosses val="autoZero"/>
        <c:auto val="1"/>
        <c:lblAlgn val="ctr"/>
        <c:lblOffset val="100"/>
        <c:noMultiLvlLbl val="0"/>
      </c:catAx>
      <c:valAx>
        <c:axId val="53459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8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[Excel_01_homework_FinalBook.xlsx]Sheet4- Line- Date!PivotTable18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and Music Kickstarters</a:t>
            </a:r>
          </a:p>
          <a:p>
            <a:pPr>
              <a:defRPr/>
            </a:pPr>
            <a:r>
              <a:rPr lang="en-US" baseline="0"/>
              <a:t>2016</a:t>
            </a:r>
            <a:endParaRPr lang="en-US"/>
          </a:p>
        </c:rich>
      </c:tx>
      <c:layout>
        <c:manualLayout>
          <c:xMode val="edge"/>
          <c:yMode val="edge"/>
          <c:x val="0.21764893465986654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'Sheet4- Line- Date'!$B$29:$B$30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'Sheet4- Line-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Date'!$B$31:$B$43</c:f>
              <c:numCache>
                <c:formatCode>General</c:formatCode>
                <c:ptCount val="12"/>
                <c:pt idx="0">
                  <c:v>21</c:v>
                </c:pt>
                <c:pt idx="1">
                  <c:v>27</c:v>
                </c:pt>
                <c:pt idx="2">
                  <c:v>40</c:v>
                </c:pt>
                <c:pt idx="3">
                  <c:v>31</c:v>
                </c:pt>
                <c:pt idx="4">
                  <c:v>40</c:v>
                </c:pt>
                <c:pt idx="5">
                  <c:v>24</c:v>
                </c:pt>
                <c:pt idx="6">
                  <c:v>32</c:v>
                </c:pt>
                <c:pt idx="7">
                  <c:v>20</c:v>
                </c:pt>
                <c:pt idx="8">
                  <c:v>17</c:v>
                </c:pt>
                <c:pt idx="9">
                  <c:v>14</c:v>
                </c:pt>
                <c:pt idx="10">
                  <c:v>23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5-407E-A729-6A607F06E384}"/>
            </c:ext>
          </c:extLst>
        </c:ser>
        <c:ser>
          <c:idx val="1"/>
          <c:order val="1"/>
          <c:tx>
            <c:strRef>
              <c:f>'Sheet4- Line- Date'!$C$29:$C$30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'Sheet4- Line-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Date'!$C$31:$C$43</c:f>
              <c:numCache>
                <c:formatCode>General</c:formatCode>
                <c:ptCount val="12"/>
                <c:pt idx="0">
                  <c:v>9</c:v>
                </c:pt>
                <c:pt idx="1">
                  <c:v>17</c:v>
                </c:pt>
                <c:pt idx="2">
                  <c:v>22</c:v>
                </c:pt>
                <c:pt idx="3">
                  <c:v>8</c:v>
                </c:pt>
                <c:pt idx="4">
                  <c:v>17</c:v>
                </c:pt>
                <c:pt idx="5">
                  <c:v>18</c:v>
                </c:pt>
                <c:pt idx="6">
                  <c:v>6</c:v>
                </c:pt>
                <c:pt idx="7">
                  <c:v>9</c:v>
                </c:pt>
                <c:pt idx="8">
                  <c:v>12</c:v>
                </c:pt>
                <c:pt idx="9">
                  <c:v>10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5-407E-A729-6A607F06E384}"/>
            </c:ext>
          </c:extLst>
        </c:ser>
        <c:ser>
          <c:idx val="2"/>
          <c:order val="2"/>
          <c:tx>
            <c:strRef>
              <c:f>'Sheet4- Line- Date'!$D$29:$D$30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'Sheet4- Line- Date'!$A$31:$A$43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Date'!$D$31:$D$43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5-407E-A729-6A607F06E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578488"/>
        <c:axId val="534579128"/>
      </c:lineChart>
      <c:catAx>
        <c:axId val="53457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9128"/>
        <c:crosses val="autoZero"/>
        <c:auto val="1"/>
        <c:lblAlgn val="ctr"/>
        <c:lblOffset val="100"/>
        <c:noMultiLvlLbl val="0"/>
      </c:catAx>
      <c:valAx>
        <c:axId val="5345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[Excel_01_homework_FinalBook.xlsx]Sheet4- Line- Date!PivotTable19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Kickstarter Campaings</a:t>
            </a:r>
          </a:p>
          <a:p>
            <a:pPr>
              <a:defRPr/>
            </a:pPr>
            <a:r>
              <a:rPr lang="en-US"/>
              <a:t>2009-2017</a:t>
            </a:r>
          </a:p>
        </c:rich>
      </c:tx>
      <c:layout>
        <c:manualLayout>
          <c:xMode val="edge"/>
          <c:yMode val="edge"/>
          <c:x val="0.31479132215566247"/>
          <c:y val="7.67066686654899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'Sheet4- Line- Date'!$B$56:$B$57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'Sheet4- Line- Date'!$A$58:$A$70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Date'!$B$58:$B$70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6-40B4-97AD-373D8A019BBD}"/>
            </c:ext>
          </c:extLst>
        </c:ser>
        <c:ser>
          <c:idx val="1"/>
          <c:order val="1"/>
          <c:tx>
            <c:strRef>
              <c:f>'Sheet4- Line- Date'!$C$56:$C$57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'Sheet4- Line- Date'!$A$58:$A$70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Date'!$C$58:$C$70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6-40B4-97AD-373D8A019BBD}"/>
            </c:ext>
          </c:extLst>
        </c:ser>
        <c:ser>
          <c:idx val="2"/>
          <c:order val="2"/>
          <c:tx>
            <c:strRef>
              <c:f>'Sheet4- Line- Date'!$D$56:$D$57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'Sheet4- Line- Date'!$A$58:$A$70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'Sheet4- Line- Date'!$D$58:$D$70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96-40B4-97AD-373D8A019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155888"/>
        <c:axId val="490172528"/>
      </c:lineChart>
      <c:catAx>
        <c:axId val="5431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72528"/>
        <c:crosses val="autoZero"/>
        <c:auto val="1"/>
        <c:lblAlgn val="ctr"/>
        <c:lblOffset val="100"/>
        <c:noMultiLvlLbl val="0"/>
      </c:catAx>
      <c:valAx>
        <c:axId val="490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5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Sucess rate</a:t>
            </a:r>
          </a:p>
          <a:p>
            <a:pPr>
              <a:defRPr/>
            </a:pPr>
            <a:r>
              <a:rPr lang="en-US" baseline="0"/>
              <a:t>By Goal Amt.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0.69716775599128544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0.32794457274826788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1-40DA-846E-04D788D136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0.24618736383442266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0.50461893764434185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1-40DA-846E-04D788D136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3.9215686274509803E-2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0.15704387990762125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1-40DA-846E-04D788D13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56496"/>
        <c:axId val="725757456"/>
      </c:lineChart>
      <c:catAx>
        <c:axId val="7257564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7456"/>
        <c:crosses val="autoZero"/>
        <c:auto val="1"/>
        <c:lblAlgn val="ctr"/>
        <c:lblOffset val="100"/>
        <c:noMultiLvlLbl val="0"/>
      </c:catAx>
      <c:valAx>
        <c:axId val="7257574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Sucess Rate &amp; Total Pledges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By Goal Amt.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043600540107729"/>
          <c:y val="0.31242233191302998"/>
          <c:w val="0.74892325491320022"/>
          <c:h val="0.5013976149852646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Bonus!$N$1</c:f>
              <c:strCache>
                <c:ptCount val="1"/>
                <c:pt idx="0">
                  <c:v>Total Sum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Bonus!$N$2:$N$12</c:f>
              <c:numCache>
                <c:formatCode>_("$"* #,##0_);_("$"* \(#,##0\);_("$"* "-"??_);_(@_)</c:formatCode>
                <c:ptCount val="11"/>
                <c:pt idx="0">
                  <c:v>309152.92</c:v>
                </c:pt>
                <c:pt idx="1">
                  <c:v>3140983.64</c:v>
                </c:pt>
                <c:pt idx="2">
                  <c:v>3681472.0200000005</c:v>
                </c:pt>
                <c:pt idx="3">
                  <c:v>3356185.76</c:v>
                </c:pt>
                <c:pt idx="4">
                  <c:v>1986188.12</c:v>
                </c:pt>
                <c:pt idx="5">
                  <c:v>2545302.7999999998</c:v>
                </c:pt>
                <c:pt idx="6">
                  <c:v>2174215.7599999998</c:v>
                </c:pt>
                <c:pt idx="7">
                  <c:v>3966653.7100000004</c:v>
                </c:pt>
                <c:pt idx="8">
                  <c:v>1335699.3599999999</c:v>
                </c:pt>
                <c:pt idx="9">
                  <c:v>1583897.21</c:v>
                </c:pt>
                <c:pt idx="10">
                  <c:v>355402.65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0-4DA9-8844-6A07C278F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587568"/>
        <c:axId val="775587888"/>
      </c:barChart>
      <c:lineChart>
        <c:grouping val="stacked"/>
        <c:varyColors val="0"/>
        <c:ser>
          <c:idx val="2"/>
          <c:order val="2"/>
          <c:tx>
            <c:strRef>
              <c:f>Bonus!$O$1</c:f>
              <c:strCache>
                <c:ptCount val="1"/>
                <c:pt idx="0">
                  <c:v>Avg. (not including $50k+)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Bonus!$O$2:$O$12</c:f>
              <c:numCache>
                <c:formatCode>_("$"* #,##0_);_("$"* \(#,##0\);_("$"* "-"??_);_(@_)</c:formatCode>
                <c:ptCount val="11"/>
                <c:pt idx="0">
                  <c:v>2221377.6318181823</c:v>
                </c:pt>
                <c:pt idx="1">
                  <c:v>2221377.6318181823</c:v>
                </c:pt>
                <c:pt idx="2">
                  <c:v>2221377.6318181823</c:v>
                </c:pt>
                <c:pt idx="3">
                  <c:v>2221377.6318181823</c:v>
                </c:pt>
                <c:pt idx="4">
                  <c:v>2221377.6318181823</c:v>
                </c:pt>
                <c:pt idx="5">
                  <c:v>2221377.6318181823</c:v>
                </c:pt>
                <c:pt idx="6">
                  <c:v>2221377.6318181823</c:v>
                </c:pt>
                <c:pt idx="7">
                  <c:v>2221377.6318181823</c:v>
                </c:pt>
                <c:pt idx="8">
                  <c:v>2221377.6318181823</c:v>
                </c:pt>
                <c:pt idx="9">
                  <c:v>2221377.6318181823</c:v>
                </c:pt>
                <c:pt idx="10">
                  <c:v>2221377.6318181823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0-4DA9-8844-6A07C278F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587568"/>
        <c:axId val="775587888"/>
      </c:lineChar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0.69716775599128544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0.32794457274826788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0-4DA9-8844-6A07C278F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589168"/>
        <c:axId val="775589808"/>
      </c:lineChart>
      <c:catAx>
        <c:axId val="77558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87888"/>
        <c:crosses val="autoZero"/>
        <c:auto val="1"/>
        <c:lblAlgn val="ctr"/>
        <c:lblOffset val="100"/>
        <c:noMultiLvlLbl val="0"/>
      </c:catAx>
      <c:valAx>
        <c:axId val="7755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87568"/>
        <c:crosses val="autoZero"/>
        <c:crossBetween val="between"/>
      </c:valAx>
      <c:valAx>
        <c:axId val="7755898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89168"/>
        <c:crosses val="max"/>
        <c:crossBetween val="between"/>
      </c:valAx>
      <c:catAx>
        <c:axId val="775589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55898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Random!$F$1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Random!$A$2:$A$10</c:f>
              <c:strCache>
                <c:ptCount val="9"/>
                <c:pt idx="0">
                  <c:v>10 or less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81 to 90</c:v>
                </c:pt>
              </c:strCache>
            </c:strRef>
          </c:cat>
          <c:val>
            <c:numRef>
              <c:f>Random!$F$2:$F$10</c:f>
              <c:numCache>
                <c:formatCode>0%</c:formatCode>
                <c:ptCount val="9"/>
                <c:pt idx="0">
                  <c:v>0.56451612903225812</c:v>
                </c:pt>
                <c:pt idx="1">
                  <c:v>0.67878787878787883</c:v>
                </c:pt>
                <c:pt idx="2">
                  <c:v>0.52595936794582387</c:v>
                </c:pt>
                <c:pt idx="3">
                  <c:v>0.64823348694316441</c:v>
                </c:pt>
                <c:pt idx="4">
                  <c:v>0.48571428571428571</c:v>
                </c:pt>
                <c:pt idx="5">
                  <c:v>0.34640522875816993</c:v>
                </c:pt>
                <c:pt idx="6">
                  <c:v>0.8</c:v>
                </c:pt>
                <c:pt idx="7">
                  <c:v>0.875</c:v>
                </c:pt>
                <c:pt idx="8">
                  <c:v>0.88888888888888884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5-4A21-A5E0-E4FAAA6A6830}"/>
            </c:ext>
          </c:extLst>
        </c:ser>
        <c:ser>
          <c:idx val="1"/>
          <c:order val="1"/>
          <c:tx>
            <c:strRef>
              <c:f>Random!$G$1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Random!$A$2:$A$10</c:f>
              <c:strCache>
                <c:ptCount val="9"/>
                <c:pt idx="0">
                  <c:v>10 or less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81 to 90</c:v>
                </c:pt>
              </c:strCache>
            </c:strRef>
          </c:cat>
          <c:val>
            <c:numRef>
              <c:f>Random!$G$2:$G$10</c:f>
              <c:numCache>
                <c:formatCode>0%</c:formatCode>
                <c:ptCount val="9"/>
                <c:pt idx="0">
                  <c:v>0.33870967741935482</c:v>
                </c:pt>
                <c:pt idx="1">
                  <c:v>0.29090909090909089</c:v>
                </c:pt>
                <c:pt idx="2">
                  <c:v>0.38781038374717836</c:v>
                </c:pt>
                <c:pt idx="3">
                  <c:v>0.28264208909370198</c:v>
                </c:pt>
                <c:pt idx="4">
                  <c:v>0.38730158730158731</c:v>
                </c:pt>
                <c:pt idx="5">
                  <c:v>0.53376906318082784</c:v>
                </c:pt>
                <c:pt idx="6">
                  <c:v>6.6666666666666666E-2</c:v>
                </c:pt>
                <c:pt idx="7">
                  <c:v>0.125</c:v>
                </c:pt>
                <c:pt idx="8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5-4A21-A5E0-E4FAAA6A6830}"/>
            </c:ext>
          </c:extLst>
        </c:ser>
        <c:ser>
          <c:idx val="2"/>
          <c:order val="2"/>
          <c:tx>
            <c:strRef>
              <c:f>Random!$H$1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Random!$A$2:$A$10</c:f>
              <c:strCache>
                <c:ptCount val="9"/>
                <c:pt idx="0">
                  <c:v>10 or less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81 to 90</c:v>
                </c:pt>
              </c:strCache>
            </c:strRef>
          </c:cat>
          <c:val>
            <c:numRef>
              <c:f>Random!$H$2:$H$10</c:f>
              <c:numCache>
                <c:formatCode>0%</c:formatCode>
                <c:ptCount val="9"/>
                <c:pt idx="0">
                  <c:v>9.6774193548387094E-2</c:v>
                </c:pt>
                <c:pt idx="1">
                  <c:v>3.0303030303030304E-2</c:v>
                </c:pt>
                <c:pt idx="2">
                  <c:v>8.6230248306997742E-2</c:v>
                </c:pt>
                <c:pt idx="3">
                  <c:v>6.9124423963133647E-2</c:v>
                </c:pt>
                <c:pt idx="4">
                  <c:v>0.12698412698412698</c:v>
                </c:pt>
                <c:pt idx="5">
                  <c:v>0.11982570806100218</c:v>
                </c:pt>
                <c:pt idx="6">
                  <c:v>0.13333333333333333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5-4A21-A5E0-E4FAAA6A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445168"/>
        <c:axId val="775449648"/>
      </c:barChart>
      <c:catAx>
        <c:axId val="77544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49648"/>
        <c:crosses val="autoZero"/>
        <c:auto val="1"/>
        <c:lblAlgn val="ctr"/>
        <c:lblOffset val="100"/>
        <c:noMultiLvlLbl val="0"/>
      </c:catAx>
      <c:valAx>
        <c:axId val="7754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Amt</a:t>
            </a:r>
            <a:r>
              <a:rPr lang="en-US" baseline="0"/>
              <a:t> Pledge vs Percent of Successful Campaigns </a:t>
            </a:r>
          </a:p>
          <a:p>
            <a:pPr>
              <a:defRPr/>
            </a:pPr>
            <a:r>
              <a:rPr lang="en-US" baseline="0"/>
              <a:t>by Duration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26267914727748E-2"/>
          <c:y val="0.17316817637189055"/>
          <c:w val="0.79147673924084083"/>
          <c:h val="0.67957371726228155"/>
        </c:manualLayout>
      </c:layout>
      <c:areaChart>
        <c:grouping val="standard"/>
        <c:varyColors val="0"/>
        <c:ser>
          <c:idx val="1"/>
          <c:order val="1"/>
          <c:tx>
            <c:strRef>
              <c:f>Random!$I$1</c:f>
              <c:strCache>
                <c:ptCount val="1"/>
                <c:pt idx="0">
                  <c:v>Amt. Pledge. 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Random!$A$2:$A$10</c:f>
              <c:strCache>
                <c:ptCount val="9"/>
                <c:pt idx="0">
                  <c:v>10 or less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81 to 90</c:v>
                </c:pt>
              </c:strCache>
            </c:strRef>
          </c:cat>
          <c:val>
            <c:numRef>
              <c:f>Random!$I$2:$I$10</c:f>
              <c:numCache>
                <c:formatCode>_("$"* #,##0_);_("$"* \(#,##0\);_("$"* "-"??_);_(@_)</c:formatCode>
                <c:ptCount val="9"/>
                <c:pt idx="0">
                  <c:v>99785.62</c:v>
                </c:pt>
                <c:pt idx="1">
                  <c:v>1592007.3199999998</c:v>
                </c:pt>
                <c:pt idx="2">
                  <c:v>16581531.959999995</c:v>
                </c:pt>
                <c:pt idx="3">
                  <c:v>14992573.34</c:v>
                </c:pt>
                <c:pt idx="4">
                  <c:v>35251106.820000008</c:v>
                </c:pt>
                <c:pt idx="5">
                  <c:v>3501565.19</c:v>
                </c:pt>
                <c:pt idx="6">
                  <c:v>49470.93</c:v>
                </c:pt>
                <c:pt idx="7">
                  <c:v>46995.42</c:v>
                </c:pt>
                <c:pt idx="8">
                  <c:v>54802.07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3-45E3-B0F6-77E800D7C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74288"/>
        <c:axId val="775473968"/>
      </c:areaChart>
      <c:barChart>
        <c:barDir val="col"/>
        <c:grouping val="clustered"/>
        <c:varyColors val="0"/>
        <c:ser>
          <c:idx val="0"/>
          <c:order val="0"/>
          <c:tx>
            <c:strRef>
              <c:f>Random!$F$1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Random!$A$2:$A$10</c:f>
              <c:strCache>
                <c:ptCount val="9"/>
                <c:pt idx="0">
                  <c:v>10 or less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81 to 90</c:v>
                </c:pt>
              </c:strCache>
            </c:strRef>
          </c:cat>
          <c:val>
            <c:numRef>
              <c:f>Random!$F$2:$F$10</c:f>
              <c:numCache>
                <c:formatCode>0%</c:formatCode>
                <c:ptCount val="9"/>
                <c:pt idx="0">
                  <c:v>0.56451612903225812</c:v>
                </c:pt>
                <c:pt idx="1">
                  <c:v>0.67878787878787883</c:v>
                </c:pt>
                <c:pt idx="2">
                  <c:v>0.52595936794582387</c:v>
                </c:pt>
                <c:pt idx="3">
                  <c:v>0.64823348694316441</c:v>
                </c:pt>
                <c:pt idx="4">
                  <c:v>0.48571428571428571</c:v>
                </c:pt>
                <c:pt idx="5">
                  <c:v>0.34640522875816993</c:v>
                </c:pt>
                <c:pt idx="6">
                  <c:v>0.8</c:v>
                </c:pt>
                <c:pt idx="7">
                  <c:v>0.875</c:v>
                </c:pt>
                <c:pt idx="8">
                  <c:v>0.88888888888888884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3-45E3-B0F6-77E800D7C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455088"/>
        <c:axId val="775457328"/>
      </c:barChart>
      <c:catAx>
        <c:axId val="7754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57328"/>
        <c:crosses val="autoZero"/>
        <c:auto val="1"/>
        <c:lblAlgn val="ctr"/>
        <c:lblOffset val="100"/>
        <c:noMultiLvlLbl val="0"/>
      </c:catAx>
      <c:valAx>
        <c:axId val="7754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55088"/>
        <c:crosses val="autoZero"/>
        <c:crossBetween val="between"/>
      </c:valAx>
      <c:valAx>
        <c:axId val="775473968"/>
        <c:scaling>
          <c:orientation val="minMax"/>
          <c:min val="40000"/>
        </c:scaling>
        <c:delete val="0"/>
        <c:axPos val="r"/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accent2"/>
                  </a:solidFill>
                </a:ln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74288"/>
        <c:crosses val="max"/>
        <c:crossBetween val="between"/>
      </c:valAx>
      <c:catAx>
        <c:axId val="77547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5473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[Excel_01_homework_FinalBook.xlsx]Seet2-CountState by Country!PivotTable12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'Seet2-CountState by Country'!$B$3:$B$5</c:f>
              <c:strCache>
                <c:ptCount val="1"/>
                <c:pt idx="0">
                  <c:v>Group1 -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Country'!$A$6:$A$19</c:f>
              <c:multiLvlStrCache>
                <c:ptCount val="11"/>
                <c:lvl>
                  <c:pt idx="0">
                    <c:v>GB</c:v>
                  </c:pt>
                  <c:pt idx="1">
                    <c:v>CA</c:v>
                  </c:pt>
                  <c:pt idx="2">
                    <c:v>AU</c:v>
                  </c:pt>
                  <c:pt idx="3">
                    <c:v>DE</c:v>
                  </c:pt>
                  <c:pt idx="4">
                    <c:v>IT</c:v>
                  </c:pt>
                  <c:pt idx="5">
                    <c:v>FR</c:v>
                  </c:pt>
                  <c:pt idx="6">
                    <c:v>NL</c:v>
                  </c:pt>
                  <c:pt idx="7">
                    <c:v>SE</c:v>
                  </c:pt>
                  <c:pt idx="8">
                    <c:v>ES</c:v>
                  </c:pt>
                  <c:pt idx="9">
                    <c:v>IE</c:v>
                  </c:pt>
                  <c:pt idx="10">
                    <c:v>US</c:v>
                  </c:pt>
                </c:lvl>
                <c:lvl>
                  <c:pt idx="0">
                    <c:v>Group1</c:v>
                  </c:pt>
                  <c:pt idx="10">
                    <c:v>US</c:v>
                  </c:pt>
                </c:lvl>
              </c:multiLvlStrCache>
            </c:multiLvlStrRef>
          </c:cat>
          <c:val>
            <c:numRef>
              <c:f>'Seet2-CountState by Country'!$B$6:$B$19</c:f>
              <c:numCache>
                <c:formatCode>General</c:formatCode>
                <c:ptCount val="11"/>
                <c:pt idx="0">
                  <c:v>366</c:v>
                </c:pt>
                <c:pt idx="1">
                  <c:v>64</c:v>
                </c:pt>
                <c:pt idx="2">
                  <c:v>19</c:v>
                </c:pt>
                <c:pt idx="3">
                  <c:v>23</c:v>
                </c:pt>
                <c:pt idx="4">
                  <c:v>7</c:v>
                </c:pt>
                <c:pt idx="5">
                  <c:v>10</c:v>
                </c:pt>
                <c:pt idx="6">
                  <c:v>2</c:v>
                </c:pt>
                <c:pt idx="7">
                  <c:v>7</c:v>
                </c:pt>
                <c:pt idx="8">
                  <c:v>11</c:v>
                </c:pt>
                <c:pt idx="9">
                  <c:v>8</c:v>
                </c:pt>
                <c:pt idx="1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5-4986-B99D-ED20F94767C3}"/>
            </c:ext>
          </c:extLst>
        </c:ser>
        <c:ser>
          <c:idx val="1"/>
          <c:order val="1"/>
          <c:tx>
            <c:strRef>
              <c:f>'Seet2-CountState by Country'!$C$3:$C$5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Country'!$A$6:$A$19</c:f>
              <c:multiLvlStrCache>
                <c:ptCount val="11"/>
                <c:lvl>
                  <c:pt idx="0">
                    <c:v>GB</c:v>
                  </c:pt>
                  <c:pt idx="1">
                    <c:v>CA</c:v>
                  </c:pt>
                  <c:pt idx="2">
                    <c:v>AU</c:v>
                  </c:pt>
                  <c:pt idx="3">
                    <c:v>DE</c:v>
                  </c:pt>
                  <c:pt idx="4">
                    <c:v>IT</c:v>
                  </c:pt>
                  <c:pt idx="5">
                    <c:v>FR</c:v>
                  </c:pt>
                  <c:pt idx="6">
                    <c:v>NL</c:v>
                  </c:pt>
                  <c:pt idx="7">
                    <c:v>SE</c:v>
                  </c:pt>
                  <c:pt idx="8">
                    <c:v>ES</c:v>
                  </c:pt>
                  <c:pt idx="9">
                    <c:v>IE</c:v>
                  </c:pt>
                  <c:pt idx="10">
                    <c:v>US</c:v>
                  </c:pt>
                </c:lvl>
                <c:lvl>
                  <c:pt idx="0">
                    <c:v>Group1</c:v>
                  </c:pt>
                  <c:pt idx="10">
                    <c:v>US</c:v>
                  </c:pt>
                </c:lvl>
              </c:multiLvlStrCache>
            </c:multiLvlStrRef>
          </c:cat>
          <c:val>
            <c:numRef>
              <c:f>'Seet2-CountState by Country'!$C$6:$C$19</c:f>
              <c:numCache>
                <c:formatCode>General</c:formatCode>
                <c:ptCount val="11"/>
                <c:pt idx="0">
                  <c:v>205</c:v>
                </c:pt>
                <c:pt idx="1">
                  <c:v>64</c:v>
                </c:pt>
                <c:pt idx="2">
                  <c:v>41</c:v>
                </c:pt>
                <c:pt idx="3">
                  <c:v>27</c:v>
                </c:pt>
                <c:pt idx="4">
                  <c:v>19</c:v>
                </c:pt>
                <c:pt idx="5">
                  <c:v>10</c:v>
                </c:pt>
                <c:pt idx="6">
                  <c:v>14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5-4986-B99D-ED20F94767C3}"/>
            </c:ext>
          </c:extLst>
        </c:ser>
        <c:ser>
          <c:idx val="2"/>
          <c:order val="2"/>
          <c:tx>
            <c:strRef>
              <c:f>'Seet2-CountState by Country'!$D$3:$D$5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Country'!$A$6:$A$19</c:f>
              <c:multiLvlStrCache>
                <c:ptCount val="11"/>
                <c:lvl>
                  <c:pt idx="0">
                    <c:v>GB</c:v>
                  </c:pt>
                  <c:pt idx="1">
                    <c:v>CA</c:v>
                  </c:pt>
                  <c:pt idx="2">
                    <c:v>AU</c:v>
                  </c:pt>
                  <c:pt idx="3">
                    <c:v>DE</c:v>
                  </c:pt>
                  <c:pt idx="4">
                    <c:v>IT</c:v>
                  </c:pt>
                  <c:pt idx="5">
                    <c:v>FR</c:v>
                  </c:pt>
                  <c:pt idx="6">
                    <c:v>NL</c:v>
                  </c:pt>
                  <c:pt idx="7">
                    <c:v>SE</c:v>
                  </c:pt>
                  <c:pt idx="8">
                    <c:v>ES</c:v>
                  </c:pt>
                  <c:pt idx="9">
                    <c:v>IE</c:v>
                  </c:pt>
                  <c:pt idx="10">
                    <c:v>US</c:v>
                  </c:pt>
                </c:lvl>
                <c:lvl>
                  <c:pt idx="0">
                    <c:v>Group1</c:v>
                  </c:pt>
                  <c:pt idx="10">
                    <c:v>US</c:v>
                  </c:pt>
                </c:lvl>
              </c:multiLvlStrCache>
            </c:multiLvlStrRef>
          </c:cat>
          <c:val>
            <c:numRef>
              <c:f>'Seet2-CountState by Country'!$D$6:$D$19</c:f>
              <c:numCache>
                <c:formatCode>General</c:formatCode>
                <c:ptCount val="11"/>
                <c:pt idx="0">
                  <c:v>25</c:v>
                </c:pt>
                <c:pt idx="1">
                  <c:v>17</c:v>
                </c:pt>
                <c:pt idx="2">
                  <c:v>14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25-4986-B99D-ED20F94767C3}"/>
            </c:ext>
          </c:extLst>
        </c:ser>
        <c:ser>
          <c:idx val="3"/>
          <c:order val="3"/>
          <c:tx>
            <c:strRef>
              <c:f>'Seet2-CountState by Country'!$E$3:$E$5</c:f>
              <c:strCache>
                <c:ptCount val="1"/>
                <c:pt idx="0">
                  <c:v>Group1 - 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Country'!$A$6:$A$19</c:f>
              <c:multiLvlStrCache>
                <c:ptCount val="11"/>
                <c:lvl>
                  <c:pt idx="0">
                    <c:v>GB</c:v>
                  </c:pt>
                  <c:pt idx="1">
                    <c:v>CA</c:v>
                  </c:pt>
                  <c:pt idx="2">
                    <c:v>AU</c:v>
                  </c:pt>
                  <c:pt idx="3">
                    <c:v>DE</c:v>
                  </c:pt>
                  <c:pt idx="4">
                    <c:v>IT</c:v>
                  </c:pt>
                  <c:pt idx="5">
                    <c:v>FR</c:v>
                  </c:pt>
                  <c:pt idx="6">
                    <c:v>NL</c:v>
                  </c:pt>
                  <c:pt idx="7">
                    <c:v>SE</c:v>
                  </c:pt>
                  <c:pt idx="8">
                    <c:v>ES</c:v>
                  </c:pt>
                  <c:pt idx="9">
                    <c:v>IE</c:v>
                  </c:pt>
                  <c:pt idx="10">
                    <c:v>US</c:v>
                  </c:pt>
                </c:lvl>
                <c:lvl>
                  <c:pt idx="0">
                    <c:v>Group1</c:v>
                  </c:pt>
                  <c:pt idx="10">
                    <c:v>US</c:v>
                  </c:pt>
                </c:lvl>
              </c:multiLvlStrCache>
            </c:multiLvlStrRef>
          </c:cat>
          <c:val>
            <c:numRef>
              <c:f>'Seet2-CountState by Country'!$E$6:$E$19</c:f>
              <c:numCache>
                <c:formatCode>General</c:formatCode>
                <c:ptCount val="11"/>
                <c:pt idx="0">
                  <c:v>8</c:v>
                </c:pt>
                <c:pt idx="1">
                  <c:v>1</c:v>
                </c:pt>
                <c:pt idx="5">
                  <c:v>2</c:v>
                </c:pt>
                <c:pt idx="6">
                  <c:v>1</c:v>
                </c:pt>
                <c:pt idx="9">
                  <c:v>1</c:v>
                </c:pt>
                <c:pt idx="1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25-4986-B99D-ED20F947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153328"/>
        <c:axId val="543153648"/>
      </c:barChart>
      <c:catAx>
        <c:axId val="54315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53648"/>
        <c:crosses val="autoZero"/>
        <c:auto val="1"/>
        <c:lblAlgn val="ctr"/>
        <c:lblOffset val="100"/>
        <c:noMultiLvlLbl val="0"/>
      </c:catAx>
      <c:valAx>
        <c:axId val="5431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5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2774102569873076"/>
          <c:y val="0.22004447360746573"/>
          <c:w val="0.40001568794364051"/>
          <c:h val="0.667387357830271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FB-44B8-89B0-720B36086381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2FB-44B8-89B0-720B36086381}"/>
              </c:ext>
            </c:extLst>
          </c:dPt>
          <c:dLbls>
            <c:dLbl>
              <c:idx val="0"/>
              <c:layout>
                <c:manualLayout>
                  <c:x val="-4.7173078439936698E-2"/>
                  <c:y val="0.1605989355497229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1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9202209072219827E-2"/>
                      <c:h val="0.1215277777777777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2FB-44B8-89B0-720B3608638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1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A2FB-44B8-89B0-720B360863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1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'Seet2-CountState by Country'!$H$48:$H$49</c:f>
              <c:strCache>
                <c:ptCount val="2"/>
                <c:pt idx="0">
                  <c:v>Group1</c:v>
                </c:pt>
                <c:pt idx="1">
                  <c:v>US</c:v>
                </c:pt>
              </c:strCache>
            </c:strRef>
          </c:cat>
          <c:val>
            <c:numRef>
              <c:f>'Seet2-CountState by Country'!$I$48:$I$49</c:f>
              <c:numCache>
                <c:formatCode>General</c:formatCode>
                <c:ptCount val="2"/>
                <c:pt idx="0">
                  <c:v>1076</c:v>
                </c:pt>
                <c:pt idx="1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B-44B8-89B0-720B36086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[Excel_01_homework_FinalBook.xlsx]Seet2-CountState by Country!PivotTable16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and Music Kickstarter Campaigns</a:t>
            </a:r>
            <a:r>
              <a:rPr lang="en-US" baseline="0"/>
              <a:t> </a:t>
            </a:r>
          </a:p>
        </c:rich>
      </c:tx>
      <c:layout>
        <c:manualLayout>
          <c:xMode val="edge"/>
          <c:yMode val="edge"/>
          <c:x val="0.19401509277359749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'Seet2-CountState by Country'!$B$64:$B$66</c:f>
              <c:strCache>
                <c:ptCount val="1"/>
                <c:pt idx="0">
                  <c:v>Group1 -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Country'!$A$67:$A$70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Country'!$B$67:$B$70</c:f>
              <c:numCache>
                <c:formatCode>General</c:formatCode>
                <c:ptCount val="2"/>
                <c:pt idx="0">
                  <c:v>364</c:v>
                </c:pt>
                <c:pt idx="1">
                  <c:v>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8-4C04-97D3-494525012128}"/>
            </c:ext>
          </c:extLst>
        </c:ser>
        <c:ser>
          <c:idx val="1"/>
          <c:order val="1"/>
          <c:tx>
            <c:strRef>
              <c:f>'Seet2-CountState by Country'!$C$64:$C$66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Country'!$A$67:$A$70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Country'!$C$67:$C$70</c:f>
              <c:numCache>
                <c:formatCode>General</c:formatCode>
                <c:ptCount val="2"/>
                <c:pt idx="0">
                  <c:v>154</c:v>
                </c:pt>
                <c:pt idx="1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8-4C04-97D3-494525012128}"/>
            </c:ext>
          </c:extLst>
        </c:ser>
        <c:ser>
          <c:idx val="2"/>
          <c:order val="2"/>
          <c:tx>
            <c:strRef>
              <c:f>'Seet2-CountState by Country'!$D$64:$D$66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Country'!$A$67:$A$70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Country'!$D$67:$D$70</c:f>
              <c:numCache>
                <c:formatCode>General</c:formatCode>
                <c:ptCount val="2"/>
                <c:pt idx="0">
                  <c:v>12</c:v>
                </c:pt>
                <c:pt idx="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8-4C04-97D3-494525012128}"/>
            </c:ext>
          </c:extLst>
        </c:ser>
        <c:ser>
          <c:idx val="3"/>
          <c:order val="3"/>
          <c:tx>
            <c:strRef>
              <c:f>'Seet2-CountState by Country'!$E$64:$E$66</c:f>
              <c:strCache>
                <c:ptCount val="1"/>
                <c:pt idx="0">
                  <c:v>Group1 - 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Country'!$A$67:$A$70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Country'!$E$67:$E$70</c:f>
              <c:numCache>
                <c:formatCode>General</c:formatCode>
                <c:ptCount val="2"/>
                <c:pt idx="0">
                  <c:v>15</c:v>
                </c:pt>
                <c:pt idx="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B8-4C04-97D3-494525012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106936"/>
        <c:axId val="541105336"/>
      </c:barChart>
      <c:catAx>
        <c:axId val="54110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5336"/>
        <c:crosses val="autoZero"/>
        <c:auto val="1"/>
        <c:lblAlgn val="ctr"/>
        <c:lblOffset val="100"/>
        <c:noMultiLvlLbl val="0"/>
      </c:catAx>
      <c:valAx>
        <c:axId val="54110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0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[Excel_01_homework_FinalBook.xlsx]Seet2-CountState by Country!PivotTable17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</a:t>
            </a:r>
            <a:r>
              <a:rPr lang="en-US" baseline="0"/>
              <a:t> Theather/Music Kickstarter Campaings</a:t>
            </a:r>
          </a:p>
        </c:rich>
      </c:tx>
      <c:layout>
        <c:manualLayout>
          <c:xMode val="edge"/>
          <c:yMode val="edge"/>
          <c:x val="0.21496401252158465"/>
          <c:y val="5.3476771009516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'Seet2-CountState by Country'!$B$77:$B$79</c:f>
              <c:strCache>
                <c:ptCount val="1"/>
                <c:pt idx="0">
                  <c:v>Group1 -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'Seet2-CountState by Country'!$A$80:$A$82</c:f>
              <c:strCache>
                <c:ptCount val="2"/>
                <c:pt idx="0">
                  <c:v>Group1</c:v>
                </c:pt>
                <c:pt idx="1">
                  <c:v>US</c:v>
                </c:pt>
              </c:strCache>
            </c:strRef>
          </c:cat>
          <c:val>
            <c:numRef>
              <c:f>'Seet2-CountState by Country'!$B$80:$B$82</c:f>
              <c:numCache>
                <c:formatCode>General</c:formatCode>
                <c:ptCount val="2"/>
                <c:pt idx="0">
                  <c:v>170</c:v>
                </c:pt>
                <c:pt idx="1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E7-4C45-9717-E2BC864E7BF7}"/>
            </c:ext>
          </c:extLst>
        </c:ser>
        <c:ser>
          <c:idx val="1"/>
          <c:order val="1"/>
          <c:tx>
            <c:strRef>
              <c:f>'Seet2-CountState by Country'!$C$77:$C$79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'Seet2-CountState by Country'!$A$80:$A$82</c:f>
              <c:strCache>
                <c:ptCount val="2"/>
                <c:pt idx="0">
                  <c:v>Group1</c:v>
                </c:pt>
                <c:pt idx="1">
                  <c:v>US</c:v>
                </c:pt>
              </c:strCache>
            </c:strRef>
          </c:cat>
          <c:val>
            <c:numRef>
              <c:f>'Seet2-CountState by Country'!$C$80:$C$82</c:f>
              <c:numCache>
                <c:formatCode>General</c:formatCode>
                <c:ptCount val="2"/>
                <c:pt idx="0">
                  <c:v>279</c:v>
                </c:pt>
                <c:pt idx="1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E7-4C45-9717-E2BC864E7BF7}"/>
            </c:ext>
          </c:extLst>
        </c:ser>
        <c:ser>
          <c:idx val="2"/>
          <c:order val="2"/>
          <c:tx>
            <c:strRef>
              <c:f>'Seet2-CountState by Country'!$D$77:$D$79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'Seet2-CountState by Country'!$A$80:$A$82</c:f>
              <c:strCache>
                <c:ptCount val="2"/>
                <c:pt idx="0">
                  <c:v>Group1</c:v>
                </c:pt>
                <c:pt idx="1">
                  <c:v>US</c:v>
                </c:pt>
              </c:strCache>
            </c:strRef>
          </c:cat>
          <c:val>
            <c:numRef>
              <c:f>'Seet2-CountState by Country'!$D$80:$D$82</c:f>
              <c:numCache>
                <c:formatCode>General</c:formatCode>
                <c:ptCount val="2"/>
                <c:pt idx="0">
                  <c:v>80</c:v>
                </c:pt>
                <c:pt idx="1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E7-4C45-9717-E2BC864E7BF7}"/>
            </c:ext>
          </c:extLst>
        </c:ser>
        <c:ser>
          <c:idx val="3"/>
          <c:order val="3"/>
          <c:tx>
            <c:strRef>
              <c:f>'Seet2-CountState by Country'!$E$77:$E$79</c:f>
              <c:strCache>
                <c:ptCount val="1"/>
                <c:pt idx="0">
                  <c:v>Group1 - 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'Seet2-CountState by Country'!$A$80:$A$82</c:f>
              <c:strCache>
                <c:ptCount val="2"/>
                <c:pt idx="0">
                  <c:v>Group1</c:v>
                </c:pt>
                <c:pt idx="1">
                  <c:v>US</c:v>
                </c:pt>
              </c:strCache>
            </c:strRef>
          </c:cat>
          <c:val>
            <c:numRef>
              <c:f>'Seet2-CountState by Country'!$E$80:$E$82</c:f>
              <c:numCache>
                <c:formatCode>General</c:formatCode>
                <c:ptCount val="2"/>
                <c:pt idx="0">
                  <c:v>2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E7-4C45-9717-E2BC864E7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173488"/>
        <c:axId val="303804208"/>
      </c:barChart>
      <c:catAx>
        <c:axId val="49017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04208"/>
        <c:crosses val="autoZero"/>
        <c:auto val="1"/>
        <c:lblAlgn val="ctr"/>
        <c:lblOffset val="100"/>
        <c:noMultiLvlLbl val="0"/>
      </c:catAx>
      <c:valAx>
        <c:axId val="3038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7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[Excel_01_homework_FinalBook.xlsx]Seet2-CountState by Country!PivotTable13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</a:t>
            </a:r>
            <a:r>
              <a:rPr lang="en-US" baseline="0"/>
              <a:t>l Kickstarter Campains</a:t>
            </a:r>
          </a:p>
        </c:rich>
      </c:tx>
      <c:layout>
        <c:manualLayout>
          <c:xMode val="edge"/>
          <c:yMode val="edge"/>
          <c:x val="0.29494108945597741"/>
          <c:y val="3.3377092893202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'Seet2-CountState by Country'!$B$22:$B$24</c:f>
              <c:strCache>
                <c:ptCount val="1"/>
                <c:pt idx="0">
                  <c:v>Group1 -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Country'!$A$25:$A$28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Country'!$B$25:$B$28</c:f>
              <c:numCache>
                <c:formatCode>General</c:formatCode>
                <c:ptCount val="2"/>
                <c:pt idx="0">
                  <c:v>534</c:v>
                </c:pt>
                <c:pt idx="1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2-4C51-903E-9558CAACF386}"/>
            </c:ext>
          </c:extLst>
        </c:ser>
        <c:ser>
          <c:idx val="1"/>
          <c:order val="1"/>
          <c:tx>
            <c:strRef>
              <c:f>'Seet2-CountState by Country'!$C$22:$C$24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Country'!$A$25:$A$28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Country'!$C$25:$C$28</c:f>
              <c:numCache>
                <c:formatCode>General</c:formatCode>
                <c:ptCount val="2"/>
                <c:pt idx="0">
                  <c:v>433</c:v>
                </c:pt>
                <c:pt idx="1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2-4C51-903E-9558CAACF386}"/>
            </c:ext>
          </c:extLst>
        </c:ser>
        <c:ser>
          <c:idx val="2"/>
          <c:order val="2"/>
          <c:tx>
            <c:strRef>
              <c:f>'Seet2-CountState by Country'!$D$22:$D$24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Country'!$A$25:$A$28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Country'!$D$25:$D$28</c:f>
              <c:numCache>
                <c:formatCode>General</c:formatCode>
                <c:ptCount val="2"/>
                <c:pt idx="0">
                  <c:v>92</c:v>
                </c:pt>
                <c:pt idx="1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2-4C51-903E-9558CAACF386}"/>
            </c:ext>
          </c:extLst>
        </c:ser>
        <c:ser>
          <c:idx val="3"/>
          <c:order val="3"/>
          <c:tx>
            <c:strRef>
              <c:f>'Seet2-CountState by Country'!$E$22:$E$24</c:f>
              <c:strCache>
                <c:ptCount val="1"/>
                <c:pt idx="0">
                  <c:v>Group1 - 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'Seet2-CountState by Country'!$A$25:$A$28</c:f>
              <c:multiLvlStrCache>
                <c:ptCount val="2"/>
                <c:lvl>
                  <c:pt idx="1">
                    <c:v>US</c:v>
                  </c:pt>
                </c:lvl>
                <c:lvl>
                  <c:pt idx="0">
                    <c:v>Group1</c:v>
                  </c:pt>
                  <c:pt idx="1">
                    <c:v>US</c:v>
                  </c:pt>
                </c:lvl>
              </c:multiLvlStrCache>
            </c:multiLvlStrRef>
          </c:cat>
          <c:val>
            <c:numRef>
              <c:f>'Seet2-CountState by Country'!$E$25:$E$28</c:f>
              <c:numCache>
                <c:formatCode>General</c:formatCode>
                <c:ptCount val="2"/>
                <c:pt idx="0">
                  <c:v>17</c:v>
                </c:pt>
                <c:pt idx="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2-4C51-903E-9558CAACF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0115128"/>
        <c:axId val="780120248"/>
      </c:barChart>
      <c:catAx>
        <c:axId val="78011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20248"/>
        <c:crosses val="autoZero"/>
        <c:auto val="1"/>
        <c:lblAlgn val="ctr"/>
        <c:lblOffset val="100"/>
        <c:noMultiLvlLbl val="0"/>
      </c:catAx>
      <c:valAx>
        <c:axId val="7801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1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1</xdr:row>
      <xdr:rowOff>160335</xdr:rowOff>
    </xdr:from>
    <xdr:to>
      <xdr:col>16</xdr:col>
      <xdr:colOff>480122</xdr:colOff>
      <xdr:row>22</xdr:row>
      <xdr:rowOff>154879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80BDB-0512-40A6-914C-E5823BC82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160336</xdr:colOff>
      <xdr:row>8</xdr:row>
      <xdr:rowOff>125290</xdr:rowOff>
    </xdr:from>
    <xdr:to>
      <xdr:col>23</xdr:col>
      <xdr:colOff>537306</xdr:colOff>
      <xdr:row>42</xdr:row>
      <xdr:rowOff>159726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37F0D-2655-4CF2-BA53-A78CAA95E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3</xdr:row>
      <xdr:rowOff>112711</xdr:rowOff>
    </xdr:from>
    <xdr:to>
      <xdr:col>13</xdr:col>
      <xdr:colOff>260349</xdr:colOff>
      <xdr:row>18</xdr:row>
      <xdr:rowOff>93661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EF660-9010-4A1C-B4DA-33AA5A5CA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363536</xdr:colOff>
      <xdr:row>29</xdr:row>
      <xdr:rowOff>6350</xdr:rowOff>
    </xdr:from>
    <xdr:to>
      <xdr:col>14</xdr:col>
      <xdr:colOff>44450</xdr:colOff>
      <xdr:row>47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B64DEC-9391-42BA-8D00-6725D1160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46037</xdr:colOff>
      <xdr:row>54</xdr:row>
      <xdr:rowOff>6349</xdr:rowOff>
    </xdr:from>
    <xdr:to>
      <xdr:col>14</xdr:col>
      <xdr:colOff>46067</xdr:colOff>
      <xdr:row>70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29C192-3D50-4F86-B3D2-836B87D9F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1213914</xdr:colOff>
      <xdr:row>17</xdr:row>
      <xdr:rowOff>161242</xdr:rowOff>
    </xdr:from>
    <xdr:to>
      <xdr:col>5</xdr:col>
      <xdr:colOff>550217</xdr:colOff>
      <xdr:row>37</xdr:row>
      <xdr:rowOff>52568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8FA73-1E6D-4505-997B-6AA199C70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136645</xdr:colOff>
      <xdr:row>20</xdr:row>
      <xdr:rowOff>40190</xdr:rowOff>
    </xdr:from>
    <xdr:to>
      <xdr:col>14</xdr:col>
      <xdr:colOff>665504</xdr:colOff>
      <xdr:row>43</xdr:row>
      <xdr:rowOff>141407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D9C7C9-5B5D-4615-9BCC-46E9C1679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115887</xdr:colOff>
      <xdr:row>16</xdr:row>
      <xdr:rowOff>69850</xdr:rowOff>
    </xdr:from>
    <xdr:to>
      <xdr:col>4</xdr:col>
      <xdr:colOff>419100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6250-DAE0-4ED4-87E6-45999E9AC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</xdr:colOff>
      <xdr:row>15</xdr:row>
      <xdr:rowOff>147637</xdr:rowOff>
    </xdr:from>
    <xdr:to>
      <xdr:col>9</xdr:col>
      <xdr:colOff>963612</xdr:colOff>
      <xdr:row>37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3B29A3-F095-4435-8750-AB72E28D1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146049</xdr:colOff>
      <xdr:row>4</xdr:row>
      <xdr:rowOff>109536</xdr:rowOff>
    </xdr:from>
    <xdr:to>
      <xdr:col>14</xdr:col>
      <xdr:colOff>293687</xdr:colOff>
      <xdr:row>19</xdr:row>
      <xdr:rowOff>90486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BFD4-1064-4346-8A0A-F155E20CF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282575</xdr:colOff>
      <xdr:row>41</xdr:row>
      <xdr:rowOff>107950</xdr:rowOff>
    </xdr:from>
    <xdr:to>
      <xdr:col>13</xdr:col>
      <xdr:colOff>219075</xdr:colOff>
      <xdr:row>56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75B890-2842-4631-8F4B-57CC5833F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249236</xdr:colOff>
      <xdr:row>59</xdr:row>
      <xdr:rowOff>12700</xdr:rowOff>
    </xdr:from>
    <xdr:to>
      <xdr:col>15</xdr:col>
      <xdr:colOff>368300</xdr:colOff>
      <xdr:row>77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99E772-9CEB-473F-9DED-6D846B60C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247648</xdr:colOff>
      <xdr:row>78</xdr:row>
      <xdr:rowOff>182560</xdr:rowOff>
    </xdr:from>
    <xdr:to>
      <xdr:col>15</xdr:col>
      <xdr:colOff>323849</xdr:colOff>
      <xdr:row>97</xdr:row>
      <xdr:rowOff>146049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6CEB2C-36A9-4A24-8E96-F14373F17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449260</xdr:colOff>
      <xdr:row>22</xdr:row>
      <xdr:rowOff>36510</xdr:rowOff>
    </xdr:from>
    <xdr:to>
      <xdr:col>15</xdr:col>
      <xdr:colOff>144461</xdr:colOff>
      <xdr:row>40</xdr:row>
      <xdr:rowOff>44449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03C02B-5285-4F87-9977-3D6D84CD7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Flores" refreshedDate="43690.62038472222" createdVersion="6" refreshedVersion="6" minRefreshableVersion="3" recordCount="4114" xr:uid="{8B47E60D-8EF3-4239-9F8D-A74F823ACF2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Flores" refreshedDate="43690.645499537037" createdVersion="6" refreshedVersion="6" minRefreshableVersion="3" recordCount="4114" xr:uid="{D1468635-084A-4CA1-9F98-CE71E83987F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Flores" refreshedDate="43690.701114236108" createdVersion="6" refreshedVersion="6" minRefreshableVersion="3" recordCount="4114" xr:uid="{57CF9B59-1E99-4A3C-BF64-F3A9DFEE84C6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  <fieldGroup par="22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  <fieldGroup par="21"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containsInteger="1" minValue="1" maxValue="90"/>
    </cacheField>
    <cacheField name="country2" numFmtId="0" databaseField="0">
      <fieldGroup base="6">
        <discretePr count="21"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s v="US"/>
          <s v="Group1"/>
        </groupItems>
      </fieldGroup>
    </cacheField>
    <cacheField name="state2" numFmtId="0" databaseField="0">
      <fieldGroup base="5">
        <discretePr count="4"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3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3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25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4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3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3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3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2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7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3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9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3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3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3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3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3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58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5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5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5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3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4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5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3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1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3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5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1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3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3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2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7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6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6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3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2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5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3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3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3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3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2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6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4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3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3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3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4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3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5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3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6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2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5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3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5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5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2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2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5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4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6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6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3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2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7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3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3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3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5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4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3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2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5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3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3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2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3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3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4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2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3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3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3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4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1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2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3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3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4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4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3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4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3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4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3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4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3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5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3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3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3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6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3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2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6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5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3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3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2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6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5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2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3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1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1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5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4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6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4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3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2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3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3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2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3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4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2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3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2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6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1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3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3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3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5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2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3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3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3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3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3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2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2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3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2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1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3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2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1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2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2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2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4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3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5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1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2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3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2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2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1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4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2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4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4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3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2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3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3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3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1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3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3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3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4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3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2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2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3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3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2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3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2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2A82-1FCC-44BA-96E8-6EBC39C462A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1"/>
    </i>
    <i>
      <x v="6"/>
    </i>
    <i>
      <x v="2"/>
    </i>
    <i>
      <x v="3"/>
    </i>
    <i>
      <x v="7"/>
    </i>
    <i>
      <x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68D20-8E8F-4804-BFED-38CAFDCDCDC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01AD8-174C-4826-8476-88CA1AFC8389}" name="PivotTable1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29:E43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AA59F-88E2-483B-9195-476A6A130C4B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90EDD-5CAB-4140-88DD-ADDCFAD56DC6}" name="PivotTable1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6:E70" firstHeaderRow="1" firstDataRow="2" firstDataCol="1" rowPageCount="2" colPageCount="1"/>
  <pivotFields count="24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FA08D-FB04-4E6B-9686-9FC87814C108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6:C52" firstHeaderRow="1" firstDataRow="3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3">
        <item sd="0" x="1"/>
        <item x="0"/>
        <item t="default"/>
      </items>
    </pivotField>
    <pivotField axis="axisCol" showAll="0">
      <items count="2">
        <item sd="0" x="0"/>
        <item t="default"/>
      </items>
    </pivotField>
  </pivotFields>
  <rowFields count="2">
    <field x="21"/>
    <field x="6"/>
  </rowFields>
  <rowItems count="4">
    <i>
      <x/>
    </i>
    <i>
      <x v="1"/>
    </i>
    <i r="1">
      <x v="20"/>
    </i>
    <i t="grand">
      <x/>
    </i>
  </rowItems>
  <colFields count="2">
    <field x="22"/>
    <field x="5"/>
  </colFields>
  <colItems count="2">
    <i>
      <x/>
    </i>
    <i t="grand">
      <x/>
    </i>
  </colItem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9D665-592B-4156-AD16-B023B91332E9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22:G28" firstHeaderRow="1" firstDataRow="3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3">
        <item sd="0" x="1"/>
        <item x="0"/>
        <item t="default"/>
      </items>
    </pivotField>
    <pivotField axis="axisCol" showAll="0">
      <items count="2">
        <item x="0"/>
        <item t="default"/>
      </items>
    </pivotField>
  </pivotFields>
  <rowFields count="2">
    <field x="21"/>
    <field x="6"/>
  </rowFields>
  <rowItems count="4">
    <i>
      <x/>
    </i>
    <i>
      <x v="1"/>
    </i>
    <i r="1">
      <x v="20"/>
    </i>
    <i t="grand">
      <x/>
    </i>
  </rowItems>
  <colFields count="2">
    <field x="22"/>
    <field x="5"/>
  </colFields>
  <colItems count="6">
    <i>
      <x/>
      <x/>
    </i>
    <i r="1">
      <x v="1"/>
    </i>
    <i r="1">
      <x v="2"/>
    </i>
    <i r="1">
      <x v="3"/>
    </i>
    <i t="default">
      <x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0"/>
          </reference>
        </references>
      </pivotArea>
    </chartFormat>
    <chartFormat chart="26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0"/>
          </reference>
        </references>
      </pivotArea>
    </chartFormat>
    <chartFormat chart="2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0"/>
          </reference>
        </references>
      </pivotArea>
    </chartFormat>
    <chartFormat chart="2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0F1BF-A3E1-4CFE-93A0-F447B89178DC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9" firstHeaderRow="1" firstDataRow="3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measureFilter="1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2">
        <item x="0"/>
        <item t="default"/>
      </items>
    </pivotField>
  </pivotFields>
  <rowFields count="2">
    <field x="21"/>
    <field x="6"/>
  </rowFields>
  <rowItems count="14">
    <i>
      <x/>
    </i>
    <i r="1">
      <x v="9"/>
    </i>
    <i r="1">
      <x v="3"/>
    </i>
    <i r="1">
      <x v="1"/>
    </i>
    <i r="1">
      <x v="5"/>
    </i>
    <i r="1">
      <x v="12"/>
    </i>
    <i r="1">
      <x v="8"/>
    </i>
    <i r="1">
      <x v="15"/>
    </i>
    <i r="1">
      <x v="18"/>
    </i>
    <i r="1">
      <x v="7"/>
    </i>
    <i r="1">
      <x v="11"/>
    </i>
    <i>
      <x v="1"/>
    </i>
    <i r="1">
      <x v="20"/>
    </i>
    <i t="grand">
      <x/>
    </i>
  </rowItems>
  <colFields count="2">
    <field x="22"/>
    <field x="5"/>
  </colFields>
  <colItems count="6">
    <i>
      <x/>
      <x/>
    </i>
    <i r="1">
      <x v="1"/>
    </i>
    <i r="1">
      <x v="2"/>
    </i>
    <i r="1">
      <x v="3"/>
    </i>
    <i t="default">
      <x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E7810-5BFC-481F-B49F-58800F6900CF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77:G82" firstHeaderRow="1" firstDataRow="3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h="1" x="4"/>
        <item x="8"/>
        <item x="3"/>
        <item x="2"/>
        <item h="1"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3">
        <item sd="0" x="1"/>
        <item sd="0" x="0"/>
        <item t="default" sd="0"/>
      </items>
    </pivotField>
    <pivotField axis="axisCol" showAll="0">
      <items count="2">
        <item x="0"/>
        <item t="default"/>
      </items>
    </pivotField>
  </pivotFields>
  <rowFields count="2">
    <field x="21"/>
    <field x="6"/>
  </rowFields>
  <rowItems count="3">
    <i>
      <x/>
    </i>
    <i>
      <x v="1"/>
    </i>
    <i t="grand">
      <x/>
    </i>
  </rowItems>
  <colFields count="2">
    <field x="22"/>
    <field x="5"/>
  </colFields>
  <colItems count="6">
    <i>
      <x/>
      <x/>
    </i>
    <i r="1">
      <x v="1"/>
    </i>
    <i r="1">
      <x v="2"/>
    </i>
    <i r="1">
      <x v="3"/>
    </i>
    <i t="default">
      <x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0"/>
          </reference>
        </references>
      </pivotArea>
    </chartFormat>
    <chartFormat chart="26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0"/>
          </reference>
        </references>
      </pivotArea>
    </chartFormat>
    <chartFormat chart="2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0"/>
          </reference>
        </references>
      </pivotArea>
    </chartFormat>
    <chartFormat chart="2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87652-6024-4864-A7E6-973B8B765E57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64:G70" firstHeaderRow="1" firstDataRow="3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3">
        <item sd="0" x="1"/>
        <item x="0"/>
        <item t="default"/>
      </items>
    </pivotField>
    <pivotField axis="axisCol" showAll="0">
      <items count="2">
        <item x="0"/>
        <item t="default"/>
      </items>
    </pivotField>
  </pivotFields>
  <rowFields count="2">
    <field x="21"/>
    <field x="6"/>
  </rowFields>
  <rowItems count="4">
    <i>
      <x/>
    </i>
    <i>
      <x v="1"/>
    </i>
    <i r="1">
      <x v="20"/>
    </i>
    <i t="grand">
      <x/>
    </i>
  </rowItems>
  <colFields count="2">
    <field x="22"/>
    <field x="5"/>
  </colFields>
  <colItems count="6">
    <i>
      <x/>
      <x/>
    </i>
    <i r="1">
      <x v="1"/>
    </i>
    <i r="1">
      <x v="2"/>
    </i>
    <i r="1">
      <x v="3"/>
    </i>
    <i t="default">
      <x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4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2" count="1" selected="0">
            <x v="0"/>
          </reference>
        </references>
      </pivotArea>
    </chartFormat>
    <chartFormat chart="34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0"/>
          </reference>
        </references>
      </pivotArea>
    </chartFormat>
    <chartFormat chart="34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2" count="1" selected="0">
            <x v="0"/>
          </reference>
        </references>
      </pivotArea>
    </chartFormat>
    <chartFormat chart="34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5018-2822-4691-A757-43A04D90D79F}">
  <dimension ref="A1:F14"/>
  <sheetViews>
    <sheetView zoomScale="78" workbookViewId="0">
      <selection activeCell="H44" sqref="H44"/>
    </sheetView>
  </sheetViews>
  <sheetFormatPr defaultRowHeight="14.25" x14ac:dyDescent="0.45"/>
  <cols>
    <col min="1" max="1" width="12.9296875" bestFit="1" customWidth="1"/>
    <col min="2" max="2" width="12.33203125" bestFit="1" customWidth="1"/>
    <col min="3" max="3" width="13.6640625" bestFit="1" customWidth="1"/>
    <col min="4" max="4" width="12.33203125" bestFit="1" customWidth="1"/>
    <col min="5" max="5" width="13.6640625" bestFit="1" customWidth="1"/>
    <col min="6" max="6" width="12.33203125" bestFit="1" customWidth="1"/>
    <col min="7" max="7" width="13.6640625" bestFit="1" customWidth="1"/>
    <col min="8" max="8" width="12.33203125" bestFit="1" customWidth="1"/>
    <col min="9" max="9" width="13.6640625" bestFit="1" customWidth="1"/>
    <col min="10" max="10" width="16.9296875" bestFit="1" customWidth="1"/>
    <col min="11" max="11" width="18.19921875" bestFit="1" customWidth="1"/>
  </cols>
  <sheetData>
    <row r="1" spans="1:6" x14ac:dyDescent="0.45">
      <c r="A1" s="6" t="s">
        <v>8223</v>
      </c>
      <c r="B1" t="s">
        <v>8364</v>
      </c>
    </row>
    <row r="3" spans="1:6" x14ac:dyDescent="0.45">
      <c r="A3" s="6" t="s">
        <v>8362</v>
      </c>
      <c r="B3" s="6" t="s">
        <v>8363</v>
      </c>
    </row>
    <row r="4" spans="1:6" x14ac:dyDescent="0.4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45">
      <c r="A5" s="7" t="s">
        <v>8318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45">
      <c r="A6" s="7" t="s">
        <v>8326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45">
      <c r="A7" s="7" t="s">
        <v>8337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45">
      <c r="A8" s="7" t="s">
        <v>8323</v>
      </c>
      <c r="B8" s="9">
        <v>80</v>
      </c>
      <c r="C8" s="9">
        <v>127</v>
      </c>
      <c r="D8" s="9">
        <v>30</v>
      </c>
      <c r="E8" s="9"/>
      <c r="F8" s="9">
        <v>237</v>
      </c>
    </row>
    <row r="9" spans="1:6" x14ac:dyDescent="0.45">
      <c r="A9" s="7" t="s">
        <v>8334</v>
      </c>
      <c r="B9" s="9">
        <v>80</v>
      </c>
      <c r="C9" s="9">
        <v>140</v>
      </c>
      <c r="D9" s="9"/>
      <c r="E9" s="9"/>
      <c r="F9" s="9">
        <v>220</v>
      </c>
    </row>
    <row r="10" spans="1:6" x14ac:dyDescent="0.45">
      <c r="A10" s="7" t="s">
        <v>8332</v>
      </c>
      <c r="B10" s="9"/>
      <c r="C10" s="9"/>
      <c r="D10" s="9">
        <v>24</v>
      </c>
      <c r="E10" s="9"/>
      <c r="F10" s="9">
        <v>24</v>
      </c>
    </row>
    <row r="11" spans="1:6" x14ac:dyDescent="0.45">
      <c r="A11" s="7" t="s">
        <v>8320</v>
      </c>
      <c r="B11" s="9">
        <v>209</v>
      </c>
      <c r="C11" s="9">
        <v>213</v>
      </c>
      <c r="D11" s="9">
        <v>178</v>
      </c>
      <c r="E11" s="9"/>
      <c r="F11" s="9">
        <v>600</v>
      </c>
    </row>
    <row r="12" spans="1:6" x14ac:dyDescent="0.45">
      <c r="A12" s="7" t="s">
        <v>8311</v>
      </c>
      <c r="B12" s="9">
        <v>300</v>
      </c>
      <c r="C12" s="9">
        <v>180</v>
      </c>
      <c r="D12" s="9">
        <v>40</v>
      </c>
      <c r="E12" s="9"/>
      <c r="F12" s="9">
        <v>520</v>
      </c>
    </row>
    <row r="13" spans="1:6" x14ac:dyDescent="0.45">
      <c r="A13" s="7" t="s">
        <v>8339</v>
      </c>
      <c r="B13" s="9">
        <v>103</v>
      </c>
      <c r="C13" s="9">
        <v>117</v>
      </c>
      <c r="D13" s="9"/>
      <c r="E13" s="9"/>
      <c r="F13" s="9">
        <v>220</v>
      </c>
    </row>
    <row r="14" spans="1:6" x14ac:dyDescent="0.45">
      <c r="A14" s="7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00AF0-BAAE-4C20-B4BA-39273B7A5501}">
  <dimension ref="A1:F47"/>
  <sheetViews>
    <sheetView zoomScale="54" workbookViewId="0">
      <selection activeCell="B2" sqref="B2"/>
    </sheetView>
  </sheetViews>
  <sheetFormatPr defaultRowHeight="14.25" x14ac:dyDescent="0.45"/>
  <cols>
    <col min="1" max="1" width="15.33203125" bestFit="1" customWidth="1"/>
    <col min="2" max="2" width="16.33203125" bestFit="1" customWidth="1"/>
    <col min="3" max="3" width="5.59765625" bestFit="1" customWidth="1"/>
    <col min="4" max="4" width="8.33203125" bestFit="1" customWidth="1"/>
    <col min="5" max="5" width="3.796875" bestFit="1" customWidth="1"/>
    <col min="6" max="6" width="11" bestFit="1" customWidth="1"/>
  </cols>
  <sheetData>
    <row r="1" spans="1:6" x14ac:dyDescent="0.45">
      <c r="A1" s="6" t="s">
        <v>8223</v>
      </c>
      <c r="B1" t="s">
        <v>8364</v>
      </c>
    </row>
    <row r="2" spans="1:6" x14ac:dyDescent="0.45">
      <c r="A2" s="6" t="s">
        <v>8361</v>
      </c>
      <c r="B2" t="s">
        <v>8364</v>
      </c>
    </row>
    <row r="4" spans="1:6" x14ac:dyDescent="0.45">
      <c r="A4" s="6" t="s">
        <v>8362</v>
      </c>
      <c r="B4" s="6" t="s">
        <v>8363</v>
      </c>
    </row>
    <row r="5" spans="1:6" x14ac:dyDescent="0.4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45">
      <c r="A6" s="7" t="s">
        <v>8317</v>
      </c>
      <c r="B6" s="9"/>
      <c r="C6" s="9">
        <v>100</v>
      </c>
      <c r="D6" s="9"/>
      <c r="E6" s="9"/>
      <c r="F6" s="9">
        <v>100</v>
      </c>
    </row>
    <row r="7" spans="1:6" x14ac:dyDescent="0.45">
      <c r="A7" s="7" t="s">
        <v>8345</v>
      </c>
      <c r="B7" s="9"/>
      <c r="C7" s="9"/>
      <c r="D7" s="9">
        <v>20</v>
      </c>
      <c r="E7" s="9"/>
      <c r="F7" s="9">
        <v>20</v>
      </c>
    </row>
    <row r="8" spans="1:6" x14ac:dyDescent="0.45">
      <c r="A8" s="7" t="s">
        <v>8333</v>
      </c>
      <c r="B8" s="9"/>
      <c r="C8" s="9"/>
      <c r="D8" s="9">
        <v>24</v>
      </c>
      <c r="E8" s="9"/>
      <c r="F8" s="9">
        <v>24</v>
      </c>
    </row>
    <row r="9" spans="1:6" x14ac:dyDescent="0.45">
      <c r="A9" s="7" t="s">
        <v>8359</v>
      </c>
      <c r="B9" s="9"/>
      <c r="C9" s="9">
        <v>40</v>
      </c>
      <c r="D9" s="9"/>
      <c r="E9" s="9"/>
      <c r="F9" s="9">
        <v>40</v>
      </c>
    </row>
    <row r="10" spans="1:6" x14ac:dyDescent="0.45">
      <c r="A10" s="7" t="s">
        <v>8355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7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7" t="s">
        <v>8315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7" t="s">
        <v>8331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7" t="s">
        <v>8348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7" t="s">
        <v>8325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7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7" t="s">
        <v>8349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7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7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7" t="s">
        <v>8329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7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7" t="s">
        <v>8328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7" t="s">
        <v>8336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7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7" t="s">
        <v>8344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7" t="s">
        <v>8324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7" t="s">
        <v>8351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7" t="s">
        <v>8340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7" t="s">
        <v>8346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7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7" t="s">
        <v>8347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7" t="s">
        <v>8343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7" t="s">
        <v>8354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7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7" t="s">
        <v>8314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7" t="s">
        <v>8313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7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7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7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7" t="s">
        <v>8352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7" t="s">
        <v>8312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7" t="s">
        <v>8342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7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7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7" t="s">
        <v>8321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7" t="s">
        <v>8341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7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A1D5-A214-490B-9F05-0D454062A61B}">
  <dimension ref="A1:E70"/>
  <sheetViews>
    <sheetView topLeftCell="A11" zoomScale="75" workbookViewId="0">
      <selection activeCell="D56" sqref="D56"/>
    </sheetView>
  </sheetViews>
  <sheetFormatPr defaultRowHeight="14.25" x14ac:dyDescent="0.45"/>
  <cols>
    <col min="1" max="1" width="22.265625" bestFit="1" customWidth="1"/>
    <col min="2" max="2" width="25.9296875" bestFit="1" customWidth="1"/>
    <col min="3" max="3" width="8.9296875" bestFit="1" customWidth="1"/>
    <col min="4" max="4" width="12.33203125" bestFit="1" customWidth="1"/>
    <col min="5" max="5" width="16.265625" bestFit="1" customWidth="1"/>
    <col min="6" max="6" width="12.59765625" bestFit="1" customWidth="1"/>
    <col min="7" max="7" width="13.59765625" bestFit="1" customWidth="1"/>
    <col min="8" max="8" width="17.33203125" bestFit="1" customWidth="1"/>
    <col min="9" max="9" width="18.19921875" bestFit="1" customWidth="1"/>
    <col min="10" max="10" width="17.33203125" bestFit="1" customWidth="1"/>
    <col min="11" max="11" width="18.19921875" bestFit="1" customWidth="1"/>
  </cols>
  <sheetData>
    <row r="1" spans="1:5" x14ac:dyDescent="0.45">
      <c r="A1" s="6" t="s">
        <v>8361</v>
      </c>
      <c r="B1" t="s">
        <v>8382</v>
      </c>
    </row>
    <row r="2" spans="1:5" x14ac:dyDescent="0.45">
      <c r="A2" s="6" t="s">
        <v>8381</v>
      </c>
      <c r="B2" t="s">
        <v>8379</v>
      </c>
    </row>
    <row r="4" spans="1:5" x14ac:dyDescent="0.45">
      <c r="A4" s="6" t="s">
        <v>8362</v>
      </c>
      <c r="B4" s="6" t="s">
        <v>8363</v>
      </c>
    </row>
    <row r="5" spans="1:5" x14ac:dyDescent="0.4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45">
      <c r="A6" s="12" t="s">
        <v>8373</v>
      </c>
      <c r="B6" s="9">
        <v>31</v>
      </c>
      <c r="C6" s="9">
        <v>22</v>
      </c>
      <c r="D6" s="9">
        <v>4</v>
      </c>
      <c r="E6" s="9">
        <v>57</v>
      </c>
    </row>
    <row r="7" spans="1:5" x14ac:dyDescent="0.45">
      <c r="A7" s="12" t="s">
        <v>8374</v>
      </c>
      <c r="B7" s="9">
        <v>50</v>
      </c>
      <c r="C7" s="9">
        <v>23</v>
      </c>
      <c r="D7" s="9">
        <v>1</v>
      </c>
      <c r="E7" s="9">
        <v>74</v>
      </c>
    </row>
    <row r="8" spans="1:5" x14ac:dyDescent="0.45">
      <c r="A8" s="12" t="s">
        <v>8375</v>
      </c>
      <c r="B8" s="9">
        <v>32</v>
      </c>
      <c r="C8" s="9">
        <v>17</v>
      </c>
      <c r="D8" s="9">
        <v>2</v>
      </c>
      <c r="E8" s="9">
        <v>51</v>
      </c>
    </row>
    <row r="9" spans="1:5" x14ac:dyDescent="0.45">
      <c r="A9" s="12" t="s">
        <v>8376</v>
      </c>
      <c r="B9" s="9">
        <v>31</v>
      </c>
      <c r="C9" s="9">
        <v>30</v>
      </c>
      <c r="D9" s="9"/>
      <c r="E9" s="9">
        <v>61</v>
      </c>
    </row>
    <row r="10" spans="1:5" x14ac:dyDescent="0.45">
      <c r="A10" s="12" t="s">
        <v>8367</v>
      </c>
      <c r="B10" s="9">
        <v>52</v>
      </c>
      <c r="C10" s="9">
        <v>20</v>
      </c>
      <c r="D10" s="9">
        <v>2</v>
      </c>
      <c r="E10" s="9">
        <v>74</v>
      </c>
    </row>
    <row r="11" spans="1:5" x14ac:dyDescent="0.45">
      <c r="A11" s="12" t="s">
        <v>8377</v>
      </c>
      <c r="B11" s="9">
        <v>47</v>
      </c>
      <c r="C11" s="9">
        <v>20</v>
      </c>
      <c r="D11" s="9">
        <v>1</v>
      </c>
      <c r="E11" s="9">
        <v>68</v>
      </c>
    </row>
    <row r="12" spans="1:5" ht="8.65" customHeight="1" x14ac:dyDescent="0.45">
      <c r="A12" s="12" t="s">
        <v>8368</v>
      </c>
      <c r="B12" s="9">
        <v>27</v>
      </c>
      <c r="C12" s="9">
        <v>14</v>
      </c>
      <c r="D12" s="9">
        <v>1</v>
      </c>
      <c r="E12" s="9">
        <v>42</v>
      </c>
    </row>
    <row r="13" spans="1:5" x14ac:dyDescent="0.45">
      <c r="A13" s="12" t="s">
        <v>8369</v>
      </c>
      <c r="B13" s="9">
        <v>27</v>
      </c>
      <c r="C13" s="9">
        <v>21</v>
      </c>
      <c r="D13" s="9"/>
      <c r="E13" s="9">
        <v>48</v>
      </c>
    </row>
    <row r="14" spans="1:5" x14ac:dyDescent="0.45">
      <c r="A14" s="12" t="s">
        <v>8370</v>
      </c>
      <c r="B14" s="9">
        <v>25</v>
      </c>
      <c r="C14" s="9">
        <v>14</v>
      </c>
      <c r="D14" s="9">
        <v>2</v>
      </c>
      <c r="E14" s="9">
        <v>41</v>
      </c>
    </row>
    <row r="15" spans="1:5" x14ac:dyDescent="0.45">
      <c r="A15" s="12" t="s">
        <v>8371</v>
      </c>
      <c r="B15" s="9">
        <v>23</v>
      </c>
      <c r="C15" s="9">
        <v>26</v>
      </c>
      <c r="D15" s="9"/>
      <c r="E15" s="9">
        <v>49</v>
      </c>
    </row>
    <row r="16" spans="1:5" x14ac:dyDescent="0.45">
      <c r="A16" s="12" t="s">
        <v>8372</v>
      </c>
      <c r="B16" s="9">
        <v>22</v>
      </c>
      <c r="C16" s="9">
        <v>9</v>
      </c>
      <c r="D16" s="9"/>
      <c r="E16" s="9">
        <v>31</v>
      </c>
    </row>
    <row r="17" spans="1:5" x14ac:dyDescent="0.45">
      <c r="A17" s="12" t="s">
        <v>8378</v>
      </c>
      <c r="B17" s="9">
        <v>8</v>
      </c>
      <c r="C17" s="9">
        <v>12</v>
      </c>
      <c r="D17" s="9">
        <v>1</v>
      </c>
      <c r="E17" s="9">
        <v>21</v>
      </c>
    </row>
    <row r="18" spans="1:5" x14ac:dyDescent="0.45">
      <c r="A18" s="12" t="s">
        <v>8310</v>
      </c>
      <c r="B18" s="9">
        <v>375</v>
      </c>
      <c r="C18" s="9">
        <v>228</v>
      </c>
      <c r="D18" s="9">
        <v>14</v>
      </c>
      <c r="E18" s="9">
        <v>617</v>
      </c>
    </row>
    <row r="26" spans="1:5" x14ac:dyDescent="0.45">
      <c r="A26" s="6" t="s">
        <v>8361</v>
      </c>
      <c r="B26" t="s">
        <v>8382</v>
      </c>
    </row>
    <row r="27" spans="1:5" x14ac:dyDescent="0.45">
      <c r="A27" s="6" t="s">
        <v>8381</v>
      </c>
      <c r="B27" t="s">
        <v>8380</v>
      </c>
    </row>
    <row r="29" spans="1:5" x14ac:dyDescent="0.45">
      <c r="A29" s="6" t="s">
        <v>8362</v>
      </c>
      <c r="B29" s="6" t="s">
        <v>8363</v>
      </c>
    </row>
    <row r="30" spans="1:5" x14ac:dyDescent="0.45">
      <c r="A30" s="6" t="s">
        <v>8309</v>
      </c>
      <c r="B30" t="s">
        <v>8219</v>
      </c>
      <c r="C30" t="s">
        <v>8221</v>
      </c>
      <c r="D30" t="s">
        <v>8220</v>
      </c>
      <c r="E30" t="s">
        <v>8310</v>
      </c>
    </row>
    <row r="31" spans="1:5" x14ac:dyDescent="0.45">
      <c r="A31" s="12" t="s">
        <v>8373</v>
      </c>
      <c r="B31" s="9">
        <v>21</v>
      </c>
      <c r="C31" s="9">
        <v>9</v>
      </c>
      <c r="D31" s="9">
        <v>2</v>
      </c>
      <c r="E31" s="9">
        <v>32</v>
      </c>
    </row>
    <row r="32" spans="1:5" x14ac:dyDescent="0.45">
      <c r="A32" s="12" t="s">
        <v>8374</v>
      </c>
      <c r="B32" s="9">
        <v>27</v>
      </c>
      <c r="C32" s="9">
        <v>17</v>
      </c>
      <c r="D32" s="9">
        <v>1</v>
      </c>
      <c r="E32" s="9">
        <v>45</v>
      </c>
    </row>
    <row r="33" spans="1:5" x14ac:dyDescent="0.45">
      <c r="A33" s="12" t="s">
        <v>8375</v>
      </c>
      <c r="B33" s="9">
        <v>40</v>
      </c>
      <c r="C33" s="9">
        <v>22</v>
      </c>
      <c r="D33" s="9">
        <v>1</v>
      </c>
      <c r="E33" s="9">
        <v>63</v>
      </c>
    </row>
    <row r="34" spans="1:5" x14ac:dyDescent="0.45">
      <c r="A34" s="12" t="s">
        <v>8376</v>
      </c>
      <c r="B34" s="9">
        <v>31</v>
      </c>
      <c r="C34" s="9">
        <v>8</v>
      </c>
      <c r="D34" s="9">
        <v>2</v>
      </c>
      <c r="E34" s="9">
        <v>41</v>
      </c>
    </row>
    <row r="35" spans="1:5" x14ac:dyDescent="0.45">
      <c r="A35" s="12" t="s">
        <v>8367</v>
      </c>
      <c r="B35" s="9">
        <v>40</v>
      </c>
      <c r="C35" s="9">
        <v>17</v>
      </c>
      <c r="D35" s="9">
        <v>1</v>
      </c>
      <c r="E35" s="9">
        <v>58</v>
      </c>
    </row>
    <row r="36" spans="1:5" x14ac:dyDescent="0.45">
      <c r="A36" s="12" t="s">
        <v>8377</v>
      </c>
      <c r="B36" s="9">
        <v>24</v>
      </c>
      <c r="C36" s="9">
        <v>18</v>
      </c>
      <c r="D36" s="9">
        <v>1</v>
      </c>
      <c r="E36" s="9">
        <v>43</v>
      </c>
    </row>
    <row r="37" spans="1:5" x14ac:dyDescent="0.45">
      <c r="A37" s="12" t="s">
        <v>8368</v>
      </c>
      <c r="B37" s="9">
        <v>32</v>
      </c>
      <c r="C37" s="9">
        <v>6</v>
      </c>
      <c r="D37" s="9"/>
      <c r="E37" s="9">
        <v>38</v>
      </c>
    </row>
    <row r="38" spans="1:5" x14ac:dyDescent="0.45">
      <c r="A38" s="12" t="s">
        <v>8369</v>
      </c>
      <c r="B38" s="9">
        <v>20</v>
      </c>
      <c r="C38" s="9">
        <v>9</v>
      </c>
      <c r="D38" s="9"/>
      <c r="E38" s="9">
        <v>29</v>
      </c>
    </row>
    <row r="39" spans="1:5" x14ac:dyDescent="0.45">
      <c r="A39" s="12" t="s">
        <v>8370</v>
      </c>
      <c r="B39" s="9">
        <v>17</v>
      </c>
      <c r="C39" s="9">
        <v>12</v>
      </c>
      <c r="D39" s="9">
        <v>2</v>
      </c>
      <c r="E39" s="9">
        <v>31</v>
      </c>
    </row>
    <row r="40" spans="1:5" x14ac:dyDescent="0.45">
      <c r="A40" s="12" t="s">
        <v>8371</v>
      </c>
      <c r="B40" s="9">
        <v>14</v>
      </c>
      <c r="C40" s="9">
        <v>10</v>
      </c>
      <c r="D40" s="9"/>
      <c r="E40" s="9">
        <v>24</v>
      </c>
    </row>
    <row r="41" spans="1:5" x14ac:dyDescent="0.45">
      <c r="A41" s="12" t="s">
        <v>8372</v>
      </c>
      <c r="B41" s="9">
        <v>23</v>
      </c>
      <c r="C41" s="9">
        <v>11</v>
      </c>
      <c r="D41" s="9">
        <v>2</v>
      </c>
      <c r="E41" s="9">
        <v>36</v>
      </c>
    </row>
    <row r="42" spans="1:5" x14ac:dyDescent="0.45">
      <c r="A42" s="12" t="s">
        <v>8378</v>
      </c>
      <c r="B42" s="9">
        <v>12</v>
      </c>
      <c r="C42" s="9">
        <v>7</v>
      </c>
      <c r="D42" s="9"/>
      <c r="E42" s="9">
        <v>19</v>
      </c>
    </row>
    <row r="43" spans="1:5" x14ac:dyDescent="0.45">
      <c r="A43" s="12" t="s">
        <v>8310</v>
      </c>
      <c r="B43" s="9">
        <v>301</v>
      </c>
      <c r="C43" s="9">
        <v>146</v>
      </c>
      <c r="D43" s="9">
        <v>12</v>
      </c>
      <c r="E43" s="9">
        <v>459</v>
      </c>
    </row>
    <row r="53" spans="1:5" x14ac:dyDescent="0.45">
      <c r="A53" s="6" t="s">
        <v>8361</v>
      </c>
      <c r="B53" t="s">
        <v>8320</v>
      </c>
    </row>
    <row r="54" spans="1:5" x14ac:dyDescent="0.45">
      <c r="A54" s="6" t="s">
        <v>8381</v>
      </c>
      <c r="B54" t="s">
        <v>8364</v>
      </c>
    </row>
    <row r="56" spans="1:5" x14ac:dyDescent="0.45">
      <c r="A56" s="6" t="s">
        <v>8362</v>
      </c>
      <c r="B56" s="6" t="s">
        <v>8363</v>
      </c>
    </row>
    <row r="57" spans="1:5" x14ac:dyDescent="0.45">
      <c r="A57" s="6" t="s">
        <v>8309</v>
      </c>
      <c r="B57" t="s">
        <v>8219</v>
      </c>
      <c r="C57" t="s">
        <v>8221</v>
      </c>
      <c r="D57" t="s">
        <v>8220</v>
      </c>
      <c r="E57" t="s">
        <v>8310</v>
      </c>
    </row>
    <row r="58" spans="1:5" x14ac:dyDescent="0.45">
      <c r="A58" s="12" t="s">
        <v>8373</v>
      </c>
      <c r="B58" s="9">
        <v>9</v>
      </c>
      <c r="C58" s="9">
        <v>23</v>
      </c>
      <c r="D58" s="9">
        <v>17</v>
      </c>
      <c r="E58" s="9">
        <v>49</v>
      </c>
    </row>
    <row r="59" spans="1:5" x14ac:dyDescent="0.45">
      <c r="A59" s="12" t="s">
        <v>8374</v>
      </c>
      <c r="B59" s="9">
        <v>20</v>
      </c>
      <c r="C59" s="9">
        <v>14</v>
      </c>
      <c r="D59" s="9">
        <v>13</v>
      </c>
      <c r="E59" s="9">
        <v>47</v>
      </c>
    </row>
    <row r="60" spans="1:5" x14ac:dyDescent="0.45">
      <c r="A60" s="12" t="s">
        <v>8375</v>
      </c>
      <c r="B60" s="9">
        <v>17</v>
      </c>
      <c r="C60" s="9">
        <v>13</v>
      </c>
      <c r="D60" s="9">
        <v>12</v>
      </c>
      <c r="E60" s="9">
        <v>42</v>
      </c>
    </row>
    <row r="61" spans="1:5" x14ac:dyDescent="0.45">
      <c r="A61" s="12" t="s">
        <v>8376</v>
      </c>
      <c r="B61" s="9">
        <v>26</v>
      </c>
      <c r="C61" s="9">
        <v>7</v>
      </c>
      <c r="D61" s="9">
        <v>11</v>
      </c>
      <c r="E61" s="9">
        <v>44</v>
      </c>
    </row>
    <row r="62" spans="1:5" x14ac:dyDescent="0.45">
      <c r="A62" s="12" t="s">
        <v>8367</v>
      </c>
      <c r="B62" s="9">
        <v>14</v>
      </c>
      <c r="C62" s="9">
        <v>11</v>
      </c>
      <c r="D62" s="9">
        <v>11</v>
      </c>
      <c r="E62" s="9">
        <v>36</v>
      </c>
    </row>
    <row r="63" spans="1:5" x14ac:dyDescent="0.45">
      <c r="A63" s="12" t="s">
        <v>8377</v>
      </c>
      <c r="B63" s="9">
        <v>17</v>
      </c>
      <c r="C63" s="9">
        <v>22</v>
      </c>
      <c r="D63" s="9">
        <v>17</v>
      </c>
      <c r="E63" s="9">
        <v>56</v>
      </c>
    </row>
    <row r="64" spans="1:5" x14ac:dyDescent="0.45">
      <c r="A64" s="12" t="s">
        <v>8368</v>
      </c>
      <c r="B64" s="9">
        <v>18</v>
      </c>
      <c r="C64" s="9">
        <v>17</v>
      </c>
      <c r="D64" s="9">
        <v>18</v>
      </c>
      <c r="E64" s="9">
        <v>53</v>
      </c>
    </row>
    <row r="65" spans="1:5" x14ac:dyDescent="0.45">
      <c r="A65" s="12" t="s">
        <v>8369</v>
      </c>
      <c r="B65" s="9">
        <v>18</v>
      </c>
      <c r="C65" s="9">
        <v>14</v>
      </c>
      <c r="D65" s="9">
        <v>12</v>
      </c>
      <c r="E65" s="9">
        <v>44</v>
      </c>
    </row>
    <row r="66" spans="1:5" x14ac:dyDescent="0.45">
      <c r="A66" s="12" t="s">
        <v>8370</v>
      </c>
      <c r="B66" s="9">
        <v>15</v>
      </c>
      <c r="C66" s="9">
        <v>24</v>
      </c>
      <c r="D66" s="9">
        <v>13</v>
      </c>
      <c r="E66" s="9">
        <v>52</v>
      </c>
    </row>
    <row r="67" spans="1:5" x14ac:dyDescent="0.45">
      <c r="A67" s="12" t="s">
        <v>8371</v>
      </c>
      <c r="B67" s="9">
        <v>20</v>
      </c>
      <c r="C67" s="9">
        <v>23</v>
      </c>
      <c r="D67" s="9">
        <v>12</v>
      </c>
      <c r="E67" s="9">
        <v>55</v>
      </c>
    </row>
    <row r="68" spans="1:5" x14ac:dyDescent="0.45">
      <c r="A68" s="12" t="s">
        <v>8372</v>
      </c>
      <c r="B68" s="9">
        <v>24</v>
      </c>
      <c r="C68" s="9">
        <v>23</v>
      </c>
      <c r="D68" s="9">
        <v>26</v>
      </c>
      <c r="E68" s="9">
        <v>73</v>
      </c>
    </row>
    <row r="69" spans="1:5" x14ac:dyDescent="0.45">
      <c r="A69" s="12" t="s">
        <v>8378</v>
      </c>
      <c r="B69" s="9">
        <v>11</v>
      </c>
      <c r="C69" s="9">
        <v>22</v>
      </c>
      <c r="D69" s="9">
        <v>16</v>
      </c>
      <c r="E69" s="9">
        <v>49</v>
      </c>
    </row>
    <row r="70" spans="1:5" x14ac:dyDescent="0.45">
      <c r="A70" s="12" t="s">
        <v>8310</v>
      </c>
      <c r="B70" s="9">
        <v>209</v>
      </c>
      <c r="C70" s="9">
        <v>213</v>
      </c>
      <c r="D70" s="9">
        <v>178</v>
      </c>
      <c r="E70" s="9">
        <v>600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3851-FED5-4E13-AA59-D5868DAFB2BB}">
  <dimension ref="A1:Q20"/>
  <sheetViews>
    <sheetView zoomScale="79" workbookViewId="0">
      <selection activeCell="N13" sqref="N13"/>
    </sheetView>
  </sheetViews>
  <sheetFormatPr defaultRowHeight="14.25" x14ac:dyDescent="0.45"/>
  <cols>
    <col min="1" max="1" width="26.19921875" bestFit="1" customWidth="1"/>
    <col min="2" max="2" width="18.265625" customWidth="1"/>
    <col min="3" max="3" width="21.59765625" bestFit="1" customWidth="1"/>
    <col min="4" max="4" width="17.3984375" customWidth="1"/>
    <col min="5" max="5" width="11.73046875" bestFit="1" customWidth="1"/>
    <col min="6" max="6" width="18.6640625" bestFit="1" customWidth="1"/>
    <col min="7" max="7" width="15.06640625" bestFit="1" customWidth="1"/>
    <col min="8" max="8" width="17.73046875" bestFit="1" customWidth="1"/>
    <col min="9" max="9" width="4.1328125" bestFit="1" customWidth="1"/>
    <col min="10" max="10" width="4.796875" bestFit="1" customWidth="1"/>
    <col min="11" max="13" width="4.1328125" bestFit="1" customWidth="1"/>
    <col min="14" max="14" width="16.3984375" bestFit="1" customWidth="1"/>
    <col min="15" max="15" width="19" bestFit="1" customWidth="1"/>
    <col min="16" max="16" width="15.3984375" bestFit="1" customWidth="1"/>
    <col min="17" max="17" width="11.06640625" bestFit="1" customWidth="1"/>
  </cols>
  <sheetData>
    <row r="1" spans="1:17" x14ac:dyDescent="0.45">
      <c r="A1" t="s">
        <v>8386</v>
      </c>
      <c r="B1" t="s">
        <v>8404</v>
      </c>
      <c r="C1" t="s">
        <v>8405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  <c r="J1" t="s">
        <v>8406</v>
      </c>
      <c r="N1" t="s">
        <v>8426</v>
      </c>
      <c r="O1" t="s">
        <v>8430</v>
      </c>
    </row>
    <row r="2" spans="1:17" x14ac:dyDescent="0.45">
      <c r="A2" s="15" t="s">
        <v>8392</v>
      </c>
      <c r="B2">
        <f>COUNTIFS(Sheet1!$F:$F,"Successful",Sheet1!$D:$D,"&lt;999")</f>
        <v>320</v>
      </c>
      <c r="C2">
        <f>COUNTIFS(Sheet1!$F:$F,"Failed",Sheet1!$D:$D,"&lt;999")</f>
        <v>113</v>
      </c>
      <c r="D2">
        <f>COUNTIFS(Sheet1!$F:$F,"Canceled",Sheet1!$D:$D,"&lt;999")</f>
        <v>18</v>
      </c>
      <c r="E2">
        <f>COUNTIF(Sheet1!$D:$D,"&lt;999")</f>
        <v>459</v>
      </c>
      <c r="F2" s="5">
        <f>B2/$E$2</f>
        <v>0.69716775599128544</v>
      </c>
      <c r="G2" s="5">
        <f>C2/$E2</f>
        <v>0.24618736383442266</v>
      </c>
      <c r="H2" s="5">
        <f>D2/$E2</f>
        <v>3.9215686274509803E-2</v>
      </c>
      <c r="J2" s="16">
        <f>F2-G2</f>
        <v>0.45098039215686281</v>
      </c>
      <c r="N2" s="23">
        <f>SUMIFS(Sheet1!$E:$E,Sheet1!$F:$F,"Successful",Sheet1!$D:$D,"&lt;999")</f>
        <v>309152.92</v>
      </c>
      <c r="O2" s="23">
        <v>2221377.6318181823</v>
      </c>
      <c r="P2" s="23"/>
      <c r="Q2" s="23"/>
    </row>
    <row r="3" spans="1:17" x14ac:dyDescent="0.45">
      <c r="A3" s="15" t="s">
        <v>8393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>COUNTIFS(Sheet1!$D:$D,"&gt;=1000",Sheet1!$D:$D,"&lt;=4999")</f>
        <v>1425</v>
      </c>
      <c r="F3" s="5">
        <f>B3/E3</f>
        <v>0.65403508771929819</v>
      </c>
      <c r="G3" s="5">
        <f t="shared" ref="G3:G13" si="0">C3/$E3</f>
        <v>0.29473684210526313</v>
      </c>
      <c r="H3" s="5">
        <f t="shared" ref="H3:H12" si="1">D3/$E3</f>
        <v>4.2105263157894736E-2</v>
      </c>
      <c r="J3" s="16">
        <f t="shared" ref="J3:J13" si="2">F3-G3</f>
        <v>0.35929824561403506</v>
      </c>
      <c r="N3" s="23">
        <f>SUMIFS(Sheet1!$E:$E,Sheet1!$F:$F,"successful",Sheet1!$D:$D,"&gt;=1000",Sheet1!$D:$D,"&lt;=4999")</f>
        <v>3140983.64</v>
      </c>
      <c r="O3" s="23">
        <v>2221377.6318181823</v>
      </c>
      <c r="P3" s="23"/>
      <c r="Q3" s="23"/>
    </row>
    <row r="4" spans="1:17" x14ac:dyDescent="0.45">
      <c r="A4" s="15" t="s">
        <v>8394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>COUNTIFS(Sheet1!$D:$D,"&gt;=5000",Sheet1!$D:$D,"&lt;=9999")</f>
        <v>722</v>
      </c>
      <c r="F4" s="5">
        <f t="shared" ref="F4:F13" si="3">B4/E4</f>
        <v>0.52770083102493071</v>
      </c>
      <c r="G4" s="5">
        <f t="shared" si="0"/>
        <v>0.39196675900277006</v>
      </c>
      <c r="H4" s="5">
        <f t="shared" si="1"/>
        <v>7.2022160664819951E-2</v>
      </c>
      <c r="J4" s="16">
        <f t="shared" si="2"/>
        <v>0.13573407202216065</v>
      </c>
      <c r="N4" s="23">
        <f>SUMIFS(Sheet1!$E:$E,Sheet1!$F:$F,"successful",Sheet1!$D:$D,"&gt;=5000",Sheet1!$D:$D,"&lt;=9999")</f>
        <v>3681472.0200000005</v>
      </c>
      <c r="O4" s="23">
        <v>2221377.6318181823</v>
      </c>
      <c r="P4" s="23"/>
      <c r="Q4" s="23"/>
    </row>
    <row r="5" spans="1:17" x14ac:dyDescent="0.45">
      <c r="A5" s="15" t="s">
        <v>8395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>COUNTIFS(Sheet1!$D:$D,"&gt;=10000",Sheet1!$D:$D,"&lt;=14999")</f>
        <v>361</v>
      </c>
      <c r="F5" s="5">
        <f t="shared" si="3"/>
        <v>0.46537396121883656</v>
      </c>
      <c r="G5" s="5">
        <f t="shared" si="0"/>
        <v>0.39889196675900279</v>
      </c>
      <c r="H5" s="5">
        <f t="shared" si="1"/>
        <v>0.11080332409972299</v>
      </c>
      <c r="J5" s="16">
        <f t="shared" si="2"/>
        <v>6.6481994459833771E-2</v>
      </c>
      <c r="N5" s="23">
        <f>SUMIFS(Sheet1!$E:$E,Sheet1!$F:$F,"successful",Sheet1!$D:$D,"&gt;=10000",Sheet1!$D:$D,"&lt;=14999")</f>
        <v>3356185.76</v>
      </c>
      <c r="O5" s="23">
        <v>2221377.6318181823</v>
      </c>
      <c r="P5" s="23"/>
      <c r="Q5" s="23"/>
    </row>
    <row r="6" spans="1:17" x14ac:dyDescent="0.45">
      <c r="A6" s="15" t="s">
        <v>8396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>COUNTIFS(Sheet1!$D:$D,"&gt;=15000",Sheet1!$D:$D,"&lt;=19999")</f>
        <v>205</v>
      </c>
      <c r="F6" s="5">
        <f t="shared" si="3"/>
        <v>0.45853658536585368</v>
      </c>
      <c r="G6" s="5">
        <f t="shared" si="0"/>
        <v>0.43902439024390244</v>
      </c>
      <c r="H6" s="5">
        <f t="shared" si="1"/>
        <v>8.2926829268292687E-2</v>
      </c>
      <c r="J6" s="16">
        <f t="shared" si="2"/>
        <v>1.9512195121951237E-2</v>
      </c>
      <c r="N6" s="23">
        <f>SUMIFS(Sheet1!$E:$E,Sheet1!$F:$F,"successful",Sheet1!$D:$D,"&gt;=15000",Sheet1!$D:$D,"&lt;=19999")</f>
        <v>1986188.12</v>
      </c>
      <c r="O6" s="23">
        <v>2221377.6318181823</v>
      </c>
      <c r="P6" s="23"/>
      <c r="Q6" s="23"/>
    </row>
    <row r="7" spans="1:17" x14ac:dyDescent="0.45">
      <c r="A7" s="15" t="s">
        <v>8397</v>
      </c>
      <c r="B7">
        <f>COUNTIFS(Sheet1!$F:$F,"successful",Sheet1!$D:$D,"&gt;=20000",Sheet1!$D:$D,"&lt;=249999")</f>
        <v>284</v>
      </c>
      <c r="C7">
        <f>COUNTIFS(Sheet1!$F:$F,"failed",Sheet1!$D:$D,"&gt;=20000",Sheet1!$D:$D,"&lt;=249999")</f>
        <v>437</v>
      </c>
      <c r="D7">
        <f>COUNTIFS(Sheet1!$F:$F,"canceled",Sheet1!$D:$D,"&gt;=20000",Sheet1!$D:$D,"&lt;=249999")</f>
        <v>136</v>
      </c>
      <c r="E7">
        <f>COUNTIFS(Sheet1!$D:$D,"&gt;=20000",Sheet1!$D:$D,"&lt;=249999")</f>
        <v>866</v>
      </c>
      <c r="F7" s="5">
        <f t="shared" si="3"/>
        <v>0.32794457274826788</v>
      </c>
      <c r="G7" s="5">
        <f t="shared" si="0"/>
        <v>0.50461893764434185</v>
      </c>
      <c r="H7" s="5">
        <f t="shared" si="1"/>
        <v>0.15704387990762125</v>
      </c>
      <c r="J7" s="16">
        <f t="shared" si="2"/>
        <v>-0.17667436489607397</v>
      </c>
      <c r="N7" s="23">
        <f>SUMIFS(Sheet1!$E:$E,Sheet1!$F:$F,"successful",Sheet1!$D:$D,"&gt;=20000",Sheet1!$D:$D,"&lt;=24999")</f>
        <v>2545302.7999999998</v>
      </c>
      <c r="O7" s="23">
        <v>2221377.6318181823</v>
      </c>
      <c r="P7" s="23"/>
      <c r="Q7" s="23"/>
    </row>
    <row r="8" spans="1:17" x14ac:dyDescent="0.45">
      <c r="A8" s="15" t="s">
        <v>8398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>COUNTIFS(Sheet1!$D:$D,"&gt;=25000",Sheet1!$D:$D,"&lt;=29999")</f>
        <v>138</v>
      </c>
      <c r="F8" s="5">
        <f t="shared" si="3"/>
        <v>0.39855072463768115</v>
      </c>
      <c r="G8" s="5">
        <f t="shared" si="0"/>
        <v>0.46376811594202899</v>
      </c>
      <c r="H8" s="5">
        <f t="shared" si="1"/>
        <v>0.13043478260869565</v>
      </c>
      <c r="J8" s="16">
        <f t="shared" si="2"/>
        <v>-6.5217391304347838E-2</v>
      </c>
      <c r="N8" s="23">
        <f>SUMIFS(Sheet1!$E:$E,Sheet1!$F:$F,"successful",Sheet1!$D:$D,"&gt;=25000",Sheet1!$D:$D,"&lt;=29999")</f>
        <v>2174215.7599999998</v>
      </c>
      <c r="O8" s="23">
        <v>2221377.6318181823</v>
      </c>
      <c r="P8" s="23"/>
      <c r="Q8" s="23"/>
    </row>
    <row r="9" spans="1:17" x14ac:dyDescent="0.45">
      <c r="A9" s="15" t="s">
        <v>8399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>COUNTIFS(Sheet1!$D:$D,"&gt;=30000",Sheet1!$D:$D,"&lt;=34999")</f>
        <v>84</v>
      </c>
      <c r="F9" s="5">
        <f t="shared" si="3"/>
        <v>0.38095238095238093</v>
      </c>
      <c r="G9" s="5">
        <f t="shared" si="0"/>
        <v>0.44047619047619047</v>
      </c>
      <c r="H9" s="5">
        <f t="shared" si="1"/>
        <v>0.15476190476190477</v>
      </c>
      <c r="J9" s="16">
        <f t="shared" si="2"/>
        <v>-5.9523809523809534E-2</v>
      </c>
      <c r="N9" s="23">
        <f>SUMIFS(Sheet1!$E:$E,Sheet1!$F:$F,"successful",Sheet1!$D:$D,"&gt;=30000",Sheet1!$D:$D,"&lt;=34999")</f>
        <v>3966653.7100000004</v>
      </c>
      <c r="O9" s="23">
        <v>2221377.6318181823</v>
      </c>
      <c r="P9" s="23"/>
      <c r="Q9" s="23"/>
    </row>
    <row r="10" spans="1:17" x14ac:dyDescent="0.45">
      <c r="A10" s="15" t="s">
        <v>8400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>COUNTIFS(Sheet1!$D:$D,"&gt;=35000",Sheet1!$D:$D,"&lt;=39999")</f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  <c r="J10" s="16">
        <f t="shared" si="2"/>
        <v>7.2727272727272696E-2</v>
      </c>
      <c r="N10" s="23">
        <f>SUMIFS(Sheet1!$E:$E,Sheet1!$F:$F,"successful",Sheet1!$D:$D,"&gt;=35000",Sheet1!$D:$D,"&lt;=39999")</f>
        <v>1335699.3599999999</v>
      </c>
      <c r="O10" s="23">
        <v>2221377.6318181823</v>
      </c>
      <c r="P10" s="23"/>
      <c r="Q10" s="23"/>
    </row>
    <row r="11" spans="1:17" x14ac:dyDescent="0.45">
      <c r="A11" s="15" t="s">
        <v>8401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>COUNTIFS(Sheet1!$D:$D,"&gt;=40000",Sheet1!$D:$D,"&lt;=44999")</f>
        <v>44</v>
      </c>
      <c r="F11" s="5">
        <f t="shared" si="3"/>
        <v>0.47727272727272729</v>
      </c>
      <c r="G11" s="5">
        <f t="shared" si="0"/>
        <v>0.36363636363636365</v>
      </c>
      <c r="H11" s="5">
        <f t="shared" si="1"/>
        <v>0.13636363636363635</v>
      </c>
      <c r="J11" s="16">
        <f t="shared" si="2"/>
        <v>0.11363636363636365</v>
      </c>
      <c r="N11" s="23">
        <f>SUMIFS(Sheet1!$E:$E,Sheet1!$F:$F,"successful",Sheet1!$D:$D,"&gt;=40000",Sheet1!$D:$D,"&lt;=44999")</f>
        <v>1583897.21</v>
      </c>
      <c r="O11" s="23">
        <v>2221377.6318181823</v>
      </c>
      <c r="P11" s="23"/>
      <c r="Q11" s="23"/>
    </row>
    <row r="12" spans="1:17" x14ac:dyDescent="0.45">
      <c r="A12" s="15" t="s">
        <v>8402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>COUNTIFS(Sheet1!$D:$D,"&gt;=45000",Sheet1!$D:$D,"&lt;=49999")</f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  <c r="J12" s="16">
        <f t="shared" si="2"/>
        <v>-0.23809523809523814</v>
      </c>
      <c r="N12" s="23">
        <f>SUMIFS(Sheet1!$E:$E,Sheet1!$F:$F,"successful",Sheet1!$D:$D,"&gt;=45000",Sheet1!$D:$D,"&lt;=49999")</f>
        <v>355402.65</v>
      </c>
      <c r="O12" s="23">
        <v>2221377.6318181823</v>
      </c>
      <c r="P12" s="23"/>
      <c r="Q12" s="23"/>
    </row>
    <row r="13" spans="1:17" x14ac:dyDescent="0.45">
      <c r="A13" s="15" t="s">
        <v>8403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>COUNTIFS(Sheet1!$D:$D,"&gt;=50000")</f>
        <v>449</v>
      </c>
      <c r="F13" s="5">
        <f t="shared" si="3"/>
        <v>0.19153674832962139</v>
      </c>
      <c r="G13" s="5">
        <f t="shared" si="0"/>
        <v>0.57461024498886415</v>
      </c>
      <c r="H13" s="5">
        <f>D13/$E13</f>
        <v>0.22271714922048999</v>
      </c>
      <c r="J13" s="16">
        <f t="shared" si="2"/>
        <v>-0.38307349665924273</v>
      </c>
      <c r="N13" s="23">
        <f>SUMIFS(Sheet1!$E:$E,Sheet1!$F:$F,"successful",Sheet1!$D:$D,"&gt;=50000")</f>
        <v>16157467.42</v>
      </c>
      <c r="O13" s="23">
        <v>2221377.6318181823</v>
      </c>
      <c r="P13" s="23"/>
    </row>
    <row r="15" spans="1:17" x14ac:dyDescent="0.45">
      <c r="N15" t="s">
        <v>8427</v>
      </c>
    </row>
    <row r="16" spans="1:17" x14ac:dyDescent="0.45">
      <c r="N16" s="24">
        <f>MEDIAN(N2:N12)</f>
        <v>2174215.7599999998</v>
      </c>
    </row>
    <row r="17" spans="14:14" x14ac:dyDescent="0.45">
      <c r="N17" t="s">
        <v>8428</v>
      </c>
    </row>
    <row r="18" spans="14:14" x14ac:dyDescent="0.45">
      <c r="N18" s="23">
        <f>STDEV(N2:N12)</f>
        <v>1257102.5432868018</v>
      </c>
    </row>
    <row r="19" spans="14:14" x14ac:dyDescent="0.45">
      <c r="N19" t="s">
        <v>8429</v>
      </c>
    </row>
    <row r="20" spans="14:14" x14ac:dyDescent="0.45">
      <c r="N20" s="24">
        <f>AVERAGE(N2:N12)</f>
        <v>2221377.6318181823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C2A5-B4AA-4246-862B-3EABA6546D2A}">
  <dimension ref="A1:N17"/>
  <sheetViews>
    <sheetView workbookViewId="0">
      <selection activeCell="L30" sqref="L30"/>
    </sheetView>
  </sheetViews>
  <sheetFormatPr defaultRowHeight="14.25" x14ac:dyDescent="0.45"/>
  <cols>
    <col min="1" max="1" width="13.6640625" bestFit="1" customWidth="1"/>
    <col min="2" max="2" width="15.796875" bestFit="1" customWidth="1"/>
    <col min="3" max="3" width="14.796875" bestFit="1" customWidth="1"/>
    <col min="4" max="4" width="15.33203125" bestFit="1" customWidth="1"/>
    <col min="5" max="5" width="11.73046875" bestFit="1" customWidth="1"/>
    <col min="6" max="6" width="18.6640625" bestFit="1" customWidth="1"/>
    <col min="7" max="7" width="15.06640625" bestFit="1" customWidth="1"/>
    <col min="8" max="8" width="17.73046875" customWidth="1"/>
    <col min="9" max="11" width="19.86328125" bestFit="1" customWidth="1"/>
    <col min="12" max="12" width="11.86328125" customWidth="1"/>
    <col min="13" max="13" width="14.1328125" bestFit="1" customWidth="1"/>
    <col min="14" max="14" width="17.06640625" bestFit="1" customWidth="1"/>
  </cols>
  <sheetData>
    <row r="1" spans="1:14" x14ac:dyDescent="0.45">
      <c r="A1" t="s">
        <v>8419</v>
      </c>
      <c r="B1" t="s">
        <v>8418</v>
      </c>
      <c r="C1" t="s">
        <v>8416</v>
      </c>
      <c r="D1" t="s">
        <v>8417</v>
      </c>
      <c r="E1" t="s">
        <v>8388</v>
      </c>
      <c r="F1" t="s">
        <v>8389</v>
      </c>
      <c r="G1" t="s">
        <v>8390</v>
      </c>
      <c r="H1" t="s">
        <v>8391</v>
      </c>
      <c r="I1" t="s">
        <v>8420</v>
      </c>
      <c r="J1" t="s">
        <v>8422</v>
      </c>
      <c r="K1" t="s">
        <v>8421</v>
      </c>
      <c r="L1" t="s">
        <v>8423</v>
      </c>
      <c r="M1" t="s">
        <v>8424</v>
      </c>
      <c r="N1" t="s">
        <v>8425</v>
      </c>
    </row>
    <row r="2" spans="1:14" x14ac:dyDescent="0.45">
      <c r="A2" t="s">
        <v>8408</v>
      </c>
      <c r="B2">
        <f>COUNTIFS(Sheet1!$F:$F,B1,Sheet1!$U:$U,"&lt;=10")</f>
        <v>35</v>
      </c>
      <c r="C2">
        <f>COUNTIFS(Sheet1!$F:$F,C1,Sheet1!$U:$U,"&lt;=10")</f>
        <v>21</v>
      </c>
      <c r="D2">
        <f>COUNTIFS(Sheet1!$F:$F,D1,Sheet1!$U:$U,"&lt;=10")</f>
        <v>6</v>
      </c>
      <c r="E2">
        <f>D2+C2+B2</f>
        <v>62</v>
      </c>
      <c r="F2" s="5">
        <f>B2/E2</f>
        <v>0.56451612903225812</v>
      </c>
      <c r="G2" s="5">
        <f>C2/E2</f>
        <v>0.33870967741935482</v>
      </c>
      <c r="H2" s="5">
        <f>D2/E2</f>
        <v>9.6774193548387094E-2</v>
      </c>
      <c r="I2" s="23">
        <f>SUMIFS(Sheet1!$E:$E,Sheet1!$F:$F,B1,Sheet1!$U:$U,"&lt;=10")</f>
        <v>99785.62</v>
      </c>
      <c r="J2" s="23">
        <f>SUMIFS(Sheet1!$E:$E,Sheet1!$F:$F,C1,Sheet1!$U:$U,"&lt;=10")</f>
        <v>9312</v>
      </c>
      <c r="K2" s="23">
        <f>SUMIFS(Sheet1!$E:$E,Sheet1!$F:$F,D1,Sheet1!$U:$U,"&lt;=10")</f>
        <v>1040</v>
      </c>
      <c r="L2" s="24">
        <f>I2/B2</f>
        <v>2851.0177142857142</v>
      </c>
      <c r="M2" s="24">
        <f>J2/C2</f>
        <v>443.42857142857144</v>
      </c>
      <c r="N2" s="24">
        <f>K2/D2</f>
        <v>173.33333333333334</v>
      </c>
    </row>
    <row r="3" spans="1:14" x14ac:dyDescent="0.45">
      <c r="A3" s="21" t="s">
        <v>8407</v>
      </c>
      <c r="B3">
        <f>COUNTIFS(Sheet1!$F:$F,B1,Sheet1!$U:$U,"&gt;10",Sheet1!$U:$U,"&lt;=20")</f>
        <v>224</v>
      </c>
      <c r="C3">
        <f>COUNTIFS(Sheet1!$F:$F,C1,Sheet1!$U:$U,"&gt;10",Sheet1!$U:$U,"&lt;=20")</f>
        <v>96</v>
      </c>
      <c r="D3">
        <f>COUNTIFS(Sheet1!$F:$F,D1,Sheet1!$U:$U,"&gt;10",Sheet1!$U:$U,"&lt;=20")</f>
        <v>10</v>
      </c>
      <c r="E3">
        <f t="shared" ref="E3:E15" si="0">D3+C3+B3</f>
        <v>330</v>
      </c>
      <c r="F3" s="5">
        <f t="shared" ref="F3:F15" si="1">B3/E3</f>
        <v>0.67878787878787883</v>
      </c>
      <c r="G3" s="5">
        <f t="shared" ref="G3:G15" si="2">C3/E3</f>
        <v>0.29090909090909089</v>
      </c>
      <c r="H3" s="5">
        <f t="shared" ref="H3:H15" si="3">D3/E3</f>
        <v>3.0303030303030304E-2</v>
      </c>
      <c r="I3" s="23">
        <f>SUMIFS(Sheet1!$E:$E,Sheet1!$F:$F,B1,Sheet1!$U:$U,"&gt;10",Sheet1!$U:$U,"&lt;=20")</f>
        <v>1592007.3199999998</v>
      </c>
      <c r="J3" s="23">
        <f>SUMIFS(Sheet1!$E:$E,Sheet1!$F:$F,C1,Sheet1!$U:$U,"&gt;10",Sheet1!$U:$U,"&lt;=20")</f>
        <v>70055.09</v>
      </c>
      <c r="K3" s="23">
        <f>SUMIFS(Sheet1!$E:$E,Sheet1!$F:$F,D1,Sheet1!$U:$U,"&gt;10",Sheet1!$U:$U,"&lt;=20")</f>
        <v>1573</v>
      </c>
      <c r="L3" s="24">
        <f t="shared" ref="L3:L15" si="4">I3/B3</f>
        <v>7107.1755357142847</v>
      </c>
      <c r="M3" s="24">
        <f t="shared" ref="M3:M15" si="5">J3/C3</f>
        <v>729.74052083333333</v>
      </c>
      <c r="N3" s="24">
        <f t="shared" ref="N3:N15" si="6">K3/D3</f>
        <v>157.30000000000001</v>
      </c>
    </row>
    <row r="4" spans="1:14" x14ac:dyDescent="0.45">
      <c r="A4" t="s">
        <v>8409</v>
      </c>
      <c r="B4">
        <f>COUNTIFS(Sheet1!$F:$F,B1,Sheet1!$U:$U,"&gt;20",Sheet1!$U:$U,"&lt;=30")</f>
        <v>1165</v>
      </c>
      <c r="C4">
        <f>COUNTIFS(Sheet1!$F:$F,C1,Sheet1!$U:$U,"&gt;20",Sheet1!$U:$U,"&lt;=30")</f>
        <v>859</v>
      </c>
      <c r="D4">
        <f>COUNTIFS(Sheet1!$F:$F,D1,Sheet1!$U:$U,"&gt;20",Sheet1!$U:$U,"&lt;=30")</f>
        <v>191</v>
      </c>
      <c r="E4">
        <f t="shared" si="0"/>
        <v>2215</v>
      </c>
      <c r="F4" s="5">
        <f t="shared" si="1"/>
        <v>0.52595936794582387</v>
      </c>
      <c r="G4" s="5">
        <f t="shared" si="2"/>
        <v>0.38781038374717836</v>
      </c>
      <c r="H4" s="5">
        <f t="shared" si="3"/>
        <v>8.6230248306997742E-2</v>
      </c>
      <c r="I4" s="23">
        <f>SUMIFS(Sheet1!$E:$E,Sheet1!$F:$F,B1,Sheet1!$U:$U,"&gt;20",Sheet1!$U:$U,"&lt;=30")</f>
        <v>16581531.959999995</v>
      </c>
      <c r="J4" s="23">
        <f>SUMIFS(Sheet1!$E:$E,Sheet1!$F:$F,C1,Sheet1!$U:$U,"&gt;20",Sheet1!$U:$U,"&lt;=30")</f>
        <v>1299010.8699999999</v>
      </c>
      <c r="K4" s="23">
        <f>SUMIFS(Sheet1!$E:$E,Sheet1!$F:$F,D1,Sheet1!$U:$U,"&gt;20",Sheet1!$U:$U,"&lt;=30")</f>
        <v>417615.76999999996</v>
      </c>
      <c r="L4" s="24">
        <f t="shared" si="4"/>
        <v>14233.074643776819</v>
      </c>
      <c r="M4" s="24">
        <f t="shared" si="5"/>
        <v>1512.2361699650755</v>
      </c>
      <c r="N4" s="24">
        <f t="shared" si="6"/>
        <v>2186.4699999999998</v>
      </c>
    </row>
    <row r="5" spans="1:14" x14ac:dyDescent="0.45">
      <c r="A5" t="s">
        <v>8410</v>
      </c>
      <c r="B5">
        <f>COUNTIFS(Sheet1!$F:$F,B1,Sheet1!$U:$U,"&gt;30",Sheet1!$U:$U,"&lt;=40")</f>
        <v>422</v>
      </c>
      <c r="C5">
        <f>COUNTIFS(Sheet1!$F:$F,C1,Sheet1!$U:$U,"&gt;30",Sheet1!$U:$U,"&lt;=40")</f>
        <v>184</v>
      </c>
      <c r="D5">
        <f>COUNTIFS(Sheet1!$F:$F,D1,Sheet1!$U:$U,"&gt;30",Sheet1!$U:$U,"&lt;=40")</f>
        <v>45</v>
      </c>
      <c r="E5">
        <f t="shared" si="0"/>
        <v>651</v>
      </c>
      <c r="F5" s="5">
        <f t="shared" si="1"/>
        <v>0.64823348694316441</v>
      </c>
      <c r="G5" s="5">
        <f t="shared" si="2"/>
        <v>0.28264208909370198</v>
      </c>
      <c r="H5" s="5">
        <f t="shared" si="3"/>
        <v>6.9124423963133647E-2</v>
      </c>
      <c r="I5" s="23">
        <f>SUMIFS(Sheet1!$E:$E,Sheet1!$F:$F,B1,Sheet1!$U:$U,"&gt;30",Sheet1!$U:$U,"&lt;=40")</f>
        <v>14992573.34</v>
      </c>
      <c r="J5" s="23">
        <f>SUMIFS(Sheet1!$E:$E,Sheet1!$F:$F,C1,Sheet1!$U:$U,"&gt;30",Sheet1!$U:$U,"&lt;=40")</f>
        <v>842533.2699999999</v>
      </c>
      <c r="K5" s="23">
        <f>SUMIFS(Sheet1!$E:$E,Sheet1!$F:$F,D1,Sheet1!$U:$U,"&gt;30",Sheet1!$U:$U,"&lt;=40")</f>
        <v>854370.69000000006</v>
      </c>
      <c r="L5" s="24">
        <f t="shared" si="4"/>
        <v>35527.424976303315</v>
      </c>
      <c r="M5" s="24">
        <f t="shared" si="5"/>
        <v>4578.9851630434778</v>
      </c>
      <c r="N5" s="24">
        <f t="shared" si="6"/>
        <v>18986.015333333336</v>
      </c>
    </row>
    <row r="6" spans="1:14" x14ac:dyDescent="0.45">
      <c r="A6" t="s">
        <v>8411</v>
      </c>
      <c r="B6">
        <f>COUNTIFS(Sheet1!$F:$F,B1,Sheet1!$U:$U,"&gt;40",Sheet1!$U:$U,"&lt;=50")</f>
        <v>153</v>
      </c>
      <c r="C6">
        <f>COUNTIFS(Sheet1!$F:$F,C1,Sheet1!$U:$U,"&gt;40",Sheet1!$U:$U,"&lt;=50")</f>
        <v>122</v>
      </c>
      <c r="D6">
        <f>COUNTIFS(Sheet1!$F:$F,D1,Sheet1!$U:$U,"&gt;40",Sheet1!$U:$U,"&lt;=50")</f>
        <v>40</v>
      </c>
      <c r="E6">
        <f t="shared" si="0"/>
        <v>315</v>
      </c>
      <c r="F6" s="5">
        <f t="shared" si="1"/>
        <v>0.48571428571428571</v>
      </c>
      <c r="G6" s="5">
        <f t="shared" si="2"/>
        <v>0.38730158730158731</v>
      </c>
      <c r="H6" s="5">
        <f t="shared" si="3"/>
        <v>0.12698412698412698</v>
      </c>
      <c r="I6" s="23">
        <f>SUMIFS(Sheet1!$E:$E,Sheet1!$F:$F,B1,Sheet1!$U:$U,"&gt;20",Sheet1!$U:$U,"&lt;=50")</f>
        <v>35251106.820000008</v>
      </c>
      <c r="J6" s="23">
        <f>SUMIFS(Sheet1!$E:$E,Sheet1!$F:$F,C1,Sheet1!$U:$U,"&gt;20",Sheet1!$U:$U,"&lt;=50")</f>
        <v>2509928.4700000002</v>
      </c>
      <c r="K6" s="23">
        <f>SUMIFS(Sheet1!$E:$E,Sheet1!$F:$F,D1,Sheet1!$U:$U,"&gt;20",Sheet1!$U:$U,"&lt;=50")</f>
        <v>2395649.5099999998</v>
      </c>
      <c r="L6" s="24">
        <f t="shared" si="4"/>
        <v>230399.3909803922</v>
      </c>
      <c r="M6" s="24">
        <f t="shared" si="5"/>
        <v>20573.184180327869</v>
      </c>
      <c r="N6" s="24">
        <f t="shared" si="6"/>
        <v>59891.237749999993</v>
      </c>
    </row>
    <row r="7" spans="1:14" x14ac:dyDescent="0.45">
      <c r="A7" t="s">
        <v>8412</v>
      </c>
      <c r="B7">
        <f>COUNTIFS(Sheet1!$F:$F,B1,Sheet1!$U:$U,"&gt;50",Sheet1!$U:$U,"&lt;=60")</f>
        <v>159</v>
      </c>
      <c r="C7">
        <f>COUNTIFS(Sheet1!$F:$F,C1,Sheet1!$U:$U,"&gt;50",Sheet1!$U:$U,"&lt;=60")</f>
        <v>245</v>
      </c>
      <c r="D7">
        <f>COUNTIFS(Sheet1!$F:$F,D1,Sheet1!$U:$U,"&gt;50",Sheet1!$U:$U,"&lt;=60")</f>
        <v>55</v>
      </c>
      <c r="E7">
        <f t="shared" si="0"/>
        <v>459</v>
      </c>
      <c r="F7" s="5">
        <f t="shared" si="1"/>
        <v>0.34640522875816993</v>
      </c>
      <c r="G7" s="5">
        <f t="shared" si="2"/>
        <v>0.53376906318082784</v>
      </c>
      <c r="H7" s="5">
        <f t="shared" si="3"/>
        <v>0.11982570806100218</v>
      </c>
      <c r="I7" s="23">
        <f>SUMIFS(Sheet1!$E:$E,Sheet1!$F:$F,B1,Sheet1!$U:$U,"&gt;50",Sheet1!$U:$U,"&lt;=60")</f>
        <v>3501565.19</v>
      </c>
      <c r="J7" s="23">
        <f>SUMIFS(Sheet1!$E:$E,Sheet1!$F:$F,C1,Sheet1!$U:$U,"&gt;50",Sheet1!$U:$U,"&lt;=60")</f>
        <v>247215.84</v>
      </c>
      <c r="K7" s="23">
        <f>SUMIFS(Sheet1!$E:$E,Sheet1!$F:$F,D1,Sheet1!$U:$U,"&gt;50",Sheet1!$U:$U,"&lt;=60")</f>
        <v>142978</v>
      </c>
      <c r="L7" s="24">
        <f t="shared" si="4"/>
        <v>22022.422578616352</v>
      </c>
      <c r="M7" s="24">
        <f t="shared" si="5"/>
        <v>1009.0442448979592</v>
      </c>
      <c r="N7" s="24">
        <f t="shared" si="6"/>
        <v>2599.6</v>
      </c>
    </row>
    <row r="8" spans="1:14" x14ac:dyDescent="0.45">
      <c r="A8" t="s">
        <v>8413</v>
      </c>
      <c r="B8">
        <f>COUNTIFS(Sheet1!$F:$F,B1,Sheet1!$U:$U,"&gt;60",Sheet1!$U:$U,"&lt;=70")</f>
        <v>12</v>
      </c>
      <c r="C8">
        <f>COUNTIFS(Sheet1!$F:$F,C1,Sheet1!$U:$U,"&gt;60",Sheet1!$U:$U,"&lt;=70")</f>
        <v>1</v>
      </c>
      <c r="D8">
        <f>COUNTIFS(Sheet1!$F:$F,D1,Sheet1!$U:$U,"&gt;60",Sheet1!$U:$U,"&lt;=70")</f>
        <v>2</v>
      </c>
      <c r="E8">
        <f t="shared" si="0"/>
        <v>15</v>
      </c>
      <c r="F8" s="5">
        <f t="shared" si="1"/>
        <v>0.8</v>
      </c>
      <c r="G8" s="5">
        <f t="shared" si="2"/>
        <v>6.6666666666666666E-2</v>
      </c>
      <c r="H8" s="5">
        <f t="shared" si="3"/>
        <v>0.13333333333333333</v>
      </c>
      <c r="I8" s="23">
        <f>SUMIFS(Sheet1!$E:$E,Sheet1!$F:$F,B1,Sheet1!$U:$U,"&gt;60",Sheet1!$U:$U,"&lt;=70")</f>
        <v>49470.93</v>
      </c>
      <c r="J8" s="23">
        <f>SUMIFS(Sheet1!$E:$E,Sheet1!$F:$F,C1,Sheet1!$U:$U,"&gt;60",Sheet1!$U:$U,"&lt;=70")</f>
        <v>11</v>
      </c>
      <c r="K8" s="23">
        <f>SUMIFS(Sheet1!$E:$E,Sheet1!$F:$F,D1,Sheet1!$U:$U,"&gt;60",Sheet1!$U:$U,"&lt;=70")</f>
        <v>1691</v>
      </c>
      <c r="L8" s="24">
        <f t="shared" si="4"/>
        <v>4122.5775000000003</v>
      </c>
      <c r="M8" s="24">
        <f t="shared" si="5"/>
        <v>11</v>
      </c>
      <c r="N8" s="24">
        <f t="shared" si="6"/>
        <v>845.5</v>
      </c>
    </row>
    <row r="9" spans="1:14" x14ac:dyDescent="0.45">
      <c r="A9" t="s">
        <v>8414</v>
      </c>
      <c r="B9">
        <f>COUNTIFS(Sheet1!$F:$F,B1,Sheet1!$U:$U,"&gt;70",Sheet1!$U:$U,"&lt;=80")</f>
        <v>7</v>
      </c>
      <c r="C9">
        <f>COUNTIFS(Sheet1!$F:$F,C1,Sheet1!$U:$U,"&gt;70",Sheet1!$U:$U,"&lt;=80")</f>
        <v>1</v>
      </c>
      <c r="D9">
        <f>COUNTIFS(Sheet1!$F:$F,D1,Sheet1!$U:$U,"&gt;70",Sheet1!$U:$U,"&lt;=80")</f>
        <v>0</v>
      </c>
      <c r="E9">
        <f t="shared" si="0"/>
        <v>8</v>
      </c>
      <c r="F9" s="5">
        <f t="shared" si="1"/>
        <v>0.875</v>
      </c>
      <c r="G9" s="5">
        <f t="shared" si="2"/>
        <v>0.125</v>
      </c>
      <c r="H9" s="5">
        <f t="shared" si="3"/>
        <v>0</v>
      </c>
      <c r="I9" s="23">
        <f>SUMIFS(Sheet1!$E:$E,Sheet1!$F:$F,B1,Sheet1!$U:$U,"&gt;70",Sheet1!$U:$U,"&lt;=80")</f>
        <v>46995.42</v>
      </c>
      <c r="J9" s="23">
        <f>SUMIFS(Sheet1!$E:$E,Sheet1!$F:$F,C1,Sheet1!$U:$U,"&gt;70",Sheet1!$U:$U,"&lt;=80")</f>
        <v>0</v>
      </c>
      <c r="K9" s="23">
        <f>SUMIFS(Sheet1!$E:$E,Sheet1!$F:$F,D1,Sheet1!$U:$U,"&gt;70",Sheet1!$U:$U,"&lt;=80")</f>
        <v>0</v>
      </c>
      <c r="L9" s="24">
        <f t="shared" si="4"/>
        <v>6713.6314285714279</v>
      </c>
      <c r="M9" s="24">
        <f t="shared" si="5"/>
        <v>0</v>
      </c>
      <c r="N9" s="24" t="e">
        <f t="shared" si="6"/>
        <v>#DIV/0!</v>
      </c>
    </row>
    <row r="10" spans="1:14" x14ac:dyDescent="0.45">
      <c r="A10" t="s">
        <v>8415</v>
      </c>
      <c r="B10">
        <f>COUNTIFS(Sheet1!$F:$F,B1,Sheet1!$U:$U,"&gt;80",Sheet1!$U:$U,"&lt;=90")</f>
        <v>8</v>
      </c>
      <c r="C10">
        <f>COUNTIFS(Sheet1!$F:$F,C1,Sheet1!$U:$U,"&gt;80",Sheet1!$U:$U,"&lt;=90")</f>
        <v>1</v>
      </c>
      <c r="D10">
        <f>COUNTIFS(Sheet1!$F:$F,D1,Sheet1!$U:$U,"&gt;80",Sheet1!$U:$U,"&lt;=90")</f>
        <v>0</v>
      </c>
      <c r="E10">
        <f t="shared" si="0"/>
        <v>9</v>
      </c>
      <c r="F10" s="5">
        <f t="shared" si="1"/>
        <v>0.88888888888888884</v>
      </c>
      <c r="G10" s="5">
        <f t="shared" si="2"/>
        <v>0.1111111111111111</v>
      </c>
      <c r="H10" s="5">
        <f t="shared" si="3"/>
        <v>0</v>
      </c>
      <c r="I10" s="23">
        <f>SUMIFS(Sheet1!$E:$E,Sheet1!$F:$F,B1,Sheet1!$U:$U,"&gt;80",Sheet1!$U:$U,"&lt;=90")</f>
        <v>54802.07</v>
      </c>
      <c r="J10" s="23">
        <f>SUMIFS(Sheet1!$E:$E,Sheet1!$F:$F,C1,Sheet1!$U:$U,"&gt;80",Sheet1!$U:$U,"&lt;=90")</f>
        <v>2445</v>
      </c>
      <c r="K10" s="23">
        <f>SUMIFS(Sheet1!$E:$E,Sheet1!$F:$F,D1,Sheet1!$U:$U,"&gt;80",Sheet1!$U:$U,"&lt;=90")</f>
        <v>0</v>
      </c>
      <c r="L10" s="24">
        <f t="shared" si="4"/>
        <v>6850.25875</v>
      </c>
      <c r="M10" s="24">
        <f t="shared" si="5"/>
        <v>2445</v>
      </c>
      <c r="N10" s="24" t="e">
        <f t="shared" si="6"/>
        <v>#DIV/0!</v>
      </c>
    </row>
    <row r="11" spans="1:14" x14ac:dyDescent="0.45">
      <c r="F11" s="5"/>
      <c r="G11" s="5"/>
      <c r="H11" s="5"/>
      <c r="I11" s="23">
        <f>SUM(I2:I10)</f>
        <v>72169838.670000002</v>
      </c>
      <c r="J11" s="23">
        <f t="shared" ref="J11:K11" si="7">SUM(J2:J10)</f>
        <v>4980511.54</v>
      </c>
      <c r="K11" s="23">
        <f t="shared" si="7"/>
        <v>3814917.9699999997</v>
      </c>
      <c r="L11" s="24"/>
      <c r="M11" s="24"/>
      <c r="N11" s="24"/>
    </row>
    <row r="12" spans="1:14" x14ac:dyDescent="0.45">
      <c r="F12" s="5"/>
      <c r="G12" s="5"/>
      <c r="H12" s="5"/>
      <c r="I12" s="23"/>
      <c r="J12" s="23"/>
      <c r="K12" s="24"/>
      <c r="L12" s="24"/>
      <c r="M12" s="24"/>
      <c r="N12" s="24"/>
    </row>
    <row r="13" spans="1:14" x14ac:dyDescent="0.45">
      <c r="A13">
        <v>30</v>
      </c>
      <c r="B13">
        <f>COUNTIFS(Sheet1!$F:$F,B1,Sheet1!$U:$U,"=30")</f>
        <v>813</v>
      </c>
      <c r="C13">
        <f>COUNTIFS(Sheet1!$F:$F,C1,Sheet1!$U:$U,"=30")</f>
        <v>733</v>
      </c>
      <c r="D13">
        <f>COUNTIFS(Sheet1!$F:$F,D1,Sheet1!$U:$U,"=30")</f>
        <v>158</v>
      </c>
      <c r="E13">
        <f t="shared" si="0"/>
        <v>1704</v>
      </c>
      <c r="F13" s="5">
        <f t="shared" si="1"/>
        <v>0.477112676056338</v>
      </c>
      <c r="G13" s="5">
        <f t="shared" si="2"/>
        <v>0.43016431924882631</v>
      </c>
      <c r="H13" s="5">
        <f t="shared" si="3"/>
        <v>9.2723004694835687E-2</v>
      </c>
      <c r="I13" s="23">
        <f>SUMIFS(Sheet1!$E:$E,Sheet1!$F:$F,B1,Sheet1!$U:$U,"=30")</f>
        <v>13653500.509999998</v>
      </c>
      <c r="J13" s="23">
        <f>SUMIFS(Sheet1!$E:$E,Sheet1!$F:$F,C1,Sheet1!$U:$U,"=30")</f>
        <v>1152428.8699999999</v>
      </c>
      <c r="K13" s="23">
        <f>SUMIFS(Sheet1!$E:$E,Sheet1!$F:$F,D1,Sheet1!$U:$U,"=30")</f>
        <v>380748.77</v>
      </c>
      <c r="L13" s="24">
        <f t="shared" si="4"/>
        <v>16793.973567035668</v>
      </c>
      <c r="M13" s="24">
        <f t="shared" si="5"/>
        <v>1572.2085538881308</v>
      </c>
      <c r="N13" s="24">
        <f t="shared" si="6"/>
        <v>2409.802341772152</v>
      </c>
    </row>
    <row r="14" spans="1:14" x14ac:dyDescent="0.45">
      <c r="A14">
        <v>60</v>
      </c>
      <c r="B14">
        <f>COUNTIFS(Sheet1!$F:$F,B1,Sheet1!$U:$U,"=60")</f>
        <v>112</v>
      </c>
      <c r="C14">
        <f>COUNTIFS(Sheet1!$F:$F,C1,Sheet1!$U:$U,"=60")</f>
        <v>202</v>
      </c>
      <c r="D14">
        <f>COUNTIFS(Sheet1!$F:$F,D1,Sheet1!$U:$U,"=60")</f>
        <v>41</v>
      </c>
      <c r="E14">
        <f t="shared" si="0"/>
        <v>355</v>
      </c>
      <c r="F14" s="5">
        <f t="shared" si="1"/>
        <v>0.3154929577464789</v>
      </c>
      <c r="G14" s="5">
        <f t="shared" si="2"/>
        <v>0.56901408450704227</v>
      </c>
      <c r="H14" s="5">
        <f t="shared" si="3"/>
        <v>0.11549295774647887</v>
      </c>
      <c r="I14" s="23">
        <f>SUMIFS(Sheet1!$E:$E,Sheet1!$F:$F,B1,Sheet1!$U:$U,"=60")</f>
        <v>1958216.5699999998</v>
      </c>
      <c r="J14" s="23">
        <f>SUMIFS(Sheet1!$E:$E,Sheet1!$F:$F,C1,Sheet1!$U:$U,"=60")</f>
        <v>173810.84000000003</v>
      </c>
      <c r="K14" s="23">
        <f>SUMIFS(Sheet1!$E:$E,Sheet1!$F:$F,D1,Sheet1!$U:$U,"=60")</f>
        <v>77850</v>
      </c>
      <c r="L14" s="24">
        <f t="shared" si="4"/>
        <v>17484.076517857142</v>
      </c>
      <c r="M14" s="24">
        <f t="shared" si="5"/>
        <v>860.44970297029715</v>
      </c>
      <c r="N14" s="24">
        <f t="shared" si="6"/>
        <v>1898.780487804878</v>
      </c>
    </row>
    <row r="15" spans="1:14" x14ac:dyDescent="0.45">
      <c r="A15">
        <v>90</v>
      </c>
      <c r="B15">
        <f>COUNTIFS(Sheet1!$F:$F,B1,Sheet1!$U:$U,"=90")</f>
        <v>5</v>
      </c>
      <c r="C15">
        <f>COUNTIFS(Sheet1!$F:$F,C1,Sheet1!$U:$U,"=90")</f>
        <v>0</v>
      </c>
      <c r="D15">
        <f>COUNTIFS(Sheet1!$F:$F,D1,Sheet1!$U:$U,"=90")</f>
        <v>0</v>
      </c>
      <c r="E15">
        <f t="shared" si="0"/>
        <v>5</v>
      </c>
      <c r="F15" s="5">
        <f t="shared" si="1"/>
        <v>1</v>
      </c>
      <c r="G15" s="5">
        <f t="shared" si="2"/>
        <v>0</v>
      </c>
      <c r="H15" s="5">
        <f t="shared" si="3"/>
        <v>0</v>
      </c>
      <c r="I15" s="23">
        <f>SUMIFS(Sheet1!$E:$E,Sheet1!$F:$F,B1,Sheet1!$U:$U,"=90")</f>
        <v>41080.75</v>
      </c>
      <c r="J15" s="23">
        <f>SUMIFS(Sheet1!$E:$E,Sheet1!$F:$F,C1,Sheet1!$U:$U,"=90")</f>
        <v>0</v>
      </c>
      <c r="K15" s="23">
        <f>SUMIFS(Sheet1!$E:$E,Sheet1!$F:$F,D1,Sheet1!$U:$U,"=90")</f>
        <v>0</v>
      </c>
      <c r="L15" s="24">
        <f t="shared" si="4"/>
        <v>8216.15</v>
      </c>
      <c r="M15" s="24" t="e">
        <f t="shared" si="5"/>
        <v>#DIV/0!</v>
      </c>
      <c r="N15" s="24" t="e">
        <f t="shared" si="6"/>
        <v>#DIV/0!</v>
      </c>
    </row>
    <row r="17" spans="9:11" x14ac:dyDescent="0.45">
      <c r="I17" s="22"/>
      <c r="J17" s="22"/>
      <c r="K17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979A4-D05D-4637-93B8-842E03A17095}">
  <dimension ref="A3:I82"/>
  <sheetViews>
    <sheetView workbookViewId="0">
      <selection activeCell="S23" sqref="S23"/>
    </sheetView>
  </sheetViews>
  <sheetFormatPr defaultRowHeight="14.25" x14ac:dyDescent="0.45"/>
  <cols>
    <col min="1" max="1" width="12.59765625" bestFit="1" customWidth="1"/>
    <col min="2" max="2" width="16.06640625" bestFit="1" customWidth="1"/>
    <col min="3" max="3" width="5.33203125" bestFit="1" customWidth="1"/>
    <col min="4" max="4" width="7.86328125" bestFit="1" customWidth="1"/>
    <col min="5" max="5" width="3.59765625" bestFit="1" customWidth="1"/>
    <col min="6" max="6" width="11.53125" bestFit="1" customWidth="1"/>
    <col min="7" max="7" width="10.46484375" bestFit="1" customWidth="1"/>
  </cols>
  <sheetData>
    <row r="3" spans="1:7" x14ac:dyDescent="0.45">
      <c r="A3" s="6" t="s">
        <v>8362</v>
      </c>
      <c r="B3" s="6" t="s">
        <v>8363</v>
      </c>
    </row>
    <row r="4" spans="1:7" x14ac:dyDescent="0.45">
      <c r="B4" t="s">
        <v>8384</v>
      </c>
      <c r="F4" t="s">
        <v>8385</v>
      </c>
      <c r="G4" t="s">
        <v>8310</v>
      </c>
    </row>
    <row r="5" spans="1:7" x14ac:dyDescent="0.4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</row>
    <row r="6" spans="1:7" x14ac:dyDescent="0.45">
      <c r="A6" s="7" t="s">
        <v>8384</v>
      </c>
      <c r="B6" s="9">
        <v>517</v>
      </c>
      <c r="C6" s="9">
        <v>402</v>
      </c>
      <c r="D6" s="9">
        <v>79</v>
      </c>
      <c r="E6" s="9">
        <v>13</v>
      </c>
      <c r="F6" s="9">
        <v>1011</v>
      </c>
      <c r="G6" s="9">
        <v>1011</v>
      </c>
    </row>
    <row r="7" spans="1:7" x14ac:dyDescent="0.45">
      <c r="A7" s="8" t="s">
        <v>8225</v>
      </c>
      <c r="B7" s="9">
        <v>366</v>
      </c>
      <c r="C7" s="9">
        <v>205</v>
      </c>
      <c r="D7" s="9">
        <v>25</v>
      </c>
      <c r="E7" s="9">
        <v>8</v>
      </c>
      <c r="F7" s="9">
        <v>604</v>
      </c>
      <c r="G7" s="9">
        <v>604</v>
      </c>
    </row>
    <row r="8" spans="1:7" x14ac:dyDescent="0.45">
      <c r="A8" s="8" t="s">
        <v>8229</v>
      </c>
      <c r="B8" s="9">
        <v>64</v>
      </c>
      <c r="C8" s="9">
        <v>64</v>
      </c>
      <c r="D8" s="9">
        <v>17</v>
      </c>
      <c r="E8" s="9">
        <v>1</v>
      </c>
      <c r="F8" s="9">
        <v>146</v>
      </c>
      <c r="G8" s="9">
        <v>146</v>
      </c>
    </row>
    <row r="9" spans="1:7" x14ac:dyDescent="0.45">
      <c r="A9" s="8" t="s">
        <v>8226</v>
      </c>
      <c r="B9" s="9">
        <v>19</v>
      </c>
      <c r="C9" s="9">
        <v>41</v>
      </c>
      <c r="D9" s="9">
        <v>14</v>
      </c>
      <c r="E9" s="9"/>
      <c r="F9" s="9">
        <v>74</v>
      </c>
      <c r="G9" s="9">
        <v>74</v>
      </c>
    </row>
    <row r="10" spans="1:7" x14ac:dyDescent="0.45">
      <c r="A10" s="8" t="s">
        <v>8236</v>
      </c>
      <c r="B10" s="9">
        <v>23</v>
      </c>
      <c r="C10" s="9">
        <v>27</v>
      </c>
      <c r="D10" s="9">
        <v>3</v>
      </c>
      <c r="E10" s="9"/>
      <c r="F10" s="9">
        <v>53</v>
      </c>
      <c r="G10" s="9">
        <v>53</v>
      </c>
    </row>
    <row r="11" spans="1:7" x14ac:dyDescent="0.45">
      <c r="A11" s="8" t="s">
        <v>8237</v>
      </c>
      <c r="B11" s="9">
        <v>7</v>
      </c>
      <c r="C11" s="9">
        <v>19</v>
      </c>
      <c r="D11" s="9">
        <v>3</v>
      </c>
      <c r="E11" s="9"/>
      <c r="F11" s="9">
        <v>29</v>
      </c>
      <c r="G11" s="9">
        <v>29</v>
      </c>
    </row>
    <row r="12" spans="1:7" x14ac:dyDescent="0.45">
      <c r="A12" s="8" t="s">
        <v>8230</v>
      </c>
      <c r="B12" s="9">
        <v>10</v>
      </c>
      <c r="C12" s="9">
        <v>10</v>
      </c>
      <c r="D12" s="9">
        <v>5</v>
      </c>
      <c r="E12" s="9">
        <v>2</v>
      </c>
      <c r="F12" s="9">
        <v>27</v>
      </c>
      <c r="G12" s="9">
        <v>27</v>
      </c>
    </row>
    <row r="13" spans="1:7" x14ac:dyDescent="0.45">
      <c r="A13" s="8" t="s">
        <v>8233</v>
      </c>
      <c r="B13" s="9">
        <v>2</v>
      </c>
      <c r="C13" s="9">
        <v>14</v>
      </c>
      <c r="D13" s="9">
        <v>4</v>
      </c>
      <c r="E13" s="9">
        <v>1</v>
      </c>
      <c r="F13" s="9">
        <v>21</v>
      </c>
      <c r="G13" s="9">
        <v>21</v>
      </c>
    </row>
    <row r="14" spans="1:7" x14ac:dyDescent="0.45">
      <c r="A14" s="8" t="s">
        <v>8235</v>
      </c>
      <c r="B14" s="9">
        <v>7</v>
      </c>
      <c r="C14" s="9">
        <v>9</v>
      </c>
      <c r="D14" s="9">
        <v>5</v>
      </c>
      <c r="E14" s="9"/>
      <c r="F14" s="9">
        <v>21</v>
      </c>
      <c r="G14" s="9">
        <v>21</v>
      </c>
    </row>
    <row r="15" spans="1:7" x14ac:dyDescent="0.45">
      <c r="A15" s="8" t="s">
        <v>8227</v>
      </c>
      <c r="B15" s="9">
        <v>11</v>
      </c>
      <c r="C15" s="9">
        <v>9</v>
      </c>
      <c r="D15" s="9">
        <v>1</v>
      </c>
      <c r="E15" s="9"/>
      <c r="F15" s="9">
        <v>21</v>
      </c>
      <c r="G15" s="9">
        <v>21</v>
      </c>
    </row>
    <row r="16" spans="1:7" x14ac:dyDescent="0.45">
      <c r="A16" s="8" t="s">
        <v>8241</v>
      </c>
      <c r="B16" s="9">
        <v>8</v>
      </c>
      <c r="C16" s="9">
        <v>4</v>
      </c>
      <c r="D16" s="9">
        <v>2</v>
      </c>
      <c r="E16" s="9">
        <v>1</v>
      </c>
      <c r="F16" s="9">
        <v>15</v>
      </c>
      <c r="G16" s="9">
        <v>15</v>
      </c>
    </row>
    <row r="17" spans="1:7" x14ac:dyDescent="0.45">
      <c r="A17" s="7" t="s">
        <v>8224</v>
      </c>
      <c r="B17" s="9">
        <v>1651</v>
      </c>
      <c r="C17" s="9">
        <v>1097</v>
      </c>
      <c r="D17" s="9">
        <v>257</v>
      </c>
      <c r="E17" s="9">
        <v>33</v>
      </c>
      <c r="F17" s="9">
        <v>3038</v>
      </c>
      <c r="G17" s="9">
        <v>3038</v>
      </c>
    </row>
    <row r="18" spans="1:7" x14ac:dyDescent="0.45">
      <c r="A18" s="8" t="s">
        <v>8224</v>
      </c>
      <c r="B18" s="9">
        <v>1651</v>
      </c>
      <c r="C18" s="9">
        <v>1097</v>
      </c>
      <c r="D18" s="9">
        <v>257</v>
      </c>
      <c r="E18" s="9">
        <v>33</v>
      </c>
      <c r="F18" s="9">
        <v>3038</v>
      </c>
      <c r="G18" s="9">
        <v>3038</v>
      </c>
    </row>
    <row r="19" spans="1:7" x14ac:dyDescent="0.45">
      <c r="A19" s="7" t="s">
        <v>8310</v>
      </c>
      <c r="B19" s="9">
        <v>2168</v>
      </c>
      <c r="C19" s="9">
        <v>1499</v>
      </c>
      <c r="D19" s="9">
        <v>336</v>
      </c>
      <c r="E19" s="9">
        <v>46</v>
      </c>
      <c r="F19" s="9">
        <v>4049</v>
      </c>
      <c r="G19" s="9">
        <v>4049</v>
      </c>
    </row>
    <row r="20" spans="1:7" x14ac:dyDescent="0.45">
      <c r="A20" s="6" t="s">
        <v>8361</v>
      </c>
      <c r="B20" t="s">
        <v>8364</v>
      </c>
    </row>
    <row r="22" spans="1:7" x14ac:dyDescent="0.45">
      <c r="A22" s="6" t="s">
        <v>8362</v>
      </c>
      <c r="B22" s="6" t="s">
        <v>8363</v>
      </c>
    </row>
    <row r="23" spans="1:7" x14ac:dyDescent="0.45">
      <c r="B23" t="s">
        <v>8384</v>
      </c>
      <c r="F23" t="s">
        <v>8385</v>
      </c>
      <c r="G23" t="s">
        <v>8310</v>
      </c>
    </row>
    <row r="24" spans="1:7" x14ac:dyDescent="0.45">
      <c r="A24" s="6" t="s">
        <v>8309</v>
      </c>
      <c r="B24" t="s">
        <v>8219</v>
      </c>
      <c r="C24" t="s">
        <v>8221</v>
      </c>
      <c r="D24" t="s">
        <v>8220</v>
      </c>
      <c r="E24" t="s">
        <v>8222</v>
      </c>
    </row>
    <row r="25" spans="1:7" x14ac:dyDescent="0.45">
      <c r="A25" s="7" t="s">
        <v>8384</v>
      </c>
      <c r="B25" s="9">
        <v>534</v>
      </c>
      <c r="C25" s="9">
        <v>433</v>
      </c>
      <c r="D25" s="9">
        <v>92</v>
      </c>
      <c r="E25" s="9">
        <v>17</v>
      </c>
      <c r="F25" s="9">
        <v>1076</v>
      </c>
      <c r="G25" s="9">
        <v>1076</v>
      </c>
    </row>
    <row r="26" spans="1:7" x14ac:dyDescent="0.45">
      <c r="A26" s="7" t="s">
        <v>8224</v>
      </c>
      <c r="B26" s="9">
        <v>1651</v>
      </c>
      <c r="C26" s="9">
        <v>1097</v>
      </c>
      <c r="D26" s="9">
        <v>257</v>
      </c>
      <c r="E26" s="9">
        <v>33</v>
      </c>
      <c r="F26" s="9">
        <v>3038</v>
      </c>
      <c r="G26" s="9">
        <v>3038</v>
      </c>
    </row>
    <row r="27" spans="1:7" x14ac:dyDescent="0.45">
      <c r="A27" s="8" t="s">
        <v>8224</v>
      </c>
      <c r="B27" s="9">
        <v>1651</v>
      </c>
      <c r="C27" s="9">
        <v>1097</v>
      </c>
      <c r="D27" s="9">
        <v>257</v>
      </c>
      <c r="E27" s="9">
        <v>33</v>
      </c>
      <c r="F27" s="9">
        <v>3038</v>
      </c>
      <c r="G27" s="9">
        <v>3038</v>
      </c>
    </row>
    <row r="28" spans="1:7" x14ac:dyDescent="0.45">
      <c r="A28" s="7" t="s">
        <v>8310</v>
      </c>
      <c r="B28" s="9">
        <v>2185</v>
      </c>
      <c r="C28" s="9">
        <v>1530</v>
      </c>
      <c r="D28" s="9">
        <v>349</v>
      </c>
      <c r="E28" s="9">
        <v>50</v>
      </c>
      <c r="F28" s="9">
        <v>4114</v>
      </c>
      <c r="G28" s="9">
        <v>4114</v>
      </c>
    </row>
    <row r="46" spans="1:9" x14ac:dyDescent="0.45">
      <c r="A46" s="6" t="s">
        <v>8362</v>
      </c>
      <c r="B46" s="6" t="s">
        <v>8363</v>
      </c>
    </row>
    <row r="47" spans="1:9" x14ac:dyDescent="0.45">
      <c r="B47" t="s">
        <v>8384</v>
      </c>
      <c r="C47" t="s">
        <v>8310</v>
      </c>
    </row>
    <row r="48" spans="1:9" x14ac:dyDescent="0.45">
      <c r="A48" s="6" t="s">
        <v>8309</v>
      </c>
      <c r="H48" s="13" t="s">
        <v>8384</v>
      </c>
      <c r="I48" s="14">
        <v>1076</v>
      </c>
    </row>
    <row r="49" spans="1:9" x14ac:dyDescent="0.45">
      <c r="A49" s="7" t="s">
        <v>8384</v>
      </c>
      <c r="B49" s="9">
        <v>1076</v>
      </c>
      <c r="C49" s="9">
        <v>1076</v>
      </c>
      <c r="H49" s="13" t="s">
        <v>8224</v>
      </c>
      <c r="I49" s="14">
        <v>3038</v>
      </c>
    </row>
    <row r="50" spans="1:9" x14ac:dyDescent="0.45">
      <c r="A50" s="7" t="s">
        <v>8224</v>
      </c>
      <c r="B50" s="9">
        <v>3038</v>
      </c>
      <c r="C50" s="9">
        <v>3038</v>
      </c>
    </row>
    <row r="51" spans="1:9" x14ac:dyDescent="0.45">
      <c r="A51" s="8" t="s">
        <v>8224</v>
      </c>
      <c r="B51" s="9">
        <v>3038</v>
      </c>
      <c r="C51" s="9">
        <v>3038</v>
      </c>
    </row>
    <row r="52" spans="1:9" x14ac:dyDescent="0.45">
      <c r="A52" s="7" t="s">
        <v>8310</v>
      </c>
      <c r="B52" s="9">
        <v>4114</v>
      </c>
      <c r="C52" s="9">
        <v>4114</v>
      </c>
    </row>
    <row r="62" spans="1:9" x14ac:dyDescent="0.45">
      <c r="A62" s="6" t="s">
        <v>8361</v>
      </c>
      <c r="B62" t="s">
        <v>8382</v>
      </c>
    </row>
    <row r="64" spans="1:9" x14ac:dyDescent="0.45">
      <c r="A64" s="6" t="s">
        <v>8362</v>
      </c>
      <c r="B64" s="6" t="s">
        <v>8363</v>
      </c>
    </row>
    <row r="65" spans="1:7" x14ac:dyDescent="0.45">
      <c r="B65" t="s">
        <v>8384</v>
      </c>
      <c r="F65" t="s">
        <v>8385</v>
      </c>
      <c r="G65" t="s">
        <v>8310</v>
      </c>
    </row>
    <row r="66" spans="1:7" x14ac:dyDescent="0.45">
      <c r="A66" s="6" t="s">
        <v>8309</v>
      </c>
      <c r="B66" t="s">
        <v>8219</v>
      </c>
      <c r="C66" t="s">
        <v>8221</v>
      </c>
      <c r="D66" t="s">
        <v>8220</v>
      </c>
      <c r="E66" t="s">
        <v>8222</v>
      </c>
    </row>
    <row r="67" spans="1:7" x14ac:dyDescent="0.45">
      <c r="A67" s="7" t="s">
        <v>8384</v>
      </c>
      <c r="B67" s="9">
        <v>364</v>
      </c>
      <c r="C67" s="9">
        <v>154</v>
      </c>
      <c r="D67" s="9">
        <v>12</v>
      </c>
      <c r="E67" s="9">
        <v>15</v>
      </c>
      <c r="F67" s="9">
        <v>545</v>
      </c>
      <c r="G67" s="9">
        <v>545</v>
      </c>
    </row>
    <row r="68" spans="1:7" x14ac:dyDescent="0.45">
      <c r="A68" s="7" t="s">
        <v>8224</v>
      </c>
      <c r="B68" s="9">
        <v>1015</v>
      </c>
      <c r="C68" s="9">
        <v>459</v>
      </c>
      <c r="D68" s="9">
        <v>45</v>
      </c>
      <c r="E68" s="9">
        <v>29</v>
      </c>
      <c r="F68" s="9">
        <v>1548</v>
      </c>
      <c r="G68" s="9">
        <v>1548</v>
      </c>
    </row>
    <row r="69" spans="1:7" x14ac:dyDescent="0.45">
      <c r="A69" s="8" t="s">
        <v>8224</v>
      </c>
      <c r="B69" s="9">
        <v>1015</v>
      </c>
      <c r="C69" s="9">
        <v>459</v>
      </c>
      <c r="D69" s="9">
        <v>45</v>
      </c>
      <c r="E69" s="9">
        <v>29</v>
      </c>
      <c r="F69" s="9">
        <v>1548</v>
      </c>
      <c r="G69" s="9">
        <v>1548</v>
      </c>
    </row>
    <row r="70" spans="1:7" x14ac:dyDescent="0.45">
      <c r="A70" s="7" t="s">
        <v>8310</v>
      </c>
      <c r="B70" s="9">
        <v>1379</v>
      </c>
      <c r="C70" s="9">
        <v>613</v>
      </c>
      <c r="D70" s="9">
        <v>57</v>
      </c>
      <c r="E70" s="9">
        <v>44</v>
      </c>
      <c r="F70" s="9">
        <v>2093</v>
      </c>
      <c r="G70" s="9">
        <v>2093</v>
      </c>
    </row>
    <row r="75" spans="1:7" x14ac:dyDescent="0.45">
      <c r="A75" s="6" t="s">
        <v>8361</v>
      </c>
      <c r="B75" t="s">
        <v>8382</v>
      </c>
    </row>
    <row r="77" spans="1:7" x14ac:dyDescent="0.45">
      <c r="A77" s="6" t="s">
        <v>8362</v>
      </c>
      <c r="B77" s="6" t="s">
        <v>8363</v>
      </c>
    </row>
    <row r="78" spans="1:7" x14ac:dyDescent="0.45">
      <c r="B78" t="s">
        <v>8384</v>
      </c>
      <c r="F78" t="s">
        <v>8385</v>
      </c>
      <c r="G78" t="s">
        <v>8310</v>
      </c>
    </row>
    <row r="79" spans="1:7" x14ac:dyDescent="0.45">
      <c r="A79" s="6" t="s">
        <v>8309</v>
      </c>
      <c r="B79" t="s">
        <v>8219</v>
      </c>
      <c r="C79" t="s">
        <v>8221</v>
      </c>
      <c r="D79" t="s">
        <v>8220</v>
      </c>
      <c r="E79" t="s">
        <v>8222</v>
      </c>
    </row>
    <row r="80" spans="1:7" x14ac:dyDescent="0.45">
      <c r="A80" s="7" t="s">
        <v>8384</v>
      </c>
      <c r="B80" s="9">
        <v>170</v>
      </c>
      <c r="C80" s="9">
        <v>279</v>
      </c>
      <c r="D80" s="9">
        <v>80</v>
      </c>
      <c r="E80" s="9">
        <v>2</v>
      </c>
      <c r="F80" s="9">
        <v>531</v>
      </c>
      <c r="G80" s="9">
        <v>531</v>
      </c>
    </row>
    <row r="81" spans="1:7" x14ac:dyDescent="0.45">
      <c r="A81" s="7" t="s">
        <v>8224</v>
      </c>
      <c r="B81" s="9">
        <v>636</v>
      </c>
      <c r="C81" s="9">
        <v>638</v>
      </c>
      <c r="D81" s="9">
        <v>212</v>
      </c>
      <c r="E81" s="9">
        <v>4</v>
      </c>
      <c r="F81" s="9">
        <v>1490</v>
      </c>
      <c r="G81" s="9">
        <v>1490</v>
      </c>
    </row>
    <row r="82" spans="1:7" x14ac:dyDescent="0.45">
      <c r="A82" s="7" t="s">
        <v>8310</v>
      </c>
      <c r="B82" s="9">
        <v>806</v>
      </c>
      <c r="C82" s="9">
        <v>917</v>
      </c>
      <c r="D82" s="9">
        <v>292</v>
      </c>
      <c r="E82" s="9">
        <v>6</v>
      </c>
      <c r="F82" s="9">
        <v>2021</v>
      </c>
      <c r="G82" s="9">
        <v>2021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tabSelected="1" zoomScale="49" zoomScaleNormal="55" workbookViewId="0">
      <selection activeCell="L19" sqref="L19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5.59765625" style="18" bestFit="1" customWidth="1"/>
    <col min="5" max="5" width="16.3984375" style="1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style="20" customWidth="1"/>
    <col min="13" max="13" width="36.3984375" customWidth="1"/>
    <col min="14" max="14" width="41.1328125" customWidth="1"/>
    <col min="16" max="16" width="10.1328125" style="18" bestFit="1" customWidth="1"/>
    <col min="19" max="19" width="21.19921875" bestFit="1" customWidth="1"/>
    <col min="20" max="20" width="19.86328125" customWidth="1"/>
    <col min="23" max="23" width="24.59765625" style="20" customWidth="1"/>
    <col min="24" max="24" width="16.3984375" style="18" customWidth="1"/>
    <col min="25" max="25" width="13.59765625" bestFit="1" customWidth="1"/>
  </cols>
  <sheetData>
    <row r="1" spans="1:25" x14ac:dyDescent="0.4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9" t="s">
        <v>8262</v>
      </c>
      <c r="M1" s="1" t="s">
        <v>8263</v>
      </c>
      <c r="N1" s="1" t="s">
        <v>8264</v>
      </c>
      <c r="O1" s="1" t="s">
        <v>8306</v>
      </c>
      <c r="P1" s="17" t="s">
        <v>8307</v>
      </c>
      <c r="Q1" s="1" t="s">
        <v>8361</v>
      </c>
      <c r="R1" s="1" t="s">
        <v>8308</v>
      </c>
      <c r="S1" s="1" t="s">
        <v>8365</v>
      </c>
      <c r="T1" s="1" t="s">
        <v>8366</v>
      </c>
      <c r="U1" s="1" t="s">
        <v>8383</v>
      </c>
      <c r="W1" s="19" t="s">
        <v>8262</v>
      </c>
      <c r="X1" s="17" t="s">
        <v>8217</v>
      </c>
      <c r="Y1" s="1" t="s">
        <v>8306</v>
      </c>
    </row>
    <row r="2" spans="1:25" ht="42.75" x14ac:dyDescent="0.4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20">
        <v>182</v>
      </c>
      <c r="M2" t="b">
        <v>1</v>
      </c>
      <c r="N2" t="s">
        <v>8265</v>
      </c>
      <c r="O2" s="5">
        <f>E2/D2</f>
        <v>1.3685882352941177</v>
      </c>
      <c r="P2" s="18">
        <f>E2/L2</f>
        <v>63.917582417582416</v>
      </c>
      <c r="Q2" t="s">
        <v>8311</v>
      </c>
      <c r="R2" t="s">
        <v>8312</v>
      </c>
      <c r="S2" s="10">
        <f>(((J2/60)/60)/24)+DATE(1970,1,1)</f>
        <v>42177.007071759261</v>
      </c>
      <c r="T2" s="11">
        <f>(((I2/60)/60)/24)+DATE(1970,1,1)</f>
        <v>42208.125</v>
      </c>
      <c r="U2">
        <f>_xlfn.DAYS(T2,S2)</f>
        <v>31</v>
      </c>
      <c r="W2" s="20">
        <v>182</v>
      </c>
      <c r="X2" s="18">
        <v>11633</v>
      </c>
      <c r="Y2" s="5">
        <v>1.3685882352941177</v>
      </c>
    </row>
    <row r="3" spans="1:25" ht="28.5" x14ac:dyDescent="0.4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20">
        <v>79</v>
      </c>
      <c r="M3" t="b">
        <v>1</v>
      </c>
      <c r="N3" t="s">
        <v>8265</v>
      </c>
      <c r="O3" s="5">
        <f t="shared" ref="O3:O66" si="0">E3/D3</f>
        <v>1.4260827250608272</v>
      </c>
      <c r="P3" s="18">
        <f t="shared" ref="P3:P66" si="1">E3/L3</f>
        <v>185.48101265822785</v>
      </c>
      <c r="Q3" t="s">
        <v>8311</v>
      </c>
      <c r="R3" t="s">
        <v>8312</v>
      </c>
      <c r="S3" s="10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_xlfn.DAYS(T3,S3)</f>
        <v>30</v>
      </c>
      <c r="W3" s="20">
        <v>79</v>
      </c>
      <c r="X3" s="18">
        <v>14653</v>
      </c>
      <c r="Y3" s="5">
        <v>1.4260827250608272</v>
      </c>
    </row>
    <row r="4" spans="1:25" ht="42.75" x14ac:dyDescent="0.4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20">
        <v>35</v>
      </c>
      <c r="M4" t="b">
        <v>1</v>
      </c>
      <c r="N4" t="s">
        <v>8265</v>
      </c>
      <c r="O4" s="5">
        <f t="shared" si="0"/>
        <v>1.05</v>
      </c>
      <c r="P4" s="18">
        <f t="shared" si="1"/>
        <v>15</v>
      </c>
      <c r="Q4" t="s">
        <v>8311</v>
      </c>
      <c r="R4" t="s">
        <v>8312</v>
      </c>
      <c r="S4" s="10">
        <f t="shared" si="2"/>
        <v>42405.702349537038</v>
      </c>
      <c r="T4" s="11">
        <f t="shared" si="3"/>
        <v>42415.702349537038</v>
      </c>
      <c r="U4">
        <f t="shared" si="4"/>
        <v>10</v>
      </c>
      <c r="W4" s="20">
        <v>35</v>
      </c>
      <c r="X4" s="18">
        <v>525</v>
      </c>
      <c r="Y4" s="5">
        <v>1.05</v>
      </c>
    </row>
    <row r="5" spans="1:25" ht="28.5" x14ac:dyDescent="0.4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20">
        <v>150</v>
      </c>
      <c r="M5" t="b">
        <v>1</v>
      </c>
      <c r="N5" t="s">
        <v>8265</v>
      </c>
      <c r="O5" s="5">
        <f t="shared" si="0"/>
        <v>1.0389999999999999</v>
      </c>
      <c r="P5" s="18">
        <f t="shared" si="1"/>
        <v>69.266666666666666</v>
      </c>
      <c r="Q5" t="s">
        <v>8311</v>
      </c>
      <c r="R5" t="s">
        <v>8312</v>
      </c>
      <c r="S5" s="10">
        <f t="shared" si="2"/>
        <v>41828.515127314815</v>
      </c>
      <c r="T5" s="11">
        <f t="shared" si="3"/>
        <v>41858.515127314815</v>
      </c>
      <c r="U5">
        <f t="shared" si="4"/>
        <v>30</v>
      </c>
      <c r="W5" s="20">
        <v>150</v>
      </c>
      <c r="X5" s="18">
        <v>10390</v>
      </c>
      <c r="Y5" s="5">
        <v>1.0389999999999999</v>
      </c>
    </row>
    <row r="6" spans="1:25" ht="57" x14ac:dyDescent="0.4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20">
        <v>284</v>
      </c>
      <c r="M6" t="b">
        <v>1</v>
      </c>
      <c r="N6" t="s">
        <v>8265</v>
      </c>
      <c r="O6" s="5">
        <f t="shared" si="0"/>
        <v>1.2299154545454545</v>
      </c>
      <c r="P6" s="18">
        <f t="shared" si="1"/>
        <v>190.55028169014085</v>
      </c>
      <c r="Q6" t="s">
        <v>8311</v>
      </c>
      <c r="R6" t="s">
        <v>8312</v>
      </c>
      <c r="S6" s="10">
        <f t="shared" si="2"/>
        <v>42327.834247685183</v>
      </c>
      <c r="T6" s="11">
        <f t="shared" si="3"/>
        <v>42357.834247685183</v>
      </c>
      <c r="U6">
        <f t="shared" si="4"/>
        <v>30</v>
      </c>
      <c r="W6" s="20">
        <v>284</v>
      </c>
      <c r="X6" s="18">
        <v>54116.28</v>
      </c>
      <c r="Y6" s="5">
        <v>1.2299154545454545</v>
      </c>
    </row>
    <row r="7" spans="1:25" ht="42.75" x14ac:dyDescent="0.4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20">
        <v>47</v>
      </c>
      <c r="M7" t="b">
        <v>1</v>
      </c>
      <c r="N7" t="s">
        <v>8265</v>
      </c>
      <c r="O7" s="5">
        <f t="shared" si="0"/>
        <v>1.0977744436109027</v>
      </c>
      <c r="P7" s="18">
        <f t="shared" si="1"/>
        <v>93.40425531914893</v>
      </c>
      <c r="Q7" t="s">
        <v>8311</v>
      </c>
      <c r="R7" t="s">
        <v>8312</v>
      </c>
      <c r="S7" s="10">
        <f t="shared" si="2"/>
        <v>42563.932951388888</v>
      </c>
      <c r="T7" s="11">
        <f t="shared" si="3"/>
        <v>42580.232638888891</v>
      </c>
      <c r="U7">
        <f t="shared" si="4"/>
        <v>17</v>
      </c>
      <c r="W7" s="20">
        <v>47</v>
      </c>
      <c r="X7" s="18">
        <v>4390</v>
      </c>
      <c r="Y7" s="5">
        <v>1.0977744436109027</v>
      </c>
    </row>
    <row r="8" spans="1:25" ht="42.75" x14ac:dyDescent="0.4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20">
        <v>58</v>
      </c>
      <c r="M8" t="b">
        <v>1</v>
      </c>
      <c r="N8" t="s">
        <v>8265</v>
      </c>
      <c r="O8" s="5">
        <f t="shared" si="0"/>
        <v>1.064875</v>
      </c>
      <c r="P8" s="18">
        <f t="shared" si="1"/>
        <v>146.87931034482759</v>
      </c>
      <c r="Q8" t="s">
        <v>8311</v>
      </c>
      <c r="R8" t="s">
        <v>8312</v>
      </c>
      <c r="S8" s="10">
        <f t="shared" si="2"/>
        <v>41794.072337962964</v>
      </c>
      <c r="T8" s="11">
        <f t="shared" si="3"/>
        <v>41804.072337962964</v>
      </c>
      <c r="U8">
        <f t="shared" si="4"/>
        <v>10</v>
      </c>
      <c r="W8" s="20">
        <v>58</v>
      </c>
      <c r="X8" s="18">
        <v>8519</v>
      </c>
      <c r="Y8" s="5">
        <v>1.064875</v>
      </c>
    </row>
    <row r="9" spans="1:25" ht="42.75" x14ac:dyDescent="0.4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20">
        <v>57</v>
      </c>
      <c r="M9" t="b">
        <v>1</v>
      </c>
      <c r="N9" t="s">
        <v>8265</v>
      </c>
      <c r="O9" s="5">
        <f t="shared" si="0"/>
        <v>1.0122222222222221</v>
      </c>
      <c r="P9" s="18">
        <f t="shared" si="1"/>
        <v>159.82456140350877</v>
      </c>
      <c r="Q9" t="s">
        <v>8311</v>
      </c>
      <c r="R9" t="s">
        <v>8312</v>
      </c>
      <c r="S9" s="10">
        <f t="shared" si="2"/>
        <v>42516.047071759262</v>
      </c>
      <c r="T9" s="11">
        <f t="shared" si="3"/>
        <v>42556.047071759262</v>
      </c>
      <c r="U9">
        <f t="shared" si="4"/>
        <v>40</v>
      </c>
      <c r="W9" s="20">
        <v>57</v>
      </c>
      <c r="X9" s="18">
        <v>9110</v>
      </c>
      <c r="Y9" s="5">
        <v>1.0122222222222221</v>
      </c>
    </row>
    <row r="10" spans="1:25" x14ac:dyDescent="0.4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20">
        <v>12</v>
      </c>
      <c r="M10" t="b">
        <v>1</v>
      </c>
      <c r="N10" t="s">
        <v>8265</v>
      </c>
      <c r="O10" s="5">
        <f t="shared" si="0"/>
        <v>1.0004342857142856</v>
      </c>
      <c r="P10" s="18">
        <f t="shared" si="1"/>
        <v>291.79333333333335</v>
      </c>
      <c r="Q10" t="s">
        <v>8311</v>
      </c>
      <c r="R10" t="s">
        <v>8312</v>
      </c>
      <c r="S10" s="10">
        <f t="shared" si="2"/>
        <v>42468.94458333333</v>
      </c>
      <c r="T10" s="11">
        <f t="shared" si="3"/>
        <v>42475.875</v>
      </c>
      <c r="U10">
        <f t="shared" si="4"/>
        <v>7</v>
      </c>
      <c r="W10" s="20">
        <v>12</v>
      </c>
      <c r="X10" s="18">
        <v>3501.52</v>
      </c>
      <c r="Y10" s="5">
        <v>1.0004342857142856</v>
      </c>
    </row>
    <row r="11" spans="1:25" ht="42.75" x14ac:dyDescent="0.4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20">
        <v>20</v>
      </c>
      <c r="M11" t="b">
        <v>1</v>
      </c>
      <c r="N11" t="s">
        <v>8265</v>
      </c>
      <c r="O11" s="5">
        <f t="shared" si="0"/>
        <v>1.2599800000000001</v>
      </c>
      <c r="P11" s="18">
        <f t="shared" si="1"/>
        <v>31.499500000000001</v>
      </c>
      <c r="Q11" t="s">
        <v>8311</v>
      </c>
      <c r="R11" t="s">
        <v>8312</v>
      </c>
      <c r="S11" s="10">
        <f t="shared" si="2"/>
        <v>42447.103518518517</v>
      </c>
      <c r="T11" s="11">
        <f t="shared" si="3"/>
        <v>42477.103518518517</v>
      </c>
      <c r="U11">
        <f t="shared" si="4"/>
        <v>30</v>
      </c>
      <c r="W11" s="20">
        <v>20</v>
      </c>
      <c r="X11" s="18">
        <v>629.99</v>
      </c>
      <c r="Y11" s="5">
        <v>1.2599800000000001</v>
      </c>
    </row>
    <row r="12" spans="1:25" ht="42.75" x14ac:dyDescent="0.4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20">
        <v>19</v>
      </c>
      <c r="M12" t="b">
        <v>1</v>
      </c>
      <c r="N12" t="s">
        <v>8265</v>
      </c>
      <c r="O12" s="5">
        <f t="shared" si="0"/>
        <v>1.0049999999999999</v>
      </c>
      <c r="P12" s="18">
        <f t="shared" si="1"/>
        <v>158.68421052631578</v>
      </c>
      <c r="Q12" t="s">
        <v>8311</v>
      </c>
      <c r="R12" t="s">
        <v>8312</v>
      </c>
      <c r="S12" s="10">
        <f t="shared" si="2"/>
        <v>41780.068043981482</v>
      </c>
      <c r="T12" s="11">
        <f t="shared" si="3"/>
        <v>41815.068043981482</v>
      </c>
      <c r="U12">
        <f t="shared" si="4"/>
        <v>35</v>
      </c>
      <c r="W12" s="20">
        <v>19</v>
      </c>
      <c r="X12" s="18">
        <v>3015</v>
      </c>
      <c r="Y12" s="5">
        <v>1.0049999999999999</v>
      </c>
    </row>
    <row r="13" spans="1:25" ht="42.75" x14ac:dyDescent="0.4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20">
        <v>75</v>
      </c>
      <c r="M13" t="b">
        <v>1</v>
      </c>
      <c r="N13" t="s">
        <v>8265</v>
      </c>
      <c r="O13" s="5">
        <f t="shared" si="0"/>
        <v>1.2050000000000001</v>
      </c>
      <c r="P13" s="18">
        <f t="shared" si="1"/>
        <v>80.333333333333329</v>
      </c>
      <c r="Q13" t="s">
        <v>8311</v>
      </c>
      <c r="R13" t="s">
        <v>8312</v>
      </c>
      <c r="S13" s="10">
        <f t="shared" si="2"/>
        <v>42572.778495370367</v>
      </c>
      <c r="T13" s="11">
        <f t="shared" si="3"/>
        <v>42604.125</v>
      </c>
      <c r="U13">
        <f t="shared" si="4"/>
        <v>32</v>
      </c>
      <c r="W13" s="20">
        <v>75</v>
      </c>
      <c r="X13" s="18">
        <v>6025</v>
      </c>
      <c r="Y13" s="5">
        <v>1.2050000000000001</v>
      </c>
    </row>
    <row r="14" spans="1:25" ht="42.75" hidden="1" x14ac:dyDescent="0.4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20">
        <v>827</v>
      </c>
      <c r="M14" t="b">
        <v>1</v>
      </c>
      <c r="N14" t="s">
        <v>8265</v>
      </c>
      <c r="O14" s="5">
        <f t="shared" si="0"/>
        <v>1.6529333333333334</v>
      </c>
      <c r="P14" s="18">
        <f t="shared" si="1"/>
        <v>59.961305925030231</v>
      </c>
      <c r="Q14" t="s">
        <v>8311</v>
      </c>
      <c r="R14" t="s">
        <v>8312</v>
      </c>
      <c r="S14" s="10">
        <f t="shared" si="2"/>
        <v>41791.713252314818</v>
      </c>
      <c r="T14" s="11">
        <f t="shared" si="3"/>
        <v>41836.125</v>
      </c>
      <c r="U14">
        <f t="shared" si="4"/>
        <v>45</v>
      </c>
      <c r="W14" s="20">
        <v>827</v>
      </c>
      <c r="X14" s="18">
        <v>49588</v>
      </c>
      <c r="Y14" s="5">
        <v>1.6529333333333334</v>
      </c>
    </row>
    <row r="15" spans="1:25" ht="28.5" x14ac:dyDescent="0.4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20">
        <v>51</v>
      </c>
      <c r="M15" t="b">
        <v>1</v>
      </c>
      <c r="N15" t="s">
        <v>8265</v>
      </c>
      <c r="O15" s="5">
        <f t="shared" si="0"/>
        <v>1.5997142857142856</v>
      </c>
      <c r="P15" s="18">
        <f t="shared" si="1"/>
        <v>109.78431372549019</v>
      </c>
      <c r="Q15" t="s">
        <v>8311</v>
      </c>
      <c r="R15" t="s">
        <v>8312</v>
      </c>
      <c r="S15" s="10">
        <f t="shared" si="2"/>
        <v>42508.677187499998</v>
      </c>
      <c r="T15" s="11">
        <f t="shared" si="3"/>
        <v>42544.852083333331</v>
      </c>
      <c r="U15">
        <f t="shared" si="4"/>
        <v>36</v>
      </c>
      <c r="W15" s="20">
        <v>51</v>
      </c>
      <c r="X15" s="18">
        <v>5599</v>
      </c>
      <c r="Y15" s="5">
        <v>1.5997142857142856</v>
      </c>
    </row>
    <row r="16" spans="1:25" ht="28.5" x14ac:dyDescent="0.4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20">
        <v>41</v>
      </c>
      <c r="M16" t="b">
        <v>1</v>
      </c>
      <c r="N16" t="s">
        <v>8265</v>
      </c>
      <c r="O16" s="5">
        <f t="shared" si="0"/>
        <v>1.0093333333333334</v>
      </c>
      <c r="P16" s="18">
        <f t="shared" si="1"/>
        <v>147.70731707317074</v>
      </c>
      <c r="Q16" t="s">
        <v>8311</v>
      </c>
      <c r="R16" t="s">
        <v>8312</v>
      </c>
      <c r="S16" s="10">
        <f t="shared" si="2"/>
        <v>41808.02648148148</v>
      </c>
      <c r="T16" s="11">
        <f t="shared" si="3"/>
        <v>41833.582638888889</v>
      </c>
      <c r="U16">
        <f t="shared" si="4"/>
        <v>25</v>
      </c>
      <c r="W16" s="20">
        <v>41</v>
      </c>
      <c r="X16" s="18">
        <v>6056</v>
      </c>
      <c r="Y16" s="5">
        <v>1.0093333333333334</v>
      </c>
    </row>
    <row r="17" spans="1:25" ht="42.75" x14ac:dyDescent="0.4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20">
        <v>98</v>
      </c>
      <c r="M17" t="b">
        <v>1</v>
      </c>
      <c r="N17" t="s">
        <v>8265</v>
      </c>
      <c r="O17" s="5">
        <f t="shared" si="0"/>
        <v>1.0660000000000001</v>
      </c>
      <c r="P17" s="18">
        <f t="shared" si="1"/>
        <v>21.755102040816325</v>
      </c>
      <c r="Q17" t="s">
        <v>8311</v>
      </c>
      <c r="R17" t="s">
        <v>8312</v>
      </c>
      <c r="S17" s="10">
        <f t="shared" si="2"/>
        <v>42256.391875000001</v>
      </c>
      <c r="T17" s="11">
        <f t="shared" si="3"/>
        <v>42274.843055555553</v>
      </c>
      <c r="U17">
        <f t="shared" si="4"/>
        <v>18</v>
      </c>
      <c r="W17" s="20">
        <v>98</v>
      </c>
      <c r="X17" s="18">
        <v>2132</v>
      </c>
      <c r="Y17" s="5">
        <v>1.0660000000000001</v>
      </c>
    </row>
    <row r="18" spans="1:25" ht="42.75" x14ac:dyDescent="0.4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20">
        <v>70</v>
      </c>
      <c r="M18" t="b">
        <v>1</v>
      </c>
      <c r="N18" t="s">
        <v>8265</v>
      </c>
      <c r="O18" s="5">
        <f t="shared" si="0"/>
        <v>1.0024166666666667</v>
      </c>
      <c r="P18" s="18">
        <f t="shared" si="1"/>
        <v>171.84285714285716</v>
      </c>
      <c r="Q18" t="s">
        <v>8311</v>
      </c>
      <c r="R18" t="s">
        <v>8312</v>
      </c>
      <c r="S18" s="10">
        <f t="shared" si="2"/>
        <v>41760.796423611115</v>
      </c>
      <c r="T18" s="11">
        <f t="shared" si="3"/>
        <v>41806.229166666664</v>
      </c>
      <c r="U18">
        <f t="shared" si="4"/>
        <v>46</v>
      </c>
      <c r="W18" s="20">
        <v>70</v>
      </c>
      <c r="X18" s="18">
        <v>12029</v>
      </c>
      <c r="Y18" s="5">
        <v>1.0024166666666667</v>
      </c>
    </row>
    <row r="19" spans="1:25" ht="42.75" x14ac:dyDescent="0.4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20">
        <v>36</v>
      </c>
      <c r="M19" t="b">
        <v>1</v>
      </c>
      <c r="N19" t="s">
        <v>8265</v>
      </c>
      <c r="O19" s="5">
        <f t="shared" si="0"/>
        <v>1.0066666666666666</v>
      </c>
      <c r="P19" s="18">
        <f t="shared" si="1"/>
        <v>41.944444444444443</v>
      </c>
      <c r="Q19" t="s">
        <v>8311</v>
      </c>
      <c r="R19" t="s">
        <v>8312</v>
      </c>
      <c r="S19" s="10">
        <f t="shared" si="2"/>
        <v>41917.731736111113</v>
      </c>
      <c r="T19" s="11">
        <f t="shared" si="3"/>
        <v>41947.773402777777</v>
      </c>
      <c r="U19">
        <f t="shared" si="4"/>
        <v>30</v>
      </c>
      <c r="W19" s="20">
        <v>36</v>
      </c>
      <c r="X19" s="18">
        <v>1510</v>
      </c>
      <c r="Y19" s="5">
        <v>1.0066666666666666</v>
      </c>
    </row>
    <row r="20" spans="1:25" ht="42.75" x14ac:dyDescent="0.4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20">
        <v>342</v>
      </c>
      <c r="M20" t="b">
        <v>1</v>
      </c>
      <c r="N20" t="s">
        <v>8265</v>
      </c>
      <c r="O20" s="5">
        <f t="shared" si="0"/>
        <v>1.0632110000000001</v>
      </c>
      <c r="P20" s="18">
        <f t="shared" si="1"/>
        <v>93.264122807017543</v>
      </c>
      <c r="Q20" t="s">
        <v>8311</v>
      </c>
      <c r="R20" t="s">
        <v>8312</v>
      </c>
      <c r="S20" s="10">
        <f t="shared" si="2"/>
        <v>41869.542314814818</v>
      </c>
      <c r="T20" s="11">
        <f t="shared" si="3"/>
        <v>41899.542314814818</v>
      </c>
      <c r="U20">
        <f t="shared" si="4"/>
        <v>30</v>
      </c>
      <c r="W20" s="20">
        <v>342</v>
      </c>
      <c r="X20" s="18">
        <v>31896.33</v>
      </c>
      <c r="Y20" s="5">
        <v>1.0632110000000001</v>
      </c>
    </row>
    <row r="21" spans="1:25" ht="42.75" x14ac:dyDescent="0.4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20">
        <v>22</v>
      </c>
      <c r="M21" t="b">
        <v>1</v>
      </c>
      <c r="N21" t="s">
        <v>8265</v>
      </c>
      <c r="O21" s="5">
        <f t="shared" si="0"/>
        <v>1.4529411764705882</v>
      </c>
      <c r="P21" s="18">
        <f t="shared" si="1"/>
        <v>56.136363636363633</v>
      </c>
      <c r="Q21" t="s">
        <v>8311</v>
      </c>
      <c r="R21" t="s">
        <v>8312</v>
      </c>
      <c r="S21" s="10">
        <f t="shared" si="2"/>
        <v>42175.816365740742</v>
      </c>
      <c r="T21" s="11">
        <f t="shared" si="3"/>
        <v>42205.816365740742</v>
      </c>
      <c r="U21">
        <f t="shared" si="4"/>
        <v>30</v>
      </c>
      <c r="W21" s="20">
        <v>22</v>
      </c>
      <c r="X21" s="18">
        <v>1235</v>
      </c>
      <c r="Y21" s="5">
        <v>1.4529411764705882</v>
      </c>
    </row>
    <row r="22" spans="1:25" ht="42.75" x14ac:dyDescent="0.4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20">
        <v>25</v>
      </c>
      <c r="M22" t="b">
        <v>1</v>
      </c>
      <c r="N22" t="s">
        <v>8265</v>
      </c>
      <c r="O22" s="5">
        <f t="shared" si="0"/>
        <v>1.002</v>
      </c>
      <c r="P22" s="18">
        <f t="shared" si="1"/>
        <v>80.16</v>
      </c>
      <c r="Q22" t="s">
        <v>8311</v>
      </c>
      <c r="R22" t="s">
        <v>8312</v>
      </c>
      <c r="S22" s="10">
        <f t="shared" si="2"/>
        <v>42200.758240740746</v>
      </c>
      <c r="T22" s="11">
        <f t="shared" si="3"/>
        <v>42260.758240740746</v>
      </c>
      <c r="U22">
        <f t="shared" si="4"/>
        <v>60</v>
      </c>
      <c r="W22" s="20">
        <v>25</v>
      </c>
      <c r="X22" s="18">
        <v>2004</v>
      </c>
      <c r="Y22" s="5">
        <v>1.002</v>
      </c>
    </row>
    <row r="23" spans="1:25" ht="42.75" x14ac:dyDescent="0.4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20">
        <v>101</v>
      </c>
      <c r="M23" t="b">
        <v>1</v>
      </c>
      <c r="N23" t="s">
        <v>8265</v>
      </c>
      <c r="O23" s="5">
        <f t="shared" si="0"/>
        <v>1.0913513513513513</v>
      </c>
      <c r="P23" s="18">
        <f t="shared" si="1"/>
        <v>199.9009900990099</v>
      </c>
      <c r="Q23" t="s">
        <v>8311</v>
      </c>
      <c r="R23" t="s">
        <v>8312</v>
      </c>
      <c r="S23" s="10">
        <f t="shared" si="2"/>
        <v>41878.627187500002</v>
      </c>
      <c r="T23" s="11">
        <f t="shared" si="3"/>
        <v>41908.627187500002</v>
      </c>
      <c r="U23">
        <f t="shared" si="4"/>
        <v>30</v>
      </c>
      <c r="W23" s="20">
        <v>101</v>
      </c>
      <c r="X23" s="18">
        <v>20190</v>
      </c>
      <c r="Y23" s="5">
        <v>1.0913513513513513</v>
      </c>
    </row>
    <row r="24" spans="1:25" ht="28.5" x14ac:dyDescent="0.4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20">
        <v>8</v>
      </c>
      <c r="M24" t="b">
        <v>1</v>
      </c>
      <c r="N24" t="s">
        <v>8265</v>
      </c>
      <c r="O24" s="5">
        <f t="shared" si="0"/>
        <v>1.1714285714285715</v>
      </c>
      <c r="P24" s="18">
        <f t="shared" si="1"/>
        <v>51.25</v>
      </c>
      <c r="Q24" t="s">
        <v>8311</v>
      </c>
      <c r="R24" t="s">
        <v>8312</v>
      </c>
      <c r="S24" s="10">
        <f t="shared" si="2"/>
        <v>41989.91134259259</v>
      </c>
      <c r="T24" s="11">
        <f t="shared" si="3"/>
        <v>42005.332638888889</v>
      </c>
      <c r="U24">
        <f t="shared" si="4"/>
        <v>16</v>
      </c>
      <c r="W24" s="20">
        <v>8</v>
      </c>
      <c r="X24" s="18">
        <v>410</v>
      </c>
      <c r="Y24" s="5">
        <v>1.1714285714285715</v>
      </c>
    </row>
    <row r="25" spans="1:25" ht="42.75" x14ac:dyDescent="0.4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20">
        <v>23</v>
      </c>
      <c r="M25" t="b">
        <v>1</v>
      </c>
      <c r="N25" t="s">
        <v>8265</v>
      </c>
      <c r="O25" s="5">
        <f t="shared" si="0"/>
        <v>1.1850000000000001</v>
      </c>
      <c r="P25" s="18">
        <f t="shared" si="1"/>
        <v>103.04347826086956</v>
      </c>
      <c r="Q25" t="s">
        <v>8311</v>
      </c>
      <c r="R25" t="s">
        <v>8312</v>
      </c>
      <c r="S25" s="10">
        <f t="shared" si="2"/>
        <v>42097.778946759259</v>
      </c>
      <c r="T25" s="11">
        <f t="shared" si="3"/>
        <v>42124.638888888891</v>
      </c>
      <c r="U25">
        <f t="shared" si="4"/>
        <v>27</v>
      </c>
      <c r="W25" s="20">
        <v>23</v>
      </c>
      <c r="X25" s="18">
        <v>2370</v>
      </c>
      <c r="Y25" s="5">
        <v>1.1850000000000001</v>
      </c>
    </row>
    <row r="26" spans="1:25" ht="28.5" hidden="1" x14ac:dyDescent="0.4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20">
        <v>574</v>
      </c>
      <c r="M26" t="b">
        <v>1</v>
      </c>
      <c r="N26" t="s">
        <v>8265</v>
      </c>
      <c r="O26" s="5">
        <f t="shared" si="0"/>
        <v>1.0880768571428572</v>
      </c>
      <c r="P26" s="18">
        <f t="shared" si="1"/>
        <v>66.346149825783982</v>
      </c>
      <c r="Q26" t="s">
        <v>8311</v>
      </c>
      <c r="R26" t="s">
        <v>8312</v>
      </c>
      <c r="S26" s="10">
        <f t="shared" si="2"/>
        <v>42229.820173611108</v>
      </c>
      <c r="T26" s="11">
        <f t="shared" si="3"/>
        <v>42262.818750000006</v>
      </c>
      <c r="U26">
        <f t="shared" si="4"/>
        <v>33</v>
      </c>
      <c r="W26" s="20">
        <v>574</v>
      </c>
      <c r="X26" s="18">
        <v>38082.69</v>
      </c>
      <c r="Y26" s="5">
        <v>1.0880768571428572</v>
      </c>
    </row>
    <row r="27" spans="1:25" ht="42.75" x14ac:dyDescent="0.4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20">
        <v>14</v>
      </c>
      <c r="M27" t="b">
        <v>1</v>
      </c>
      <c r="N27" t="s">
        <v>8265</v>
      </c>
      <c r="O27" s="5">
        <f t="shared" si="0"/>
        <v>1.3333333333333333</v>
      </c>
      <c r="P27" s="18">
        <f t="shared" si="1"/>
        <v>57.142857142857146</v>
      </c>
      <c r="Q27" t="s">
        <v>8311</v>
      </c>
      <c r="R27" t="s">
        <v>8312</v>
      </c>
      <c r="S27" s="10">
        <f t="shared" si="2"/>
        <v>42318.025011574078</v>
      </c>
      <c r="T27" s="11">
        <f t="shared" si="3"/>
        <v>42378.025011574078</v>
      </c>
      <c r="U27">
        <f t="shared" si="4"/>
        <v>60</v>
      </c>
      <c r="W27" s="20">
        <v>14</v>
      </c>
      <c r="X27" s="18">
        <v>800</v>
      </c>
      <c r="Y27" s="5">
        <v>1.3333333333333333</v>
      </c>
    </row>
    <row r="28" spans="1:25" ht="42.75" x14ac:dyDescent="0.4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20">
        <v>19</v>
      </c>
      <c r="M28" t="b">
        <v>1</v>
      </c>
      <c r="N28" t="s">
        <v>8265</v>
      </c>
      <c r="O28" s="5">
        <f t="shared" si="0"/>
        <v>1.552</v>
      </c>
      <c r="P28" s="18">
        <f t="shared" si="1"/>
        <v>102.10526315789474</v>
      </c>
      <c r="Q28" t="s">
        <v>8311</v>
      </c>
      <c r="R28" t="s">
        <v>8312</v>
      </c>
      <c r="S28" s="10">
        <f t="shared" si="2"/>
        <v>41828.515555555554</v>
      </c>
      <c r="T28" s="11">
        <f t="shared" si="3"/>
        <v>41868.515555555554</v>
      </c>
      <c r="U28">
        <f t="shared" si="4"/>
        <v>40</v>
      </c>
      <c r="W28" s="20">
        <v>19</v>
      </c>
      <c r="X28" s="18">
        <v>1940</v>
      </c>
      <c r="Y28" s="5">
        <v>1.552</v>
      </c>
    </row>
    <row r="29" spans="1:25" ht="42.75" x14ac:dyDescent="0.4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20">
        <v>150</v>
      </c>
      <c r="M29" t="b">
        <v>1</v>
      </c>
      <c r="N29" t="s">
        <v>8265</v>
      </c>
      <c r="O29" s="5">
        <f t="shared" si="0"/>
        <v>1.1172500000000001</v>
      </c>
      <c r="P29" s="18">
        <f t="shared" si="1"/>
        <v>148.96666666666667</v>
      </c>
      <c r="Q29" t="s">
        <v>8311</v>
      </c>
      <c r="R29" t="s">
        <v>8312</v>
      </c>
      <c r="S29" s="10">
        <f t="shared" si="2"/>
        <v>41929.164733796293</v>
      </c>
      <c r="T29" s="11">
        <f t="shared" si="3"/>
        <v>41959.206400462965</v>
      </c>
      <c r="U29">
        <f t="shared" si="4"/>
        <v>30</v>
      </c>
      <c r="W29" s="20">
        <v>150</v>
      </c>
      <c r="X29" s="18">
        <v>22345</v>
      </c>
      <c r="Y29" s="5">
        <v>1.1172500000000001</v>
      </c>
    </row>
    <row r="30" spans="1:25" ht="28.5" x14ac:dyDescent="0.4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20">
        <v>71</v>
      </c>
      <c r="M30" t="b">
        <v>1</v>
      </c>
      <c r="N30" t="s">
        <v>8265</v>
      </c>
      <c r="O30" s="5">
        <f t="shared" si="0"/>
        <v>1.0035000000000001</v>
      </c>
      <c r="P30" s="18">
        <f t="shared" si="1"/>
        <v>169.6056338028169</v>
      </c>
      <c r="Q30" t="s">
        <v>8311</v>
      </c>
      <c r="R30" t="s">
        <v>8312</v>
      </c>
      <c r="S30" s="10">
        <f t="shared" si="2"/>
        <v>42324.96393518518</v>
      </c>
      <c r="T30" s="11">
        <f t="shared" si="3"/>
        <v>42354.96393518518</v>
      </c>
      <c r="U30">
        <f t="shared" si="4"/>
        <v>30</v>
      </c>
      <c r="W30" s="20">
        <v>71</v>
      </c>
      <c r="X30" s="18">
        <v>12042</v>
      </c>
      <c r="Y30" s="5">
        <v>1.0035000000000001</v>
      </c>
    </row>
    <row r="31" spans="1:25" ht="42.75" x14ac:dyDescent="0.4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20">
        <v>117</v>
      </c>
      <c r="M31" t="b">
        <v>1</v>
      </c>
      <c r="N31" t="s">
        <v>8265</v>
      </c>
      <c r="O31" s="5">
        <f t="shared" si="0"/>
        <v>1.2333333333333334</v>
      </c>
      <c r="P31" s="18">
        <f t="shared" si="1"/>
        <v>31.623931623931625</v>
      </c>
      <c r="Q31" t="s">
        <v>8311</v>
      </c>
      <c r="R31" t="s">
        <v>8312</v>
      </c>
      <c r="S31" s="10">
        <f t="shared" si="2"/>
        <v>41812.67324074074</v>
      </c>
      <c r="T31" s="11">
        <f t="shared" si="3"/>
        <v>41842.67324074074</v>
      </c>
      <c r="U31">
        <f t="shared" si="4"/>
        <v>30</v>
      </c>
      <c r="W31" s="20">
        <v>117</v>
      </c>
      <c r="X31" s="18">
        <v>3700</v>
      </c>
      <c r="Y31" s="5">
        <v>1.2333333333333334</v>
      </c>
    </row>
    <row r="32" spans="1:25" ht="42.75" x14ac:dyDescent="0.4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20">
        <v>53</v>
      </c>
      <c r="M32" t="b">
        <v>1</v>
      </c>
      <c r="N32" t="s">
        <v>8265</v>
      </c>
      <c r="O32" s="5">
        <f t="shared" si="0"/>
        <v>1.0129975</v>
      </c>
      <c r="P32" s="18">
        <f t="shared" si="1"/>
        <v>76.45264150943396</v>
      </c>
      <c r="Q32" t="s">
        <v>8311</v>
      </c>
      <c r="R32" t="s">
        <v>8312</v>
      </c>
      <c r="S32" s="10">
        <f t="shared" si="2"/>
        <v>41842.292997685188</v>
      </c>
      <c r="T32" s="11">
        <f t="shared" si="3"/>
        <v>41872.292997685188</v>
      </c>
      <c r="U32">
        <f t="shared" si="4"/>
        <v>30</v>
      </c>
      <c r="W32" s="20">
        <v>53</v>
      </c>
      <c r="X32" s="18">
        <v>4051.99</v>
      </c>
      <c r="Y32" s="5">
        <v>1.0129975</v>
      </c>
    </row>
    <row r="33" spans="1:25" ht="42.75" x14ac:dyDescent="0.4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20">
        <v>1</v>
      </c>
      <c r="M33" t="b">
        <v>1</v>
      </c>
      <c r="N33" t="s">
        <v>8265</v>
      </c>
      <c r="O33" s="5">
        <f t="shared" si="0"/>
        <v>1</v>
      </c>
      <c r="P33" s="18">
        <f t="shared" si="1"/>
        <v>13</v>
      </c>
      <c r="Q33" t="s">
        <v>8311</v>
      </c>
      <c r="R33" t="s">
        <v>8312</v>
      </c>
      <c r="S33" s="10">
        <f t="shared" si="2"/>
        <v>42376.79206018518</v>
      </c>
      <c r="T33" s="11">
        <f t="shared" si="3"/>
        <v>42394.79206018518</v>
      </c>
      <c r="U33">
        <f t="shared" si="4"/>
        <v>18</v>
      </c>
      <c r="W33" s="20">
        <v>1</v>
      </c>
      <c r="X33" s="18">
        <v>13</v>
      </c>
      <c r="Y33" s="5">
        <v>1</v>
      </c>
    </row>
    <row r="34" spans="1:25" ht="42.75" x14ac:dyDescent="0.4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20">
        <v>89</v>
      </c>
      <c r="M34" t="b">
        <v>1</v>
      </c>
      <c r="N34" t="s">
        <v>8265</v>
      </c>
      <c r="O34" s="5">
        <f t="shared" si="0"/>
        <v>1.0024604569420035</v>
      </c>
      <c r="P34" s="18">
        <f t="shared" si="1"/>
        <v>320.44943820224717</v>
      </c>
      <c r="Q34" t="s">
        <v>8311</v>
      </c>
      <c r="R34" t="s">
        <v>8312</v>
      </c>
      <c r="S34" s="10">
        <f t="shared" si="2"/>
        <v>42461.627511574072</v>
      </c>
      <c r="T34" s="11">
        <f t="shared" si="3"/>
        <v>42503.165972222225</v>
      </c>
      <c r="U34">
        <f t="shared" si="4"/>
        <v>42</v>
      </c>
      <c r="W34" s="20">
        <v>89</v>
      </c>
      <c r="X34" s="18">
        <v>28520</v>
      </c>
      <c r="Y34" s="5">
        <v>1.0024604569420035</v>
      </c>
    </row>
    <row r="35" spans="1:25" ht="42.75" x14ac:dyDescent="0.4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20">
        <v>64</v>
      </c>
      <c r="M35" t="b">
        <v>1</v>
      </c>
      <c r="N35" t="s">
        <v>8265</v>
      </c>
      <c r="O35" s="5">
        <f t="shared" si="0"/>
        <v>1.0209523809523811</v>
      </c>
      <c r="P35" s="18">
        <f t="shared" si="1"/>
        <v>83.75</v>
      </c>
      <c r="Q35" t="s">
        <v>8311</v>
      </c>
      <c r="R35" t="s">
        <v>8312</v>
      </c>
      <c r="S35" s="10">
        <f t="shared" si="2"/>
        <v>42286.660891203705</v>
      </c>
      <c r="T35" s="11">
        <f t="shared" si="3"/>
        <v>42316.702557870376</v>
      </c>
      <c r="U35">
        <f t="shared" si="4"/>
        <v>30</v>
      </c>
      <c r="W35" s="20">
        <v>64</v>
      </c>
      <c r="X35" s="18">
        <v>5360</v>
      </c>
      <c r="Y35" s="5">
        <v>1.0209523809523811</v>
      </c>
    </row>
    <row r="36" spans="1:25" ht="42.75" x14ac:dyDescent="0.4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20">
        <v>68</v>
      </c>
      <c r="M36" t="b">
        <v>1</v>
      </c>
      <c r="N36" t="s">
        <v>8265</v>
      </c>
      <c r="O36" s="5">
        <f t="shared" si="0"/>
        <v>1.3046153846153845</v>
      </c>
      <c r="P36" s="18">
        <f t="shared" si="1"/>
        <v>49.882352941176471</v>
      </c>
      <c r="Q36" t="s">
        <v>8311</v>
      </c>
      <c r="R36" t="s">
        <v>8312</v>
      </c>
      <c r="S36" s="10">
        <f t="shared" si="2"/>
        <v>41841.321770833332</v>
      </c>
      <c r="T36" s="11">
        <f t="shared" si="3"/>
        <v>41856.321770833332</v>
      </c>
      <c r="U36">
        <f t="shared" si="4"/>
        <v>15</v>
      </c>
      <c r="W36" s="20">
        <v>68</v>
      </c>
      <c r="X36" s="18">
        <v>3392</v>
      </c>
      <c r="Y36" s="5">
        <v>1.3046153846153845</v>
      </c>
    </row>
    <row r="37" spans="1:25" ht="42.75" x14ac:dyDescent="0.4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20">
        <v>28</v>
      </c>
      <c r="M37" t="b">
        <v>1</v>
      </c>
      <c r="N37" t="s">
        <v>8265</v>
      </c>
      <c r="O37" s="5">
        <f t="shared" si="0"/>
        <v>1.665</v>
      </c>
      <c r="P37" s="18">
        <f t="shared" si="1"/>
        <v>59.464285714285715</v>
      </c>
      <c r="Q37" t="s">
        <v>8311</v>
      </c>
      <c r="R37" t="s">
        <v>8312</v>
      </c>
      <c r="S37" s="10">
        <f t="shared" si="2"/>
        <v>42098.291828703703</v>
      </c>
      <c r="T37" s="11">
        <f t="shared" si="3"/>
        <v>42122</v>
      </c>
      <c r="U37">
        <f t="shared" si="4"/>
        <v>24</v>
      </c>
      <c r="W37" s="20">
        <v>28</v>
      </c>
      <c r="X37" s="18">
        <v>1665</v>
      </c>
      <c r="Y37" s="5">
        <v>1.665</v>
      </c>
    </row>
    <row r="38" spans="1:25" ht="28.5" x14ac:dyDescent="0.4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20">
        <v>44</v>
      </c>
      <c r="M38" t="b">
        <v>1</v>
      </c>
      <c r="N38" t="s">
        <v>8265</v>
      </c>
      <c r="O38" s="5">
        <f t="shared" si="0"/>
        <v>1.4215</v>
      </c>
      <c r="P38" s="18">
        <f t="shared" si="1"/>
        <v>193.84090909090909</v>
      </c>
      <c r="Q38" t="s">
        <v>8311</v>
      </c>
      <c r="R38" t="s">
        <v>8312</v>
      </c>
      <c r="S38" s="10">
        <f t="shared" si="2"/>
        <v>42068.307002314818</v>
      </c>
      <c r="T38" s="11">
        <f t="shared" si="3"/>
        <v>42098.265335648146</v>
      </c>
      <c r="U38">
        <f t="shared" si="4"/>
        <v>30</v>
      </c>
      <c r="W38" s="20">
        <v>44</v>
      </c>
      <c r="X38" s="18">
        <v>8529</v>
      </c>
      <c r="Y38" s="5">
        <v>1.4215</v>
      </c>
    </row>
    <row r="39" spans="1:25" ht="42.75" x14ac:dyDescent="0.4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20">
        <v>253</v>
      </c>
      <c r="M39" t="b">
        <v>1</v>
      </c>
      <c r="N39" t="s">
        <v>8265</v>
      </c>
      <c r="O39" s="5">
        <f t="shared" si="0"/>
        <v>1.8344090909090909</v>
      </c>
      <c r="P39" s="18">
        <f t="shared" si="1"/>
        <v>159.51383399209487</v>
      </c>
      <c r="Q39" t="s">
        <v>8311</v>
      </c>
      <c r="R39" t="s">
        <v>8312</v>
      </c>
      <c r="S39" s="10">
        <f t="shared" si="2"/>
        <v>42032.693043981482</v>
      </c>
      <c r="T39" s="11">
        <f t="shared" si="3"/>
        <v>42062.693043981482</v>
      </c>
      <c r="U39">
        <f t="shared" si="4"/>
        <v>30</v>
      </c>
      <c r="W39" s="20">
        <v>253</v>
      </c>
      <c r="X39" s="18">
        <v>40357</v>
      </c>
      <c r="Y39" s="5">
        <v>1.8344090909090909</v>
      </c>
    </row>
    <row r="40" spans="1:25" ht="42.75" x14ac:dyDescent="0.4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20">
        <v>66</v>
      </c>
      <c r="M40" t="b">
        <v>1</v>
      </c>
      <c r="N40" t="s">
        <v>8265</v>
      </c>
      <c r="O40" s="5">
        <f t="shared" si="0"/>
        <v>1.1004</v>
      </c>
      <c r="P40" s="18">
        <f t="shared" si="1"/>
        <v>41.68181818181818</v>
      </c>
      <c r="Q40" t="s">
        <v>8311</v>
      </c>
      <c r="R40" t="s">
        <v>8312</v>
      </c>
      <c r="S40" s="10">
        <f t="shared" si="2"/>
        <v>41375.057222222218</v>
      </c>
      <c r="T40" s="11">
        <f t="shared" si="3"/>
        <v>41405.057222222218</v>
      </c>
      <c r="U40">
        <f t="shared" si="4"/>
        <v>30</v>
      </c>
      <c r="W40" s="20">
        <v>66</v>
      </c>
      <c r="X40" s="18">
        <v>2751</v>
      </c>
      <c r="Y40" s="5">
        <v>1.1004</v>
      </c>
    </row>
    <row r="41" spans="1:25" ht="42.75" x14ac:dyDescent="0.4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20">
        <v>217</v>
      </c>
      <c r="M41" t="b">
        <v>1</v>
      </c>
      <c r="N41" t="s">
        <v>8265</v>
      </c>
      <c r="O41" s="5">
        <f t="shared" si="0"/>
        <v>1.3098000000000001</v>
      </c>
      <c r="P41" s="18">
        <f t="shared" si="1"/>
        <v>150.89861751152074</v>
      </c>
      <c r="Q41" t="s">
        <v>8311</v>
      </c>
      <c r="R41" t="s">
        <v>8312</v>
      </c>
      <c r="S41" s="10">
        <f t="shared" si="2"/>
        <v>41754.047083333331</v>
      </c>
      <c r="T41" s="11">
        <f t="shared" si="3"/>
        <v>41784.957638888889</v>
      </c>
      <c r="U41">
        <f t="shared" si="4"/>
        <v>30</v>
      </c>
      <c r="W41" s="20">
        <v>217</v>
      </c>
      <c r="X41" s="18">
        <v>32745</v>
      </c>
      <c r="Y41" s="5">
        <v>1.3098000000000001</v>
      </c>
    </row>
    <row r="42" spans="1:25" ht="42.75" x14ac:dyDescent="0.4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20">
        <v>16</v>
      </c>
      <c r="M42" t="b">
        <v>1</v>
      </c>
      <c r="N42" t="s">
        <v>8265</v>
      </c>
      <c r="O42" s="5">
        <f t="shared" si="0"/>
        <v>1.0135000000000001</v>
      </c>
      <c r="P42" s="18">
        <f t="shared" si="1"/>
        <v>126.6875</v>
      </c>
      <c r="Q42" t="s">
        <v>8311</v>
      </c>
      <c r="R42" t="s">
        <v>8312</v>
      </c>
      <c r="S42" s="10">
        <f t="shared" si="2"/>
        <v>41789.21398148148</v>
      </c>
      <c r="T42" s="11">
        <f t="shared" si="3"/>
        <v>41809.166666666664</v>
      </c>
      <c r="U42">
        <f t="shared" si="4"/>
        <v>20</v>
      </c>
      <c r="W42" s="20">
        <v>16</v>
      </c>
      <c r="X42" s="18">
        <v>2027</v>
      </c>
      <c r="Y42" s="5">
        <v>1.0135000000000001</v>
      </c>
    </row>
    <row r="43" spans="1:25" ht="42.75" x14ac:dyDescent="0.4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20">
        <v>19</v>
      </c>
      <c r="M43" t="b">
        <v>1</v>
      </c>
      <c r="N43" t="s">
        <v>8265</v>
      </c>
      <c r="O43" s="5">
        <f t="shared" si="0"/>
        <v>1</v>
      </c>
      <c r="P43" s="18">
        <f t="shared" si="1"/>
        <v>105.26315789473684</v>
      </c>
      <c r="Q43" t="s">
        <v>8311</v>
      </c>
      <c r="R43" t="s">
        <v>8312</v>
      </c>
      <c r="S43" s="10">
        <f t="shared" si="2"/>
        <v>41887.568912037037</v>
      </c>
      <c r="T43" s="11">
        <f t="shared" si="3"/>
        <v>41917.568912037037</v>
      </c>
      <c r="U43">
        <f t="shared" si="4"/>
        <v>30</v>
      </c>
      <c r="W43" s="20">
        <v>19</v>
      </c>
      <c r="X43" s="18">
        <v>2000</v>
      </c>
      <c r="Y43" s="5">
        <v>1</v>
      </c>
    </row>
    <row r="44" spans="1:25" ht="42.75" x14ac:dyDescent="0.4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20">
        <v>169</v>
      </c>
      <c r="M44" t="b">
        <v>1</v>
      </c>
      <c r="N44" t="s">
        <v>8265</v>
      </c>
      <c r="O44" s="5">
        <f t="shared" si="0"/>
        <v>1.4185714285714286</v>
      </c>
      <c r="P44" s="18">
        <f t="shared" si="1"/>
        <v>117.51479289940828</v>
      </c>
      <c r="Q44" t="s">
        <v>8311</v>
      </c>
      <c r="R44" t="s">
        <v>8312</v>
      </c>
      <c r="S44" s="10">
        <f t="shared" si="2"/>
        <v>41971.639189814814</v>
      </c>
      <c r="T44" s="11">
        <f t="shared" si="3"/>
        <v>42001.639189814814</v>
      </c>
      <c r="U44">
        <f t="shared" si="4"/>
        <v>30</v>
      </c>
      <c r="W44" s="20">
        <v>169</v>
      </c>
      <c r="X44" s="18">
        <v>19860</v>
      </c>
      <c r="Y44" s="5">
        <v>1.4185714285714286</v>
      </c>
    </row>
    <row r="45" spans="1:25" ht="42.75" x14ac:dyDescent="0.4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20">
        <v>263</v>
      </c>
      <c r="M45" t="b">
        <v>1</v>
      </c>
      <c r="N45" t="s">
        <v>8265</v>
      </c>
      <c r="O45" s="5">
        <f t="shared" si="0"/>
        <v>3.0865999999999998</v>
      </c>
      <c r="P45" s="18">
        <f t="shared" si="1"/>
        <v>117.36121673003802</v>
      </c>
      <c r="Q45" t="s">
        <v>8311</v>
      </c>
      <c r="R45" t="s">
        <v>8312</v>
      </c>
      <c r="S45" s="10">
        <f t="shared" si="2"/>
        <v>41802.790347222224</v>
      </c>
      <c r="T45" s="11">
        <f t="shared" si="3"/>
        <v>41833</v>
      </c>
      <c r="U45">
        <f t="shared" si="4"/>
        <v>31</v>
      </c>
      <c r="W45" s="20">
        <v>263</v>
      </c>
      <c r="X45" s="18">
        <v>30866</v>
      </c>
      <c r="Y45" s="5">
        <v>3.0865999999999998</v>
      </c>
    </row>
    <row r="46" spans="1:25" ht="42.75" x14ac:dyDescent="0.4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20">
        <v>15</v>
      </c>
      <c r="M46" t="b">
        <v>1</v>
      </c>
      <c r="N46" t="s">
        <v>8265</v>
      </c>
      <c r="O46" s="5">
        <f t="shared" si="0"/>
        <v>1</v>
      </c>
      <c r="P46" s="18">
        <f t="shared" si="1"/>
        <v>133.33333333333334</v>
      </c>
      <c r="Q46" t="s">
        <v>8311</v>
      </c>
      <c r="R46" t="s">
        <v>8312</v>
      </c>
      <c r="S46" s="10">
        <f t="shared" si="2"/>
        <v>41874.098807870374</v>
      </c>
      <c r="T46" s="11">
        <f t="shared" si="3"/>
        <v>41919.098807870374</v>
      </c>
      <c r="U46">
        <f t="shared" si="4"/>
        <v>45</v>
      </c>
      <c r="W46" s="20">
        <v>15</v>
      </c>
      <c r="X46" s="18">
        <v>2000</v>
      </c>
      <c r="Y46" s="5">
        <v>1</v>
      </c>
    </row>
    <row r="47" spans="1:25" ht="42.75" x14ac:dyDescent="0.4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20">
        <v>61</v>
      </c>
      <c r="M47" t="b">
        <v>1</v>
      </c>
      <c r="N47" t="s">
        <v>8265</v>
      </c>
      <c r="O47" s="5">
        <f t="shared" si="0"/>
        <v>1.2</v>
      </c>
      <c r="P47" s="18">
        <f t="shared" si="1"/>
        <v>98.360655737704917</v>
      </c>
      <c r="Q47" t="s">
        <v>8311</v>
      </c>
      <c r="R47" t="s">
        <v>8312</v>
      </c>
      <c r="S47" s="10">
        <f t="shared" si="2"/>
        <v>42457.623923611114</v>
      </c>
      <c r="T47" s="11">
        <f t="shared" si="3"/>
        <v>42487.623923611114</v>
      </c>
      <c r="U47">
        <f t="shared" si="4"/>
        <v>30</v>
      </c>
      <c r="W47" s="20">
        <v>61</v>
      </c>
      <c r="X47" s="18">
        <v>6000</v>
      </c>
      <c r="Y47" s="5">
        <v>1.2</v>
      </c>
    </row>
    <row r="48" spans="1:25" ht="42.75" x14ac:dyDescent="0.4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20">
        <v>45</v>
      </c>
      <c r="M48" t="b">
        <v>1</v>
      </c>
      <c r="N48" t="s">
        <v>8265</v>
      </c>
      <c r="O48" s="5">
        <f t="shared" si="0"/>
        <v>1.0416666666666667</v>
      </c>
      <c r="P48" s="18">
        <f t="shared" si="1"/>
        <v>194.44444444444446</v>
      </c>
      <c r="Q48" t="s">
        <v>8311</v>
      </c>
      <c r="R48" t="s">
        <v>8312</v>
      </c>
      <c r="S48" s="10">
        <f t="shared" si="2"/>
        <v>42323.964976851858</v>
      </c>
      <c r="T48" s="11">
        <f t="shared" si="3"/>
        <v>42353.964976851858</v>
      </c>
      <c r="U48">
        <f t="shared" si="4"/>
        <v>30</v>
      </c>
      <c r="W48" s="20">
        <v>45</v>
      </c>
      <c r="X48" s="18">
        <v>8750</v>
      </c>
      <c r="Y48" s="5">
        <v>1.0416666666666667</v>
      </c>
    </row>
    <row r="49" spans="1:25" ht="42.75" x14ac:dyDescent="0.4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20">
        <v>70</v>
      </c>
      <c r="M49" t="b">
        <v>1</v>
      </c>
      <c r="N49" t="s">
        <v>8265</v>
      </c>
      <c r="O49" s="5">
        <f t="shared" si="0"/>
        <v>1.0761100000000001</v>
      </c>
      <c r="P49" s="18">
        <f t="shared" si="1"/>
        <v>76.865000000000009</v>
      </c>
      <c r="Q49" t="s">
        <v>8311</v>
      </c>
      <c r="R49" t="s">
        <v>8312</v>
      </c>
      <c r="S49" s="10">
        <f t="shared" si="2"/>
        <v>41932.819525462961</v>
      </c>
      <c r="T49" s="11">
        <f t="shared" si="3"/>
        <v>41992.861192129625</v>
      </c>
      <c r="U49">
        <f t="shared" si="4"/>
        <v>60</v>
      </c>
      <c r="W49" s="20">
        <v>70</v>
      </c>
      <c r="X49" s="18">
        <v>5380.55</v>
      </c>
      <c r="Y49" s="5">
        <v>1.0761100000000001</v>
      </c>
    </row>
    <row r="50" spans="1:25" ht="42.75" x14ac:dyDescent="0.4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20">
        <v>38</v>
      </c>
      <c r="M50" t="b">
        <v>1</v>
      </c>
      <c r="N50" t="s">
        <v>8265</v>
      </c>
      <c r="O50" s="5">
        <f t="shared" si="0"/>
        <v>1.0794999999999999</v>
      </c>
      <c r="P50" s="18">
        <f t="shared" si="1"/>
        <v>56.815789473684212</v>
      </c>
      <c r="Q50" t="s">
        <v>8311</v>
      </c>
      <c r="R50" t="s">
        <v>8312</v>
      </c>
      <c r="S50" s="10">
        <f t="shared" si="2"/>
        <v>42033.516898148147</v>
      </c>
      <c r="T50" s="11">
        <f t="shared" si="3"/>
        <v>42064.5</v>
      </c>
      <c r="U50">
        <f t="shared" si="4"/>
        <v>31</v>
      </c>
      <c r="W50" s="20">
        <v>38</v>
      </c>
      <c r="X50" s="18">
        <v>2159</v>
      </c>
      <c r="Y50" s="5">
        <v>1.0794999999999999</v>
      </c>
    </row>
    <row r="51" spans="1:25" x14ac:dyDescent="0.4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20">
        <v>87</v>
      </c>
      <c r="M51" t="b">
        <v>1</v>
      </c>
      <c r="N51" t="s">
        <v>8265</v>
      </c>
      <c r="O51" s="5">
        <f t="shared" si="0"/>
        <v>1</v>
      </c>
      <c r="P51" s="18">
        <f t="shared" si="1"/>
        <v>137.93103448275863</v>
      </c>
      <c r="Q51" t="s">
        <v>8311</v>
      </c>
      <c r="R51" t="s">
        <v>8312</v>
      </c>
      <c r="S51" s="10">
        <f t="shared" si="2"/>
        <v>42271.176446759258</v>
      </c>
      <c r="T51" s="11">
        <f t="shared" si="3"/>
        <v>42301.176446759258</v>
      </c>
      <c r="U51">
        <f t="shared" si="4"/>
        <v>30</v>
      </c>
      <c r="W51" s="20">
        <v>87</v>
      </c>
      <c r="X51" s="18">
        <v>12000</v>
      </c>
      <c r="Y51" s="5">
        <v>1</v>
      </c>
    </row>
    <row r="52" spans="1:25" ht="42.75" x14ac:dyDescent="0.4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20">
        <v>22</v>
      </c>
      <c r="M52" t="b">
        <v>1</v>
      </c>
      <c r="N52" t="s">
        <v>8265</v>
      </c>
      <c r="O52" s="5">
        <f t="shared" si="0"/>
        <v>1</v>
      </c>
      <c r="P52" s="18">
        <f t="shared" si="1"/>
        <v>27.272727272727273</v>
      </c>
      <c r="Q52" t="s">
        <v>8311</v>
      </c>
      <c r="R52" t="s">
        <v>8312</v>
      </c>
      <c r="S52" s="10">
        <f t="shared" si="2"/>
        <v>41995.752986111111</v>
      </c>
      <c r="T52" s="11">
        <f t="shared" si="3"/>
        <v>42034.708333333328</v>
      </c>
      <c r="U52">
        <f t="shared" si="4"/>
        <v>39</v>
      </c>
      <c r="W52" s="20">
        <v>22</v>
      </c>
      <c r="X52" s="18">
        <v>600</v>
      </c>
      <c r="Y52" s="5">
        <v>1</v>
      </c>
    </row>
    <row r="53" spans="1:25" ht="42.75" x14ac:dyDescent="0.4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20">
        <v>119</v>
      </c>
      <c r="M53" t="b">
        <v>1</v>
      </c>
      <c r="N53" t="s">
        <v>8265</v>
      </c>
      <c r="O53" s="5">
        <f t="shared" si="0"/>
        <v>1.2801818181818181</v>
      </c>
      <c r="P53" s="18">
        <f t="shared" si="1"/>
        <v>118.33613445378151</v>
      </c>
      <c r="Q53" t="s">
        <v>8311</v>
      </c>
      <c r="R53" t="s">
        <v>8312</v>
      </c>
      <c r="S53" s="10">
        <f t="shared" si="2"/>
        <v>42196.928668981483</v>
      </c>
      <c r="T53" s="11">
        <f t="shared" si="3"/>
        <v>42226.928668981483</v>
      </c>
      <c r="U53">
        <f t="shared" si="4"/>
        <v>30</v>
      </c>
      <c r="W53" s="20">
        <v>119</v>
      </c>
      <c r="X53" s="18">
        <v>14082</v>
      </c>
      <c r="Y53" s="5">
        <v>1.2801818181818181</v>
      </c>
    </row>
    <row r="54" spans="1:25" ht="42.75" x14ac:dyDescent="0.4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20">
        <v>52</v>
      </c>
      <c r="M54" t="b">
        <v>1</v>
      </c>
      <c r="N54" t="s">
        <v>8265</v>
      </c>
      <c r="O54" s="5">
        <f t="shared" si="0"/>
        <v>1.1620999999999999</v>
      </c>
      <c r="P54" s="18">
        <f t="shared" si="1"/>
        <v>223.48076923076923</v>
      </c>
      <c r="Q54" t="s">
        <v>8311</v>
      </c>
      <c r="R54" t="s">
        <v>8312</v>
      </c>
      <c r="S54" s="10">
        <f t="shared" si="2"/>
        <v>41807.701921296299</v>
      </c>
      <c r="T54" s="11">
        <f t="shared" si="3"/>
        <v>41837.701921296299</v>
      </c>
      <c r="U54">
        <f t="shared" si="4"/>
        <v>30</v>
      </c>
      <c r="W54" s="20">
        <v>52</v>
      </c>
      <c r="X54" s="18">
        <v>11621</v>
      </c>
      <c r="Y54" s="5">
        <v>1.1620999999999999</v>
      </c>
    </row>
    <row r="55" spans="1:25" ht="28.5" x14ac:dyDescent="0.4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20">
        <v>117</v>
      </c>
      <c r="M55" t="b">
        <v>1</v>
      </c>
      <c r="N55" t="s">
        <v>8265</v>
      </c>
      <c r="O55" s="5">
        <f t="shared" si="0"/>
        <v>1.0963333333333334</v>
      </c>
      <c r="P55" s="18">
        <f t="shared" si="1"/>
        <v>28.111111111111111</v>
      </c>
      <c r="Q55" t="s">
        <v>8311</v>
      </c>
      <c r="R55" t="s">
        <v>8312</v>
      </c>
      <c r="S55" s="10">
        <f t="shared" si="2"/>
        <v>41719.549131944441</v>
      </c>
      <c r="T55" s="11">
        <f t="shared" si="3"/>
        <v>41733.916666666664</v>
      </c>
      <c r="U55">
        <f t="shared" si="4"/>
        <v>14</v>
      </c>
      <c r="W55" s="20">
        <v>117</v>
      </c>
      <c r="X55" s="18">
        <v>3289</v>
      </c>
      <c r="Y55" s="5">
        <v>1.0963333333333334</v>
      </c>
    </row>
    <row r="56" spans="1:25" ht="42.75" x14ac:dyDescent="0.4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20">
        <v>52</v>
      </c>
      <c r="M56" t="b">
        <v>1</v>
      </c>
      <c r="N56" t="s">
        <v>8265</v>
      </c>
      <c r="O56" s="5">
        <f t="shared" si="0"/>
        <v>1.01</v>
      </c>
      <c r="P56" s="18">
        <f t="shared" si="1"/>
        <v>194.23076923076923</v>
      </c>
      <c r="Q56" t="s">
        <v>8311</v>
      </c>
      <c r="R56" t="s">
        <v>8312</v>
      </c>
      <c r="S56" s="10">
        <f t="shared" si="2"/>
        <v>42333.713206018518</v>
      </c>
      <c r="T56" s="11">
        <f t="shared" si="3"/>
        <v>42363.713206018518</v>
      </c>
      <c r="U56">
        <f t="shared" si="4"/>
        <v>30</v>
      </c>
      <c r="W56" s="20">
        <v>52</v>
      </c>
      <c r="X56" s="18">
        <v>10100</v>
      </c>
      <c r="Y56" s="5">
        <v>1.01</v>
      </c>
    </row>
    <row r="57" spans="1:25" ht="42.75" x14ac:dyDescent="0.4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20">
        <v>86</v>
      </c>
      <c r="M57" t="b">
        <v>1</v>
      </c>
      <c r="N57" t="s">
        <v>8265</v>
      </c>
      <c r="O57" s="5">
        <f t="shared" si="0"/>
        <v>1.2895348837209302</v>
      </c>
      <c r="P57" s="18">
        <f t="shared" si="1"/>
        <v>128.95348837209303</v>
      </c>
      <c r="Q57" t="s">
        <v>8311</v>
      </c>
      <c r="R57" t="s">
        <v>8312</v>
      </c>
      <c r="S57" s="10">
        <f t="shared" si="2"/>
        <v>42496.968935185185</v>
      </c>
      <c r="T57" s="11">
        <f t="shared" si="3"/>
        <v>42517.968935185185</v>
      </c>
      <c r="U57">
        <f t="shared" si="4"/>
        <v>21</v>
      </c>
      <c r="W57" s="20">
        <v>86</v>
      </c>
      <c r="X57" s="18">
        <v>11090</v>
      </c>
      <c r="Y57" s="5">
        <v>1.2895348837209302</v>
      </c>
    </row>
    <row r="58" spans="1:25" ht="28.5" x14ac:dyDescent="0.4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20">
        <v>174</v>
      </c>
      <c r="M58" t="b">
        <v>1</v>
      </c>
      <c r="N58" t="s">
        <v>8265</v>
      </c>
      <c r="O58" s="5">
        <f t="shared" si="0"/>
        <v>1.0726249999999999</v>
      </c>
      <c r="P58" s="18">
        <f t="shared" si="1"/>
        <v>49.316091954022987</v>
      </c>
      <c r="Q58" t="s">
        <v>8311</v>
      </c>
      <c r="R58" t="s">
        <v>8312</v>
      </c>
      <c r="S58" s="10">
        <f t="shared" si="2"/>
        <v>42149.548888888887</v>
      </c>
      <c r="T58" s="11">
        <f t="shared" si="3"/>
        <v>42163.666666666672</v>
      </c>
      <c r="U58">
        <f t="shared" si="4"/>
        <v>14</v>
      </c>
      <c r="W58" s="20">
        <v>174</v>
      </c>
      <c r="X58" s="18">
        <v>8581</v>
      </c>
      <c r="Y58" s="5">
        <v>1.0726249999999999</v>
      </c>
    </row>
    <row r="59" spans="1:25" ht="42.75" x14ac:dyDescent="0.4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20">
        <v>69</v>
      </c>
      <c r="M59" t="b">
        <v>1</v>
      </c>
      <c r="N59" t="s">
        <v>8265</v>
      </c>
      <c r="O59" s="5">
        <f t="shared" si="0"/>
        <v>1.0189999999999999</v>
      </c>
      <c r="P59" s="18">
        <f t="shared" si="1"/>
        <v>221.52173913043478</v>
      </c>
      <c r="Q59" t="s">
        <v>8311</v>
      </c>
      <c r="R59" t="s">
        <v>8312</v>
      </c>
      <c r="S59" s="10">
        <f t="shared" si="2"/>
        <v>42089.83289351852</v>
      </c>
      <c r="T59" s="11">
        <f t="shared" si="3"/>
        <v>42119.83289351852</v>
      </c>
      <c r="U59">
        <f t="shared" si="4"/>
        <v>30</v>
      </c>
      <c r="W59" s="20">
        <v>69</v>
      </c>
      <c r="X59" s="18">
        <v>15285</v>
      </c>
      <c r="Y59" s="5">
        <v>1.0189999999999999</v>
      </c>
    </row>
    <row r="60" spans="1:25" ht="42.75" x14ac:dyDescent="0.4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20">
        <v>75</v>
      </c>
      <c r="M60" t="b">
        <v>1</v>
      </c>
      <c r="N60" t="s">
        <v>8265</v>
      </c>
      <c r="O60" s="5">
        <f t="shared" si="0"/>
        <v>1.0290999999999999</v>
      </c>
      <c r="P60" s="18">
        <f t="shared" si="1"/>
        <v>137.21333333333334</v>
      </c>
      <c r="Q60" t="s">
        <v>8311</v>
      </c>
      <c r="R60" t="s">
        <v>8312</v>
      </c>
      <c r="S60" s="10">
        <f t="shared" si="2"/>
        <v>41932.745046296295</v>
      </c>
      <c r="T60" s="11">
        <f t="shared" si="3"/>
        <v>41962.786712962959</v>
      </c>
      <c r="U60">
        <f t="shared" si="4"/>
        <v>30</v>
      </c>
      <c r="W60" s="20">
        <v>75</v>
      </c>
      <c r="X60" s="18">
        <v>10291</v>
      </c>
      <c r="Y60" s="5">
        <v>1.0290999999999999</v>
      </c>
    </row>
    <row r="61" spans="1:25" ht="42.75" x14ac:dyDescent="0.4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20">
        <v>33</v>
      </c>
      <c r="M61" t="b">
        <v>1</v>
      </c>
      <c r="N61" t="s">
        <v>8265</v>
      </c>
      <c r="O61" s="5">
        <f t="shared" si="0"/>
        <v>1.0012570000000001</v>
      </c>
      <c r="P61" s="18">
        <f t="shared" si="1"/>
        <v>606.82242424242418</v>
      </c>
      <c r="Q61" t="s">
        <v>8311</v>
      </c>
      <c r="R61" t="s">
        <v>8312</v>
      </c>
      <c r="S61" s="10">
        <f t="shared" si="2"/>
        <v>42230.23583333334</v>
      </c>
      <c r="T61" s="11">
        <f t="shared" si="3"/>
        <v>42261.875</v>
      </c>
      <c r="U61">
        <f t="shared" si="4"/>
        <v>31</v>
      </c>
      <c r="W61" s="20">
        <v>33</v>
      </c>
      <c r="X61" s="18">
        <v>20025.14</v>
      </c>
      <c r="Y61" s="5">
        <v>1.0012570000000001</v>
      </c>
    </row>
    <row r="62" spans="1:25" ht="42.75" x14ac:dyDescent="0.4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20">
        <v>108</v>
      </c>
      <c r="M62" t="b">
        <v>1</v>
      </c>
      <c r="N62" t="s">
        <v>8266</v>
      </c>
      <c r="O62" s="5">
        <f t="shared" si="0"/>
        <v>1.0329622222222221</v>
      </c>
      <c r="P62" s="18">
        <f t="shared" si="1"/>
        <v>43.040092592592593</v>
      </c>
      <c r="Q62" t="s">
        <v>8311</v>
      </c>
      <c r="R62" t="s">
        <v>8313</v>
      </c>
      <c r="S62" s="10">
        <f t="shared" si="2"/>
        <v>41701.901817129627</v>
      </c>
      <c r="T62" s="11">
        <f t="shared" si="3"/>
        <v>41721</v>
      </c>
      <c r="U62">
        <f t="shared" si="4"/>
        <v>20</v>
      </c>
      <c r="W62" s="20">
        <v>108</v>
      </c>
      <c r="X62" s="18">
        <v>4648.33</v>
      </c>
      <c r="Y62" s="5">
        <v>1.0329622222222221</v>
      </c>
    </row>
    <row r="63" spans="1:25" ht="42.75" x14ac:dyDescent="0.4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20">
        <v>23</v>
      </c>
      <c r="M63" t="b">
        <v>1</v>
      </c>
      <c r="N63" t="s">
        <v>8266</v>
      </c>
      <c r="O63" s="5">
        <f t="shared" si="0"/>
        <v>1.4830000000000001</v>
      </c>
      <c r="P63" s="18">
        <f t="shared" si="1"/>
        <v>322.39130434782606</v>
      </c>
      <c r="Q63" t="s">
        <v>8311</v>
      </c>
      <c r="R63" t="s">
        <v>8313</v>
      </c>
      <c r="S63" s="10">
        <f t="shared" si="2"/>
        <v>41409.814317129632</v>
      </c>
      <c r="T63" s="11">
        <f t="shared" si="3"/>
        <v>41431.814317129632</v>
      </c>
      <c r="U63">
        <f t="shared" si="4"/>
        <v>22</v>
      </c>
      <c r="W63" s="20">
        <v>23</v>
      </c>
      <c r="X63" s="18">
        <v>7415</v>
      </c>
      <c r="Y63" s="5">
        <v>1.4830000000000001</v>
      </c>
    </row>
    <row r="64" spans="1:25" ht="42.75" x14ac:dyDescent="0.4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20">
        <v>48</v>
      </c>
      <c r="M64" t="b">
        <v>1</v>
      </c>
      <c r="N64" t="s">
        <v>8266</v>
      </c>
      <c r="O64" s="5">
        <f t="shared" si="0"/>
        <v>1.5473333333333332</v>
      </c>
      <c r="P64" s="18">
        <f t="shared" si="1"/>
        <v>96.708333333333329</v>
      </c>
      <c r="Q64" t="s">
        <v>8311</v>
      </c>
      <c r="R64" t="s">
        <v>8313</v>
      </c>
      <c r="S64" s="10">
        <f t="shared" si="2"/>
        <v>41311.799513888887</v>
      </c>
      <c r="T64" s="11">
        <f t="shared" si="3"/>
        <v>41336.799513888887</v>
      </c>
      <c r="U64">
        <f t="shared" si="4"/>
        <v>25</v>
      </c>
      <c r="W64" s="20">
        <v>48</v>
      </c>
      <c r="X64" s="18">
        <v>4642</v>
      </c>
      <c r="Y64" s="5">
        <v>1.5473333333333332</v>
      </c>
    </row>
    <row r="65" spans="1:25" ht="42.75" x14ac:dyDescent="0.4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20">
        <v>64</v>
      </c>
      <c r="M65" t="b">
        <v>1</v>
      </c>
      <c r="N65" t="s">
        <v>8266</v>
      </c>
      <c r="O65" s="5">
        <f t="shared" si="0"/>
        <v>1.1351849999999999</v>
      </c>
      <c r="P65" s="18">
        <f t="shared" si="1"/>
        <v>35.474531249999998</v>
      </c>
      <c r="Q65" t="s">
        <v>8311</v>
      </c>
      <c r="R65" t="s">
        <v>8313</v>
      </c>
      <c r="S65" s="10">
        <f t="shared" si="2"/>
        <v>41612.912187499998</v>
      </c>
      <c r="T65" s="11">
        <f t="shared" si="3"/>
        <v>41636.207638888889</v>
      </c>
      <c r="U65">
        <f t="shared" si="4"/>
        <v>24</v>
      </c>
      <c r="W65" s="20">
        <v>64</v>
      </c>
      <c r="X65" s="18">
        <v>2270.37</v>
      </c>
      <c r="Y65" s="5">
        <v>1.1351849999999999</v>
      </c>
    </row>
    <row r="66" spans="1:25" ht="42.75" x14ac:dyDescent="0.4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20">
        <v>24</v>
      </c>
      <c r="M66" t="b">
        <v>1</v>
      </c>
      <c r="N66" t="s">
        <v>8266</v>
      </c>
      <c r="O66" s="5">
        <f t="shared" si="0"/>
        <v>1.7333333333333334</v>
      </c>
      <c r="P66" s="18">
        <f t="shared" si="1"/>
        <v>86.666666666666671</v>
      </c>
      <c r="Q66" t="s">
        <v>8311</v>
      </c>
      <c r="R66" t="s">
        <v>8313</v>
      </c>
      <c r="S66" s="10">
        <f t="shared" si="2"/>
        <v>41433.01829861111</v>
      </c>
      <c r="T66" s="11">
        <f t="shared" si="3"/>
        <v>41463.01829861111</v>
      </c>
      <c r="U66">
        <f t="shared" si="4"/>
        <v>30</v>
      </c>
      <c r="W66" s="20">
        <v>24</v>
      </c>
      <c r="X66" s="18">
        <v>2080</v>
      </c>
      <c r="Y66" s="5">
        <v>1.7333333333333334</v>
      </c>
    </row>
    <row r="67" spans="1:25" ht="42.75" x14ac:dyDescent="0.4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20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18">
        <f t="shared" ref="P67:P130" si="6">E67/L67</f>
        <v>132.05263157894737</v>
      </c>
      <c r="Q67" t="s">
        <v>8311</v>
      </c>
      <c r="R67" t="s">
        <v>8313</v>
      </c>
      <c r="S67" s="10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_xlfn.DAYS(T67,S67)</f>
        <v>27</v>
      </c>
      <c r="W67" s="20">
        <v>57</v>
      </c>
      <c r="X67" s="18">
        <v>7527</v>
      </c>
      <c r="Y67" s="5">
        <v>1.0752857142857142</v>
      </c>
    </row>
    <row r="68" spans="1:25" ht="28.5" x14ac:dyDescent="0.4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20">
        <v>26</v>
      </c>
      <c r="M68" t="b">
        <v>1</v>
      </c>
      <c r="N68" t="s">
        <v>8266</v>
      </c>
      <c r="O68" s="5">
        <f t="shared" si="5"/>
        <v>1.1859999999999999</v>
      </c>
      <c r="P68" s="18">
        <f t="shared" si="6"/>
        <v>91.230769230769226</v>
      </c>
      <c r="Q68" t="s">
        <v>8311</v>
      </c>
      <c r="R68" t="s">
        <v>8313</v>
      </c>
      <c r="S68" s="10">
        <f t="shared" si="7"/>
        <v>42539.849768518514</v>
      </c>
      <c r="T68" s="11">
        <f t="shared" si="8"/>
        <v>42569.849768518514</v>
      </c>
      <c r="U68">
        <f t="shared" si="9"/>
        <v>30</v>
      </c>
      <c r="W68" s="20">
        <v>26</v>
      </c>
      <c r="X68" s="18">
        <v>2372</v>
      </c>
      <c r="Y68" s="5">
        <v>1.1859999999999999</v>
      </c>
    </row>
    <row r="69" spans="1:25" ht="42.75" x14ac:dyDescent="0.4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20">
        <v>20</v>
      </c>
      <c r="M69" t="b">
        <v>1</v>
      </c>
      <c r="N69" t="s">
        <v>8266</v>
      </c>
      <c r="O69" s="5">
        <f t="shared" si="5"/>
        <v>1.1625000000000001</v>
      </c>
      <c r="P69" s="18">
        <f t="shared" si="6"/>
        <v>116.25</v>
      </c>
      <c r="Q69" t="s">
        <v>8311</v>
      </c>
      <c r="R69" t="s">
        <v>8313</v>
      </c>
      <c r="S69" s="10">
        <f t="shared" si="7"/>
        <v>41075.583379629628</v>
      </c>
      <c r="T69" s="11">
        <f t="shared" si="8"/>
        <v>41105.583379629628</v>
      </c>
      <c r="U69">
        <f t="shared" si="9"/>
        <v>30</v>
      </c>
      <c r="W69" s="20">
        <v>20</v>
      </c>
      <c r="X69" s="18">
        <v>2325</v>
      </c>
      <c r="Y69" s="5">
        <v>1.1625000000000001</v>
      </c>
    </row>
    <row r="70" spans="1:25" ht="57" x14ac:dyDescent="0.4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20">
        <v>36</v>
      </c>
      <c r="M70" t="b">
        <v>1</v>
      </c>
      <c r="N70" t="s">
        <v>8266</v>
      </c>
      <c r="O70" s="5">
        <f t="shared" si="5"/>
        <v>1.2716666666666667</v>
      </c>
      <c r="P70" s="18">
        <f t="shared" si="6"/>
        <v>21.194444444444443</v>
      </c>
      <c r="Q70" t="s">
        <v>8311</v>
      </c>
      <c r="R70" t="s">
        <v>8313</v>
      </c>
      <c r="S70" s="10">
        <f t="shared" si="7"/>
        <v>41663.569340277776</v>
      </c>
      <c r="T70" s="11">
        <f t="shared" si="8"/>
        <v>41693.569340277776</v>
      </c>
      <c r="U70">
        <f t="shared" si="9"/>
        <v>30</v>
      </c>
      <c r="W70" s="20">
        <v>36</v>
      </c>
      <c r="X70" s="18">
        <v>763</v>
      </c>
      <c r="Y70" s="5">
        <v>1.2716666666666667</v>
      </c>
    </row>
    <row r="71" spans="1:25" ht="42.75" x14ac:dyDescent="0.4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20">
        <v>178</v>
      </c>
      <c r="M71" t="b">
        <v>1</v>
      </c>
      <c r="N71" t="s">
        <v>8266</v>
      </c>
      <c r="O71" s="5">
        <f t="shared" si="5"/>
        <v>1.109423</v>
      </c>
      <c r="P71" s="18">
        <f t="shared" si="6"/>
        <v>62.327134831460668</v>
      </c>
      <c r="Q71" t="s">
        <v>8311</v>
      </c>
      <c r="R71" t="s">
        <v>8313</v>
      </c>
      <c r="S71" s="10">
        <f t="shared" si="7"/>
        <v>40786.187789351854</v>
      </c>
      <c r="T71" s="11">
        <f t="shared" si="8"/>
        <v>40818.290972222225</v>
      </c>
      <c r="U71">
        <f t="shared" si="9"/>
        <v>32</v>
      </c>
      <c r="W71" s="20">
        <v>178</v>
      </c>
      <c r="X71" s="18">
        <v>11094.23</v>
      </c>
      <c r="Y71" s="5">
        <v>1.109423</v>
      </c>
    </row>
    <row r="72" spans="1:25" ht="42.75" x14ac:dyDescent="0.4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20">
        <v>17</v>
      </c>
      <c r="M72" t="b">
        <v>1</v>
      </c>
      <c r="N72" t="s">
        <v>8266</v>
      </c>
      <c r="O72" s="5">
        <f t="shared" si="5"/>
        <v>1.272</v>
      </c>
      <c r="P72" s="18">
        <f t="shared" si="6"/>
        <v>37.411764705882355</v>
      </c>
      <c r="Q72" t="s">
        <v>8311</v>
      </c>
      <c r="R72" t="s">
        <v>8313</v>
      </c>
      <c r="S72" s="10">
        <f t="shared" si="7"/>
        <v>40730.896354166667</v>
      </c>
      <c r="T72" s="11">
        <f t="shared" si="8"/>
        <v>40790.896354166667</v>
      </c>
      <c r="U72">
        <f t="shared" si="9"/>
        <v>60</v>
      </c>
      <c r="W72" s="20">
        <v>17</v>
      </c>
      <c r="X72" s="18">
        <v>636</v>
      </c>
      <c r="Y72" s="5">
        <v>1.272</v>
      </c>
    </row>
    <row r="73" spans="1:25" ht="42.75" x14ac:dyDescent="0.4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20">
        <v>32</v>
      </c>
      <c r="M73" t="b">
        <v>1</v>
      </c>
      <c r="N73" t="s">
        <v>8266</v>
      </c>
      <c r="O73" s="5">
        <f t="shared" si="5"/>
        <v>1.2394444444444443</v>
      </c>
      <c r="P73" s="18">
        <f t="shared" si="6"/>
        <v>69.71875</v>
      </c>
      <c r="Q73" t="s">
        <v>8311</v>
      </c>
      <c r="R73" t="s">
        <v>8313</v>
      </c>
      <c r="S73" s="10">
        <f t="shared" si="7"/>
        <v>40997.271493055552</v>
      </c>
      <c r="T73" s="11">
        <f t="shared" si="8"/>
        <v>41057.271493055552</v>
      </c>
      <c r="U73">
        <f t="shared" si="9"/>
        <v>60</v>
      </c>
      <c r="W73" s="20">
        <v>32</v>
      </c>
      <c r="X73" s="18">
        <v>2231</v>
      </c>
      <c r="Y73" s="5">
        <v>1.2394444444444443</v>
      </c>
    </row>
    <row r="74" spans="1:25" ht="42.75" x14ac:dyDescent="0.4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20">
        <v>41</v>
      </c>
      <c r="M74" t="b">
        <v>1</v>
      </c>
      <c r="N74" t="s">
        <v>8266</v>
      </c>
      <c r="O74" s="5">
        <f t="shared" si="5"/>
        <v>1.084090909090909</v>
      </c>
      <c r="P74" s="18">
        <f t="shared" si="6"/>
        <v>58.170731707317074</v>
      </c>
      <c r="Q74" t="s">
        <v>8311</v>
      </c>
      <c r="R74" t="s">
        <v>8313</v>
      </c>
      <c r="S74" s="10">
        <f t="shared" si="7"/>
        <v>41208.010196759256</v>
      </c>
      <c r="T74" s="11">
        <f t="shared" si="8"/>
        <v>41228</v>
      </c>
      <c r="U74">
        <f t="shared" si="9"/>
        <v>20</v>
      </c>
      <c r="W74" s="20">
        <v>41</v>
      </c>
      <c r="X74" s="18">
        <v>2385</v>
      </c>
      <c r="Y74" s="5">
        <v>1.084090909090909</v>
      </c>
    </row>
    <row r="75" spans="1:25" ht="42.75" x14ac:dyDescent="0.4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20">
        <v>18</v>
      </c>
      <c r="M75" t="b">
        <v>1</v>
      </c>
      <c r="N75" t="s">
        <v>8266</v>
      </c>
      <c r="O75" s="5">
        <f t="shared" si="5"/>
        <v>1</v>
      </c>
      <c r="P75" s="18">
        <f t="shared" si="6"/>
        <v>50</v>
      </c>
      <c r="Q75" t="s">
        <v>8311</v>
      </c>
      <c r="R75" t="s">
        <v>8313</v>
      </c>
      <c r="S75" s="10">
        <f t="shared" si="7"/>
        <v>40587.75675925926</v>
      </c>
      <c r="T75" s="11">
        <f t="shared" si="8"/>
        <v>40666.165972222225</v>
      </c>
      <c r="U75">
        <f t="shared" si="9"/>
        <v>79</v>
      </c>
      <c r="W75" s="20">
        <v>18</v>
      </c>
      <c r="X75" s="18">
        <v>900</v>
      </c>
      <c r="Y75" s="5">
        <v>1</v>
      </c>
    </row>
    <row r="76" spans="1:25" ht="42.75" x14ac:dyDescent="0.4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20">
        <v>29</v>
      </c>
      <c r="M76" t="b">
        <v>1</v>
      </c>
      <c r="N76" t="s">
        <v>8266</v>
      </c>
      <c r="O76" s="5">
        <f t="shared" si="5"/>
        <v>1.1293199999999999</v>
      </c>
      <c r="P76" s="18">
        <f t="shared" si="6"/>
        <v>19.471034482758618</v>
      </c>
      <c r="Q76" t="s">
        <v>8311</v>
      </c>
      <c r="R76" t="s">
        <v>8313</v>
      </c>
      <c r="S76" s="10">
        <f t="shared" si="7"/>
        <v>42360.487210648149</v>
      </c>
      <c r="T76" s="11">
        <f t="shared" si="8"/>
        <v>42390.487210648149</v>
      </c>
      <c r="U76">
        <f t="shared" si="9"/>
        <v>30</v>
      </c>
      <c r="W76" s="20">
        <v>29</v>
      </c>
      <c r="X76" s="18">
        <v>564.66</v>
      </c>
      <c r="Y76" s="5">
        <v>1.1293199999999999</v>
      </c>
    </row>
    <row r="77" spans="1:25" ht="42.75" x14ac:dyDescent="0.4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20">
        <v>47</v>
      </c>
      <c r="M77" t="b">
        <v>1</v>
      </c>
      <c r="N77" t="s">
        <v>8266</v>
      </c>
      <c r="O77" s="5">
        <f t="shared" si="5"/>
        <v>1.1542857142857144</v>
      </c>
      <c r="P77" s="18">
        <f t="shared" si="6"/>
        <v>85.957446808510639</v>
      </c>
      <c r="Q77" t="s">
        <v>8311</v>
      </c>
      <c r="R77" t="s">
        <v>8313</v>
      </c>
      <c r="S77" s="10">
        <f t="shared" si="7"/>
        <v>41357.209166666667</v>
      </c>
      <c r="T77" s="11">
        <f t="shared" si="8"/>
        <v>41387.209166666667</v>
      </c>
      <c r="U77">
        <f t="shared" si="9"/>
        <v>30</v>
      </c>
      <c r="W77" s="20">
        <v>47</v>
      </c>
      <c r="X77" s="18">
        <v>4040</v>
      </c>
      <c r="Y77" s="5">
        <v>1.1542857142857144</v>
      </c>
    </row>
    <row r="78" spans="1:25" ht="42.75" x14ac:dyDescent="0.4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20">
        <v>15</v>
      </c>
      <c r="M78" t="b">
        <v>1</v>
      </c>
      <c r="N78" t="s">
        <v>8266</v>
      </c>
      <c r="O78" s="5">
        <f t="shared" si="5"/>
        <v>1.5333333333333334</v>
      </c>
      <c r="P78" s="18">
        <f t="shared" si="6"/>
        <v>30.666666666666668</v>
      </c>
      <c r="Q78" t="s">
        <v>8311</v>
      </c>
      <c r="R78" t="s">
        <v>8313</v>
      </c>
      <c r="S78" s="10">
        <f t="shared" si="7"/>
        <v>40844.691643518519</v>
      </c>
      <c r="T78" s="11">
        <f t="shared" si="8"/>
        <v>40904.733310185184</v>
      </c>
      <c r="U78">
        <f t="shared" si="9"/>
        <v>60</v>
      </c>
      <c r="W78" s="20">
        <v>15</v>
      </c>
      <c r="X78" s="18">
        <v>460</v>
      </c>
      <c r="Y78" s="5">
        <v>1.5333333333333334</v>
      </c>
    </row>
    <row r="79" spans="1:25" ht="42.75" x14ac:dyDescent="0.4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20">
        <v>26</v>
      </c>
      <c r="M79" t="b">
        <v>1</v>
      </c>
      <c r="N79" t="s">
        <v>8266</v>
      </c>
      <c r="O79" s="5">
        <f t="shared" si="5"/>
        <v>3.9249999999999998</v>
      </c>
      <c r="P79" s="18">
        <f t="shared" si="6"/>
        <v>60.384615384615387</v>
      </c>
      <c r="Q79" t="s">
        <v>8311</v>
      </c>
      <c r="R79" t="s">
        <v>8313</v>
      </c>
      <c r="S79" s="10">
        <f t="shared" si="7"/>
        <v>40997.144872685189</v>
      </c>
      <c r="T79" s="11">
        <f t="shared" si="8"/>
        <v>41050.124305555553</v>
      </c>
      <c r="U79">
        <f t="shared" si="9"/>
        <v>53</v>
      </c>
      <c r="W79" s="20">
        <v>26</v>
      </c>
      <c r="X79" s="18">
        <v>1570</v>
      </c>
      <c r="Y79" s="5">
        <v>3.9249999999999998</v>
      </c>
    </row>
    <row r="80" spans="1:25" ht="85.5" hidden="1" x14ac:dyDescent="0.4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20">
        <v>35</v>
      </c>
      <c r="M80" t="b">
        <v>1</v>
      </c>
      <c r="N80" t="s">
        <v>8266</v>
      </c>
      <c r="O80" s="5">
        <f t="shared" si="5"/>
        <v>27.02</v>
      </c>
      <c r="P80" s="18">
        <f t="shared" si="6"/>
        <v>38.6</v>
      </c>
      <c r="Q80" t="s">
        <v>8311</v>
      </c>
      <c r="R80" t="s">
        <v>8313</v>
      </c>
      <c r="S80" s="10">
        <f t="shared" si="7"/>
        <v>42604.730567129634</v>
      </c>
      <c r="T80" s="11">
        <f t="shared" si="8"/>
        <v>42614.730567129634</v>
      </c>
      <c r="U80">
        <f t="shared" si="9"/>
        <v>10</v>
      </c>
      <c r="W80" s="20">
        <v>35</v>
      </c>
      <c r="X80" s="18">
        <v>1351</v>
      </c>
      <c r="Y80" s="5">
        <v>27.02</v>
      </c>
    </row>
    <row r="81" spans="1:25" ht="42.75" x14ac:dyDescent="0.4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20">
        <v>41</v>
      </c>
      <c r="M81" t="b">
        <v>1</v>
      </c>
      <c r="N81" t="s">
        <v>8266</v>
      </c>
      <c r="O81" s="5">
        <f t="shared" si="5"/>
        <v>1.27</v>
      </c>
      <c r="P81" s="18">
        <f t="shared" si="6"/>
        <v>40.268292682926827</v>
      </c>
      <c r="Q81" t="s">
        <v>8311</v>
      </c>
      <c r="R81" t="s">
        <v>8313</v>
      </c>
      <c r="S81" s="10">
        <f t="shared" si="7"/>
        <v>41724.776539351849</v>
      </c>
      <c r="T81" s="11">
        <f t="shared" si="8"/>
        <v>41754.776539351849</v>
      </c>
      <c r="U81">
        <f t="shared" si="9"/>
        <v>30</v>
      </c>
      <c r="W81" s="20">
        <v>41</v>
      </c>
      <c r="X81" s="18">
        <v>1651</v>
      </c>
      <c r="Y81" s="5">
        <v>1.27</v>
      </c>
    </row>
    <row r="82" spans="1:25" ht="42.75" x14ac:dyDescent="0.4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20">
        <v>47</v>
      </c>
      <c r="M82" t="b">
        <v>1</v>
      </c>
      <c r="N82" t="s">
        <v>8266</v>
      </c>
      <c r="O82" s="5">
        <f t="shared" si="5"/>
        <v>1.0725</v>
      </c>
      <c r="P82" s="18">
        <f t="shared" si="6"/>
        <v>273.82978723404256</v>
      </c>
      <c r="Q82" t="s">
        <v>8311</v>
      </c>
      <c r="R82" t="s">
        <v>8313</v>
      </c>
      <c r="S82" s="10">
        <f t="shared" si="7"/>
        <v>41583.083981481483</v>
      </c>
      <c r="T82" s="11">
        <f t="shared" si="8"/>
        <v>41618.083981481483</v>
      </c>
      <c r="U82">
        <f t="shared" si="9"/>
        <v>35</v>
      </c>
      <c r="W82" s="20">
        <v>47</v>
      </c>
      <c r="X82" s="18">
        <v>12870</v>
      </c>
      <c r="Y82" s="5">
        <v>1.0725</v>
      </c>
    </row>
    <row r="83" spans="1:25" ht="42.75" x14ac:dyDescent="0.4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20">
        <v>28</v>
      </c>
      <c r="M83" t="b">
        <v>1</v>
      </c>
      <c r="N83" t="s">
        <v>8266</v>
      </c>
      <c r="O83" s="5">
        <f t="shared" si="5"/>
        <v>1.98</v>
      </c>
      <c r="P83" s="18">
        <f t="shared" si="6"/>
        <v>53.035714285714285</v>
      </c>
      <c r="Q83" t="s">
        <v>8311</v>
      </c>
      <c r="R83" t="s">
        <v>8313</v>
      </c>
      <c r="S83" s="10">
        <f t="shared" si="7"/>
        <v>41100.158877314818</v>
      </c>
      <c r="T83" s="11">
        <f t="shared" si="8"/>
        <v>41104.126388888886</v>
      </c>
      <c r="U83">
        <f t="shared" si="9"/>
        <v>4</v>
      </c>
      <c r="W83" s="20">
        <v>28</v>
      </c>
      <c r="X83" s="18">
        <v>1485</v>
      </c>
      <c r="Y83" s="5">
        <v>1.98</v>
      </c>
    </row>
    <row r="84" spans="1:25" ht="42.75" x14ac:dyDescent="0.4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20">
        <v>100</v>
      </c>
      <c r="M84" t="b">
        <v>1</v>
      </c>
      <c r="N84" t="s">
        <v>8266</v>
      </c>
      <c r="O84" s="5">
        <f t="shared" si="5"/>
        <v>1.0001249999999999</v>
      </c>
      <c r="P84" s="18">
        <f t="shared" si="6"/>
        <v>40.005000000000003</v>
      </c>
      <c r="Q84" t="s">
        <v>8311</v>
      </c>
      <c r="R84" t="s">
        <v>8313</v>
      </c>
      <c r="S84" s="10">
        <f t="shared" si="7"/>
        <v>40795.820150462961</v>
      </c>
      <c r="T84" s="11">
        <f t="shared" si="8"/>
        <v>40825.820150462961</v>
      </c>
      <c r="U84">
        <f t="shared" si="9"/>
        <v>30</v>
      </c>
      <c r="W84" s="20">
        <v>100</v>
      </c>
      <c r="X84" s="18">
        <v>4000.5</v>
      </c>
      <c r="Y84" s="5">
        <v>1.0001249999999999</v>
      </c>
    </row>
    <row r="85" spans="1:25" ht="42.75" x14ac:dyDescent="0.4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20">
        <v>13</v>
      </c>
      <c r="M85" t="b">
        <v>1</v>
      </c>
      <c r="N85" t="s">
        <v>8266</v>
      </c>
      <c r="O85" s="5">
        <f t="shared" si="5"/>
        <v>1.0249999999999999</v>
      </c>
      <c r="P85" s="18">
        <f t="shared" si="6"/>
        <v>15.76923076923077</v>
      </c>
      <c r="Q85" t="s">
        <v>8311</v>
      </c>
      <c r="R85" t="s">
        <v>8313</v>
      </c>
      <c r="S85" s="10">
        <f t="shared" si="7"/>
        <v>42042.615613425922</v>
      </c>
      <c r="T85" s="11">
        <f t="shared" si="8"/>
        <v>42057.479166666672</v>
      </c>
      <c r="U85">
        <f t="shared" si="9"/>
        <v>15</v>
      </c>
      <c r="W85" s="20">
        <v>13</v>
      </c>
      <c r="X85" s="18">
        <v>205</v>
      </c>
      <c r="Y85" s="5">
        <v>1.0249999999999999</v>
      </c>
    </row>
    <row r="86" spans="1:25" ht="42.75" x14ac:dyDescent="0.4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20">
        <v>7</v>
      </c>
      <c r="M86" t="b">
        <v>1</v>
      </c>
      <c r="N86" t="s">
        <v>8266</v>
      </c>
      <c r="O86" s="5">
        <f t="shared" si="5"/>
        <v>1</v>
      </c>
      <c r="P86" s="18">
        <f t="shared" si="6"/>
        <v>71.428571428571431</v>
      </c>
      <c r="Q86" t="s">
        <v>8311</v>
      </c>
      <c r="R86" t="s">
        <v>8313</v>
      </c>
      <c r="S86" s="10">
        <f t="shared" si="7"/>
        <v>40648.757939814815</v>
      </c>
      <c r="T86" s="11">
        <f t="shared" si="8"/>
        <v>40678.757939814815</v>
      </c>
      <c r="U86">
        <f t="shared" si="9"/>
        <v>30</v>
      </c>
      <c r="W86" s="20">
        <v>7</v>
      </c>
      <c r="X86" s="18">
        <v>500</v>
      </c>
      <c r="Y86" s="5">
        <v>1</v>
      </c>
    </row>
    <row r="87" spans="1:25" ht="42.75" x14ac:dyDescent="0.4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20">
        <v>21</v>
      </c>
      <c r="M87" t="b">
        <v>1</v>
      </c>
      <c r="N87" t="s">
        <v>8266</v>
      </c>
      <c r="O87" s="5">
        <f t="shared" si="5"/>
        <v>1.2549999999999999</v>
      </c>
      <c r="P87" s="18">
        <f t="shared" si="6"/>
        <v>71.714285714285708</v>
      </c>
      <c r="Q87" t="s">
        <v>8311</v>
      </c>
      <c r="R87" t="s">
        <v>8313</v>
      </c>
      <c r="S87" s="10">
        <f t="shared" si="7"/>
        <v>40779.125428240739</v>
      </c>
      <c r="T87" s="11">
        <f t="shared" si="8"/>
        <v>40809.125428240739</v>
      </c>
      <c r="U87">
        <f t="shared" si="9"/>
        <v>30</v>
      </c>
      <c r="W87" s="20">
        <v>21</v>
      </c>
      <c r="X87" s="18">
        <v>1506</v>
      </c>
      <c r="Y87" s="5">
        <v>1.2549999999999999</v>
      </c>
    </row>
    <row r="88" spans="1:25" ht="42.75" x14ac:dyDescent="0.4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20">
        <v>17</v>
      </c>
      <c r="M88" t="b">
        <v>1</v>
      </c>
      <c r="N88" t="s">
        <v>8266</v>
      </c>
      <c r="O88" s="5">
        <f t="shared" si="5"/>
        <v>1.0646666666666667</v>
      </c>
      <c r="P88" s="18">
        <f t="shared" si="6"/>
        <v>375.76470588235293</v>
      </c>
      <c r="Q88" t="s">
        <v>8311</v>
      </c>
      <c r="R88" t="s">
        <v>8313</v>
      </c>
      <c r="S88" s="10">
        <f t="shared" si="7"/>
        <v>42291.556076388893</v>
      </c>
      <c r="T88" s="11">
        <f t="shared" si="8"/>
        <v>42365.59774305555</v>
      </c>
      <c r="U88">
        <f t="shared" si="9"/>
        <v>74</v>
      </c>
      <c r="W88" s="20">
        <v>17</v>
      </c>
      <c r="X88" s="18">
        <v>6388</v>
      </c>
      <c r="Y88" s="5">
        <v>1.0646666666666667</v>
      </c>
    </row>
    <row r="89" spans="1:25" ht="42.75" x14ac:dyDescent="0.4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20">
        <v>25</v>
      </c>
      <c r="M89" t="b">
        <v>1</v>
      </c>
      <c r="N89" t="s">
        <v>8266</v>
      </c>
      <c r="O89" s="5">
        <f t="shared" si="5"/>
        <v>1.046</v>
      </c>
      <c r="P89" s="18">
        <f t="shared" si="6"/>
        <v>104.6</v>
      </c>
      <c r="Q89" t="s">
        <v>8311</v>
      </c>
      <c r="R89" t="s">
        <v>8313</v>
      </c>
      <c r="S89" s="10">
        <f t="shared" si="7"/>
        <v>40322.53938657407</v>
      </c>
      <c r="T89" s="11">
        <f t="shared" si="8"/>
        <v>40332.070138888892</v>
      </c>
      <c r="U89">
        <f t="shared" si="9"/>
        <v>10</v>
      </c>
      <c r="W89" s="20">
        <v>25</v>
      </c>
      <c r="X89" s="18">
        <v>2615</v>
      </c>
      <c r="Y89" s="5">
        <v>1.046</v>
      </c>
    </row>
    <row r="90" spans="1:25" ht="42.75" x14ac:dyDescent="0.4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20">
        <v>60</v>
      </c>
      <c r="M90" t="b">
        <v>1</v>
      </c>
      <c r="N90" t="s">
        <v>8266</v>
      </c>
      <c r="O90" s="5">
        <f t="shared" si="5"/>
        <v>1.0285714285714285</v>
      </c>
      <c r="P90" s="18">
        <f t="shared" si="6"/>
        <v>60</v>
      </c>
      <c r="Q90" t="s">
        <v>8311</v>
      </c>
      <c r="R90" t="s">
        <v>8313</v>
      </c>
      <c r="S90" s="10">
        <f t="shared" si="7"/>
        <v>41786.65892361111</v>
      </c>
      <c r="T90" s="11">
        <f t="shared" si="8"/>
        <v>41812.65892361111</v>
      </c>
      <c r="U90">
        <f t="shared" si="9"/>
        <v>26</v>
      </c>
      <c r="W90" s="20">
        <v>60</v>
      </c>
      <c r="X90" s="18">
        <v>3600</v>
      </c>
      <c r="Y90" s="5">
        <v>1.0285714285714285</v>
      </c>
    </row>
    <row r="91" spans="1:25" ht="42.75" x14ac:dyDescent="0.4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20">
        <v>56</v>
      </c>
      <c r="M91" t="b">
        <v>1</v>
      </c>
      <c r="N91" t="s">
        <v>8266</v>
      </c>
      <c r="O91" s="5">
        <f t="shared" si="5"/>
        <v>1.1506666666666667</v>
      </c>
      <c r="P91" s="18">
        <f t="shared" si="6"/>
        <v>123.28571428571429</v>
      </c>
      <c r="Q91" t="s">
        <v>8311</v>
      </c>
      <c r="R91" t="s">
        <v>8313</v>
      </c>
      <c r="S91" s="10">
        <f t="shared" si="7"/>
        <v>41402.752222222225</v>
      </c>
      <c r="T91" s="11">
        <f t="shared" si="8"/>
        <v>41427.752222222225</v>
      </c>
      <c r="U91">
        <f t="shared" si="9"/>
        <v>25</v>
      </c>
      <c r="W91" s="20">
        <v>56</v>
      </c>
      <c r="X91" s="18">
        <v>6904</v>
      </c>
      <c r="Y91" s="5">
        <v>1.1506666666666667</v>
      </c>
    </row>
    <row r="92" spans="1:25" ht="28.5" x14ac:dyDescent="0.4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20">
        <v>16</v>
      </c>
      <c r="M92" t="b">
        <v>1</v>
      </c>
      <c r="N92" t="s">
        <v>8266</v>
      </c>
      <c r="O92" s="5">
        <f t="shared" si="5"/>
        <v>1.004</v>
      </c>
      <c r="P92" s="18">
        <f t="shared" si="6"/>
        <v>31.375</v>
      </c>
      <c r="Q92" t="s">
        <v>8311</v>
      </c>
      <c r="R92" t="s">
        <v>8313</v>
      </c>
      <c r="S92" s="10">
        <f t="shared" si="7"/>
        <v>40706.297442129631</v>
      </c>
      <c r="T92" s="11">
        <f t="shared" si="8"/>
        <v>40736.297442129631</v>
      </c>
      <c r="U92">
        <f t="shared" si="9"/>
        <v>30</v>
      </c>
      <c r="W92" s="20">
        <v>16</v>
      </c>
      <c r="X92" s="18">
        <v>502</v>
      </c>
      <c r="Y92" s="5">
        <v>1.004</v>
      </c>
    </row>
    <row r="93" spans="1:25" ht="42.75" x14ac:dyDescent="0.4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20">
        <v>46</v>
      </c>
      <c r="M93" t="b">
        <v>1</v>
      </c>
      <c r="N93" t="s">
        <v>8266</v>
      </c>
      <c r="O93" s="5">
        <f t="shared" si="5"/>
        <v>1.2</v>
      </c>
      <c r="P93" s="18">
        <f t="shared" si="6"/>
        <v>78.260869565217391</v>
      </c>
      <c r="Q93" t="s">
        <v>8311</v>
      </c>
      <c r="R93" t="s">
        <v>8313</v>
      </c>
      <c r="S93" s="10">
        <f t="shared" si="7"/>
        <v>40619.402361111112</v>
      </c>
      <c r="T93" s="11">
        <f t="shared" si="8"/>
        <v>40680.402361111112</v>
      </c>
      <c r="U93">
        <f t="shared" si="9"/>
        <v>61</v>
      </c>
      <c r="W93" s="20">
        <v>46</v>
      </c>
      <c r="X93" s="18">
        <v>3600</v>
      </c>
      <c r="Y93" s="5">
        <v>1.2</v>
      </c>
    </row>
    <row r="94" spans="1:25" ht="42.75" x14ac:dyDescent="0.4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20">
        <v>43</v>
      </c>
      <c r="M94" t="b">
        <v>1</v>
      </c>
      <c r="N94" t="s">
        <v>8266</v>
      </c>
      <c r="O94" s="5">
        <f t="shared" si="5"/>
        <v>1.052</v>
      </c>
      <c r="P94" s="18">
        <f t="shared" si="6"/>
        <v>122.32558139534883</v>
      </c>
      <c r="Q94" t="s">
        <v>8311</v>
      </c>
      <c r="R94" t="s">
        <v>8313</v>
      </c>
      <c r="S94" s="10">
        <f t="shared" si="7"/>
        <v>42721.198877314819</v>
      </c>
      <c r="T94" s="11">
        <f t="shared" si="8"/>
        <v>42767.333333333328</v>
      </c>
      <c r="U94">
        <f t="shared" si="9"/>
        <v>46</v>
      </c>
      <c r="W94" s="20">
        <v>43</v>
      </c>
      <c r="X94" s="18">
        <v>5260</v>
      </c>
      <c r="Y94" s="5">
        <v>1.052</v>
      </c>
    </row>
    <row r="95" spans="1:25" ht="57" x14ac:dyDescent="0.4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20">
        <v>15</v>
      </c>
      <c r="M95" t="b">
        <v>1</v>
      </c>
      <c r="N95" t="s">
        <v>8266</v>
      </c>
      <c r="O95" s="5">
        <f t="shared" si="5"/>
        <v>1.1060000000000001</v>
      </c>
      <c r="P95" s="18">
        <f t="shared" si="6"/>
        <v>73.733333333333334</v>
      </c>
      <c r="Q95" t="s">
        <v>8311</v>
      </c>
      <c r="R95" t="s">
        <v>8313</v>
      </c>
      <c r="S95" s="10">
        <f t="shared" si="7"/>
        <v>41065.858067129629</v>
      </c>
      <c r="T95" s="11">
        <f t="shared" si="8"/>
        <v>41093.875</v>
      </c>
      <c r="U95">
        <f t="shared" si="9"/>
        <v>28</v>
      </c>
      <c r="W95" s="20">
        <v>15</v>
      </c>
      <c r="X95" s="18">
        <v>1106</v>
      </c>
      <c r="Y95" s="5">
        <v>1.1060000000000001</v>
      </c>
    </row>
    <row r="96" spans="1:25" ht="42.75" x14ac:dyDescent="0.4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20">
        <v>12</v>
      </c>
      <c r="M96" t="b">
        <v>1</v>
      </c>
      <c r="N96" t="s">
        <v>8266</v>
      </c>
      <c r="O96" s="5">
        <f t="shared" si="5"/>
        <v>1.04</v>
      </c>
      <c r="P96" s="18">
        <f t="shared" si="6"/>
        <v>21.666666666666668</v>
      </c>
      <c r="Q96" t="s">
        <v>8311</v>
      </c>
      <c r="R96" t="s">
        <v>8313</v>
      </c>
      <c r="S96" s="10">
        <f t="shared" si="7"/>
        <v>41716.717847222222</v>
      </c>
      <c r="T96" s="11">
        <f t="shared" si="8"/>
        <v>41736.717847222222</v>
      </c>
      <c r="U96">
        <f t="shared" si="9"/>
        <v>20</v>
      </c>
      <c r="W96" s="20">
        <v>12</v>
      </c>
      <c r="X96" s="18">
        <v>260</v>
      </c>
      <c r="Y96" s="5">
        <v>1.04</v>
      </c>
    </row>
    <row r="97" spans="1:25" ht="42.75" x14ac:dyDescent="0.4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20">
        <v>21</v>
      </c>
      <c r="M97" t="b">
        <v>1</v>
      </c>
      <c r="N97" t="s">
        <v>8266</v>
      </c>
      <c r="O97" s="5">
        <f t="shared" si="5"/>
        <v>1.3142857142857143</v>
      </c>
      <c r="P97" s="18">
        <f t="shared" si="6"/>
        <v>21.904761904761905</v>
      </c>
      <c r="Q97" t="s">
        <v>8311</v>
      </c>
      <c r="R97" t="s">
        <v>8313</v>
      </c>
      <c r="S97" s="10">
        <f t="shared" si="7"/>
        <v>40935.005104166667</v>
      </c>
      <c r="T97" s="11">
        <f t="shared" si="8"/>
        <v>40965.005104166667</v>
      </c>
      <c r="U97">
        <f t="shared" si="9"/>
        <v>30</v>
      </c>
      <c r="W97" s="20">
        <v>21</v>
      </c>
      <c r="X97" s="18">
        <v>460</v>
      </c>
      <c r="Y97" s="5">
        <v>1.3142857142857143</v>
      </c>
    </row>
    <row r="98" spans="1:25" ht="42.75" x14ac:dyDescent="0.4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20">
        <v>34</v>
      </c>
      <c r="M98" t="b">
        <v>1</v>
      </c>
      <c r="N98" t="s">
        <v>8266</v>
      </c>
      <c r="O98" s="5">
        <f t="shared" si="5"/>
        <v>1.1466666666666667</v>
      </c>
      <c r="P98" s="18">
        <f t="shared" si="6"/>
        <v>50.588235294117645</v>
      </c>
      <c r="Q98" t="s">
        <v>8311</v>
      </c>
      <c r="R98" t="s">
        <v>8313</v>
      </c>
      <c r="S98" s="10">
        <f t="shared" si="7"/>
        <v>40324.662511574075</v>
      </c>
      <c r="T98" s="11">
        <f t="shared" si="8"/>
        <v>40391.125</v>
      </c>
      <c r="U98">
        <f t="shared" si="9"/>
        <v>67</v>
      </c>
      <c r="W98" s="20">
        <v>34</v>
      </c>
      <c r="X98" s="18">
        <v>1720</v>
      </c>
      <c r="Y98" s="5">
        <v>1.1466666666666667</v>
      </c>
    </row>
    <row r="99" spans="1:25" ht="42.75" x14ac:dyDescent="0.4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20">
        <v>8</v>
      </c>
      <c r="M99" t="b">
        <v>1</v>
      </c>
      <c r="N99" t="s">
        <v>8266</v>
      </c>
      <c r="O99" s="5">
        <f t="shared" si="5"/>
        <v>1.0625</v>
      </c>
      <c r="P99" s="18">
        <f t="shared" si="6"/>
        <v>53.125</v>
      </c>
      <c r="Q99" t="s">
        <v>8311</v>
      </c>
      <c r="R99" t="s">
        <v>8313</v>
      </c>
      <c r="S99" s="10">
        <f t="shared" si="7"/>
        <v>40706.135208333333</v>
      </c>
      <c r="T99" s="11">
        <f t="shared" si="8"/>
        <v>40736.135208333333</v>
      </c>
      <c r="U99">
        <f t="shared" si="9"/>
        <v>30</v>
      </c>
      <c r="W99" s="20">
        <v>8</v>
      </c>
      <c r="X99" s="18">
        <v>425</v>
      </c>
      <c r="Y99" s="5">
        <v>1.0625</v>
      </c>
    </row>
    <row r="100" spans="1:25" ht="42.75" x14ac:dyDescent="0.4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20">
        <v>60</v>
      </c>
      <c r="M100" t="b">
        <v>1</v>
      </c>
      <c r="N100" t="s">
        <v>8266</v>
      </c>
      <c r="O100" s="5">
        <f t="shared" si="5"/>
        <v>1.0625</v>
      </c>
      <c r="P100" s="18">
        <f t="shared" si="6"/>
        <v>56.666666666666664</v>
      </c>
      <c r="Q100" t="s">
        <v>8311</v>
      </c>
      <c r="R100" t="s">
        <v>8313</v>
      </c>
      <c r="S100" s="10">
        <f t="shared" si="7"/>
        <v>41214.79483796296</v>
      </c>
      <c r="T100" s="11">
        <f t="shared" si="8"/>
        <v>41250.979166666664</v>
      </c>
      <c r="U100">
        <f t="shared" si="9"/>
        <v>36</v>
      </c>
      <c r="W100" s="20">
        <v>60</v>
      </c>
      <c r="X100" s="18">
        <v>3400</v>
      </c>
      <c r="Y100" s="5">
        <v>1.0625</v>
      </c>
    </row>
    <row r="101" spans="1:25" ht="28.5" x14ac:dyDescent="0.4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20">
        <v>39</v>
      </c>
      <c r="M101" t="b">
        <v>1</v>
      </c>
      <c r="N101" t="s">
        <v>8266</v>
      </c>
      <c r="O101" s="5">
        <f t="shared" si="5"/>
        <v>1.0601933333333333</v>
      </c>
      <c r="P101" s="18">
        <f t="shared" si="6"/>
        <v>40.776666666666664</v>
      </c>
      <c r="Q101" t="s">
        <v>8311</v>
      </c>
      <c r="R101" t="s">
        <v>8313</v>
      </c>
      <c r="S101" s="10">
        <f t="shared" si="7"/>
        <v>41631.902766203704</v>
      </c>
      <c r="T101" s="11">
        <f t="shared" si="8"/>
        <v>41661.902766203704</v>
      </c>
      <c r="U101">
        <f t="shared" si="9"/>
        <v>30</v>
      </c>
      <c r="W101" s="20">
        <v>39</v>
      </c>
      <c r="X101" s="18">
        <v>1590.29</v>
      </c>
      <c r="Y101" s="5">
        <v>1.0601933333333333</v>
      </c>
    </row>
    <row r="102" spans="1:25" ht="42.75" x14ac:dyDescent="0.4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20">
        <v>26</v>
      </c>
      <c r="M102" t="b">
        <v>1</v>
      </c>
      <c r="N102" t="s">
        <v>8266</v>
      </c>
      <c r="O102" s="5">
        <f t="shared" si="5"/>
        <v>1</v>
      </c>
      <c r="P102" s="18">
        <f t="shared" si="6"/>
        <v>192.30769230769232</v>
      </c>
      <c r="Q102" t="s">
        <v>8311</v>
      </c>
      <c r="R102" t="s">
        <v>8313</v>
      </c>
      <c r="S102" s="10">
        <f t="shared" si="7"/>
        <v>41197.753310185188</v>
      </c>
      <c r="T102" s="11">
        <f t="shared" si="8"/>
        <v>41217.794976851852</v>
      </c>
      <c r="U102">
        <f t="shared" si="9"/>
        <v>20</v>
      </c>
      <c r="W102" s="20">
        <v>26</v>
      </c>
      <c r="X102" s="18">
        <v>5000</v>
      </c>
      <c r="Y102" s="5">
        <v>1</v>
      </c>
    </row>
    <row r="103" spans="1:25" ht="42.75" x14ac:dyDescent="0.4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20">
        <v>35</v>
      </c>
      <c r="M103" t="b">
        <v>1</v>
      </c>
      <c r="N103" t="s">
        <v>8266</v>
      </c>
      <c r="O103" s="5">
        <f t="shared" si="5"/>
        <v>1</v>
      </c>
      <c r="P103" s="18">
        <f t="shared" si="6"/>
        <v>100</v>
      </c>
      <c r="Q103" t="s">
        <v>8311</v>
      </c>
      <c r="R103" t="s">
        <v>8313</v>
      </c>
      <c r="S103" s="10">
        <f t="shared" si="7"/>
        <v>41274.776736111111</v>
      </c>
      <c r="T103" s="11">
        <f t="shared" si="8"/>
        <v>41298.776736111111</v>
      </c>
      <c r="U103">
        <f t="shared" si="9"/>
        <v>24</v>
      </c>
      <c r="W103" s="20">
        <v>35</v>
      </c>
      <c r="X103" s="18">
        <v>3500</v>
      </c>
      <c r="Y103" s="5">
        <v>1</v>
      </c>
    </row>
    <row r="104" spans="1:25" ht="42.75" x14ac:dyDescent="0.4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20">
        <v>65</v>
      </c>
      <c r="M104" t="b">
        <v>1</v>
      </c>
      <c r="N104" t="s">
        <v>8266</v>
      </c>
      <c r="O104" s="5">
        <f t="shared" si="5"/>
        <v>1.2775000000000001</v>
      </c>
      <c r="P104" s="18">
        <f t="shared" si="6"/>
        <v>117.92307692307692</v>
      </c>
      <c r="Q104" t="s">
        <v>8311</v>
      </c>
      <c r="R104" t="s">
        <v>8313</v>
      </c>
      <c r="S104" s="10">
        <f t="shared" si="7"/>
        <v>40505.131168981483</v>
      </c>
      <c r="T104" s="11">
        <f t="shared" si="8"/>
        <v>40535.131168981483</v>
      </c>
      <c r="U104">
        <f t="shared" si="9"/>
        <v>30</v>
      </c>
      <c r="W104" s="20">
        <v>65</v>
      </c>
      <c r="X104" s="18">
        <v>7665</v>
      </c>
      <c r="Y104" s="5">
        <v>1.2775000000000001</v>
      </c>
    </row>
    <row r="105" spans="1:25" ht="42.75" x14ac:dyDescent="0.4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20">
        <v>49</v>
      </c>
      <c r="M105" t="b">
        <v>1</v>
      </c>
      <c r="N105" t="s">
        <v>8266</v>
      </c>
      <c r="O105" s="5">
        <f t="shared" si="5"/>
        <v>1.0515384615384615</v>
      </c>
      <c r="P105" s="18">
        <f t="shared" si="6"/>
        <v>27.897959183673468</v>
      </c>
      <c r="Q105" t="s">
        <v>8311</v>
      </c>
      <c r="R105" t="s">
        <v>8313</v>
      </c>
      <c r="S105" s="10">
        <f t="shared" si="7"/>
        <v>41682.805902777778</v>
      </c>
      <c r="T105" s="11">
        <f t="shared" si="8"/>
        <v>41705.805902777778</v>
      </c>
      <c r="U105">
        <f t="shared" si="9"/>
        <v>23</v>
      </c>
      <c r="W105" s="20">
        <v>49</v>
      </c>
      <c r="X105" s="18">
        <v>1367</v>
      </c>
      <c r="Y105" s="5">
        <v>1.0515384615384615</v>
      </c>
    </row>
    <row r="106" spans="1:25" ht="28.5" x14ac:dyDescent="0.4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20">
        <v>10</v>
      </c>
      <c r="M106" t="b">
        <v>1</v>
      </c>
      <c r="N106" t="s">
        <v>8266</v>
      </c>
      <c r="O106" s="5">
        <f t="shared" si="5"/>
        <v>1.2</v>
      </c>
      <c r="P106" s="18">
        <f t="shared" si="6"/>
        <v>60</v>
      </c>
      <c r="Q106" t="s">
        <v>8311</v>
      </c>
      <c r="R106" t="s">
        <v>8313</v>
      </c>
      <c r="S106" s="10">
        <f t="shared" si="7"/>
        <v>40612.695208333331</v>
      </c>
      <c r="T106" s="11">
        <f t="shared" si="8"/>
        <v>40636.041666666664</v>
      </c>
      <c r="U106">
        <f t="shared" si="9"/>
        <v>24</v>
      </c>
      <c r="W106" s="20">
        <v>10</v>
      </c>
      <c r="X106" s="18">
        <v>600</v>
      </c>
      <c r="Y106" s="5">
        <v>1.2</v>
      </c>
    </row>
    <row r="107" spans="1:25" ht="42.75" x14ac:dyDescent="0.4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20">
        <v>60</v>
      </c>
      <c r="M107" t="b">
        <v>1</v>
      </c>
      <c r="N107" t="s">
        <v>8266</v>
      </c>
      <c r="O107" s="5">
        <f t="shared" si="5"/>
        <v>1.074090909090909</v>
      </c>
      <c r="P107" s="18">
        <f t="shared" si="6"/>
        <v>39.383333333333333</v>
      </c>
      <c r="Q107" t="s">
        <v>8311</v>
      </c>
      <c r="R107" t="s">
        <v>8313</v>
      </c>
      <c r="S107" s="10">
        <f t="shared" si="7"/>
        <v>42485.724768518514</v>
      </c>
      <c r="T107" s="11">
        <f t="shared" si="8"/>
        <v>42504</v>
      </c>
      <c r="U107">
        <f t="shared" si="9"/>
        <v>19</v>
      </c>
      <c r="W107" s="20">
        <v>60</v>
      </c>
      <c r="X107" s="18">
        <v>2363</v>
      </c>
      <c r="Y107" s="5">
        <v>1.074090909090909</v>
      </c>
    </row>
    <row r="108" spans="1:25" x14ac:dyDescent="0.4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20">
        <v>27</v>
      </c>
      <c r="M108" t="b">
        <v>1</v>
      </c>
      <c r="N108" t="s">
        <v>8266</v>
      </c>
      <c r="O108" s="5">
        <f t="shared" si="5"/>
        <v>1.0049999999999999</v>
      </c>
      <c r="P108" s="18">
        <f t="shared" si="6"/>
        <v>186.11111111111111</v>
      </c>
      <c r="Q108" t="s">
        <v>8311</v>
      </c>
      <c r="R108" t="s">
        <v>8313</v>
      </c>
      <c r="S108" s="10">
        <f t="shared" si="7"/>
        <v>40987.776631944449</v>
      </c>
      <c r="T108" s="11">
        <f t="shared" si="8"/>
        <v>41001.776631944449</v>
      </c>
      <c r="U108">
        <f t="shared" si="9"/>
        <v>14</v>
      </c>
      <c r="W108" s="20">
        <v>27</v>
      </c>
      <c r="X108" s="18">
        <v>5025</v>
      </c>
      <c r="Y108" s="5">
        <v>1.0049999999999999</v>
      </c>
    </row>
    <row r="109" spans="1:25" ht="42.75" x14ac:dyDescent="0.4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20">
        <v>69</v>
      </c>
      <c r="M109" t="b">
        <v>1</v>
      </c>
      <c r="N109" t="s">
        <v>8266</v>
      </c>
      <c r="O109" s="5">
        <f t="shared" si="5"/>
        <v>1.0246666666666666</v>
      </c>
      <c r="P109" s="18">
        <f t="shared" si="6"/>
        <v>111.37681159420291</v>
      </c>
      <c r="Q109" t="s">
        <v>8311</v>
      </c>
      <c r="R109" t="s">
        <v>8313</v>
      </c>
      <c r="S109" s="10">
        <f t="shared" si="7"/>
        <v>40635.982488425929</v>
      </c>
      <c r="T109" s="11">
        <f t="shared" si="8"/>
        <v>40657.982488425929</v>
      </c>
      <c r="U109">
        <f t="shared" si="9"/>
        <v>22</v>
      </c>
      <c r="W109" s="20">
        <v>69</v>
      </c>
      <c r="X109" s="18">
        <v>7685</v>
      </c>
      <c r="Y109" s="5">
        <v>1.0246666666666666</v>
      </c>
    </row>
    <row r="110" spans="1:25" ht="42.75" x14ac:dyDescent="0.4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20">
        <v>47</v>
      </c>
      <c r="M110" t="b">
        <v>1</v>
      </c>
      <c r="N110" t="s">
        <v>8266</v>
      </c>
      <c r="O110" s="5">
        <f t="shared" si="5"/>
        <v>2.4666666666666668</v>
      </c>
      <c r="P110" s="18">
        <f t="shared" si="6"/>
        <v>78.723404255319153</v>
      </c>
      <c r="Q110" t="s">
        <v>8311</v>
      </c>
      <c r="R110" t="s">
        <v>8313</v>
      </c>
      <c r="S110" s="10">
        <f t="shared" si="7"/>
        <v>41365.613078703704</v>
      </c>
      <c r="T110" s="11">
        <f t="shared" si="8"/>
        <v>41425.613078703704</v>
      </c>
      <c r="U110">
        <f t="shared" si="9"/>
        <v>60</v>
      </c>
      <c r="W110" s="20">
        <v>47</v>
      </c>
      <c r="X110" s="18">
        <v>3700</v>
      </c>
      <c r="Y110" s="5">
        <v>2.4666666666666668</v>
      </c>
    </row>
    <row r="111" spans="1:25" ht="42.75" x14ac:dyDescent="0.4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20">
        <v>47</v>
      </c>
      <c r="M111" t="b">
        <v>1</v>
      </c>
      <c r="N111" t="s">
        <v>8266</v>
      </c>
      <c r="O111" s="5">
        <f t="shared" si="5"/>
        <v>2.1949999999999998</v>
      </c>
      <c r="P111" s="18">
        <f t="shared" si="6"/>
        <v>46.702127659574465</v>
      </c>
      <c r="Q111" t="s">
        <v>8311</v>
      </c>
      <c r="R111" t="s">
        <v>8313</v>
      </c>
      <c r="S111" s="10">
        <f t="shared" si="7"/>
        <v>40570.025810185187</v>
      </c>
      <c r="T111" s="11">
        <f t="shared" si="8"/>
        <v>40600.025810185187</v>
      </c>
      <c r="U111">
        <f t="shared" si="9"/>
        <v>30</v>
      </c>
      <c r="W111" s="20">
        <v>47</v>
      </c>
      <c r="X111" s="18">
        <v>2195</v>
      </c>
      <c r="Y111" s="5">
        <v>2.1949999999999998</v>
      </c>
    </row>
    <row r="112" spans="1:25" ht="42.75" x14ac:dyDescent="0.4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20">
        <v>26</v>
      </c>
      <c r="M112" t="b">
        <v>1</v>
      </c>
      <c r="N112" t="s">
        <v>8266</v>
      </c>
      <c r="O112" s="5">
        <f t="shared" si="5"/>
        <v>1.3076923076923077</v>
      </c>
      <c r="P112" s="18">
        <f t="shared" si="6"/>
        <v>65.384615384615387</v>
      </c>
      <c r="Q112" t="s">
        <v>8311</v>
      </c>
      <c r="R112" t="s">
        <v>8313</v>
      </c>
      <c r="S112" s="10">
        <f t="shared" si="7"/>
        <v>41557.949687500004</v>
      </c>
      <c r="T112" s="11">
        <f t="shared" si="8"/>
        <v>41592.249305555553</v>
      </c>
      <c r="U112">
        <f t="shared" si="9"/>
        <v>35</v>
      </c>
      <c r="W112" s="20">
        <v>26</v>
      </c>
      <c r="X112" s="18">
        <v>1700</v>
      </c>
      <c r="Y112" s="5">
        <v>1.3076923076923077</v>
      </c>
    </row>
    <row r="113" spans="1:25" ht="42.75" x14ac:dyDescent="0.4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20">
        <v>53</v>
      </c>
      <c r="M113" t="b">
        <v>1</v>
      </c>
      <c r="N113" t="s">
        <v>8266</v>
      </c>
      <c r="O113" s="5">
        <f t="shared" si="5"/>
        <v>1.5457142857142858</v>
      </c>
      <c r="P113" s="18">
        <f t="shared" si="6"/>
        <v>102.0754716981132</v>
      </c>
      <c r="Q113" t="s">
        <v>8311</v>
      </c>
      <c r="R113" t="s">
        <v>8313</v>
      </c>
      <c r="S113" s="10">
        <f t="shared" si="7"/>
        <v>42125.333182870367</v>
      </c>
      <c r="T113" s="11">
        <f t="shared" si="8"/>
        <v>42155.333182870367</v>
      </c>
      <c r="U113">
        <f t="shared" si="9"/>
        <v>30</v>
      </c>
      <c r="W113" s="20">
        <v>53</v>
      </c>
      <c r="X113" s="18">
        <v>5410</v>
      </c>
      <c r="Y113" s="5">
        <v>1.5457142857142858</v>
      </c>
    </row>
    <row r="114" spans="1:25" ht="42.75" x14ac:dyDescent="0.4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20">
        <v>81</v>
      </c>
      <c r="M114" t="b">
        <v>1</v>
      </c>
      <c r="N114" t="s">
        <v>8266</v>
      </c>
      <c r="O114" s="5">
        <f t="shared" si="5"/>
        <v>1.04</v>
      </c>
      <c r="P114" s="18">
        <f t="shared" si="6"/>
        <v>64.197530864197532</v>
      </c>
      <c r="Q114" t="s">
        <v>8311</v>
      </c>
      <c r="R114" t="s">
        <v>8313</v>
      </c>
      <c r="S114" s="10">
        <f t="shared" si="7"/>
        <v>41718.043032407404</v>
      </c>
      <c r="T114" s="11">
        <f t="shared" si="8"/>
        <v>41742.083333333336</v>
      </c>
      <c r="U114">
        <f t="shared" si="9"/>
        <v>24</v>
      </c>
      <c r="W114" s="20">
        <v>81</v>
      </c>
      <c r="X114" s="18">
        <v>5200</v>
      </c>
      <c r="Y114" s="5">
        <v>1.04</v>
      </c>
    </row>
    <row r="115" spans="1:25" ht="28.5" x14ac:dyDescent="0.4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20">
        <v>78</v>
      </c>
      <c r="M115" t="b">
        <v>1</v>
      </c>
      <c r="N115" t="s">
        <v>8266</v>
      </c>
      <c r="O115" s="5">
        <f t="shared" si="5"/>
        <v>1.41</v>
      </c>
      <c r="P115" s="18">
        <f t="shared" si="6"/>
        <v>90.384615384615387</v>
      </c>
      <c r="Q115" t="s">
        <v>8311</v>
      </c>
      <c r="R115" t="s">
        <v>8313</v>
      </c>
      <c r="S115" s="10">
        <f t="shared" si="7"/>
        <v>40753.758425925924</v>
      </c>
      <c r="T115" s="11">
        <f t="shared" si="8"/>
        <v>40761.625</v>
      </c>
      <c r="U115">
        <f t="shared" si="9"/>
        <v>8</v>
      </c>
      <c r="W115" s="20">
        <v>78</v>
      </c>
      <c r="X115" s="18">
        <v>7050</v>
      </c>
      <c r="Y115" s="5">
        <v>1.41</v>
      </c>
    </row>
    <row r="116" spans="1:25" ht="42.75" x14ac:dyDescent="0.4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20">
        <v>35</v>
      </c>
      <c r="M116" t="b">
        <v>1</v>
      </c>
      <c r="N116" t="s">
        <v>8266</v>
      </c>
      <c r="O116" s="5">
        <f t="shared" si="5"/>
        <v>1.0333333333333334</v>
      </c>
      <c r="P116" s="18">
        <f t="shared" si="6"/>
        <v>88.571428571428569</v>
      </c>
      <c r="Q116" t="s">
        <v>8311</v>
      </c>
      <c r="R116" t="s">
        <v>8313</v>
      </c>
      <c r="S116" s="10">
        <f t="shared" si="7"/>
        <v>40861.27416666667</v>
      </c>
      <c r="T116" s="11">
        <f t="shared" si="8"/>
        <v>40921.27416666667</v>
      </c>
      <c r="U116">
        <f t="shared" si="9"/>
        <v>60</v>
      </c>
      <c r="W116" s="20">
        <v>35</v>
      </c>
      <c r="X116" s="18">
        <v>3100</v>
      </c>
      <c r="Y116" s="5">
        <v>1.0333333333333334</v>
      </c>
    </row>
    <row r="117" spans="1:25" x14ac:dyDescent="0.4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20">
        <v>22</v>
      </c>
      <c r="M117" t="b">
        <v>1</v>
      </c>
      <c r="N117" t="s">
        <v>8266</v>
      </c>
      <c r="O117" s="5">
        <f t="shared" si="5"/>
        <v>1.4044444444444444</v>
      </c>
      <c r="P117" s="18">
        <f t="shared" si="6"/>
        <v>28.727272727272727</v>
      </c>
      <c r="Q117" t="s">
        <v>8311</v>
      </c>
      <c r="R117" t="s">
        <v>8313</v>
      </c>
      <c r="S117" s="10">
        <f t="shared" si="7"/>
        <v>40918.738935185182</v>
      </c>
      <c r="T117" s="11">
        <f t="shared" si="8"/>
        <v>40943.738935185182</v>
      </c>
      <c r="U117">
        <f t="shared" si="9"/>
        <v>25</v>
      </c>
      <c r="W117" s="20">
        <v>22</v>
      </c>
      <c r="X117" s="18">
        <v>632</v>
      </c>
      <c r="Y117" s="5">
        <v>1.4044444444444444</v>
      </c>
    </row>
    <row r="118" spans="1:25" ht="42.75" x14ac:dyDescent="0.4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20">
        <v>57</v>
      </c>
      <c r="M118" t="b">
        <v>1</v>
      </c>
      <c r="N118" t="s">
        <v>8266</v>
      </c>
      <c r="O118" s="5">
        <f t="shared" si="5"/>
        <v>1.1365714285714286</v>
      </c>
      <c r="P118" s="18">
        <f t="shared" si="6"/>
        <v>69.78947368421052</v>
      </c>
      <c r="Q118" t="s">
        <v>8311</v>
      </c>
      <c r="R118" t="s">
        <v>8313</v>
      </c>
      <c r="S118" s="10">
        <f t="shared" si="7"/>
        <v>40595.497164351851</v>
      </c>
      <c r="T118" s="11">
        <f t="shared" si="8"/>
        <v>40641.455497685187</v>
      </c>
      <c r="U118">
        <f t="shared" si="9"/>
        <v>46</v>
      </c>
      <c r="W118" s="20">
        <v>57</v>
      </c>
      <c r="X118" s="18">
        <v>3978</v>
      </c>
      <c r="Y118" s="5">
        <v>1.1365714285714286</v>
      </c>
    </row>
    <row r="119" spans="1:25" ht="57" x14ac:dyDescent="0.4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20">
        <v>27</v>
      </c>
      <c r="M119" t="b">
        <v>1</v>
      </c>
      <c r="N119" t="s">
        <v>8266</v>
      </c>
      <c r="O119" s="5">
        <f t="shared" si="5"/>
        <v>1.0049377777777779</v>
      </c>
      <c r="P119" s="18">
        <f t="shared" si="6"/>
        <v>167.48962962962963</v>
      </c>
      <c r="Q119" t="s">
        <v>8311</v>
      </c>
      <c r="R119" t="s">
        <v>8313</v>
      </c>
      <c r="S119" s="10">
        <f t="shared" si="7"/>
        <v>40248.834999999999</v>
      </c>
      <c r="T119" s="11">
        <f t="shared" si="8"/>
        <v>40338.791666666664</v>
      </c>
      <c r="U119">
        <f t="shared" si="9"/>
        <v>90</v>
      </c>
      <c r="W119" s="20">
        <v>27</v>
      </c>
      <c r="X119" s="18">
        <v>4522.22</v>
      </c>
      <c r="Y119" s="5">
        <v>1.0049377777777779</v>
      </c>
    </row>
    <row r="120" spans="1:25" ht="28.5" x14ac:dyDescent="0.4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20">
        <v>39</v>
      </c>
      <c r="M120" t="b">
        <v>1</v>
      </c>
      <c r="N120" t="s">
        <v>8266</v>
      </c>
      <c r="O120" s="5">
        <f t="shared" si="5"/>
        <v>1.1303159999999999</v>
      </c>
      <c r="P120" s="18">
        <f t="shared" si="6"/>
        <v>144.91230769230768</v>
      </c>
      <c r="Q120" t="s">
        <v>8311</v>
      </c>
      <c r="R120" t="s">
        <v>8313</v>
      </c>
      <c r="S120" s="10">
        <f t="shared" si="7"/>
        <v>40723.053657407407</v>
      </c>
      <c r="T120" s="11">
        <f t="shared" si="8"/>
        <v>40753.053657407407</v>
      </c>
      <c r="U120">
        <f t="shared" si="9"/>
        <v>30</v>
      </c>
      <c r="W120" s="20">
        <v>39</v>
      </c>
      <c r="X120" s="18">
        <v>5651.58</v>
      </c>
      <c r="Y120" s="5">
        <v>1.1303159999999999</v>
      </c>
    </row>
    <row r="121" spans="1:25" ht="42.75" x14ac:dyDescent="0.4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20">
        <v>37</v>
      </c>
      <c r="M121" t="b">
        <v>1</v>
      </c>
      <c r="N121" t="s">
        <v>8266</v>
      </c>
      <c r="O121" s="5">
        <f t="shared" si="5"/>
        <v>1.0455692307692308</v>
      </c>
      <c r="P121" s="18">
        <f t="shared" si="6"/>
        <v>91.840540540540545</v>
      </c>
      <c r="Q121" t="s">
        <v>8311</v>
      </c>
      <c r="R121" t="s">
        <v>8313</v>
      </c>
      <c r="S121" s="10">
        <f t="shared" si="7"/>
        <v>40739.069282407407</v>
      </c>
      <c r="T121" s="11">
        <f t="shared" si="8"/>
        <v>40768.958333333336</v>
      </c>
      <c r="U121">
        <f t="shared" si="9"/>
        <v>29</v>
      </c>
      <c r="W121" s="20">
        <v>37</v>
      </c>
      <c r="X121" s="18">
        <v>3398.1</v>
      </c>
      <c r="Y121" s="5">
        <v>1.0455692307692308</v>
      </c>
    </row>
    <row r="122" spans="1:25" ht="42.75" hidden="1" x14ac:dyDescent="0.4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20">
        <v>1</v>
      </c>
      <c r="M122" t="b">
        <v>0</v>
      </c>
      <c r="N122" t="s">
        <v>8267</v>
      </c>
      <c r="O122" s="5">
        <f t="shared" si="5"/>
        <v>1.4285714285714287E-4</v>
      </c>
      <c r="P122" s="18">
        <f t="shared" si="6"/>
        <v>10</v>
      </c>
      <c r="Q122" t="s">
        <v>8311</v>
      </c>
      <c r="R122" t="s">
        <v>8314</v>
      </c>
      <c r="S122" s="10">
        <f t="shared" si="7"/>
        <v>42616.049849537041</v>
      </c>
      <c r="T122" s="11">
        <f t="shared" si="8"/>
        <v>42646.049849537041</v>
      </c>
      <c r="U122">
        <f t="shared" si="9"/>
        <v>30</v>
      </c>
      <c r="W122" s="20">
        <v>1</v>
      </c>
      <c r="X122" s="18">
        <v>10</v>
      </c>
      <c r="Y122" s="5">
        <v>1.4285714285714287E-4</v>
      </c>
    </row>
    <row r="123" spans="1:25" ht="42.75" hidden="1" x14ac:dyDescent="0.4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20">
        <v>1</v>
      </c>
      <c r="M123" t="b">
        <v>0</v>
      </c>
      <c r="N123" t="s">
        <v>8267</v>
      </c>
      <c r="O123" s="5">
        <f t="shared" si="5"/>
        <v>3.3333333333333332E-4</v>
      </c>
      <c r="P123" s="18">
        <f t="shared" si="6"/>
        <v>1</v>
      </c>
      <c r="Q123" t="s">
        <v>8311</v>
      </c>
      <c r="R123" t="s">
        <v>8314</v>
      </c>
      <c r="S123" s="10">
        <f t="shared" si="7"/>
        <v>42096.704976851848</v>
      </c>
      <c r="T123" s="11">
        <f t="shared" si="8"/>
        <v>42112.427777777775</v>
      </c>
      <c r="U123">
        <f t="shared" si="9"/>
        <v>16</v>
      </c>
      <c r="W123" s="20">
        <v>1</v>
      </c>
      <c r="X123" s="18">
        <v>1</v>
      </c>
      <c r="Y123" s="5">
        <v>3.3333333333333332E-4</v>
      </c>
    </row>
    <row r="124" spans="1:25" ht="28.5" hidden="1" x14ac:dyDescent="0.4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20">
        <v>0</v>
      </c>
      <c r="M124" t="b">
        <v>0</v>
      </c>
      <c r="N124" t="s">
        <v>8267</v>
      </c>
      <c r="O124" s="5">
        <f t="shared" si="5"/>
        <v>0</v>
      </c>
      <c r="P124" s="18" t="e">
        <f t="shared" si="6"/>
        <v>#DIV/0!</v>
      </c>
      <c r="Q124" t="s">
        <v>8311</v>
      </c>
      <c r="R124" t="s">
        <v>8314</v>
      </c>
      <c r="S124" s="10">
        <f t="shared" si="7"/>
        <v>42593.431793981479</v>
      </c>
      <c r="T124" s="11">
        <f t="shared" si="8"/>
        <v>42653.431793981479</v>
      </c>
      <c r="U124">
        <f t="shared" si="9"/>
        <v>60</v>
      </c>
      <c r="W124" s="20">
        <v>0</v>
      </c>
      <c r="X124" s="18">
        <v>0</v>
      </c>
      <c r="Y124" s="5">
        <v>0</v>
      </c>
    </row>
    <row r="125" spans="1:25" ht="42.75" hidden="1" x14ac:dyDescent="0.4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20">
        <v>6</v>
      </c>
      <c r="M125" t="b">
        <v>0</v>
      </c>
      <c r="N125" t="s">
        <v>8267</v>
      </c>
      <c r="O125" s="5">
        <f t="shared" si="5"/>
        <v>2.7454545454545453E-3</v>
      </c>
      <c r="P125" s="18">
        <f t="shared" si="6"/>
        <v>25.166666666666668</v>
      </c>
      <c r="Q125" t="s">
        <v>8311</v>
      </c>
      <c r="R125" t="s">
        <v>8314</v>
      </c>
      <c r="S125" s="10">
        <f t="shared" si="7"/>
        <v>41904.781990740739</v>
      </c>
      <c r="T125" s="11">
        <f t="shared" si="8"/>
        <v>41940.916666666664</v>
      </c>
      <c r="U125">
        <f t="shared" si="9"/>
        <v>36</v>
      </c>
      <c r="W125" s="20">
        <v>6</v>
      </c>
      <c r="X125" s="18">
        <v>151</v>
      </c>
      <c r="Y125" s="5">
        <v>2.7454545454545453E-3</v>
      </c>
    </row>
    <row r="126" spans="1:25" ht="42.75" hidden="1" x14ac:dyDescent="0.4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20">
        <v>0</v>
      </c>
      <c r="M126" t="b">
        <v>0</v>
      </c>
      <c r="N126" t="s">
        <v>8267</v>
      </c>
      <c r="O126" s="5">
        <f t="shared" si="5"/>
        <v>0</v>
      </c>
      <c r="P126" s="18" t="e">
        <f t="shared" si="6"/>
        <v>#DIV/0!</v>
      </c>
      <c r="Q126" t="s">
        <v>8311</v>
      </c>
      <c r="R126" t="s">
        <v>8314</v>
      </c>
      <c r="S126" s="10">
        <f t="shared" si="7"/>
        <v>42114.928726851853</v>
      </c>
      <c r="T126" s="11">
        <f t="shared" si="8"/>
        <v>42139.928726851853</v>
      </c>
      <c r="U126">
        <f t="shared" si="9"/>
        <v>25</v>
      </c>
      <c r="W126" s="20">
        <v>0</v>
      </c>
      <c r="X126" s="18">
        <v>0</v>
      </c>
      <c r="Y126" s="5">
        <v>0</v>
      </c>
    </row>
    <row r="127" spans="1:25" ht="42.75" x14ac:dyDescent="0.4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20">
        <v>6</v>
      </c>
      <c r="M127" t="b">
        <v>0</v>
      </c>
      <c r="N127" t="s">
        <v>8267</v>
      </c>
      <c r="O127" s="5">
        <f t="shared" si="5"/>
        <v>0.14000000000000001</v>
      </c>
      <c r="P127" s="18">
        <f t="shared" si="6"/>
        <v>11.666666666666666</v>
      </c>
      <c r="Q127" t="s">
        <v>8311</v>
      </c>
      <c r="R127" t="s">
        <v>8314</v>
      </c>
      <c r="S127" s="10">
        <f t="shared" si="7"/>
        <v>42709.993981481486</v>
      </c>
      <c r="T127" s="11">
        <f t="shared" si="8"/>
        <v>42769.993981481486</v>
      </c>
      <c r="U127">
        <f t="shared" si="9"/>
        <v>60</v>
      </c>
      <c r="W127" s="20">
        <v>6</v>
      </c>
      <c r="X127" s="18">
        <v>70</v>
      </c>
      <c r="Y127" s="5">
        <v>0.14000000000000001</v>
      </c>
    </row>
    <row r="128" spans="1:25" ht="42.75" x14ac:dyDescent="0.4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20">
        <v>13</v>
      </c>
      <c r="M128" t="b">
        <v>0</v>
      </c>
      <c r="N128" t="s">
        <v>8267</v>
      </c>
      <c r="O128" s="5">
        <f t="shared" si="5"/>
        <v>5.5480000000000002E-2</v>
      </c>
      <c r="P128" s="18">
        <f t="shared" si="6"/>
        <v>106.69230769230769</v>
      </c>
      <c r="Q128" t="s">
        <v>8311</v>
      </c>
      <c r="R128" t="s">
        <v>8314</v>
      </c>
      <c r="S128" s="10">
        <f t="shared" si="7"/>
        <v>42135.589548611111</v>
      </c>
      <c r="T128" s="11">
        <f t="shared" si="8"/>
        <v>42166.083333333328</v>
      </c>
      <c r="U128">
        <f t="shared" si="9"/>
        <v>31</v>
      </c>
      <c r="W128" s="20">
        <v>13</v>
      </c>
      <c r="X128" s="18">
        <v>1387</v>
      </c>
      <c r="Y128" s="5">
        <v>5.5480000000000002E-2</v>
      </c>
    </row>
    <row r="129" spans="1:25" ht="42.75" x14ac:dyDescent="0.4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20">
        <v>4</v>
      </c>
      <c r="M129" t="b">
        <v>0</v>
      </c>
      <c r="N129" t="s">
        <v>8267</v>
      </c>
      <c r="O129" s="5">
        <f t="shared" si="5"/>
        <v>2.375E-2</v>
      </c>
      <c r="P129" s="18">
        <f t="shared" si="6"/>
        <v>47.5</v>
      </c>
      <c r="Q129" t="s">
        <v>8311</v>
      </c>
      <c r="R129" t="s">
        <v>8314</v>
      </c>
      <c r="S129" s="10">
        <f t="shared" si="7"/>
        <v>42067.62431712963</v>
      </c>
      <c r="T129" s="11">
        <f t="shared" si="8"/>
        <v>42097.582650462966</v>
      </c>
      <c r="U129">
        <f t="shared" si="9"/>
        <v>30</v>
      </c>
      <c r="W129" s="20">
        <v>4</v>
      </c>
      <c r="X129" s="18">
        <v>190</v>
      </c>
      <c r="Y129" s="5">
        <v>2.375E-2</v>
      </c>
    </row>
    <row r="130" spans="1:25" ht="28.5" x14ac:dyDescent="0.4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20">
        <v>6</v>
      </c>
      <c r="M130" t="b">
        <v>0</v>
      </c>
      <c r="N130" t="s">
        <v>8267</v>
      </c>
      <c r="O130" s="5">
        <f t="shared" si="5"/>
        <v>1.8669999999999999E-2</v>
      </c>
      <c r="P130" s="18">
        <f t="shared" si="6"/>
        <v>311.16666666666669</v>
      </c>
      <c r="Q130" t="s">
        <v>8311</v>
      </c>
      <c r="R130" t="s">
        <v>8314</v>
      </c>
      <c r="S130" s="10">
        <f t="shared" si="7"/>
        <v>42628.22792824074</v>
      </c>
      <c r="T130" s="11">
        <f t="shared" si="8"/>
        <v>42663.22792824074</v>
      </c>
      <c r="U130">
        <f t="shared" si="9"/>
        <v>35</v>
      </c>
      <c r="W130" s="20">
        <v>6</v>
      </c>
      <c r="X130" s="18">
        <v>1867</v>
      </c>
      <c r="Y130" s="5">
        <v>1.8669999999999999E-2</v>
      </c>
    </row>
    <row r="131" spans="1:25" ht="42.75" hidden="1" x14ac:dyDescent="0.4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20">
        <v>0</v>
      </c>
      <c r="M131" t="b">
        <v>0</v>
      </c>
      <c r="N131" t="s">
        <v>8267</v>
      </c>
      <c r="O131" s="5">
        <f t="shared" ref="O131:O194" si="10">E131/D131</f>
        <v>0</v>
      </c>
      <c r="P131" s="18" t="e">
        <f t="shared" ref="P131:P194" si="11">E131/L131</f>
        <v>#DIV/0!</v>
      </c>
      <c r="Q131" t="s">
        <v>8311</v>
      </c>
      <c r="R131" t="s">
        <v>8314</v>
      </c>
      <c r="S131" s="10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_xlfn.DAYS(T131,S131)</f>
        <v>60</v>
      </c>
      <c r="W131" s="20">
        <v>0</v>
      </c>
      <c r="X131" s="18">
        <v>0</v>
      </c>
      <c r="Y131" s="5">
        <v>0</v>
      </c>
    </row>
    <row r="132" spans="1:25" ht="42.75" hidden="1" x14ac:dyDescent="0.4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20">
        <v>0</v>
      </c>
      <c r="M132" t="b">
        <v>0</v>
      </c>
      <c r="N132" t="s">
        <v>8267</v>
      </c>
      <c r="O132" s="5">
        <f t="shared" si="10"/>
        <v>0</v>
      </c>
      <c r="P132" s="18" t="e">
        <f t="shared" si="11"/>
        <v>#DIV/0!</v>
      </c>
      <c r="Q132" t="s">
        <v>8311</v>
      </c>
      <c r="R132" t="s">
        <v>8314</v>
      </c>
      <c r="S132" s="10">
        <f t="shared" si="12"/>
        <v>41778.915416666663</v>
      </c>
      <c r="T132" s="11">
        <f t="shared" si="13"/>
        <v>41806.844444444447</v>
      </c>
      <c r="U132">
        <f t="shared" si="14"/>
        <v>28</v>
      </c>
      <c r="W132" s="20">
        <v>0</v>
      </c>
      <c r="X132" s="18">
        <v>0</v>
      </c>
      <c r="Y132" s="5">
        <v>0</v>
      </c>
    </row>
    <row r="133" spans="1:25" hidden="1" x14ac:dyDescent="0.4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20">
        <v>0</v>
      </c>
      <c r="M133" t="b">
        <v>0</v>
      </c>
      <c r="N133" t="s">
        <v>8267</v>
      </c>
      <c r="O133" s="5">
        <f t="shared" si="10"/>
        <v>0</v>
      </c>
      <c r="P133" s="18" t="e">
        <f t="shared" si="11"/>
        <v>#DIV/0!</v>
      </c>
      <c r="Q133" t="s">
        <v>8311</v>
      </c>
      <c r="R133" t="s">
        <v>8314</v>
      </c>
      <c r="S133" s="10">
        <f t="shared" si="12"/>
        <v>42541.837511574078</v>
      </c>
      <c r="T133" s="11">
        <f t="shared" si="13"/>
        <v>42557</v>
      </c>
      <c r="U133">
        <f t="shared" si="14"/>
        <v>16</v>
      </c>
      <c r="W133" s="20">
        <v>0</v>
      </c>
      <c r="X133" s="18">
        <v>0</v>
      </c>
      <c r="Y133" s="5">
        <v>0</v>
      </c>
    </row>
    <row r="134" spans="1:25" ht="42.75" x14ac:dyDescent="0.4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20">
        <v>81</v>
      </c>
      <c r="M134" t="b">
        <v>0</v>
      </c>
      <c r="N134" t="s">
        <v>8267</v>
      </c>
      <c r="O134" s="5">
        <f t="shared" si="10"/>
        <v>9.5687499999999995E-2</v>
      </c>
      <c r="P134" s="18">
        <f t="shared" si="11"/>
        <v>94.506172839506178</v>
      </c>
      <c r="Q134" t="s">
        <v>8311</v>
      </c>
      <c r="R134" t="s">
        <v>8314</v>
      </c>
      <c r="S134" s="10">
        <f t="shared" si="12"/>
        <v>41905.812581018516</v>
      </c>
      <c r="T134" s="11">
        <f t="shared" si="13"/>
        <v>41950.854247685187</v>
      </c>
      <c r="U134">
        <f t="shared" si="14"/>
        <v>45</v>
      </c>
      <c r="W134" s="20">
        <v>81</v>
      </c>
      <c r="X134" s="18">
        <v>7655</v>
      </c>
      <c r="Y134" s="5">
        <v>9.5687499999999995E-2</v>
      </c>
    </row>
    <row r="135" spans="1:25" ht="28.5" hidden="1" x14ac:dyDescent="0.4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20">
        <v>0</v>
      </c>
      <c r="M135" t="b">
        <v>0</v>
      </c>
      <c r="N135" t="s">
        <v>8267</v>
      </c>
      <c r="O135" s="5">
        <f t="shared" si="10"/>
        <v>0</v>
      </c>
      <c r="P135" s="18" t="e">
        <f t="shared" si="11"/>
        <v>#DIV/0!</v>
      </c>
      <c r="Q135" t="s">
        <v>8311</v>
      </c>
      <c r="R135" t="s">
        <v>8314</v>
      </c>
      <c r="S135" s="10">
        <f t="shared" si="12"/>
        <v>42491.80768518518</v>
      </c>
      <c r="T135" s="11">
        <f t="shared" si="13"/>
        <v>42521.729861111111</v>
      </c>
      <c r="U135">
        <f t="shared" si="14"/>
        <v>30</v>
      </c>
      <c r="W135" s="20">
        <v>0</v>
      </c>
      <c r="X135" s="18">
        <v>0</v>
      </c>
      <c r="Y135" s="5">
        <v>0</v>
      </c>
    </row>
    <row r="136" spans="1:25" ht="28.5" hidden="1" x14ac:dyDescent="0.4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20">
        <v>0</v>
      </c>
      <c r="M136" t="b">
        <v>0</v>
      </c>
      <c r="N136" t="s">
        <v>8267</v>
      </c>
      <c r="O136" s="5">
        <f t="shared" si="10"/>
        <v>0</v>
      </c>
      <c r="P136" s="18" t="e">
        <f t="shared" si="11"/>
        <v>#DIV/0!</v>
      </c>
      <c r="Q136" t="s">
        <v>8311</v>
      </c>
      <c r="R136" t="s">
        <v>8314</v>
      </c>
      <c r="S136" s="10">
        <f t="shared" si="12"/>
        <v>42221.909930555557</v>
      </c>
      <c r="T136" s="11">
        <f t="shared" si="13"/>
        <v>42251.708333333328</v>
      </c>
      <c r="U136">
        <f t="shared" si="14"/>
        <v>30</v>
      </c>
      <c r="W136" s="20">
        <v>0</v>
      </c>
      <c r="X136" s="18">
        <v>0</v>
      </c>
      <c r="Y136" s="5">
        <v>0</v>
      </c>
    </row>
    <row r="137" spans="1:25" ht="42.75" x14ac:dyDescent="0.4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20">
        <v>5</v>
      </c>
      <c r="M137" t="b">
        <v>0</v>
      </c>
      <c r="N137" t="s">
        <v>8267</v>
      </c>
      <c r="O137" s="5">
        <f t="shared" si="10"/>
        <v>0.13433333333333333</v>
      </c>
      <c r="P137" s="18">
        <f t="shared" si="11"/>
        <v>80.599999999999994</v>
      </c>
      <c r="Q137" t="s">
        <v>8311</v>
      </c>
      <c r="R137" t="s">
        <v>8314</v>
      </c>
      <c r="S137" s="10">
        <f t="shared" si="12"/>
        <v>41788.381909722222</v>
      </c>
      <c r="T137" s="11">
        <f t="shared" si="13"/>
        <v>41821.791666666664</v>
      </c>
      <c r="U137">
        <f t="shared" si="14"/>
        <v>33</v>
      </c>
      <c r="W137" s="20">
        <v>5</v>
      </c>
      <c r="X137" s="18">
        <v>403</v>
      </c>
      <c r="Y137" s="5">
        <v>0.13433333333333333</v>
      </c>
    </row>
    <row r="138" spans="1:25" ht="42.75" hidden="1" x14ac:dyDescent="0.4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20">
        <v>0</v>
      </c>
      <c r="M138" t="b">
        <v>0</v>
      </c>
      <c r="N138" t="s">
        <v>8267</v>
      </c>
      <c r="O138" s="5">
        <f t="shared" si="10"/>
        <v>0</v>
      </c>
      <c r="P138" s="18" t="e">
        <f t="shared" si="11"/>
        <v>#DIV/0!</v>
      </c>
      <c r="Q138" t="s">
        <v>8311</v>
      </c>
      <c r="R138" t="s">
        <v>8314</v>
      </c>
      <c r="S138" s="10">
        <f t="shared" si="12"/>
        <v>42096.410115740742</v>
      </c>
      <c r="T138" s="11">
        <f t="shared" si="13"/>
        <v>42140.427777777775</v>
      </c>
      <c r="U138">
        <f t="shared" si="14"/>
        <v>44</v>
      </c>
      <c r="W138" s="20">
        <v>0</v>
      </c>
      <c r="X138" s="18">
        <v>0</v>
      </c>
      <c r="Y138" s="5">
        <v>0</v>
      </c>
    </row>
    <row r="139" spans="1:25" ht="42.75" hidden="1" x14ac:dyDescent="0.4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20">
        <v>0</v>
      </c>
      <c r="M139" t="b">
        <v>0</v>
      </c>
      <c r="N139" t="s">
        <v>8267</v>
      </c>
      <c r="O139" s="5">
        <f t="shared" si="10"/>
        <v>0</v>
      </c>
      <c r="P139" s="18" t="e">
        <f t="shared" si="11"/>
        <v>#DIV/0!</v>
      </c>
      <c r="Q139" t="s">
        <v>8311</v>
      </c>
      <c r="R139" t="s">
        <v>8314</v>
      </c>
      <c r="S139" s="10">
        <f t="shared" si="12"/>
        <v>42239.573993055557</v>
      </c>
      <c r="T139" s="11">
        <f t="shared" si="13"/>
        <v>42289.573993055557</v>
      </c>
      <c r="U139">
        <f t="shared" si="14"/>
        <v>50</v>
      </c>
      <c r="W139" s="20">
        <v>0</v>
      </c>
      <c r="X139" s="18">
        <v>0</v>
      </c>
      <c r="Y139" s="5">
        <v>0</v>
      </c>
    </row>
    <row r="140" spans="1:25" ht="42.75" x14ac:dyDescent="0.4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20">
        <v>58</v>
      </c>
      <c r="M140" t="b">
        <v>0</v>
      </c>
      <c r="N140" t="s">
        <v>8267</v>
      </c>
      <c r="O140" s="5">
        <f t="shared" si="10"/>
        <v>3.1413333333333335E-2</v>
      </c>
      <c r="P140" s="18">
        <f t="shared" si="11"/>
        <v>81.241379310344826</v>
      </c>
      <c r="Q140" t="s">
        <v>8311</v>
      </c>
      <c r="R140" t="s">
        <v>8314</v>
      </c>
      <c r="S140" s="10">
        <f t="shared" si="12"/>
        <v>42186.257418981477</v>
      </c>
      <c r="T140" s="11">
        <f t="shared" si="13"/>
        <v>42217.207638888889</v>
      </c>
      <c r="U140">
        <f t="shared" si="14"/>
        <v>31</v>
      </c>
      <c r="W140" s="20">
        <v>58</v>
      </c>
      <c r="X140" s="18">
        <v>4712</v>
      </c>
      <c r="Y140" s="5">
        <v>3.1413333333333335E-2</v>
      </c>
    </row>
    <row r="141" spans="1:25" ht="42.75" x14ac:dyDescent="0.4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20">
        <v>1</v>
      </c>
      <c r="M141" t="b">
        <v>0</v>
      </c>
      <c r="N141" t="s">
        <v>8267</v>
      </c>
      <c r="O141" s="5">
        <f t="shared" si="10"/>
        <v>1</v>
      </c>
      <c r="P141" s="18">
        <f t="shared" si="11"/>
        <v>500</v>
      </c>
      <c r="Q141" t="s">
        <v>8311</v>
      </c>
      <c r="R141" t="s">
        <v>8314</v>
      </c>
      <c r="S141" s="10">
        <f t="shared" si="12"/>
        <v>42187.920972222222</v>
      </c>
      <c r="T141" s="11">
        <f t="shared" si="13"/>
        <v>42197.920972222222</v>
      </c>
      <c r="U141">
        <f t="shared" si="14"/>
        <v>10</v>
      </c>
      <c r="W141" s="20">
        <v>1</v>
      </c>
      <c r="X141" s="18">
        <v>500</v>
      </c>
      <c r="Y141" s="5">
        <v>1</v>
      </c>
    </row>
    <row r="142" spans="1:25" ht="42.75" hidden="1" x14ac:dyDescent="0.4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20">
        <v>0</v>
      </c>
      <c r="M142" t="b">
        <v>0</v>
      </c>
      <c r="N142" t="s">
        <v>8267</v>
      </c>
      <c r="O142" s="5">
        <f t="shared" si="10"/>
        <v>0</v>
      </c>
      <c r="P142" s="18" t="e">
        <f t="shared" si="11"/>
        <v>#DIV/0!</v>
      </c>
      <c r="Q142" t="s">
        <v>8311</v>
      </c>
      <c r="R142" t="s">
        <v>8314</v>
      </c>
      <c r="S142" s="10">
        <f t="shared" si="12"/>
        <v>42053.198287037041</v>
      </c>
      <c r="T142" s="11">
        <f t="shared" si="13"/>
        <v>42083.15662037037</v>
      </c>
      <c r="U142">
        <f t="shared" si="14"/>
        <v>30</v>
      </c>
      <c r="W142" s="20">
        <v>0</v>
      </c>
      <c r="X142" s="18">
        <v>0</v>
      </c>
      <c r="Y142" s="5">
        <v>0</v>
      </c>
    </row>
    <row r="143" spans="1:25" ht="42.75" x14ac:dyDescent="0.4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20">
        <v>28</v>
      </c>
      <c r="M143" t="b">
        <v>0</v>
      </c>
      <c r="N143" t="s">
        <v>8267</v>
      </c>
      <c r="O143" s="5">
        <f t="shared" si="10"/>
        <v>0.10775</v>
      </c>
      <c r="P143" s="18">
        <f t="shared" si="11"/>
        <v>46.178571428571431</v>
      </c>
      <c r="Q143" t="s">
        <v>8311</v>
      </c>
      <c r="R143" t="s">
        <v>8314</v>
      </c>
      <c r="S143" s="10">
        <f t="shared" si="12"/>
        <v>42110.153043981481</v>
      </c>
      <c r="T143" s="11">
        <f t="shared" si="13"/>
        <v>42155.153043981481</v>
      </c>
      <c r="U143">
        <f t="shared" si="14"/>
        <v>45</v>
      </c>
      <c r="W143" s="20">
        <v>28</v>
      </c>
      <c r="X143" s="18">
        <v>1293</v>
      </c>
      <c r="Y143" s="5">
        <v>0.10775</v>
      </c>
    </row>
    <row r="144" spans="1:25" ht="42.75" hidden="1" x14ac:dyDescent="0.4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20">
        <v>1</v>
      </c>
      <c r="M144" t="b">
        <v>0</v>
      </c>
      <c r="N144" t="s">
        <v>8267</v>
      </c>
      <c r="O144" s="5">
        <f t="shared" si="10"/>
        <v>3.3333333333333335E-3</v>
      </c>
      <c r="P144" s="18">
        <f t="shared" si="11"/>
        <v>10</v>
      </c>
      <c r="Q144" t="s">
        <v>8311</v>
      </c>
      <c r="R144" t="s">
        <v>8314</v>
      </c>
      <c r="S144" s="10">
        <f t="shared" si="12"/>
        <v>41938.893263888887</v>
      </c>
      <c r="T144" s="11">
        <f t="shared" si="13"/>
        <v>41959.934930555552</v>
      </c>
      <c r="U144">
        <f t="shared" si="14"/>
        <v>21</v>
      </c>
      <c r="W144" s="20">
        <v>1</v>
      </c>
      <c r="X144" s="18">
        <v>10</v>
      </c>
      <c r="Y144" s="5">
        <v>3.3333333333333335E-3</v>
      </c>
    </row>
    <row r="145" spans="1:25" ht="42.75" hidden="1" x14ac:dyDescent="0.4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20">
        <v>0</v>
      </c>
      <c r="M145" t="b">
        <v>0</v>
      </c>
      <c r="N145" t="s">
        <v>8267</v>
      </c>
      <c r="O145" s="5">
        <f t="shared" si="10"/>
        <v>0</v>
      </c>
      <c r="P145" s="18" t="e">
        <f t="shared" si="11"/>
        <v>#DIV/0!</v>
      </c>
      <c r="Q145" t="s">
        <v>8311</v>
      </c>
      <c r="R145" t="s">
        <v>8314</v>
      </c>
      <c r="S145" s="10">
        <f t="shared" si="12"/>
        <v>42559.064143518524</v>
      </c>
      <c r="T145" s="11">
        <f t="shared" si="13"/>
        <v>42616.246527777781</v>
      </c>
      <c r="U145">
        <f t="shared" si="14"/>
        <v>57</v>
      </c>
      <c r="W145" s="20">
        <v>0</v>
      </c>
      <c r="X145" s="18">
        <v>0</v>
      </c>
      <c r="Y145" s="5">
        <v>0</v>
      </c>
    </row>
    <row r="146" spans="1:25" ht="42.75" x14ac:dyDescent="0.4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20">
        <v>37</v>
      </c>
      <c r="M146" t="b">
        <v>0</v>
      </c>
      <c r="N146" t="s">
        <v>8267</v>
      </c>
      <c r="O146" s="5">
        <f t="shared" si="10"/>
        <v>0.27600000000000002</v>
      </c>
      <c r="P146" s="18">
        <f t="shared" si="11"/>
        <v>55.945945945945944</v>
      </c>
      <c r="Q146" t="s">
        <v>8311</v>
      </c>
      <c r="R146" t="s">
        <v>8314</v>
      </c>
      <c r="S146" s="10">
        <f t="shared" si="12"/>
        <v>42047.762407407412</v>
      </c>
      <c r="T146" s="11">
        <f t="shared" si="13"/>
        <v>42107.72074074074</v>
      </c>
      <c r="U146">
        <f t="shared" si="14"/>
        <v>60</v>
      </c>
      <c r="W146" s="20">
        <v>37</v>
      </c>
      <c r="X146" s="18">
        <v>2070</v>
      </c>
      <c r="Y146" s="5">
        <v>0.27600000000000002</v>
      </c>
    </row>
    <row r="147" spans="1:25" ht="42.75" x14ac:dyDescent="0.4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20">
        <v>9</v>
      </c>
      <c r="M147" t="b">
        <v>0</v>
      </c>
      <c r="N147" t="s">
        <v>8267</v>
      </c>
      <c r="O147" s="5">
        <f t="shared" si="10"/>
        <v>7.5111111111111115E-2</v>
      </c>
      <c r="P147" s="18">
        <f t="shared" si="11"/>
        <v>37.555555555555557</v>
      </c>
      <c r="Q147" t="s">
        <v>8311</v>
      </c>
      <c r="R147" t="s">
        <v>8314</v>
      </c>
      <c r="S147" s="10">
        <f t="shared" si="12"/>
        <v>42200.542268518519</v>
      </c>
      <c r="T147" s="11">
        <f t="shared" si="13"/>
        <v>42227.542268518519</v>
      </c>
      <c r="U147">
        <f t="shared" si="14"/>
        <v>27</v>
      </c>
      <c r="W147" s="20">
        <v>9</v>
      </c>
      <c r="X147" s="18">
        <v>338</v>
      </c>
      <c r="Y147" s="5">
        <v>7.5111111111111115E-2</v>
      </c>
    </row>
    <row r="148" spans="1:25" ht="42.75" hidden="1" x14ac:dyDescent="0.4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20">
        <v>3</v>
      </c>
      <c r="M148" t="b">
        <v>0</v>
      </c>
      <c r="N148" t="s">
        <v>8267</v>
      </c>
      <c r="O148" s="5">
        <f t="shared" si="10"/>
        <v>5.7499999999999999E-3</v>
      </c>
      <c r="P148" s="18">
        <f t="shared" si="11"/>
        <v>38.333333333333336</v>
      </c>
      <c r="Q148" t="s">
        <v>8311</v>
      </c>
      <c r="R148" t="s">
        <v>8314</v>
      </c>
      <c r="S148" s="10">
        <f t="shared" si="12"/>
        <v>42693.016180555554</v>
      </c>
      <c r="T148" s="11">
        <f t="shared" si="13"/>
        <v>42753.016180555554</v>
      </c>
      <c r="U148">
        <f t="shared" si="14"/>
        <v>60</v>
      </c>
      <c r="W148" s="20">
        <v>3</v>
      </c>
      <c r="X148" s="18">
        <v>115</v>
      </c>
      <c r="Y148" s="5">
        <v>5.7499999999999999E-3</v>
      </c>
    </row>
    <row r="149" spans="1:25" ht="28.5" hidden="1" x14ac:dyDescent="0.4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20">
        <v>0</v>
      </c>
      <c r="M149" t="b">
        <v>0</v>
      </c>
      <c r="N149" t="s">
        <v>8267</v>
      </c>
      <c r="O149" s="5">
        <f t="shared" si="10"/>
        <v>0</v>
      </c>
      <c r="P149" s="18" t="e">
        <f t="shared" si="11"/>
        <v>#DIV/0!</v>
      </c>
      <c r="Q149" t="s">
        <v>8311</v>
      </c>
      <c r="R149" t="s">
        <v>8314</v>
      </c>
      <c r="S149" s="10">
        <f t="shared" si="12"/>
        <v>41969.767824074079</v>
      </c>
      <c r="T149" s="11">
        <f t="shared" si="13"/>
        <v>42012.762499999997</v>
      </c>
      <c r="U149">
        <f t="shared" si="14"/>
        <v>43</v>
      </c>
      <c r="W149" s="20">
        <v>0</v>
      </c>
      <c r="X149" s="18">
        <v>0</v>
      </c>
      <c r="Y149" s="5">
        <v>0</v>
      </c>
    </row>
    <row r="150" spans="1:25" ht="42.75" hidden="1" x14ac:dyDescent="0.4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20">
        <v>2</v>
      </c>
      <c r="M150" t="b">
        <v>0</v>
      </c>
      <c r="N150" t="s">
        <v>8267</v>
      </c>
      <c r="O150" s="5">
        <f t="shared" si="10"/>
        <v>8.0000000000000004E-4</v>
      </c>
      <c r="P150" s="18">
        <f t="shared" si="11"/>
        <v>20</v>
      </c>
      <c r="Q150" t="s">
        <v>8311</v>
      </c>
      <c r="R150" t="s">
        <v>8314</v>
      </c>
      <c r="S150" s="10">
        <f t="shared" si="12"/>
        <v>42397.281666666662</v>
      </c>
      <c r="T150" s="11">
        <f t="shared" si="13"/>
        <v>42427.281666666662</v>
      </c>
      <c r="U150">
        <f t="shared" si="14"/>
        <v>30</v>
      </c>
      <c r="W150" s="20">
        <v>2</v>
      </c>
      <c r="X150" s="18">
        <v>40</v>
      </c>
      <c r="Y150" s="5">
        <v>8.0000000000000004E-4</v>
      </c>
    </row>
    <row r="151" spans="1:25" ht="42.75" hidden="1" x14ac:dyDescent="0.4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20">
        <v>6</v>
      </c>
      <c r="M151" t="b">
        <v>0</v>
      </c>
      <c r="N151" t="s">
        <v>8267</v>
      </c>
      <c r="O151" s="5">
        <f t="shared" si="10"/>
        <v>9.1999999999999998E-3</v>
      </c>
      <c r="P151" s="18">
        <f t="shared" si="11"/>
        <v>15.333333333333334</v>
      </c>
      <c r="Q151" t="s">
        <v>8311</v>
      </c>
      <c r="R151" t="s">
        <v>8314</v>
      </c>
      <c r="S151" s="10">
        <f t="shared" si="12"/>
        <v>41968.172106481477</v>
      </c>
      <c r="T151" s="11">
        <f t="shared" si="13"/>
        <v>41998.333333333328</v>
      </c>
      <c r="U151">
        <f t="shared" si="14"/>
        <v>30</v>
      </c>
      <c r="W151" s="20">
        <v>6</v>
      </c>
      <c r="X151" s="18">
        <v>92</v>
      </c>
      <c r="Y151" s="5">
        <v>9.1999999999999998E-3</v>
      </c>
    </row>
    <row r="152" spans="1:25" ht="42.75" x14ac:dyDescent="0.4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20">
        <v>67</v>
      </c>
      <c r="M152" t="b">
        <v>0</v>
      </c>
      <c r="N152" t="s">
        <v>8267</v>
      </c>
      <c r="O152" s="5">
        <f t="shared" si="10"/>
        <v>0.23163076923076922</v>
      </c>
      <c r="P152" s="18">
        <f t="shared" si="11"/>
        <v>449.43283582089555</v>
      </c>
      <c r="Q152" t="s">
        <v>8311</v>
      </c>
      <c r="R152" t="s">
        <v>8314</v>
      </c>
      <c r="S152" s="10">
        <f t="shared" si="12"/>
        <v>42090.161828703705</v>
      </c>
      <c r="T152" s="11">
        <f t="shared" si="13"/>
        <v>42150.161828703705</v>
      </c>
      <c r="U152">
        <f t="shared" si="14"/>
        <v>60</v>
      </c>
      <c r="W152" s="20">
        <v>67</v>
      </c>
      <c r="X152" s="18">
        <v>30112</v>
      </c>
      <c r="Y152" s="5">
        <v>0.23163076923076922</v>
      </c>
    </row>
    <row r="153" spans="1:25" ht="42.75" hidden="1" x14ac:dyDescent="0.4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20">
        <v>5</v>
      </c>
      <c r="M153" t="b">
        <v>0</v>
      </c>
      <c r="N153" t="s">
        <v>8267</v>
      </c>
      <c r="O153" s="5">
        <f t="shared" si="10"/>
        <v>5.5999999999999995E-4</v>
      </c>
      <c r="P153" s="18">
        <f t="shared" si="11"/>
        <v>28</v>
      </c>
      <c r="Q153" t="s">
        <v>8311</v>
      </c>
      <c r="R153" t="s">
        <v>8314</v>
      </c>
      <c r="S153" s="10">
        <f t="shared" si="12"/>
        <v>42113.550821759258</v>
      </c>
      <c r="T153" s="11">
        <f t="shared" si="13"/>
        <v>42173.550821759258</v>
      </c>
      <c r="U153">
        <f t="shared" si="14"/>
        <v>60</v>
      </c>
      <c r="W153" s="20">
        <v>5</v>
      </c>
      <c r="X153" s="18">
        <v>140</v>
      </c>
      <c r="Y153" s="5">
        <v>5.5999999999999995E-4</v>
      </c>
    </row>
    <row r="154" spans="1:25" ht="28.5" hidden="1" x14ac:dyDescent="0.4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20">
        <v>2</v>
      </c>
      <c r="M154" t="b">
        <v>0</v>
      </c>
      <c r="N154" t="s">
        <v>8267</v>
      </c>
      <c r="O154" s="5">
        <f t="shared" si="10"/>
        <v>7.8947368421052633E-5</v>
      </c>
      <c r="P154" s="18">
        <f t="shared" si="11"/>
        <v>15</v>
      </c>
      <c r="Q154" t="s">
        <v>8311</v>
      </c>
      <c r="R154" t="s">
        <v>8314</v>
      </c>
      <c r="S154" s="10">
        <f t="shared" si="12"/>
        <v>41875.077546296299</v>
      </c>
      <c r="T154" s="11">
        <f t="shared" si="13"/>
        <v>41905.077546296299</v>
      </c>
      <c r="U154">
        <f t="shared" si="14"/>
        <v>30</v>
      </c>
      <c r="W154" s="20">
        <v>2</v>
      </c>
      <c r="X154" s="18">
        <v>30</v>
      </c>
      <c r="Y154" s="5">
        <v>7.8947368421052633E-5</v>
      </c>
    </row>
    <row r="155" spans="1:25" ht="42.75" hidden="1" x14ac:dyDescent="0.4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20">
        <v>10</v>
      </c>
      <c r="M155" t="b">
        <v>0</v>
      </c>
      <c r="N155" t="s">
        <v>8267</v>
      </c>
      <c r="O155" s="5">
        <f t="shared" si="10"/>
        <v>7.1799999999999998E-3</v>
      </c>
      <c r="P155" s="18">
        <f t="shared" si="11"/>
        <v>35.9</v>
      </c>
      <c r="Q155" t="s">
        <v>8311</v>
      </c>
      <c r="R155" t="s">
        <v>8314</v>
      </c>
      <c r="S155" s="10">
        <f t="shared" si="12"/>
        <v>41933.586157407408</v>
      </c>
      <c r="T155" s="11">
        <f t="shared" si="13"/>
        <v>41975.627824074079</v>
      </c>
      <c r="U155">
        <f t="shared" si="14"/>
        <v>42</v>
      </c>
      <c r="W155" s="20">
        <v>10</v>
      </c>
      <c r="X155" s="18">
        <v>359</v>
      </c>
      <c r="Y155" s="5">
        <v>7.1799999999999998E-3</v>
      </c>
    </row>
    <row r="156" spans="1:25" ht="28.5" x14ac:dyDescent="0.4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20">
        <v>3</v>
      </c>
      <c r="M156" t="b">
        <v>0</v>
      </c>
      <c r="N156" t="s">
        <v>8267</v>
      </c>
      <c r="O156" s="5">
        <f t="shared" si="10"/>
        <v>2.6666666666666668E-2</v>
      </c>
      <c r="P156" s="18">
        <f t="shared" si="11"/>
        <v>13.333333333333334</v>
      </c>
      <c r="Q156" t="s">
        <v>8311</v>
      </c>
      <c r="R156" t="s">
        <v>8314</v>
      </c>
      <c r="S156" s="10">
        <f t="shared" si="12"/>
        <v>42115.547395833331</v>
      </c>
      <c r="T156" s="11">
        <f t="shared" si="13"/>
        <v>42158.547395833331</v>
      </c>
      <c r="U156">
        <f t="shared" si="14"/>
        <v>43</v>
      </c>
      <c r="W156" s="20">
        <v>3</v>
      </c>
      <c r="X156" s="18">
        <v>40</v>
      </c>
      <c r="Y156" s="5">
        <v>2.6666666666666668E-2</v>
      </c>
    </row>
    <row r="157" spans="1:25" ht="57" hidden="1" x14ac:dyDescent="0.4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20">
        <v>4</v>
      </c>
      <c r="M157" t="b">
        <v>0</v>
      </c>
      <c r="N157" t="s">
        <v>8267</v>
      </c>
      <c r="O157" s="5">
        <f t="shared" si="10"/>
        <v>6.0000000000000002E-5</v>
      </c>
      <c r="P157" s="18">
        <f t="shared" si="11"/>
        <v>20.25</v>
      </c>
      <c r="Q157" t="s">
        <v>8311</v>
      </c>
      <c r="R157" t="s">
        <v>8314</v>
      </c>
      <c r="S157" s="10">
        <f t="shared" si="12"/>
        <v>42168.559432870374</v>
      </c>
      <c r="T157" s="11">
        <f t="shared" si="13"/>
        <v>42208.559432870374</v>
      </c>
      <c r="U157">
        <f t="shared" si="14"/>
        <v>40</v>
      </c>
      <c r="W157" s="20">
        <v>4</v>
      </c>
      <c r="X157" s="18">
        <v>81</v>
      </c>
      <c r="Y157" s="5">
        <v>6.0000000000000002E-5</v>
      </c>
    </row>
    <row r="158" spans="1:25" ht="42.75" x14ac:dyDescent="0.4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20">
        <v>15</v>
      </c>
      <c r="M158" t="b">
        <v>0</v>
      </c>
      <c r="N158" t="s">
        <v>8267</v>
      </c>
      <c r="O158" s="5">
        <f t="shared" si="10"/>
        <v>5.0999999999999997E-2</v>
      </c>
      <c r="P158" s="18">
        <f t="shared" si="11"/>
        <v>119</v>
      </c>
      <c r="Q158" t="s">
        <v>8311</v>
      </c>
      <c r="R158" t="s">
        <v>8314</v>
      </c>
      <c r="S158" s="10">
        <f t="shared" si="12"/>
        <v>41794.124953703707</v>
      </c>
      <c r="T158" s="11">
        <f t="shared" si="13"/>
        <v>41854.124953703707</v>
      </c>
      <c r="U158">
        <f t="shared" si="14"/>
        <v>60</v>
      </c>
      <c r="W158" s="20">
        <v>15</v>
      </c>
      <c r="X158" s="18">
        <v>1785</v>
      </c>
      <c r="Y158" s="5">
        <v>5.0999999999999997E-2</v>
      </c>
    </row>
    <row r="159" spans="1:25" ht="42.75" hidden="1" x14ac:dyDescent="0.4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20">
        <v>2</v>
      </c>
      <c r="M159" t="b">
        <v>0</v>
      </c>
      <c r="N159" t="s">
        <v>8267</v>
      </c>
      <c r="O159" s="5">
        <f t="shared" si="10"/>
        <v>2.671118530884808E-3</v>
      </c>
      <c r="P159" s="18">
        <f t="shared" si="11"/>
        <v>4</v>
      </c>
      <c r="Q159" t="s">
        <v>8311</v>
      </c>
      <c r="R159" t="s">
        <v>8314</v>
      </c>
      <c r="S159" s="10">
        <f t="shared" si="12"/>
        <v>42396.911712962959</v>
      </c>
      <c r="T159" s="11">
        <f t="shared" si="13"/>
        <v>42426.911712962959</v>
      </c>
      <c r="U159">
        <f t="shared" si="14"/>
        <v>30</v>
      </c>
      <c r="W159" s="20">
        <v>2</v>
      </c>
      <c r="X159" s="18">
        <v>8</v>
      </c>
      <c r="Y159" s="5">
        <v>2.671118530884808E-3</v>
      </c>
    </row>
    <row r="160" spans="1:25" ht="42.75" hidden="1" x14ac:dyDescent="0.4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20">
        <v>0</v>
      </c>
      <c r="M160" t="b">
        <v>0</v>
      </c>
      <c r="N160" t="s">
        <v>8267</v>
      </c>
      <c r="O160" s="5">
        <f t="shared" si="10"/>
        <v>0</v>
      </c>
      <c r="P160" s="18" t="e">
        <f t="shared" si="11"/>
        <v>#DIV/0!</v>
      </c>
      <c r="Q160" t="s">
        <v>8311</v>
      </c>
      <c r="R160" t="s">
        <v>8314</v>
      </c>
      <c r="S160" s="10">
        <f t="shared" si="12"/>
        <v>41904.07671296296</v>
      </c>
      <c r="T160" s="11">
        <f t="shared" si="13"/>
        <v>41934.07671296296</v>
      </c>
      <c r="U160">
        <f t="shared" si="14"/>
        <v>30</v>
      </c>
      <c r="W160" s="20">
        <v>0</v>
      </c>
      <c r="X160" s="18">
        <v>0</v>
      </c>
      <c r="Y160" s="5">
        <v>0</v>
      </c>
    </row>
    <row r="161" spans="1:25" ht="42.75" hidden="1" x14ac:dyDescent="0.4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20">
        <v>1</v>
      </c>
      <c r="M161" t="b">
        <v>0</v>
      </c>
      <c r="N161" t="s">
        <v>8267</v>
      </c>
      <c r="O161" s="5">
        <f t="shared" si="10"/>
        <v>2.0000000000000002E-5</v>
      </c>
      <c r="P161" s="18">
        <f t="shared" si="11"/>
        <v>10</v>
      </c>
      <c r="Q161" t="s">
        <v>8311</v>
      </c>
      <c r="R161" t="s">
        <v>8314</v>
      </c>
      <c r="S161" s="10">
        <f t="shared" si="12"/>
        <v>42514.434548611112</v>
      </c>
      <c r="T161" s="11">
        <f t="shared" si="13"/>
        <v>42554.434548611112</v>
      </c>
      <c r="U161">
        <f t="shared" si="14"/>
        <v>40</v>
      </c>
      <c r="W161" s="20">
        <v>1</v>
      </c>
      <c r="X161" s="18">
        <v>10</v>
      </c>
      <c r="Y161" s="5">
        <v>2.0000000000000002E-5</v>
      </c>
    </row>
    <row r="162" spans="1:25" ht="42.75" hidden="1" x14ac:dyDescent="0.4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20">
        <v>0</v>
      </c>
      <c r="M162" t="b">
        <v>0</v>
      </c>
      <c r="N162" t="s">
        <v>8268</v>
      </c>
      <c r="O162" s="5">
        <f t="shared" si="10"/>
        <v>0</v>
      </c>
      <c r="P162" s="18" t="e">
        <f t="shared" si="11"/>
        <v>#DIV/0!</v>
      </c>
      <c r="Q162" t="s">
        <v>8311</v>
      </c>
      <c r="R162" t="s">
        <v>8315</v>
      </c>
      <c r="S162" s="10">
        <f t="shared" si="12"/>
        <v>42171.913090277783</v>
      </c>
      <c r="T162" s="11">
        <f t="shared" si="13"/>
        <v>42231.913090277783</v>
      </c>
      <c r="U162">
        <f t="shared" si="14"/>
        <v>60</v>
      </c>
      <c r="W162" s="20">
        <v>0</v>
      </c>
      <c r="X162" s="18">
        <v>0</v>
      </c>
      <c r="Y162" s="5">
        <v>0</v>
      </c>
    </row>
    <row r="163" spans="1:25" ht="42.75" hidden="1" x14ac:dyDescent="0.4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20">
        <v>1</v>
      </c>
      <c r="M163" t="b">
        <v>0</v>
      </c>
      <c r="N163" t="s">
        <v>8268</v>
      </c>
      <c r="O163" s="5">
        <f t="shared" si="10"/>
        <v>1E-4</v>
      </c>
      <c r="P163" s="18">
        <f t="shared" si="11"/>
        <v>5</v>
      </c>
      <c r="Q163" t="s">
        <v>8311</v>
      </c>
      <c r="R163" t="s">
        <v>8315</v>
      </c>
      <c r="S163" s="10">
        <f t="shared" si="12"/>
        <v>41792.687442129631</v>
      </c>
      <c r="T163" s="11">
        <f t="shared" si="13"/>
        <v>41822.687442129631</v>
      </c>
      <c r="U163">
        <f t="shared" si="14"/>
        <v>30</v>
      </c>
      <c r="W163" s="20">
        <v>1</v>
      </c>
      <c r="X163" s="18">
        <v>5</v>
      </c>
      <c r="Y163" s="5">
        <v>1E-4</v>
      </c>
    </row>
    <row r="164" spans="1:25" ht="42.75" x14ac:dyDescent="0.4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20">
        <v>10</v>
      </c>
      <c r="M164" t="b">
        <v>0</v>
      </c>
      <c r="N164" t="s">
        <v>8268</v>
      </c>
      <c r="O164" s="5">
        <f t="shared" si="10"/>
        <v>0.15535714285714286</v>
      </c>
      <c r="P164" s="18">
        <f t="shared" si="11"/>
        <v>43.5</v>
      </c>
      <c r="Q164" t="s">
        <v>8311</v>
      </c>
      <c r="R164" t="s">
        <v>8315</v>
      </c>
      <c r="S164" s="10">
        <f t="shared" si="12"/>
        <v>41835.126805555556</v>
      </c>
      <c r="T164" s="11">
        <f t="shared" si="13"/>
        <v>41867.987500000003</v>
      </c>
      <c r="U164">
        <f t="shared" si="14"/>
        <v>32</v>
      </c>
      <c r="W164" s="20">
        <v>10</v>
      </c>
      <c r="X164" s="18">
        <v>435</v>
      </c>
      <c r="Y164" s="5">
        <v>0.15535714285714286</v>
      </c>
    </row>
    <row r="165" spans="1:25" ht="57" hidden="1" x14ac:dyDescent="0.4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20">
        <v>0</v>
      </c>
      <c r="M165" t="b">
        <v>0</v>
      </c>
      <c r="N165" t="s">
        <v>8268</v>
      </c>
      <c r="O165" s="5">
        <f t="shared" si="10"/>
        <v>0</v>
      </c>
      <c r="P165" s="18" t="e">
        <f t="shared" si="11"/>
        <v>#DIV/0!</v>
      </c>
      <c r="Q165" t="s">
        <v>8311</v>
      </c>
      <c r="R165" t="s">
        <v>8315</v>
      </c>
      <c r="S165" s="10">
        <f t="shared" si="12"/>
        <v>42243.961273148147</v>
      </c>
      <c r="T165" s="11">
        <f t="shared" si="13"/>
        <v>42278</v>
      </c>
      <c r="U165">
        <f t="shared" si="14"/>
        <v>35</v>
      </c>
      <c r="W165" s="20">
        <v>0</v>
      </c>
      <c r="X165" s="18">
        <v>0</v>
      </c>
      <c r="Y165" s="5">
        <v>0</v>
      </c>
    </row>
    <row r="166" spans="1:25" ht="42.75" hidden="1" x14ac:dyDescent="0.4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20">
        <v>7</v>
      </c>
      <c r="M166" t="b">
        <v>0</v>
      </c>
      <c r="N166" t="s">
        <v>8268</v>
      </c>
      <c r="O166" s="5">
        <f t="shared" si="10"/>
        <v>5.3333333333333332E-3</v>
      </c>
      <c r="P166" s="18">
        <f t="shared" si="11"/>
        <v>91.428571428571431</v>
      </c>
      <c r="Q166" t="s">
        <v>8311</v>
      </c>
      <c r="R166" t="s">
        <v>8315</v>
      </c>
      <c r="S166" s="10">
        <f t="shared" si="12"/>
        <v>41841.762743055559</v>
      </c>
      <c r="T166" s="11">
        <f t="shared" si="13"/>
        <v>41901.762743055559</v>
      </c>
      <c r="U166">
        <f t="shared" si="14"/>
        <v>60</v>
      </c>
      <c r="W166" s="20">
        <v>7</v>
      </c>
      <c r="X166" s="18">
        <v>640</v>
      </c>
      <c r="Y166" s="5">
        <v>5.3333333333333332E-3</v>
      </c>
    </row>
    <row r="167" spans="1:25" ht="28.5" hidden="1" x14ac:dyDescent="0.4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20">
        <v>0</v>
      </c>
      <c r="M167" t="b">
        <v>0</v>
      </c>
      <c r="N167" t="s">
        <v>8268</v>
      </c>
      <c r="O167" s="5">
        <f t="shared" si="10"/>
        <v>0</v>
      </c>
      <c r="P167" s="18" t="e">
        <f t="shared" si="11"/>
        <v>#DIV/0!</v>
      </c>
      <c r="Q167" t="s">
        <v>8311</v>
      </c>
      <c r="R167" t="s">
        <v>8315</v>
      </c>
      <c r="S167" s="10">
        <f t="shared" si="12"/>
        <v>42351.658842592587</v>
      </c>
      <c r="T167" s="11">
        <f t="shared" si="13"/>
        <v>42381.658842592587</v>
      </c>
      <c r="U167">
        <f t="shared" si="14"/>
        <v>30</v>
      </c>
      <c r="W167" s="20">
        <v>0</v>
      </c>
      <c r="X167" s="18">
        <v>0</v>
      </c>
      <c r="Y167" s="5">
        <v>0</v>
      </c>
    </row>
    <row r="168" spans="1:25" ht="42.75" x14ac:dyDescent="0.4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20">
        <v>1</v>
      </c>
      <c r="M168" t="b">
        <v>0</v>
      </c>
      <c r="N168" t="s">
        <v>8268</v>
      </c>
      <c r="O168" s="5">
        <f t="shared" si="10"/>
        <v>0.6</v>
      </c>
      <c r="P168" s="18">
        <f t="shared" si="11"/>
        <v>3000</v>
      </c>
      <c r="Q168" t="s">
        <v>8311</v>
      </c>
      <c r="R168" t="s">
        <v>8315</v>
      </c>
      <c r="S168" s="10">
        <f t="shared" si="12"/>
        <v>42721.075949074075</v>
      </c>
      <c r="T168" s="11">
        <f t="shared" si="13"/>
        <v>42751.075949074075</v>
      </c>
      <c r="U168">
        <f t="shared" si="14"/>
        <v>30</v>
      </c>
      <c r="W168" s="20">
        <v>1</v>
      </c>
      <c r="X168" s="18">
        <v>3000</v>
      </c>
      <c r="Y168" s="5">
        <v>0.6</v>
      </c>
    </row>
    <row r="169" spans="1:25" ht="42.75" hidden="1" x14ac:dyDescent="0.4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20">
        <v>2</v>
      </c>
      <c r="M169" t="b">
        <v>0</v>
      </c>
      <c r="N169" t="s">
        <v>8268</v>
      </c>
      <c r="O169" s="5">
        <f t="shared" si="10"/>
        <v>1E-4</v>
      </c>
      <c r="P169" s="18">
        <f t="shared" si="11"/>
        <v>5.5</v>
      </c>
      <c r="Q169" t="s">
        <v>8311</v>
      </c>
      <c r="R169" t="s">
        <v>8315</v>
      </c>
      <c r="S169" s="10">
        <f t="shared" si="12"/>
        <v>42160.927488425921</v>
      </c>
      <c r="T169" s="11">
        <f t="shared" si="13"/>
        <v>42220.927488425921</v>
      </c>
      <c r="U169">
        <f t="shared" si="14"/>
        <v>60</v>
      </c>
      <c r="W169" s="20">
        <v>2</v>
      </c>
      <c r="X169" s="18">
        <v>11</v>
      </c>
      <c r="Y169" s="5">
        <v>1E-4</v>
      </c>
    </row>
    <row r="170" spans="1:25" ht="42.75" x14ac:dyDescent="0.4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20">
        <v>3</v>
      </c>
      <c r="M170" t="b">
        <v>0</v>
      </c>
      <c r="N170" t="s">
        <v>8268</v>
      </c>
      <c r="O170" s="5">
        <f t="shared" si="10"/>
        <v>4.0625000000000001E-2</v>
      </c>
      <c r="P170" s="18">
        <f t="shared" si="11"/>
        <v>108.33333333333333</v>
      </c>
      <c r="Q170" t="s">
        <v>8311</v>
      </c>
      <c r="R170" t="s">
        <v>8315</v>
      </c>
      <c r="S170" s="10">
        <f t="shared" si="12"/>
        <v>42052.83530092593</v>
      </c>
      <c r="T170" s="11">
        <f t="shared" si="13"/>
        <v>42082.793634259258</v>
      </c>
      <c r="U170">
        <f t="shared" si="14"/>
        <v>30</v>
      </c>
      <c r="W170" s="20">
        <v>3</v>
      </c>
      <c r="X170" s="18">
        <v>325</v>
      </c>
      <c r="Y170" s="5">
        <v>4.0625000000000001E-2</v>
      </c>
    </row>
    <row r="171" spans="1:25" ht="42.75" x14ac:dyDescent="0.4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20">
        <v>10</v>
      </c>
      <c r="M171" t="b">
        <v>0</v>
      </c>
      <c r="N171" t="s">
        <v>8268</v>
      </c>
      <c r="O171" s="5">
        <f t="shared" si="10"/>
        <v>0.224</v>
      </c>
      <c r="P171" s="18">
        <f t="shared" si="11"/>
        <v>56</v>
      </c>
      <c r="Q171" t="s">
        <v>8311</v>
      </c>
      <c r="R171" t="s">
        <v>8315</v>
      </c>
      <c r="S171" s="10">
        <f t="shared" si="12"/>
        <v>41900.505312499998</v>
      </c>
      <c r="T171" s="11">
        <f t="shared" si="13"/>
        <v>41930.505312499998</v>
      </c>
      <c r="U171">
        <f t="shared" si="14"/>
        <v>30</v>
      </c>
      <c r="W171" s="20">
        <v>10</v>
      </c>
      <c r="X171" s="18">
        <v>560</v>
      </c>
      <c r="Y171" s="5">
        <v>0.224</v>
      </c>
    </row>
    <row r="172" spans="1:25" ht="42.75" x14ac:dyDescent="0.4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20">
        <v>10</v>
      </c>
      <c r="M172" t="b">
        <v>0</v>
      </c>
      <c r="N172" t="s">
        <v>8268</v>
      </c>
      <c r="O172" s="5">
        <f t="shared" si="10"/>
        <v>3.2500000000000001E-2</v>
      </c>
      <c r="P172" s="18">
        <f t="shared" si="11"/>
        <v>32.5</v>
      </c>
      <c r="Q172" t="s">
        <v>8311</v>
      </c>
      <c r="R172" t="s">
        <v>8315</v>
      </c>
      <c r="S172" s="10">
        <f t="shared" si="12"/>
        <v>42216.977812500001</v>
      </c>
      <c r="T172" s="11">
        <f t="shared" si="13"/>
        <v>42246.227777777778</v>
      </c>
      <c r="U172">
        <f t="shared" si="14"/>
        <v>30</v>
      </c>
      <c r="W172" s="20">
        <v>10</v>
      </c>
      <c r="X172" s="18">
        <v>325</v>
      </c>
      <c r="Y172" s="5">
        <v>3.2500000000000001E-2</v>
      </c>
    </row>
    <row r="173" spans="1:25" ht="42.75" hidden="1" x14ac:dyDescent="0.4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20">
        <v>1</v>
      </c>
      <c r="M173" t="b">
        <v>0</v>
      </c>
      <c r="N173" t="s">
        <v>8268</v>
      </c>
      <c r="O173" s="5">
        <f t="shared" si="10"/>
        <v>2.0000000000000002E-5</v>
      </c>
      <c r="P173" s="18">
        <f t="shared" si="11"/>
        <v>1</v>
      </c>
      <c r="Q173" t="s">
        <v>8311</v>
      </c>
      <c r="R173" t="s">
        <v>8315</v>
      </c>
      <c r="S173" s="10">
        <f t="shared" si="12"/>
        <v>42534.180717592593</v>
      </c>
      <c r="T173" s="11">
        <f t="shared" si="13"/>
        <v>42594.180717592593</v>
      </c>
      <c r="U173">
        <f t="shared" si="14"/>
        <v>60</v>
      </c>
      <c r="W173" s="20">
        <v>1</v>
      </c>
      <c r="X173" s="18">
        <v>1</v>
      </c>
      <c r="Y173" s="5">
        <v>2.0000000000000002E-5</v>
      </c>
    </row>
    <row r="174" spans="1:25" ht="42.75" hidden="1" x14ac:dyDescent="0.4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20">
        <v>0</v>
      </c>
      <c r="M174" t="b">
        <v>0</v>
      </c>
      <c r="N174" t="s">
        <v>8268</v>
      </c>
      <c r="O174" s="5">
        <f t="shared" si="10"/>
        <v>0</v>
      </c>
      <c r="P174" s="18" t="e">
        <f t="shared" si="11"/>
        <v>#DIV/0!</v>
      </c>
      <c r="Q174" t="s">
        <v>8311</v>
      </c>
      <c r="R174" t="s">
        <v>8315</v>
      </c>
      <c r="S174" s="10">
        <f t="shared" si="12"/>
        <v>42047.394942129627</v>
      </c>
      <c r="T174" s="11">
        <f t="shared" si="13"/>
        <v>42082.353275462956</v>
      </c>
      <c r="U174">
        <f t="shared" si="14"/>
        <v>35</v>
      </c>
      <c r="W174" s="20">
        <v>0</v>
      </c>
      <c r="X174" s="18">
        <v>0</v>
      </c>
      <c r="Y174" s="5">
        <v>0</v>
      </c>
    </row>
    <row r="175" spans="1:25" ht="42.75" hidden="1" x14ac:dyDescent="0.4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20">
        <v>0</v>
      </c>
      <c r="M175" t="b">
        <v>0</v>
      </c>
      <c r="N175" t="s">
        <v>8268</v>
      </c>
      <c r="O175" s="5">
        <f t="shared" si="10"/>
        <v>0</v>
      </c>
      <c r="P175" s="18" t="e">
        <f t="shared" si="11"/>
        <v>#DIV/0!</v>
      </c>
      <c r="Q175" t="s">
        <v>8311</v>
      </c>
      <c r="R175" t="s">
        <v>8315</v>
      </c>
      <c r="S175" s="10">
        <f t="shared" si="12"/>
        <v>42033.573009259257</v>
      </c>
      <c r="T175" s="11">
        <f t="shared" si="13"/>
        <v>42063.573009259257</v>
      </c>
      <c r="U175">
        <f t="shared" si="14"/>
        <v>30</v>
      </c>
      <c r="W175" s="20">
        <v>0</v>
      </c>
      <c r="X175" s="18">
        <v>0</v>
      </c>
      <c r="Y175" s="5">
        <v>0</v>
      </c>
    </row>
    <row r="176" spans="1:25" ht="42.75" hidden="1" x14ac:dyDescent="0.4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20">
        <v>0</v>
      </c>
      <c r="M176" t="b">
        <v>0</v>
      </c>
      <c r="N176" t="s">
        <v>8268</v>
      </c>
      <c r="O176" s="5">
        <f t="shared" si="10"/>
        <v>0</v>
      </c>
      <c r="P176" s="18" t="e">
        <f t="shared" si="11"/>
        <v>#DIV/0!</v>
      </c>
      <c r="Q176" t="s">
        <v>8311</v>
      </c>
      <c r="R176" t="s">
        <v>8315</v>
      </c>
      <c r="S176" s="10">
        <f t="shared" si="12"/>
        <v>42072.758981481486</v>
      </c>
      <c r="T176" s="11">
        <f t="shared" si="13"/>
        <v>42132.758981481486</v>
      </c>
      <c r="U176">
        <f t="shared" si="14"/>
        <v>60</v>
      </c>
      <c r="W176" s="20">
        <v>0</v>
      </c>
      <c r="X176" s="18">
        <v>0</v>
      </c>
      <c r="Y176" s="5">
        <v>0</v>
      </c>
    </row>
    <row r="177" spans="1:25" ht="42.75" x14ac:dyDescent="0.4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20">
        <v>26</v>
      </c>
      <c r="M177" t="b">
        <v>0</v>
      </c>
      <c r="N177" t="s">
        <v>8268</v>
      </c>
      <c r="O177" s="5">
        <f t="shared" si="10"/>
        <v>6.4850000000000005E-2</v>
      </c>
      <c r="P177" s="18">
        <f t="shared" si="11"/>
        <v>49.884615384615387</v>
      </c>
      <c r="Q177" t="s">
        <v>8311</v>
      </c>
      <c r="R177" t="s">
        <v>8315</v>
      </c>
      <c r="S177" s="10">
        <f t="shared" si="12"/>
        <v>41855.777905092589</v>
      </c>
      <c r="T177" s="11">
        <f t="shared" si="13"/>
        <v>41880.777905092589</v>
      </c>
      <c r="U177">
        <f t="shared" si="14"/>
        <v>25</v>
      </c>
      <c r="W177" s="20">
        <v>26</v>
      </c>
      <c r="X177" s="18">
        <v>1297</v>
      </c>
      <c r="Y177" s="5">
        <v>6.4850000000000005E-2</v>
      </c>
    </row>
    <row r="178" spans="1:25" ht="42.75" hidden="1" x14ac:dyDescent="0.4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20">
        <v>0</v>
      </c>
      <c r="M178" t="b">
        <v>0</v>
      </c>
      <c r="N178" t="s">
        <v>8268</v>
      </c>
      <c r="O178" s="5">
        <f t="shared" si="10"/>
        <v>0</v>
      </c>
      <c r="P178" s="18" t="e">
        <f t="shared" si="11"/>
        <v>#DIV/0!</v>
      </c>
      <c r="Q178" t="s">
        <v>8311</v>
      </c>
      <c r="R178" t="s">
        <v>8315</v>
      </c>
      <c r="S178" s="10">
        <f t="shared" si="12"/>
        <v>42191.824062500003</v>
      </c>
      <c r="T178" s="11">
        <f t="shared" si="13"/>
        <v>42221.824062500003</v>
      </c>
      <c r="U178">
        <f t="shared" si="14"/>
        <v>30</v>
      </c>
      <c r="W178" s="20">
        <v>0</v>
      </c>
      <c r="X178" s="18">
        <v>0</v>
      </c>
      <c r="Y178" s="5">
        <v>0</v>
      </c>
    </row>
    <row r="179" spans="1:25" ht="28.5" x14ac:dyDescent="0.4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20">
        <v>7</v>
      </c>
      <c r="M179" t="b">
        <v>0</v>
      </c>
      <c r="N179" t="s">
        <v>8268</v>
      </c>
      <c r="O179" s="5">
        <f t="shared" si="10"/>
        <v>0.4</v>
      </c>
      <c r="P179" s="18">
        <f t="shared" si="11"/>
        <v>25.714285714285715</v>
      </c>
      <c r="Q179" t="s">
        <v>8311</v>
      </c>
      <c r="R179" t="s">
        <v>8315</v>
      </c>
      <c r="S179" s="10">
        <f t="shared" si="12"/>
        <v>42070.047754629632</v>
      </c>
      <c r="T179" s="11">
        <f t="shared" si="13"/>
        <v>42087.00608796296</v>
      </c>
      <c r="U179">
        <f t="shared" si="14"/>
        <v>17</v>
      </c>
      <c r="W179" s="20">
        <v>7</v>
      </c>
      <c r="X179" s="18">
        <v>180</v>
      </c>
      <c r="Y179" s="5">
        <v>0.4</v>
      </c>
    </row>
    <row r="180" spans="1:25" ht="28.5" hidden="1" x14ac:dyDescent="0.4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20">
        <v>0</v>
      </c>
      <c r="M180" t="b">
        <v>0</v>
      </c>
      <c r="N180" t="s">
        <v>8268</v>
      </c>
      <c r="O180" s="5">
        <f t="shared" si="10"/>
        <v>0</v>
      </c>
      <c r="P180" s="18" t="e">
        <f t="shared" si="11"/>
        <v>#DIV/0!</v>
      </c>
      <c r="Q180" t="s">
        <v>8311</v>
      </c>
      <c r="R180" t="s">
        <v>8315</v>
      </c>
      <c r="S180" s="10">
        <f t="shared" si="12"/>
        <v>42304.955381944441</v>
      </c>
      <c r="T180" s="11">
        <f t="shared" si="13"/>
        <v>42334.997048611112</v>
      </c>
      <c r="U180">
        <f t="shared" si="14"/>
        <v>30</v>
      </c>
      <c r="W180" s="20">
        <v>0</v>
      </c>
      <c r="X180" s="18">
        <v>0</v>
      </c>
      <c r="Y180" s="5">
        <v>0</v>
      </c>
    </row>
    <row r="181" spans="1:25" ht="28.5" x14ac:dyDescent="0.4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20">
        <v>2</v>
      </c>
      <c r="M181" t="b">
        <v>0</v>
      </c>
      <c r="N181" t="s">
        <v>8268</v>
      </c>
      <c r="O181" s="5">
        <f t="shared" si="10"/>
        <v>0.2</v>
      </c>
      <c r="P181" s="18">
        <f t="shared" si="11"/>
        <v>100</v>
      </c>
      <c r="Q181" t="s">
        <v>8311</v>
      </c>
      <c r="R181" t="s">
        <v>8315</v>
      </c>
      <c r="S181" s="10">
        <f t="shared" si="12"/>
        <v>42403.080497685187</v>
      </c>
      <c r="T181" s="11">
        <f t="shared" si="13"/>
        <v>42433.080497685187</v>
      </c>
      <c r="U181">
        <f t="shared" si="14"/>
        <v>30</v>
      </c>
      <c r="W181" s="20">
        <v>2</v>
      </c>
      <c r="X181" s="18">
        <v>200</v>
      </c>
      <c r="Y181" s="5">
        <v>0.2</v>
      </c>
    </row>
    <row r="182" spans="1:25" ht="42.75" x14ac:dyDescent="0.4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20">
        <v>13</v>
      </c>
      <c r="M182" t="b">
        <v>0</v>
      </c>
      <c r="N182" t="s">
        <v>8268</v>
      </c>
      <c r="O182" s="5">
        <f t="shared" si="10"/>
        <v>0.33416666666666667</v>
      </c>
      <c r="P182" s="18">
        <f t="shared" si="11"/>
        <v>30.846153846153847</v>
      </c>
      <c r="Q182" t="s">
        <v>8311</v>
      </c>
      <c r="R182" t="s">
        <v>8315</v>
      </c>
      <c r="S182" s="10">
        <f t="shared" si="12"/>
        <v>42067.991238425922</v>
      </c>
      <c r="T182" s="11">
        <f t="shared" si="13"/>
        <v>42107.791666666672</v>
      </c>
      <c r="U182">
        <f t="shared" si="14"/>
        <v>40</v>
      </c>
      <c r="W182" s="20">
        <v>13</v>
      </c>
      <c r="X182" s="18">
        <v>401</v>
      </c>
      <c r="Y182" s="5">
        <v>0.33416666666666667</v>
      </c>
    </row>
    <row r="183" spans="1:25" ht="42.75" x14ac:dyDescent="0.4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20">
        <v>4</v>
      </c>
      <c r="M183" t="b">
        <v>0</v>
      </c>
      <c r="N183" t="s">
        <v>8268</v>
      </c>
      <c r="O183" s="5">
        <f t="shared" si="10"/>
        <v>0.21092608822670172</v>
      </c>
      <c r="P183" s="18">
        <f t="shared" si="11"/>
        <v>180.5</v>
      </c>
      <c r="Q183" t="s">
        <v>8311</v>
      </c>
      <c r="R183" t="s">
        <v>8315</v>
      </c>
      <c r="S183" s="10">
        <f t="shared" si="12"/>
        <v>42147.741840277777</v>
      </c>
      <c r="T183" s="11">
        <f t="shared" si="13"/>
        <v>42177.741840277777</v>
      </c>
      <c r="U183">
        <f t="shared" si="14"/>
        <v>30</v>
      </c>
      <c r="W183" s="20">
        <v>4</v>
      </c>
      <c r="X183" s="18">
        <v>722</v>
      </c>
      <c r="Y183" s="5">
        <v>0.21092608822670172</v>
      </c>
    </row>
    <row r="184" spans="1:25" ht="42.75" hidden="1" x14ac:dyDescent="0.4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20">
        <v>0</v>
      </c>
      <c r="M184" t="b">
        <v>0</v>
      </c>
      <c r="N184" t="s">
        <v>8268</v>
      </c>
      <c r="O184" s="5">
        <f t="shared" si="10"/>
        <v>0</v>
      </c>
      <c r="P184" s="18" t="e">
        <f t="shared" si="11"/>
        <v>#DIV/0!</v>
      </c>
      <c r="Q184" t="s">
        <v>8311</v>
      </c>
      <c r="R184" t="s">
        <v>8315</v>
      </c>
      <c r="S184" s="10">
        <f t="shared" si="12"/>
        <v>42712.011944444443</v>
      </c>
      <c r="T184" s="11">
        <f t="shared" si="13"/>
        <v>42742.011944444443</v>
      </c>
      <c r="U184">
        <f t="shared" si="14"/>
        <v>30</v>
      </c>
      <c r="W184" s="20">
        <v>0</v>
      </c>
      <c r="X184" s="18">
        <v>0</v>
      </c>
      <c r="Y184" s="5">
        <v>0</v>
      </c>
    </row>
    <row r="185" spans="1:25" x14ac:dyDescent="0.4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20">
        <v>12</v>
      </c>
      <c r="M185" t="b">
        <v>0</v>
      </c>
      <c r="N185" t="s">
        <v>8268</v>
      </c>
      <c r="O185" s="5">
        <f t="shared" si="10"/>
        <v>0.35855999999999999</v>
      </c>
      <c r="P185" s="18">
        <f t="shared" si="11"/>
        <v>373.5</v>
      </c>
      <c r="Q185" t="s">
        <v>8311</v>
      </c>
      <c r="R185" t="s">
        <v>8315</v>
      </c>
      <c r="S185" s="10">
        <f t="shared" si="12"/>
        <v>41939.810300925928</v>
      </c>
      <c r="T185" s="11">
        <f t="shared" si="13"/>
        <v>41969.851967592593</v>
      </c>
      <c r="U185">
        <f t="shared" si="14"/>
        <v>30</v>
      </c>
      <c r="W185" s="20">
        <v>12</v>
      </c>
      <c r="X185" s="18">
        <v>4482</v>
      </c>
      <c r="Y185" s="5">
        <v>0.35855999999999999</v>
      </c>
    </row>
    <row r="186" spans="1:25" ht="42.75" x14ac:dyDescent="0.4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20">
        <v>2</v>
      </c>
      <c r="M186" t="b">
        <v>0</v>
      </c>
      <c r="N186" t="s">
        <v>8268</v>
      </c>
      <c r="O186" s="5">
        <f t="shared" si="10"/>
        <v>3.4000000000000002E-2</v>
      </c>
      <c r="P186" s="18">
        <f t="shared" si="11"/>
        <v>25.5</v>
      </c>
      <c r="Q186" t="s">
        <v>8311</v>
      </c>
      <c r="R186" t="s">
        <v>8315</v>
      </c>
      <c r="S186" s="10">
        <f t="shared" si="12"/>
        <v>41825.791226851856</v>
      </c>
      <c r="T186" s="11">
        <f t="shared" si="13"/>
        <v>41883.165972222225</v>
      </c>
      <c r="U186">
        <f t="shared" si="14"/>
        <v>58</v>
      </c>
      <c r="W186" s="20">
        <v>2</v>
      </c>
      <c r="X186" s="18">
        <v>51</v>
      </c>
      <c r="Y186" s="5">
        <v>3.4000000000000002E-2</v>
      </c>
    </row>
    <row r="187" spans="1:25" x14ac:dyDescent="0.4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20">
        <v>10</v>
      </c>
      <c r="M187" t="b">
        <v>0</v>
      </c>
      <c r="N187" t="s">
        <v>8268</v>
      </c>
      <c r="O187" s="5">
        <f t="shared" si="10"/>
        <v>5.5E-2</v>
      </c>
      <c r="P187" s="18">
        <f t="shared" si="11"/>
        <v>220</v>
      </c>
      <c r="Q187" t="s">
        <v>8311</v>
      </c>
      <c r="R187" t="s">
        <v>8315</v>
      </c>
      <c r="S187" s="10">
        <f t="shared" si="12"/>
        <v>42570.91133101852</v>
      </c>
      <c r="T187" s="11">
        <f t="shared" si="13"/>
        <v>42600.91133101852</v>
      </c>
      <c r="U187">
        <f t="shared" si="14"/>
        <v>30</v>
      </c>
      <c r="W187" s="20">
        <v>10</v>
      </c>
      <c r="X187" s="18">
        <v>2200</v>
      </c>
      <c r="Y187" s="5">
        <v>5.5E-2</v>
      </c>
    </row>
    <row r="188" spans="1:25" ht="42.75" hidden="1" x14ac:dyDescent="0.4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20">
        <v>0</v>
      </c>
      <c r="M188" t="b">
        <v>0</v>
      </c>
      <c r="N188" t="s">
        <v>8268</v>
      </c>
      <c r="O188" s="5">
        <f t="shared" si="10"/>
        <v>0</v>
      </c>
      <c r="P188" s="18" t="e">
        <f t="shared" si="11"/>
        <v>#DIV/0!</v>
      </c>
      <c r="Q188" t="s">
        <v>8311</v>
      </c>
      <c r="R188" t="s">
        <v>8315</v>
      </c>
      <c r="S188" s="10">
        <f t="shared" si="12"/>
        <v>42767.812893518523</v>
      </c>
      <c r="T188" s="11">
        <f t="shared" si="13"/>
        <v>42797.833333333328</v>
      </c>
      <c r="U188">
        <f t="shared" si="14"/>
        <v>30</v>
      </c>
      <c r="W188" s="20">
        <v>0</v>
      </c>
      <c r="X188" s="18">
        <v>0</v>
      </c>
      <c r="Y188" s="5">
        <v>0</v>
      </c>
    </row>
    <row r="189" spans="1:25" ht="28.5" x14ac:dyDescent="0.4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20">
        <v>5</v>
      </c>
      <c r="M189" t="b">
        <v>0</v>
      </c>
      <c r="N189" t="s">
        <v>8268</v>
      </c>
      <c r="O189" s="5">
        <f t="shared" si="10"/>
        <v>0.16</v>
      </c>
      <c r="P189" s="18">
        <f t="shared" si="11"/>
        <v>160</v>
      </c>
      <c r="Q189" t="s">
        <v>8311</v>
      </c>
      <c r="R189" t="s">
        <v>8315</v>
      </c>
      <c r="S189" s="10">
        <f t="shared" si="12"/>
        <v>42182.234456018516</v>
      </c>
      <c r="T189" s="11">
        <f t="shared" si="13"/>
        <v>42206.290972222225</v>
      </c>
      <c r="U189">
        <f t="shared" si="14"/>
        <v>24</v>
      </c>
      <c r="W189" s="20">
        <v>5</v>
      </c>
      <c r="X189" s="18">
        <v>800</v>
      </c>
      <c r="Y189" s="5">
        <v>0.16</v>
      </c>
    </row>
    <row r="190" spans="1:25" ht="42.75" hidden="1" x14ac:dyDescent="0.4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20">
        <v>0</v>
      </c>
      <c r="M190" t="b">
        <v>0</v>
      </c>
      <c r="N190" t="s">
        <v>8268</v>
      </c>
      <c r="O190" s="5">
        <f t="shared" si="10"/>
        <v>0</v>
      </c>
      <c r="P190" s="18" t="e">
        <f t="shared" si="11"/>
        <v>#DIV/0!</v>
      </c>
      <c r="Q190" t="s">
        <v>8311</v>
      </c>
      <c r="R190" t="s">
        <v>8315</v>
      </c>
      <c r="S190" s="10">
        <f t="shared" si="12"/>
        <v>41857.18304398148</v>
      </c>
      <c r="T190" s="11">
        <f t="shared" si="13"/>
        <v>41887.18304398148</v>
      </c>
      <c r="U190">
        <f t="shared" si="14"/>
        <v>30</v>
      </c>
      <c r="W190" s="20">
        <v>0</v>
      </c>
      <c r="X190" s="18">
        <v>0</v>
      </c>
      <c r="Y190" s="5">
        <v>0</v>
      </c>
    </row>
    <row r="191" spans="1:25" ht="42.75" hidden="1" x14ac:dyDescent="0.4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20">
        <v>5</v>
      </c>
      <c r="M191" t="b">
        <v>0</v>
      </c>
      <c r="N191" t="s">
        <v>8268</v>
      </c>
      <c r="O191" s="5">
        <f t="shared" si="10"/>
        <v>6.8999999999999997E-4</v>
      </c>
      <c r="P191" s="18">
        <f t="shared" si="11"/>
        <v>69</v>
      </c>
      <c r="Q191" t="s">
        <v>8311</v>
      </c>
      <c r="R191" t="s">
        <v>8315</v>
      </c>
      <c r="S191" s="10">
        <f t="shared" si="12"/>
        <v>42556.690706018519</v>
      </c>
      <c r="T191" s="11">
        <f t="shared" si="13"/>
        <v>42616.690706018519</v>
      </c>
      <c r="U191">
        <f t="shared" si="14"/>
        <v>60</v>
      </c>
      <c r="W191" s="20">
        <v>5</v>
      </c>
      <c r="X191" s="18">
        <v>345</v>
      </c>
      <c r="Y191" s="5">
        <v>6.8999999999999997E-4</v>
      </c>
    </row>
    <row r="192" spans="1:25" hidden="1" x14ac:dyDescent="0.4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20">
        <v>1</v>
      </c>
      <c r="M192" t="b">
        <v>0</v>
      </c>
      <c r="N192" t="s">
        <v>8268</v>
      </c>
      <c r="O192" s="5">
        <f t="shared" si="10"/>
        <v>4.1666666666666666E-3</v>
      </c>
      <c r="P192" s="18">
        <f t="shared" si="11"/>
        <v>50</v>
      </c>
      <c r="Q192" t="s">
        <v>8311</v>
      </c>
      <c r="R192" t="s">
        <v>8315</v>
      </c>
      <c r="S192" s="10">
        <f t="shared" si="12"/>
        <v>42527.650995370372</v>
      </c>
      <c r="T192" s="11">
        <f t="shared" si="13"/>
        <v>42537.650995370372</v>
      </c>
      <c r="U192">
        <f t="shared" si="14"/>
        <v>10</v>
      </c>
      <c r="W192" s="20">
        <v>1</v>
      </c>
      <c r="X192" s="18">
        <v>50</v>
      </c>
      <c r="Y192" s="5">
        <v>4.1666666666666666E-3</v>
      </c>
    </row>
    <row r="193" spans="1:25" ht="42.75" x14ac:dyDescent="0.4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20">
        <v>3</v>
      </c>
      <c r="M193" t="b">
        <v>0</v>
      </c>
      <c r="N193" t="s">
        <v>8268</v>
      </c>
      <c r="O193" s="5">
        <f t="shared" si="10"/>
        <v>0.05</v>
      </c>
      <c r="P193" s="18">
        <f t="shared" si="11"/>
        <v>83.333333333333329</v>
      </c>
      <c r="Q193" t="s">
        <v>8311</v>
      </c>
      <c r="R193" t="s">
        <v>8315</v>
      </c>
      <c r="S193" s="10">
        <f t="shared" si="12"/>
        <v>42239.441412037035</v>
      </c>
      <c r="T193" s="11">
        <f t="shared" si="13"/>
        <v>42279.441412037035</v>
      </c>
      <c r="U193">
        <f t="shared" si="14"/>
        <v>40</v>
      </c>
      <c r="W193" s="20">
        <v>3</v>
      </c>
      <c r="X193" s="18">
        <v>250</v>
      </c>
      <c r="Y193" s="5">
        <v>0.05</v>
      </c>
    </row>
    <row r="194" spans="1:25" ht="42.75" hidden="1" x14ac:dyDescent="0.4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20">
        <v>3</v>
      </c>
      <c r="M194" t="b">
        <v>0</v>
      </c>
      <c r="N194" t="s">
        <v>8268</v>
      </c>
      <c r="O194" s="5">
        <f t="shared" si="10"/>
        <v>1.7E-5</v>
      </c>
      <c r="P194" s="18">
        <f t="shared" si="11"/>
        <v>5.666666666666667</v>
      </c>
      <c r="Q194" t="s">
        <v>8311</v>
      </c>
      <c r="R194" t="s">
        <v>8315</v>
      </c>
      <c r="S194" s="10">
        <f t="shared" si="12"/>
        <v>41899.792037037041</v>
      </c>
      <c r="T194" s="11">
        <f t="shared" si="13"/>
        <v>41929.792037037041</v>
      </c>
      <c r="U194">
        <f t="shared" si="14"/>
        <v>30</v>
      </c>
      <c r="W194" s="20">
        <v>3</v>
      </c>
      <c r="X194" s="18">
        <v>17</v>
      </c>
      <c r="Y194" s="5">
        <v>1.7E-5</v>
      </c>
    </row>
    <row r="195" spans="1:25" ht="42.75" hidden="1" x14ac:dyDescent="0.4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20">
        <v>0</v>
      </c>
      <c r="M195" t="b">
        <v>0</v>
      </c>
      <c r="N195" t="s">
        <v>8268</v>
      </c>
      <c r="O195" s="5">
        <f t="shared" ref="O195:O258" si="15">E195/D195</f>
        <v>0</v>
      </c>
      <c r="P195" s="18" t="e">
        <f t="shared" ref="P195:P258" si="16">E195/L195</f>
        <v>#DIV/0!</v>
      </c>
      <c r="Q195" t="s">
        <v>8311</v>
      </c>
      <c r="R195" t="s">
        <v>8315</v>
      </c>
      <c r="S195" s="10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_xlfn.DAYS(T195,S195)</f>
        <v>60</v>
      </c>
      <c r="W195" s="20">
        <v>0</v>
      </c>
      <c r="X195" s="18">
        <v>0</v>
      </c>
      <c r="Y195" s="5">
        <v>0</v>
      </c>
    </row>
    <row r="196" spans="1:25" ht="42.75" hidden="1" x14ac:dyDescent="0.4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20">
        <v>3</v>
      </c>
      <c r="M196" t="b">
        <v>0</v>
      </c>
      <c r="N196" t="s">
        <v>8268</v>
      </c>
      <c r="O196" s="5">
        <f t="shared" si="15"/>
        <v>1.1999999999999999E-3</v>
      </c>
      <c r="P196" s="18">
        <f t="shared" si="16"/>
        <v>1</v>
      </c>
      <c r="Q196" t="s">
        <v>8311</v>
      </c>
      <c r="R196" t="s">
        <v>8315</v>
      </c>
      <c r="S196" s="10">
        <f t="shared" si="17"/>
        <v>42375.996886574074</v>
      </c>
      <c r="T196" s="11">
        <f t="shared" si="18"/>
        <v>42435.996886574074</v>
      </c>
      <c r="U196">
        <f t="shared" si="19"/>
        <v>60</v>
      </c>
      <c r="W196" s="20">
        <v>3</v>
      </c>
      <c r="X196" s="18">
        <v>3</v>
      </c>
      <c r="Y196" s="5">
        <v>1.1999999999999999E-3</v>
      </c>
    </row>
    <row r="197" spans="1:25" ht="42.75" hidden="1" x14ac:dyDescent="0.4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20">
        <v>0</v>
      </c>
      <c r="M197" t="b">
        <v>0</v>
      </c>
      <c r="N197" t="s">
        <v>8268</v>
      </c>
      <c r="O197" s="5">
        <f t="shared" si="15"/>
        <v>0</v>
      </c>
      <c r="P197" s="18" t="e">
        <f t="shared" si="16"/>
        <v>#DIV/0!</v>
      </c>
      <c r="Q197" t="s">
        <v>8311</v>
      </c>
      <c r="R197" t="s">
        <v>8315</v>
      </c>
      <c r="S197" s="10">
        <f t="shared" si="17"/>
        <v>42135.67050925926</v>
      </c>
      <c r="T197" s="11">
        <f t="shared" si="18"/>
        <v>42195.67050925926</v>
      </c>
      <c r="U197">
        <f t="shared" si="19"/>
        <v>60</v>
      </c>
      <c r="W197" s="20">
        <v>0</v>
      </c>
      <c r="X197" s="18">
        <v>0</v>
      </c>
      <c r="Y197" s="5">
        <v>0</v>
      </c>
    </row>
    <row r="198" spans="1:25" ht="42.75" x14ac:dyDescent="0.4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20">
        <v>19</v>
      </c>
      <c r="M198" t="b">
        <v>0</v>
      </c>
      <c r="N198" t="s">
        <v>8268</v>
      </c>
      <c r="O198" s="5">
        <f t="shared" si="15"/>
        <v>0.41857142857142859</v>
      </c>
      <c r="P198" s="18">
        <f t="shared" si="16"/>
        <v>77.10526315789474</v>
      </c>
      <c r="Q198" t="s">
        <v>8311</v>
      </c>
      <c r="R198" t="s">
        <v>8315</v>
      </c>
      <c r="S198" s="10">
        <f t="shared" si="17"/>
        <v>42259.542800925927</v>
      </c>
      <c r="T198" s="11">
        <f t="shared" si="18"/>
        <v>42287.875</v>
      </c>
      <c r="U198">
        <f t="shared" si="19"/>
        <v>28</v>
      </c>
      <c r="W198" s="20">
        <v>19</v>
      </c>
      <c r="X198" s="18">
        <v>1465</v>
      </c>
      <c r="Y198" s="5">
        <v>0.41857142857142859</v>
      </c>
    </row>
    <row r="199" spans="1:25" ht="42.75" x14ac:dyDescent="0.4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20">
        <v>8</v>
      </c>
      <c r="M199" t="b">
        <v>0</v>
      </c>
      <c r="N199" t="s">
        <v>8268</v>
      </c>
      <c r="O199" s="5">
        <f t="shared" si="15"/>
        <v>0.1048</v>
      </c>
      <c r="P199" s="18">
        <f t="shared" si="16"/>
        <v>32.75</v>
      </c>
      <c r="Q199" t="s">
        <v>8311</v>
      </c>
      <c r="R199" t="s">
        <v>8315</v>
      </c>
      <c r="S199" s="10">
        <f t="shared" si="17"/>
        <v>42741.848379629635</v>
      </c>
      <c r="T199" s="11">
        <f t="shared" si="18"/>
        <v>42783.875</v>
      </c>
      <c r="U199">
        <f t="shared" si="19"/>
        <v>42</v>
      </c>
      <c r="W199" s="20">
        <v>8</v>
      </c>
      <c r="X199" s="18">
        <v>262</v>
      </c>
      <c r="Y199" s="5">
        <v>0.1048</v>
      </c>
    </row>
    <row r="200" spans="1:25" ht="42.75" x14ac:dyDescent="0.4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20">
        <v>6</v>
      </c>
      <c r="M200" t="b">
        <v>0</v>
      </c>
      <c r="N200" t="s">
        <v>8268</v>
      </c>
      <c r="O200" s="5">
        <f t="shared" si="15"/>
        <v>1.116E-2</v>
      </c>
      <c r="P200" s="18">
        <f t="shared" si="16"/>
        <v>46.5</v>
      </c>
      <c r="Q200" t="s">
        <v>8311</v>
      </c>
      <c r="R200" t="s">
        <v>8315</v>
      </c>
      <c r="S200" s="10">
        <f t="shared" si="17"/>
        <v>41887.383356481485</v>
      </c>
      <c r="T200" s="11">
        <f t="shared" si="18"/>
        <v>41917.383356481485</v>
      </c>
      <c r="U200">
        <f t="shared" si="19"/>
        <v>30</v>
      </c>
      <c r="W200" s="20">
        <v>6</v>
      </c>
      <c r="X200" s="18">
        <v>279</v>
      </c>
      <c r="Y200" s="5">
        <v>1.116E-2</v>
      </c>
    </row>
    <row r="201" spans="1:25" ht="42.75" hidden="1" x14ac:dyDescent="0.4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20">
        <v>0</v>
      </c>
      <c r="M201" t="b">
        <v>0</v>
      </c>
      <c r="N201" t="s">
        <v>8268</v>
      </c>
      <c r="O201" s="5">
        <f t="shared" si="15"/>
        <v>0</v>
      </c>
      <c r="P201" s="18" t="e">
        <f t="shared" si="16"/>
        <v>#DIV/0!</v>
      </c>
      <c r="Q201" t="s">
        <v>8311</v>
      </c>
      <c r="R201" t="s">
        <v>8315</v>
      </c>
      <c r="S201" s="10">
        <f t="shared" si="17"/>
        <v>42584.123865740738</v>
      </c>
      <c r="T201" s="11">
        <f t="shared" si="18"/>
        <v>42614.123865740738</v>
      </c>
      <c r="U201">
        <f t="shared" si="19"/>
        <v>30</v>
      </c>
      <c r="W201" s="20">
        <v>0</v>
      </c>
      <c r="X201" s="18">
        <v>0</v>
      </c>
      <c r="Y201" s="5">
        <v>0</v>
      </c>
    </row>
    <row r="202" spans="1:25" ht="28.5" x14ac:dyDescent="0.4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20">
        <v>18</v>
      </c>
      <c r="M202" t="b">
        <v>0</v>
      </c>
      <c r="N202" t="s">
        <v>8268</v>
      </c>
      <c r="O202" s="5">
        <f t="shared" si="15"/>
        <v>0.26192500000000002</v>
      </c>
      <c r="P202" s="18">
        <f t="shared" si="16"/>
        <v>87.308333333333337</v>
      </c>
      <c r="Q202" t="s">
        <v>8311</v>
      </c>
      <c r="R202" t="s">
        <v>8315</v>
      </c>
      <c r="S202" s="10">
        <f t="shared" si="17"/>
        <v>41867.083368055559</v>
      </c>
      <c r="T202" s="11">
        <f t="shared" si="18"/>
        <v>41897.083368055559</v>
      </c>
      <c r="U202">
        <f t="shared" si="19"/>
        <v>30</v>
      </c>
      <c r="W202" s="20">
        <v>18</v>
      </c>
      <c r="X202" s="18">
        <v>1571.55</v>
      </c>
      <c r="Y202" s="5">
        <v>0.26192500000000002</v>
      </c>
    </row>
    <row r="203" spans="1:25" ht="42.75" x14ac:dyDescent="0.4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20">
        <v>7</v>
      </c>
      <c r="M203" t="b">
        <v>0</v>
      </c>
      <c r="N203" t="s">
        <v>8268</v>
      </c>
      <c r="O203" s="5">
        <f t="shared" si="15"/>
        <v>0.58461538461538465</v>
      </c>
      <c r="P203" s="18">
        <f t="shared" si="16"/>
        <v>54.285714285714285</v>
      </c>
      <c r="Q203" t="s">
        <v>8311</v>
      </c>
      <c r="R203" t="s">
        <v>8315</v>
      </c>
      <c r="S203" s="10">
        <f t="shared" si="17"/>
        <v>42023.818622685183</v>
      </c>
      <c r="T203" s="11">
        <f t="shared" si="18"/>
        <v>42043.818622685183</v>
      </c>
      <c r="U203">
        <f t="shared" si="19"/>
        <v>20</v>
      </c>
      <c r="W203" s="20">
        <v>7</v>
      </c>
      <c r="X203" s="18">
        <v>380</v>
      </c>
      <c r="Y203" s="5">
        <v>0.58461538461538465</v>
      </c>
    </row>
    <row r="204" spans="1:25" hidden="1" x14ac:dyDescent="0.4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20">
        <v>0</v>
      </c>
      <c r="M204" t="b">
        <v>0</v>
      </c>
      <c r="N204" t="s">
        <v>8268</v>
      </c>
      <c r="O204" s="5">
        <f t="shared" si="15"/>
        <v>0</v>
      </c>
      <c r="P204" s="18" t="e">
        <f t="shared" si="16"/>
        <v>#DIV/0!</v>
      </c>
      <c r="Q204" t="s">
        <v>8311</v>
      </c>
      <c r="R204" t="s">
        <v>8315</v>
      </c>
      <c r="S204" s="10">
        <f t="shared" si="17"/>
        <v>42255.927824074075</v>
      </c>
      <c r="T204" s="11">
        <f t="shared" si="18"/>
        <v>42285.874305555553</v>
      </c>
      <c r="U204">
        <f t="shared" si="19"/>
        <v>30</v>
      </c>
      <c r="W204" s="20">
        <v>0</v>
      </c>
      <c r="X204" s="18">
        <v>0</v>
      </c>
      <c r="Y204" s="5">
        <v>0</v>
      </c>
    </row>
    <row r="205" spans="1:25" ht="42.75" x14ac:dyDescent="0.4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20">
        <v>8</v>
      </c>
      <c r="M205" t="b">
        <v>0</v>
      </c>
      <c r="N205" t="s">
        <v>8268</v>
      </c>
      <c r="O205" s="5">
        <f t="shared" si="15"/>
        <v>0.2984</v>
      </c>
      <c r="P205" s="18">
        <f t="shared" si="16"/>
        <v>93.25</v>
      </c>
      <c r="Q205" t="s">
        <v>8311</v>
      </c>
      <c r="R205" t="s">
        <v>8315</v>
      </c>
      <c r="S205" s="10">
        <f t="shared" si="17"/>
        <v>41973.847962962958</v>
      </c>
      <c r="T205" s="11">
        <f t="shared" si="18"/>
        <v>42033.847962962958</v>
      </c>
      <c r="U205">
        <f t="shared" si="19"/>
        <v>60</v>
      </c>
      <c r="W205" s="20">
        <v>8</v>
      </c>
      <c r="X205" s="18">
        <v>746</v>
      </c>
      <c r="Y205" s="5">
        <v>0.2984</v>
      </c>
    </row>
    <row r="206" spans="1:25" ht="42.75" hidden="1" x14ac:dyDescent="0.4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20">
        <v>1293</v>
      </c>
      <c r="M206" t="b">
        <v>0</v>
      </c>
      <c r="N206" t="s">
        <v>8268</v>
      </c>
      <c r="O206" s="5">
        <f t="shared" si="15"/>
        <v>0.50721666666666665</v>
      </c>
      <c r="P206" s="18">
        <f t="shared" si="16"/>
        <v>117.68368136117556</v>
      </c>
      <c r="Q206" t="s">
        <v>8311</v>
      </c>
      <c r="R206" t="s">
        <v>8315</v>
      </c>
      <c r="S206" s="10">
        <f t="shared" si="17"/>
        <v>42556.583368055552</v>
      </c>
      <c r="T206" s="11">
        <f t="shared" si="18"/>
        <v>42586.583368055552</v>
      </c>
      <c r="U206">
        <f t="shared" si="19"/>
        <v>30</v>
      </c>
      <c r="W206" s="20">
        <v>1293</v>
      </c>
      <c r="X206" s="18">
        <v>152165</v>
      </c>
      <c r="Y206" s="5">
        <v>0.50721666666666665</v>
      </c>
    </row>
    <row r="207" spans="1:25" ht="42.75" x14ac:dyDescent="0.4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20">
        <v>17</v>
      </c>
      <c r="M207" t="b">
        <v>0</v>
      </c>
      <c r="N207" t="s">
        <v>8268</v>
      </c>
      <c r="O207" s="5">
        <f t="shared" si="15"/>
        <v>0.16250000000000001</v>
      </c>
      <c r="P207" s="18">
        <f t="shared" si="16"/>
        <v>76.470588235294116</v>
      </c>
      <c r="Q207" t="s">
        <v>8311</v>
      </c>
      <c r="R207" t="s">
        <v>8315</v>
      </c>
      <c r="S207" s="10">
        <f t="shared" si="17"/>
        <v>42248.632199074069</v>
      </c>
      <c r="T207" s="11">
        <f t="shared" si="18"/>
        <v>42283.632199074069</v>
      </c>
      <c r="U207">
        <f t="shared" si="19"/>
        <v>35</v>
      </c>
      <c r="W207" s="20">
        <v>17</v>
      </c>
      <c r="X207" s="18">
        <v>1300</v>
      </c>
      <c r="Y207" s="5">
        <v>0.16250000000000001</v>
      </c>
    </row>
    <row r="208" spans="1:25" ht="42.75" hidden="1" x14ac:dyDescent="0.4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20">
        <v>0</v>
      </c>
      <c r="M208" t="b">
        <v>0</v>
      </c>
      <c r="N208" t="s">
        <v>8268</v>
      </c>
      <c r="O208" s="5">
        <f t="shared" si="15"/>
        <v>0</v>
      </c>
      <c r="P208" s="18" t="e">
        <f t="shared" si="16"/>
        <v>#DIV/0!</v>
      </c>
      <c r="Q208" t="s">
        <v>8311</v>
      </c>
      <c r="R208" t="s">
        <v>8315</v>
      </c>
      <c r="S208" s="10">
        <f t="shared" si="17"/>
        <v>42567.004432870366</v>
      </c>
      <c r="T208" s="11">
        <f t="shared" si="18"/>
        <v>42588.004432870366</v>
      </c>
      <c r="U208">
        <f t="shared" si="19"/>
        <v>21</v>
      </c>
      <c r="W208" s="20">
        <v>0</v>
      </c>
      <c r="X208" s="18">
        <v>0</v>
      </c>
      <c r="Y208" s="5">
        <v>0</v>
      </c>
    </row>
    <row r="209" spans="1:25" ht="42.75" x14ac:dyDescent="0.4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20">
        <v>13</v>
      </c>
      <c r="M209" t="b">
        <v>0</v>
      </c>
      <c r="N209" t="s">
        <v>8268</v>
      </c>
      <c r="O209" s="5">
        <f t="shared" si="15"/>
        <v>0.15214285714285714</v>
      </c>
      <c r="P209" s="18">
        <f t="shared" si="16"/>
        <v>163.84615384615384</v>
      </c>
      <c r="Q209" t="s">
        <v>8311</v>
      </c>
      <c r="R209" t="s">
        <v>8315</v>
      </c>
      <c r="S209" s="10">
        <f t="shared" si="17"/>
        <v>41978.197199074071</v>
      </c>
      <c r="T209" s="11">
        <f t="shared" si="18"/>
        <v>42008.197199074071</v>
      </c>
      <c r="U209">
        <f t="shared" si="19"/>
        <v>30</v>
      </c>
      <c r="W209" s="20">
        <v>13</v>
      </c>
      <c r="X209" s="18">
        <v>2130</v>
      </c>
      <c r="Y209" s="5">
        <v>0.15214285714285714</v>
      </c>
    </row>
    <row r="210" spans="1:25" ht="42.75" hidden="1" x14ac:dyDescent="0.4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20">
        <v>0</v>
      </c>
      <c r="M210" t="b">
        <v>0</v>
      </c>
      <c r="N210" t="s">
        <v>8268</v>
      </c>
      <c r="O210" s="5">
        <f t="shared" si="15"/>
        <v>0</v>
      </c>
      <c r="P210" s="18" t="e">
        <f t="shared" si="16"/>
        <v>#DIV/0!</v>
      </c>
      <c r="Q210" t="s">
        <v>8311</v>
      </c>
      <c r="R210" t="s">
        <v>8315</v>
      </c>
      <c r="S210" s="10">
        <f t="shared" si="17"/>
        <v>41959.369988425926</v>
      </c>
      <c r="T210" s="11">
        <f t="shared" si="18"/>
        <v>41989.369988425926</v>
      </c>
      <c r="U210">
        <f t="shared" si="19"/>
        <v>30</v>
      </c>
      <c r="W210" s="20">
        <v>0</v>
      </c>
      <c r="X210" s="18">
        <v>0</v>
      </c>
      <c r="Y210" s="5">
        <v>0</v>
      </c>
    </row>
    <row r="211" spans="1:25" ht="42.75" hidden="1" x14ac:dyDescent="0.4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20">
        <v>0</v>
      </c>
      <c r="M211" t="b">
        <v>0</v>
      </c>
      <c r="N211" t="s">
        <v>8268</v>
      </c>
      <c r="O211" s="5">
        <f t="shared" si="15"/>
        <v>0</v>
      </c>
      <c r="P211" s="18" t="e">
        <f t="shared" si="16"/>
        <v>#DIV/0!</v>
      </c>
      <c r="Q211" t="s">
        <v>8311</v>
      </c>
      <c r="R211" t="s">
        <v>8315</v>
      </c>
      <c r="S211" s="10">
        <f t="shared" si="17"/>
        <v>42165.922858796301</v>
      </c>
      <c r="T211" s="11">
        <f t="shared" si="18"/>
        <v>42195.922858796301</v>
      </c>
      <c r="U211">
        <f t="shared" si="19"/>
        <v>30</v>
      </c>
      <c r="W211" s="20">
        <v>0</v>
      </c>
      <c r="X211" s="18">
        <v>0</v>
      </c>
      <c r="Y211" s="5">
        <v>0</v>
      </c>
    </row>
    <row r="212" spans="1:25" ht="42.75" x14ac:dyDescent="0.4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20">
        <v>33</v>
      </c>
      <c r="M212" t="b">
        <v>0</v>
      </c>
      <c r="N212" t="s">
        <v>8268</v>
      </c>
      <c r="O212" s="5">
        <f t="shared" si="15"/>
        <v>0.2525</v>
      </c>
      <c r="P212" s="18">
        <f t="shared" si="16"/>
        <v>91.818181818181813</v>
      </c>
      <c r="Q212" t="s">
        <v>8311</v>
      </c>
      <c r="R212" t="s">
        <v>8315</v>
      </c>
      <c r="S212" s="10">
        <f t="shared" si="17"/>
        <v>42249.064722222218</v>
      </c>
      <c r="T212" s="11">
        <f t="shared" si="18"/>
        <v>42278.208333333328</v>
      </c>
      <c r="U212">
        <f t="shared" si="19"/>
        <v>29</v>
      </c>
      <c r="W212" s="20">
        <v>33</v>
      </c>
      <c r="X212" s="18">
        <v>3030</v>
      </c>
      <c r="Y212" s="5">
        <v>0.2525</v>
      </c>
    </row>
    <row r="213" spans="1:25" ht="42.75" x14ac:dyDescent="0.4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20">
        <v>12</v>
      </c>
      <c r="M213" t="b">
        <v>0</v>
      </c>
      <c r="N213" t="s">
        <v>8268</v>
      </c>
      <c r="O213" s="5">
        <f t="shared" si="15"/>
        <v>0.44600000000000001</v>
      </c>
      <c r="P213" s="18">
        <f t="shared" si="16"/>
        <v>185.83333333333334</v>
      </c>
      <c r="Q213" t="s">
        <v>8311</v>
      </c>
      <c r="R213" t="s">
        <v>8315</v>
      </c>
      <c r="S213" s="10">
        <f t="shared" si="17"/>
        <v>42236.159918981488</v>
      </c>
      <c r="T213" s="11">
        <f t="shared" si="18"/>
        <v>42266.159918981488</v>
      </c>
      <c r="U213">
        <f t="shared" si="19"/>
        <v>30</v>
      </c>
      <c r="W213" s="20">
        <v>12</v>
      </c>
      <c r="X213" s="18">
        <v>2230</v>
      </c>
      <c r="Y213" s="5">
        <v>0.44600000000000001</v>
      </c>
    </row>
    <row r="214" spans="1:25" ht="28.5" hidden="1" x14ac:dyDescent="0.4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20">
        <v>1</v>
      </c>
      <c r="M214" t="b">
        <v>0</v>
      </c>
      <c r="N214" t="s">
        <v>8268</v>
      </c>
      <c r="O214" s="5">
        <f t="shared" si="15"/>
        <v>1.5873015873015873E-4</v>
      </c>
      <c r="P214" s="18">
        <f t="shared" si="16"/>
        <v>1</v>
      </c>
      <c r="Q214" t="s">
        <v>8311</v>
      </c>
      <c r="R214" t="s">
        <v>8315</v>
      </c>
      <c r="S214" s="10">
        <f t="shared" si="17"/>
        <v>42416.881018518514</v>
      </c>
      <c r="T214" s="11">
        <f t="shared" si="18"/>
        <v>42476.839351851857</v>
      </c>
      <c r="U214">
        <f t="shared" si="19"/>
        <v>60</v>
      </c>
      <c r="W214" s="20">
        <v>1</v>
      </c>
      <c r="X214" s="18">
        <v>1</v>
      </c>
      <c r="Y214" s="5">
        <v>1.5873015873015873E-4</v>
      </c>
    </row>
    <row r="215" spans="1:25" ht="42.75" hidden="1" x14ac:dyDescent="0.4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20">
        <v>1</v>
      </c>
      <c r="M215" t="b">
        <v>0</v>
      </c>
      <c r="N215" t="s">
        <v>8268</v>
      </c>
      <c r="O215" s="5">
        <f t="shared" si="15"/>
        <v>4.0000000000000002E-4</v>
      </c>
      <c r="P215" s="18">
        <f t="shared" si="16"/>
        <v>20</v>
      </c>
      <c r="Q215" t="s">
        <v>8311</v>
      </c>
      <c r="R215" t="s">
        <v>8315</v>
      </c>
      <c r="S215" s="10">
        <f t="shared" si="17"/>
        <v>42202.594293981485</v>
      </c>
      <c r="T215" s="11">
        <f t="shared" si="18"/>
        <v>42232.587974537033</v>
      </c>
      <c r="U215">
        <f t="shared" si="19"/>
        <v>30</v>
      </c>
      <c r="W215" s="20">
        <v>1</v>
      </c>
      <c r="X215" s="18">
        <v>20</v>
      </c>
      <c r="Y215" s="5">
        <v>4.0000000000000002E-4</v>
      </c>
    </row>
    <row r="216" spans="1:25" ht="42.75" hidden="1" x14ac:dyDescent="0.4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20">
        <v>1</v>
      </c>
      <c r="M216" t="b">
        <v>0</v>
      </c>
      <c r="N216" t="s">
        <v>8268</v>
      </c>
      <c r="O216" s="5">
        <f t="shared" si="15"/>
        <v>8.0000000000000007E-5</v>
      </c>
      <c r="P216" s="18">
        <f t="shared" si="16"/>
        <v>1</v>
      </c>
      <c r="Q216" t="s">
        <v>8311</v>
      </c>
      <c r="R216" t="s">
        <v>8315</v>
      </c>
      <c r="S216" s="10">
        <f t="shared" si="17"/>
        <v>42009.64061342593</v>
      </c>
      <c r="T216" s="11">
        <f t="shared" si="18"/>
        <v>42069.64061342593</v>
      </c>
      <c r="U216">
        <f t="shared" si="19"/>
        <v>60</v>
      </c>
      <c r="W216" s="20">
        <v>1</v>
      </c>
      <c r="X216" s="18">
        <v>1</v>
      </c>
      <c r="Y216" s="5">
        <v>8.0000000000000007E-5</v>
      </c>
    </row>
    <row r="217" spans="1:25" ht="42.75" hidden="1" x14ac:dyDescent="0.4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20">
        <v>1</v>
      </c>
      <c r="M217" t="b">
        <v>0</v>
      </c>
      <c r="N217" t="s">
        <v>8268</v>
      </c>
      <c r="O217" s="5">
        <f t="shared" si="15"/>
        <v>2.2727272727272726E-3</v>
      </c>
      <c r="P217" s="18">
        <f t="shared" si="16"/>
        <v>10</v>
      </c>
      <c r="Q217" t="s">
        <v>8311</v>
      </c>
      <c r="R217" t="s">
        <v>8315</v>
      </c>
      <c r="S217" s="10">
        <f t="shared" si="17"/>
        <v>42375.230115740742</v>
      </c>
      <c r="T217" s="11">
        <f t="shared" si="18"/>
        <v>42417.999305555553</v>
      </c>
      <c r="U217">
        <f t="shared" si="19"/>
        <v>42</v>
      </c>
      <c r="W217" s="20">
        <v>1</v>
      </c>
      <c r="X217" s="18">
        <v>10</v>
      </c>
      <c r="Y217" s="5">
        <v>2.2727272727272726E-3</v>
      </c>
    </row>
    <row r="218" spans="1:25" ht="42.75" x14ac:dyDescent="0.4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20">
        <v>84</v>
      </c>
      <c r="M218" t="b">
        <v>0</v>
      </c>
      <c r="N218" t="s">
        <v>8268</v>
      </c>
      <c r="O218" s="5">
        <f t="shared" si="15"/>
        <v>0.55698440000000005</v>
      </c>
      <c r="P218" s="18">
        <f t="shared" si="16"/>
        <v>331.53833333333336</v>
      </c>
      <c r="Q218" t="s">
        <v>8311</v>
      </c>
      <c r="R218" t="s">
        <v>8315</v>
      </c>
      <c r="S218" s="10">
        <f t="shared" si="17"/>
        <v>42066.958761574075</v>
      </c>
      <c r="T218" s="11">
        <f t="shared" si="18"/>
        <v>42116.917094907403</v>
      </c>
      <c r="U218">
        <f t="shared" si="19"/>
        <v>50</v>
      </c>
      <c r="W218" s="20">
        <v>84</v>
      </c>
      <c r="X218" s="18">
        <v>27849.22</v>
      </c>
      <c r="Y218" s="5">
        <v>0.55698440000000005</v>
      </c>
    </row>
    <row r="219" spans="1:25" x14ac:dyDescent="0.4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20">
        <v>38</v>
      </c>
      <c r="M219" t="b">
        <v>0</v>
      </c>
      <c r="N219" t="s">
        <v>8268</v>
      </c>
      <c r="O219" s="5">
        <f t="shared" si="15"/>
        <v>0.11942999999999999</v>
      </c>
      <c r="P219" s="18">
        <f t="shared" si="16"/>
        <v>314.28947368421052</v>
      </c>
      <c r="Q219" t="s">
        <v>8311</v>
      </c>
      <c r="R219" t="s">
        <v>8315</v>
      </c>
      <c r="S219" s="10">
        <f t="shared" si="17"/>
        <v>41970.64061342593</v>
      </c>
      <c r="T219" s="11">
        <f t="shared" si="18"/>
        <v>42001.64061342593</v>
      </c>
      <c r="U219">
        <f t="shared" si="19"/>
        <v>31</v>
      </c>
      <c r="W219" s="20">
        <v>38</v>
      </c>
      <c r="X219" s="18">
        <v>11943</v>
      </c>
      <c r="Y219" s="5">
        <v>0.11942999999999999</v>
      </c>
    </row>
    <row r="220" spans="1:25" ht="42.75" x14ac:dyDescent="0.4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20">
        <v>1</v>
      </c>
      <c r="M220" t="b">
        <v>0</v>
      </c>
      <c r="N220" t="s">
        <v>8268</v>
      </c>
      <c r="O220" s="5">
        <f t="shared" si="15"/>
        <v>0.02</v>
      </c>
      <c r="P220" s="18">
        <f t="shared" si="16"/>
        <v>100</v>
      </c>
      <c r="Q220" t="s">
        <v>8311</v>
      </c>
      <c r="R220" t="s">
        <v>8315</v>
      </c>
      <c r="S220" s="10">
        <f t="shared" si="17"/>
        <v>42079.628344907411</v>
      </c>
      <c r="T220" s="11">
        <f t="shared" si="18"/>
        <v>42139.628344907411</v>
      </c>
      <c r="U220">
        <f t="shared" si="19"/>
        <v>60</v>
      </c>
      <c r="W220" s="20">
        <v>1</v>
      </c>
      <c r="X220" s="18">
        <v>100</v>
      </c>
      <c r="Y220" s="5">
        <v>0.02</v>
      </c>
    </row>
    <row r="221" spans="1:25" ht="28.5" x14ac:dyDescent="0.4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20">
        <v>76</v>
      </c>
      <c r="M221" t="b">
        <v>0</v>
      </c>
      <c r="N221" t="s">
        <v>8268</v>
      </c>
      <c r="O221" s="5">
        <f t="shared" si="15"/>
        <v>0.17630000000000001</v>
      </c>
      <c r="P221" s="18">
        <f t="shared" si="16"/>
        <v>115.98684210526316</v>
      </c>
      <c r="Q221" t="s">
        <v>8311</v>
      </c>
      <c r="R221" t="s">
        <v>8315</v>
      </c>
      <c r="S221" s="10">
        <f t="shared" si="17"/>
        <v>42429.326678240745</v>
      </c>
      <c r="T221" s="11">
        <f t="shared" si="18"/>
        <v>42461.290972222225</v>
      </c>
      <c r="U221">
        <f t="shared" si="19"/>
        <v>32</v>
      </c>
      <c r="W221" s="20">
        <v>76</v>
      </c>
      <c r="X221" s="18">
        <v>8815</v>
      </c>
      <c r="Y221" s="5">
        <v>0.17630000000000001</v>
      </c>
    </row>
    <row r="222" spans="1:25" ht="42.75" hidden="1" x14ac:dyDescent="0.4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20">
        <v>3</v>
      </c>
      <c r="M222" t="b">
        <v>0</v>
      </c>
      <c r="N222" t="s">
        <v>8268</v>
      </c>
      <c r="O222" s="5">
        <f t="shared" si="15"/>
        <v>7.1999999999999998E-3</v>
      </c>
      <c r="P222" s="18">
        <f t="shared" si="16"/>
        <v>120</v>
      </c>
      <c r="Q222" t="s">
        <v>8311</v>
      </c>
      <c r="R222" t="s">
        <v>8315</v>
      </c>
      <c r="S222" s="10">
        <f t="shared" si="17"/>
        <v>42195.643865740742</v>
      </c>
      <c r="T222" s="11">
        <f t="shared" si="18"/>
        <v>42236.837499999994</v>
      </c>
      <c r="U222">
        <f t="shared" si="19"/>
        <v>41</v>
      </c>
      <c r="W222" s="20">
        <v>3</v>
      </c>
      <c r="X222" s="18">
        <v>360</v>
      </c>
      <c r="Y222" s="5">
        <v>7.1999999999999998E-3</v>
      </c>
    </row>
    <row r="223" spans="1:25" hidden="1" x14ac:dyDescent="0.4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20">
        <v>0</v>
      </c>
      <c r="M223" t="b">
        <v>0</v>
      </c>
      <c r="N223" t="s">
        <v>8268</v>
      </c>
      <c r="O223" s="5">
        <f t="shared" si="15"/>
        <v>0</v>
      </c>
      <c r="P223" s="18" t="e">
        <f t="shared" si="16"/>
        <v>#DIV/0!</v>
      </c>
      <c r="Q223" t="s">
        <v>8311</v>
      </c>
      <c r="R223" t="s">
        <v>8315</v>
      </c>
      <c r="S223" s="10">
        <f t="shared" si="17"/>
        <v>42031.837546296301</v>
      </c>
      <c r="T223" s="11">
        <f t="shared" si="18"/>
        <v>42091.79587962963</v>
      </c>
      <c r="U223">
        <f t="shared" si="19"/>
        <v>60</v>
      </c>
      <c r="W223" s="20">
        <v>0</v>
      </c>
      <c r="X223" s="18">
        <v>0</v>
      </c>
      <c r="Y223" s="5">
        <v>0</v>
      </c>
    </row>
    <row r="224" spans="1:25" ht="42.75" x14ac:dyDescent="0.4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20">
        <v>2</v>
      </c>
      <c r="M224" t="b">
        <v>0</v>
      </c>
      <c r="N224" t="s">
        <v>8268</v>
      </c>
      <c r="O224" s="5">
        <f t="shared" si="15"/>
        <v>0.13</v>
      </c>
      <c r="P224" s="18">
        <f t="shared" si="16"/>
        <v>65</v>
      </c>
      <c r="Q224" t="s">
        <v>8311</v>
      </c>
      <c r="R224" t="s">
        <v>8315</v>
      </c>
      <c r="S224" s="10">
        <f t="shared" si="17"/>
        <v>42031.769884259258</v>
      </c>
      <c r="T224" s="11">
        <f t="shared" si="18"/>
        <v>42090.110416666663</v>
      </c>
      <c r="U224">
        <f t="shared" si="19"/>
        <v>59</v>
      </c>
      <c r="W224" s="20">
        <v>2</v>
      </c>
      <c r="X224" s="18">
        <v>130</v>
      </c>
      <c r="Y224" s="5">
        <v>0.13</v>
      </c>
    </row>
    <row r="225" spans="1:25" ht="42.75" hidden="1" x14ac:dyDescent="0.4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20">
        <v>0</v>
      </c>
      <c r="M225" t="b">
        <v>0</v>
      </c>
      <c r="N225" t="s">
        <v>8268</v>
      </c>
      <c r="O225" s="5">
        <f t="shared" si="15"/>
        <v>0</v>
      </c>
      <c r="P225" s="18" t="e">
        <f t="shared" si="16"/>
        <v>#DIV/0!</v>
      </c>
      <c r="Q225" t="s">
        <v>8311</v>
      </c>
      <c r="R225" t="s">
        <v>8315</v>
      </c>
      <c r="S225" s="10">
        <f t="shared" si="17"/>
        <v>42482.048032407409</v>
      </c>
      <c r="T225" s="11">
        <f t="shared" si="18"/>
        <v>42512.045138888891</v>
      </c>
      <c r="U225">
        <f t="shared" si="19"/>
        <v>30</v>
      </c>
      <c r="W225" s="20">
        <v>0</v>
      </c>
      <c r="X225" s="18">
        <v>0</v>
      </c>
      <c r="Y225" s="5">
        <v>0</v>
      </c>
    </row>
    <row r="226" spans="1:25" ht="42.75" hidden="1" x14ac:dyDescent="0.4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20">
        <v>0</v>
      </c>
      <c r="M226" t="b">
        <v>0</v>
      </c>
      <c r="N226" t="s">
        <v>8268</v>
      </c>
      <c r="O226" s="5">
        <f t="shared" si="15"/>
        <v>0</v>
      </c>
      <c r="P226" s="18" t="e">
        <f t="shared" si="16"/>
        <v>#DIV/0!</v>
      </c>
      <c r="Q226" t="s">
        <v>8311</v>
      </c>
      <c r="R226" t="s">
        <v>8315</v>
      </c>
      <c r="S226" s="10">
        <f t="shared" si="17"/>
        <v>42135.235254629632</v>
      </c>
      <c r="T226" s="11">
        <f t="shared" si="18"/>
        <v>42195.235254629632</v>
      </c>
      <c r="U226">
        <f t="shared" si="19"/>
        <v>60</v>
      </c>
      <c r="W226" s="20">
        <v>0</v>
      </c>
      <c r="X226" s="18">
        <v>0</v>
      </c>
      <c r="Y226" s="5">
        <v>0</v>
      </c>
    </row>
    <row r="227" spans="1:25" ht="42.75" hidden="1" x14ac:dyDescent="0.4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20">
        <v>0</v>
      </c>
      <c r="M227" t="b">
        <v>0</v>
      </c>
      <c r="N227" t="s">
        <v>8268</v>
      </c>
      <c r="O227" s="5">
        <f t="shared" si="15"/>
        <v>0</v>
      </c>
      <c r="P227" s="18" t="e">
        <f t="shared" si="16"/>
        <v>#DIV/0!</v>
      </c>
      <c r="Q227" t="s">
        <v>8311</v>
      </c>
      <c r="R227" t="s">
        <v>8315</v>
      </c>
      <c r="S227" s="10">
        <f t="shared" si="17"/>
        <v>42438.961273148147</v>
      </c>
      <c r="T227" s="11">
        <f t="shared" si="18"/>
        <v>42468.919606481482</v>
      </c>
      <c r="U227">
        <f t="shared" si="19"/>
        <v>30</v>
      </c>
      <c r="W227" s="20">
        <v>0</v>
      </c>
      <c r="X227" s="18">
        <v>0</v>
      </c>
      <c r="Y227" s="5">
        <v>0</v>
      </c>
    </row>
    <row r="228" spans="1:25" ht="42.75" hidden="1" x14ac:dyDescent="0.4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20">
        <v>2</v>
      </c>
      <c r="M228" t="b">
        <v>0</v>
      </c>
      <c r="N228" t="s">
        <v>8268</v>
      </c>
      <c r="O228" s="5">
        <f t="shared" si="15"/>
        <v>8.6206896551724137E-3</v>
      </c>
      <c r="P228" s="18">
        <f t="shared" si="16"/>
        <v>125</v>
      </c>
      <c r="Q228" t="s">
        <v>8311</v>
      </c>
      <c r="R228" t="s">
        <v>8315</v>
      </c>
      <c r="S228" s="10">
        <f t="shared" si="17"/>
        <v>42106.666018518517</v>
      </c>
      <c r="T228" s="11">
        <f t="shared" si="18"/>
        <v>42155.395138888889</v>
      </c>
      <c r="U228">
        <f t="shared" si="19"/>
        <v>49</v>
      </c>
      <c r="W228" s="20">
        <v>2</v>
      </c>
      <c r="X228" s="18">
        <v>250</v>
      </c>
      <c r="Y228" s="5">
        <v>8.6206896551724137E-3</v>
      </c>
    </row>
    <row r="229" spans="1:25" ht="42.75" hidden="1" x14ac:dyDescent="0.4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20">
        <v>0</v>
      </c>
      <c r="M229" t="b">
        <v>0</v>
      </c>
      <c r="N229" t="s">
        <v>8268</v>
      </c>
      <c r="O229" s="5">
        <f t="shared" si="15"/>
        <v>0</v>
      </c>
      <c r="P229" s="18" t="e">
        <f t="shared" si="16"/>
        <v>#DIV/0!</v>
      </c>
      <c r="Q229" t="s">
        <v>8311</v>
      </c>
      <c r="R229" t="s">
        <v>8315</v>
      </c>
      <c r="S229" s="10">
        <f t="shared" si="17"/>
        <v>42164.893993055557</v>
      </c>
      <c r="T229" s="11">
        <f t="shared" si="18"/>
        <v>42194.893993055557</v>
      </c>
      <c r="U229">
        <f t="shared" si="19"/>
        <v>30</v>
      </c>
      <c r="W229" s="20">
        <v>0</v>
      </c>
      <c r="X229" s="18">
        <v>0</v>
      </c>
      <c r="Y229" s="5">
        <v>0</v>
      </c>
    </row>
    <row r="230" spans="1:25" ht="28.5" hidden="1" x14ac:dyDescent="0.4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20">
        <v>0</v>
      </c>
      <c r="M230" t="b">
        <v>0</v>
      </c>
      <c r="N230" t="s">
        <v>8268</v>
      </c>
      <c r="O230" s="5">
        <f t="shared" si="15"/>
        <v>0</v>
      </c>
      <c r="P230" s="18" t="e">
        <f t="shared" si="16"/>
        <v>#DIV/0!</v>
      </c>
      <c r="Q230" t="s">
        <v>8311</v>
      </c>
      <c r="R230" t="s">
        <v>8315</v>
      </c>
      <c r="S230" s="10">
        <f t="shared" si="17"/>
        <v>42096.686400462961</v>
      </c>
      <c r="T230" s="11">
        <f t="shared" si="18"/>
        <v>42156.686400462961</v>
      </c>
      <c r="U230">
        <f t="shared" si="19"/>
        <v>60</v>
      </c>
      <c r="W230" s="20">
        <v>0</v>
      </c>
      <c r="X230" s="18">
        <v>0</v>
      </c>
      <c r="Y230" s="5">
        <v>0</v>
      </c>
    </row>
    <row r="231" spans="1:25" ht="42.75" hidden="1" x14ac:dyDescent="0.4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20">
        <v>0</v>
      </c>
      <c r="M231" t="b">
        <v>0</v>
      </c>
      <c r="N231" t="s">
        <v>8268</v>
      </c>
      <c r="O231" s="5">
        <f t="shared" si="15"/>
        <v>0</v>
      </c>
      <c r="P231" s="18" t="e">
        <f t="shared" si="16"/>
        <v>#DIV/0!</v>
      </c>
      <c r="Q231" t="s">
        <v>8311</v>
      </c>
      <c r="R231" t="s">
        <v>8315</v>
      </c>
      <c r="S231" s="10">
        <f t="shared" si="17"/>
        <v>42383.933993055558</v>
      </c>
      <c r="T231" s="11">
        <f t="shared" si="18"/>
        <v>42413.933993055558</v>
      </c>
      <c r="U231">
        <f t="shared" si="19"/>
        <v>30</v>
      </c>
      <c r="W231" s="20">
        <v>0</v>
      </c>
      <c r="X231" s="18">
        <v>0</v>
      </c>
      <c r="Y231" s="5">
        <v>0</v>
      </c>
    </row>
    <row r="232" spans="1:25" ht="42.75" hidden="1" x14ac:dyDescent="0.4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20">
        <v>2</v>
      </c>
      <c r="M232" t="b">
        <v>0</v>
      </c>
      <c r="N232" t="s">
        <v>8268</v>
      </c>
      <c r="O232" s="5">
        <f t="shared" si="15"/>
        <v>4.0000000000000001E-3</v>
      </c>
      <c r="P232" s="18">
        <f t="shared" si="16"/>
        <v>30</v>
      </c>
      <c r="Q232" t="s">
        <v>8311</v>
      </c>
      <c r="R232" t="s">
        <v>8315</v>
      </c>
      <c r="S232" s="10">
        <f t="shared" si="17"/>
        <v>42129.777210648142</v>
      </c>
      <c r="T232" s="11">
        <f t="shared" si="18"/>
        <v>42159.777210648142</v>
      </c>
      <c r="U232">
        <f t="shared" si="19"/>
        <v>30</v>
      </c>
      <c r="W232" s="20">
        <v>2</v>
      </c>
      <c r="X232" s="18">
        <v>60</v>
      </c>
      <c r="Y232" s="5">
        <v>4.0000000000000001E-3</v>
      </c>
    </row>
    <row r="233" spans="1:25" ht="42.75" hidden="1" x14ac:dyDescent="0.4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20">
        <v>0</v>
      </c>
      <c r="M233" t="b">
        <v>0</v>
      </c>
      <c r="N233" t="s">
        <v>8268</v>
      </c>
      <c r="O233" s="5">
        <f t="shared" si="15"/>
        <v>0</v>
      </c>
      <c r="P233" s="18" t="e">
        <f t="shared" si="16"/>
        <v>#DIV/0!</v>
      </c>
      <c r="Q233" t="s">
        <v>8311</v>
      </c>
      <c r="R233" t="s">
        <v>8315</v>
      </c>
      <c r="S233" s="10">
        <f t="shared" si="17"/>
        <v>42341.958923611113</v>
      </c>
      <c r="T233" s="11">
        <f t="shared" si="18"/>
        <v>42371.958923611113</v>
      </c>
      <c r="U233">
        <f t="shared" si="19"/>
        <v>30</v>
      </c>
      <c r="W233" s="20">
        <v>0</v>
      </c>
      <c r="X233" s="18">
        <v>0</v>
      </c>
      <c r="Y233" s="5">
        <v>0</v>
      </c>
    </row>
    <row r="234" spans="1:25" ht="42.75" x14ac:dyDescent="0.4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20">
        <v>7</v>
      </c>
      <c r="M234" t="b">
        <v>0</v>
      </c>
      <c r="N234" t="s">
        <v>8268</v>
      </c>
      <c r="O234" s="5">
        <f t="shared" si="15"/>
        <v>2.75E-2</v>
      </c>
      <c r="P234" s="18">
        <f t="shared" si="16"/>
        <v>15.714285714285714</v>
      </c>
      <c r="Q234" t="s">
        <v>8311</v>
      </c>
      <c r="R234" t="s">
        <v>8315</v>
      </c>
      <c r="S234" s="10">
        <f t="shared" si="17"/>
        <v>42032.82576388889</v>
      </c>
      <c r="T234" s="11">
        <f t="shared" si="18"/>
        <v>42062.82576388889</v>
      </c>
      <c r="U234">
        <f t="shared" si="19"/>
        <v>30</v>
      </c>
      <c r="W234" s="20">
        <v>7</v>
      </c>
      <c r="X234" s="18">
        <v>110</v>
      </c>
      <c r="Y234" s="5">
        <v>2.75E-2</v>
      </c>
    </row>
    <row r="235" spans="1:25" ht="42.75" hidden="1" x14ac:dyDescent="0.4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20">
        <v>0</v>
      </c>
      <c r="M235" t="b">
        <v>0</v>
      </c>
      <c r="N235" t="s">
        <v>8268</v>
      </c>
      <c r="O235" s="5">
        <f t="shared" si="15"/>
        <v>0</v>
      </c>
      <c r="P235" s="18" t="e">
        <f t="shared" si="16"/>
        <v>#DIV/0!</v>
      </c>
      <c r="Q235" t="s">
        <v>8311</v>
      </c>
      <c r="R235" t="s">
        <v>8315</v>
      </c>
      <c r="S235" s="10">
        <f t="shared" si="17"/>
        <v>42612.911712962959</v>
      </c>
      <c r="T235" s="11">
        <f t="shared" si="18"/>
        <v>42642.911712962959</v>
      </c>
      <c r="U235">
        <f t="shared" si="19"/>
        <v>30</v>
      </c>
      <c r="W235" s="20">
        <v>0</v>
      </c>
      <c r="X235" s="18">
        <v>0</v>
      </c>
      <c r="Y235" s="5">
        <v>0</v>
      </c>
    </row>
    <row r="236" spans="1:25" ht="42.75" x14ac:dyDescent="0.4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20">
        <v>5</v>
      </c>
      <c r="M236" t="b">
        <v>0</v>
      </c>
      <c r="N236" t="s">
        <v>8268</v>
      </c>
      <c r="O236" s="5">
        <f t="shared" si="15"/>
        <v>0.40100000000000002</v>
      </c>
      <c r="P236" s="18">
        <f t="shared" si="16"/>
        <v>80.2</v>
      </c>
      <c r="Q236" t="s">
        <v>8311</v>
      </c>
      <c r="R236" t="s">
        <v>8315</v>
      </c>
      <c r="S236" s="10">
        <f t="shared" si="17"/>
        <v>42136.035405092596</v>
      </c>
      <c r="T236" s="11">
        <f t="shared" si="18"/>
        <v>42176.035405092596</v>
      </c>
      <c r="U236">
        <f t="shared" si="19"/>
        <v>40</v>
      </c>
      <c r="W236" s="20">
        <v>5</v>
      </c>
      <c r="X236" s="18">
        <v>401</v>
      </c>
      <c r="Y236" s="5">
        <v>0.40100000000000002</v>
      </c>
    </row>
    <row r="237" spans="1:25" ht="42.75" hidden="1" x14ac:dyDescent="0.4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20">
        <v>0</v>
      </c>
      <c r="M237" t="b">
        <v>0</v>
      </c>
      <c r="N237" t="s">
        <v>8268</v>
      </c>
      <c r="O237" s="5">
        <f t="shared" si="15"/>
        <v>0</v>
      </c>
      <c r="P237" s="18" t="e">
        <f t="shared" si="16"/>
        <v>#DIV/0!</v>
      </c>
      <c r="Q237" t="s">
        <v>8311</v>
      </c>
      <c r="R237" t="s">
        <v>8315</v>
      </c>
      <c r="S237" s="10">
        <f t="shared" si="17"/>
        <v>42164.908530092594</v>
      </c>
      <c r="T237" s="11">
        <f t="shared" si="18"/>
        <v>42194.908530092594</v>
      </c>
      <c r="U237">
        <f t="shared" si="19"/>
        <v>30</v>
      </c>
      <c r="W237" s="20">
        <v>0</v>
      </c>
      <c r="X237" s="18">
        <v>0</v>
      </c>
      <c r="Y237" s="5">
        <v>0</v>
      </c>
    </row>
    <row r="238" spans="1:25" ht="42.75" hidden="1" x14ac:dyDescent="0.4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20">
        <v>0</v>
      </c>
      <c r="M238" t="b">
        <v>0</v>
      </c>
      <c r="N238" t="s">
        <v>8268</v>
      </c>
      <c r="O238" s="5">
        <f t="shared" si="15"/>
        <v>0</v>
      </c>
      <c r="P238" s="18" t="e">
        <f t="shared" si="16"/>
        <v>#DIV/0!</v>
      </c>
      <c r="Q238" t="s">
        <v>8311</v>
      </c>
      <c r="R238" t="s">
        <v>8315</v>
      </c>
      <c r="S238" s="10">
        <f t="shared" si="17"/>
        <v>42321.08447916666</v>
      </c>
      <c r="T238" s="11">
        <f t="shared" si="18"/>
        <v>42374</v>
      </c>
      <c r="U238">
        <f t="shared" si="19"/>
        <v>53</v>
      </c>
      <c r="W238" s="20">
        <v>0</v>
      </c>
      <c r="X238" s="18">
        <v>0</v>
      </c>
      <c r="Y238" s="5">
        <v>0</v>
      </c>
    </row>
    <row r="239" spans="1:25" hidden="1" x14ac:dyDescent="0.4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20">
        <v>1</v>
      </c>
      <c r="M239" t="b">
        <v>0</v>
      </c>
      <c r="N239" t="s">
        <v>8268</v>
      </c>
      <c r="O239" s="5">
        <f t="shared" si="15"/>
        <v>3.3333333333333335E-3</v>
      </c>
      <c r="P239" s="18">
        <f t="shared" si="16"/>
        <v>50</v>
      </c>
      <c r="Q239" t="s">
        <v>8311</v>
      </c>
      <c r="R239" t="s">
        <v>8315</v>
      </c>
      <c r="S239" s="10">
        <f t="shared" si="17"/>
        <v>42377.577187499999</v>
      </c>
      <c r="T239" s="11">
        <f t="shared" si="18"/>
        <v>42437.577187499999</v>
      </c>
      <c r="U239">
        <f t="shared" si="19"/>
        <v>60</v>
      </c>
      <c r="W239" s="20">
        <v>1</v>
      </c>
      <c r="X239" s="18">
        <v>50</v>
      </c>
      <c r="Y239" s="5">
        <v>3.3333333333333335E-3</v>
      </c>
    </row>
    <row r="240" spans="1:25" ht="42.75" hidden="1" x14ac:dyDescent="0.4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20">
        <v>0</v>
      </c>
      <c r="M240" t="b">
        <v>0</v>
      </c>
      <c r="N240" t="s">
        <v>8268</v>
      </c>
      <c r="O240" s="5">
        <f t="shared" si="15"/>
        <v>0</v>
      </c>
      <c r="P240" s="18" t="e">
        <f t="shared" si="16"/>
        <v>#DIV/0!</v>
      </c>
      <c r="Q240" t="s">
        <v>8311</v>
      </c>
      <c r="R240" t="s">
        <v>8315</v>
      </c>
      <c r="S240" s="10">
        <f t="shared" si="17"/>
        <v>42713.962499999994</v>
      </c>
      <c r="T240" s="11">
        <f t="shared" si="18"/>
        <v>42734.375</v>
      </c>
      <c r="U240">
        <f t="shared" si="19"/>
        <v>21</v>
      </c>
      <c r="W240" s="20">
        <v>0</v>
      </c>
      <c r="X240" s="18">
        <v>0</v>
      </c>
      <c r="Y240" s="5">
        <v>0</v>
      </c>
    </row>
    <row r="241" spans="1:25" ht="42.75" x14ac:dyDescent="0.4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20">
        <v>5</v>
      </c>
      <c r="M241" t="b">
        <v>0</v>
      </c>
      <c r="N241" t="s">
        <v>8268</v>
      </c>
      <c r="O241" s="5">
        <f t="shared" si="15"/>
        <v>0.25</v>
      </c>
      <c r="P241" s="18">
        <f t="shared" si="16"/>
        <v>50</v>
      </c>
      <c r="Q241" t="s">
        <v>8311</v>
      </c>
      <c r="R241" t="s">
        <v>8315</v>
      </c>
      <c r="S241" s="10">
        <f t="shared" si="17"/>
        <v>42297.110300925924</v>
      </c>
      <c r="T241" s="11">
        <f t="shared" si="18"/>
        <v>42316.5</v>
      </c>
      <c r="U241">
        <f t="shared" si="19"/>
        <v>19</v>
      </c>
      <c r="W241" s="20">
        <v>5</v>
      </c>
      <c r="X241" s="18">
        <v>250</v>
      </c>
      <c r="Y241" s="5">
        <v>0.25</v>
      </c>
    </row>
    <row r="242" spans="1:25" ht="42.75" x14ac:dyDescent="0.4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20">
        <v>137</v>
      </c>
      <c r="M242" t="b">
        <v>1</v>
      </c>
      <c r="N242" t="s">
        <v>8269</v>
      </c>
      <c r="O242" s="5">
        <f t="shared" si="15"/>
        <v>1.0763413333333334</v>
      </c>
      <c r="P242" s="18">
        <f t="shared" si="16"/>
        <v>117.84759124087591</v>
      </c>
      <c r="Q242" t="s">
        <v>8311</v>
      </c>
      <c r="R242" t="s">
        <v>8316</v>
      </c>
      <c r="S242" s="10">
        <f t="shared" si="17"/>
        <v>41354.708460648151</v>
      </c>
      <c r="T242" s="11">
        <f t="shared" si="18"/>
        <v>41399.708460648151</v>
      </c>
      <c r="U242">
        <f t="shared" si="19"/>
        <v>45</v>
      </c>
      <c r="W242" s="20">
        <v>137</v>
      </c>
      <c r="X242" s="18">
        <v>16145.12</v>
      </c>
      <c r="Y242" s="5">
        <v>1.0763413333333334</v>
      </c>
    </row>
    <row r="243" spans="1:25" ht="42.75" x14ac:dyDescent="0.4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20">
        <v>376</v>
      </c>
      <c r="M243" t="b">
        <v>1</v>
      </c>
      <c r="N243" t="s">
        <v>8269</v>
      </c>
      <c r="O243" s="5">
        <f t="shared" si="15"/>
        <v>1.1263736263736264</v>
      </c>
      <c r="P243" s="18">
        <f t="shared" si="16"/>
        <v>109.04255319148936</v>
      </c>
      <c r="Q243" t="s">
        <v>8311</v>
      </c>
      <c r="R243" t="s">
        <v>8316</v>
      </c>
      <c r="S243" s="10">
        <f t="shared" si="17"/>
        <v>41949.697962962964</v>
      </c>
      <c r="T243" s="11">
        <f t="shared" si="18"/>
        <v>41994.697962962964</v>
      </c>
      <c r="U243">
        <f t="shared" si="19"/>
        <v>45</v>
      </c>
      <c r="W243" s="20">
        <v>376</v>
      </c>
      <c r="X243" s="18">
        <v>41000</v>
      </c>
      <c r="Y243" s="5">
        <v>1.1263736263736264</v>
      </c>
    </row>
    <row r="244" spans="1:25" ht="42.75" x14ac:dyDescent="0.4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20">
        <v>202</v>
      </c>
      <c r="M244" t="b">
        <v>1</v>
      </c>
      <c r="N244" t="s">
        <v>8269</v>
      </c>
      <c r="O244" s="5">
        <f t="shared" si="15"/>
        <v>1.1346153846153846</v>
      </c>
      <c r="P244" s="18">
        <f t="shared" si="16"/>
        <v>73.019801980198025</v>
      </c>
      <c r="Q244" t="s">
        <v>8311</v>
      </c>
      <c r="R244" t="s">
        <v>8316</v>
      </c>
      <c r="S244" s="10">
        <f t="shared" si="17"/>
        <v>40862.492939814816</v>
      </c>
      <c r="T244" s="11">
        <f t="shared" si="18"/>
        <v>40897.492939814816</v>
      </c>
      <c r="U244">
        <f t="shared" si="19"/>
        <v>35</v>
      </c>
      <c r="W244" s="20">
        <v>202</v>
      </c>
      <c r="X244" s="18">
        <v>14750</v>
      </c>
      <c r="Y244" s="5">
        <v>1.1346153846153846</v>
      </c>
    </row>
    <row r="245" spans="1:25" ht="42.75" x14ac:dyDescent="0.4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20">
        <v>328</v>
      </c>
      <c r="M245" t="b">
        <v>1</v>
      </c>
      <c r="N245" t="s">
        <v>8269</v>
      </c>
      <c r="O245" s="5">
        <f t="shared" si="15"/>
        <v>1.0259199999999999</v>
      </c>
      <c r="P245" s="18">
        <f t="shared" si="16"/>
        <v>78.195121951219505</v>
      </c>
      <c r="Q245" t="s">
        <v>8311</v>
      </c>
      <c r="R245" t="s">
        <v>8316</v>
      </c>
      <c r="S245" s="10">
        <f t="shared" si="17"/>
        <v>41662.047500000001</v>
      </c>
      <c r="T245" s="11">
        <f t="shared" si="18"/>
        <v>41692.047500000001</v>
      </c>
      <c r="U245">
        <f t="shared" si="19"/>
        <v>30</v>
      </c>
      <c r="W245" s="20">
        <v>328</v>
      </c>
      <c r="X245" s="18">
        <v>25648</v>
      </c>
      <c r="Y245" s="5">
        <v>1.0259199999999999</v>
      </c>
    </row>
    <row r="246" spans="1:25" ht="57" x14ac:dyDescent="0.4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20">
        <v>84</v>
      </c>
      <c r="M246" t="b">
        <v>1</v>
      </c>
      <c r="N246" t="s">
        <v>8269</v>
      </c>
      <c r="O246" s="5">
        <f t="shared" si="15"/>
        <v>1.1375714285714287</v>
      </c>
      <c r="P246" s="18">
        <f t="shared" si="16"/>
        <v>47.398809523809526</v>
      </c>
      <c r="Q246" t="s">
        <v>8311</v>
      </c>
      <c r="R246" t="s">
        <v>8316</v>
      </c>
      <c r="S246" s="10">
        <f t="shared" si="17"/>
        <v>40213.323599537034</v>
      </c>
      <c r="T246" s="11">
        <f t="shared" si="18"/>
        <v>40253.29583333333</v>
      </c>
      <c r="U246">
        <f t="shared" si="19"/>
        <v>40</v>
      </c>
      <c r="W246" s="20">
        <v>84</v>
      </c>
      <c r="X246" s="18">
        <v>3981.5</v>
      </c>
      <c r="Y246" s="5">
        <v>1.1375714285714287</v>
      </c>
    </row>
    <row r="247" spans="1:25" ht="42.75" x14ac:dyDescent="0.4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20">
        <v>96</v>
      </c>
      <c r="M247" t="b">
        <v>1</v>
      </c>
      <c r="N247" t="s">
        <v>8269</v>
      </c>
      <c r="O247" s="5">
        <f t="shared" si="15"/>
        <v>1.0371999999999999</v>
      </c>
      <c r="P247" s="18">
        <f t="shared" si="16"/>
        <v>54.020833333333336</v>
      </c>
      <c r="Q247" t="s">
        <v>8311</v>
      </c>
      <c r="R247" t="s">
        <v>8316</v>
      </c>
      <c r="S247" s="10">
        <f t="shared" si="17"/>
        <v>41107.053067129629</v>
      </c>
      <c r="T247" s="11">
        <f t="shared" si="18"/>
        <v>41137.053067129629</v>
      </c>
      <c r="U247">
        <f t="shared" si="19"/>
        <v>30</v>
      </c>
      <c r="W247" s="20">
        <v>96</v>
      </c>
      <c r="X247" s="18">
        <v>5186</v>
      </c>
      <c r="Y247" s="5">
        <v>1.0371999999999999</v>
      </c>
    </row>
    <row r="248" spans="1:25" ht="42.75" x14ac:dyDescent="0.4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20">
        <v>223</v>
      </c>
      <c r="M248" t="b">
        <v>1</v>
      </c>
      <c r="N248" t="s">
        <v>8269</v>
      </c>
      <c r="O248" s="5">
        <f t="shared" si="15"/>
        <v>3.0546000000000002</v>
      </c>
      <c r="P248" s="18">
        <f t="shared" si="16"/>
        <v>68.488789237668158</v>
      </c>
      <c r="Q248" t="s">
        <v>8311</v>
      </c>
      <c r="R248" t="s">
        <v>8316</v>
      </c>
      <c r="S248" s="10">
        <f t="shared" si="17"/>
        <v>40480.363483796296</v>
      </c>
      <c r="T248" s="11">
        <f t="shared" si="18"/>
        <v>40530.405150462961</v>
      </c>
      <c r="U248">
        <f t="shared" si="19"/>
        <v>50</v>
      </c>
      <c r="W248" s="20">
        <v>223</v>
      </c>
      <c r="X248" s="18">
        <v>15273</v>
      </c>
      <c r="Y248" s="5">
        <v>3.0546000000000002</v>
      </c>
    </row>
    <row r="249" spans="1:25" ht="57" x14ac:dyDescent="0.4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20">
        <v>62</v>
      </c>
      <c r="M249" t="b">
        <v>1</v>
      </c>
      <c r="N249" t="s">
        <v>8269</v>
      </c>
      <c r="O249" s="5">
        <f t="shared" si="15"/>
        <v>1.341</v>
      </c>
      <c r="P249" s="18">
        <f t="shared" si="16"/>
        <v>108.14516129032258</v>
      </c>
      <c r="Q249" t="s">
        <v>8311</v>
      </c>
      <c r="R249" t="s">
        <v>8316</v>
      </c>
      <c r="S249" s="10">
        <f t="shared" si="17"/>
        <v>40430.604328703703</v>
      </c>
      <c r="T249" s="11">
        <f t="shared" si="18"/>
        <v>40467.152083333334</v>
      </c>
      <c r="U249">
        <f t="shared" si="19"/>
        <v>37</v>
      </c>
      <c r="W249" s="20">
        <v>62</v>
      </c>
      <c r="X249" s="18">
        <v>6705</v>
      </c>
      <c r="Y249" s="5">
        <v>1.341</v>
      </c>
    </row>
    <row r="250" spans="1:25" ht="42.75" x14ac:dyDescent="0.4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20">
        <v>146</v>
      </c>
      <c r="M250" t="b">
        <v>1</v>
      </c>
      <c r="N250" t="s">
        <v>8269</v>
      </c>
      <c r="O250" s="5">
        <f t="shared" si="15"/>
        <v>1.0133294117647058</v>
      </c>
      <c r="P250" s="18">
        <f t="shared" si="16"/>
        <v>589.95205479452056</v>
      </c>
      <c r="Q250" t="s">
        <v>8311</v>
      </c>
      <c r="R250" t="s">
        <v>8316</v>
      </c>
      <c r="S250" s="10">
        <f t="shared" si="17"/>
        <v>40870.774409722224</v>
      </c>
      <c r="T250" s="11">
        <f t="shared" si="18"/>
        <v>40915.774409722224</v>
      </c>
      <c r="U250">
        <f t="shared" si="19"/>
        <v>45</v>
      </c>
      <c r="W250" s="20">
        <v>146</v>
      </c>
      <c r="X250" s="18">
        <v>86133</v>
      </c>
      <c r="Y250" s="5">
        <v>1.0133294117647058</v>
      </c>
    </row>
    <row r="251" spans="1:25" ht="57" x14ac:dyDescent="0.4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20">
        <v>235</v>
      </c>
      <c r="M251" t="b">
        <v>1</v>
      </c>
      <c r="N251" t="s">
        <v>8269</v>
      </c>
      <c r="O251" s="5">
        <f t="shared" si="15"/>
        <v>1.1292</v>
      </c>
      <c r="P251" s="18">
        <f t="shared" si="16"/>
        <v>48.051063829787232</v>
      </c>
      <c r="Q251" t="s">
        <v>8311</v>
      </c>
      <c r="R251" t="s">
        <v>8316</v>
      </c>
      <c r="S251" s="10">
        <f t="shared" si="17"/>
        <v>40332.923842592594</v>
      </c>
      <c r="T251" s="11">
        <f t="shared" si="18"/>
        <v>40412.736111111109</v>
      </c>
      <c r="U251">
        <f t="shared" si="19"/>
        <v>80</v>
      </c>
      <c r="W251" s="20">
        <v>235</v>
      </c>
      <c r="X251" s="18">
        <v>11292</v>
      </c>
      <c r="Y251" s="5">
        <v>1.1292</v>
      </c>
    </row>
    <row r="252" spans="1:25" ht="42.75" hidden="1" x14ac:dyDescent="0.4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20">
        <v>437</v>
      </c>
      <c r="M252" t="b">
        <v>1</v>
      </c>
      <c r="N252" t="s">
        <v>8269</v>
      </c>
      <c r="O252" s="5">
        <f t="shared" si="15"/>
        <v>1.0558333333333334</v>
      </c>
      <c r="P252" s="18">
        <f t="shared" si="16"/>
        <v>72.482837528604122</v>
      </c>
      <c r="Q252" t="s">
        <v>8311</v>
      </c>
      <c r="R252" t="s">
        <v>8316</v>
      </c>
      <c r="S252" s="10">
        <f t="shared" si="17"/>
        <v>41401.565868055557</v>
      </c>
      <c r="T252" s="11">
        <f t="shared" si="18"/>
        <v>41431.565868055557</v>
      </c>
      <c r="U252">
        <f t="shared" si="19"/>
        <v>30</v>
      </c>
      <c r="W252" s="20">
        <v>437</v>
      </c>
      <c r="X252" s="18">
        <v>31675</v>
      </c>
      <c r="Y252" s="5">
        <v>1.0558333333333334</v>
      </c>
    </row>
    <row r="253" spans="1:25" ht="42.75" x14ac:dyDescent="0.4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20">
        <v>77</v>
      </c>
      <c r="M253" t="b">
        <v>1</v>
      </c>
      <c r="N253" t="s">
        <v>8269</v>
      </c>
      <c r="O253" s="5">
        <f t="shared" si="15"/>
        <v>1.2557142857142858</v>
      </c>
      <c r="P253" s="18">
        <f t="shared" si="16"/>
        <v>57.077922077922075</v>
      </c>
      <c r="Q253" t="s">
        <v>8311</v>
      </c>
      <c r="R253" t="s">
        <v>8316</v>
      </c>
      <c r="S253" s="10">
        <f t="shared" si="17"/>
        <v>41013.787569444445</v>
      </c>
      <c r="T253" s="11">
        <f t="shared" si="18"/>
        <v>41045.791666666664</v>
      </c>
      <c r="U253">
        <f t="shared" si="19"/>
        <v>32</v>
      </c>
      <c r="W253" s="20">
        <v>77</v>
      </c>
      <c r="X253" s="18">
        <v>4395</v>
      </c>
      <c r="Y253" s="5">
        <v>1.2557142857142858</v>
      </c>
    </row>
    <row r="254" spans="1:25" ht="42.75" x14ac:dyDescent="0.4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20">
        <v>108</v>
      </c>
      <c r="M254" t="b">
        <v>1</v>
      </c>
      <c r="N254" t="s">
        <v>8269</v>
      </c>
      <c r="O254" s="5">
        <f t="shared" si="15"/>
        <v>1.8455999999999999</v>
      </c>
      <c r="P254" s="18">
        <f t="shared" si="16"/>
        <v>85.444444444444443</v>
      </c>
      <c r="Q254" t="s">
        <v>8311</v>
      </c>
      <c r="R254" t="s">
        <v>8316</v>
      </c>
      <c r="S254" s="10">
        <f t="shared" si="17"/>
        <v>40266.662708333337</v>
      </c>
      <c r="T254" s="11">
        <f t="shared" si="18"/>
        <v>40330.165972222225</v>
      </c>
      <c r="U254">
        <f t="shared" si="19"/>
        <v>64</v>
      </c>
      <c r="W254" s="20">
        <v>108</v>
      </c>
      <c r="X254" s="18">
        <v>9228</v>
      </c>
      <c r="Y254" s="5">
        <v>1.8455999999999999</v>
      </c>
    </row>
    <row r="255" spans="1:25" ht="42.75" x14ac:dyDescent="0.4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20">
        <v>7</v>
      </c>
      <c r="M255" t="b">
        <v>1</v>
      </c>
      <c r="N255" t="s">
        <v>8269</v>
      </c>
      <c r="O255" s="5">
        <f t="shared" si="15"/>
        <v>1.0073333333333334</v>
      </c>
      <c r="P255" s="18">
        <f t="shared" si="16"/>
        <v>215.85714285714286</v>
      </c>
      <c r="Q255" t="s">
        <v>8311</v>
      </c>
      <c r="R255" t="s">
        <v>8316</v>
      </c>
      <c r="S255" s="10">
        <f t="shared" si="17"/>
        <v>40924.650868055556</v>
      </c>
      <c r="T255" s="11">
        <f t="shared" si="18"/>
        <v>40954.650868055556</v>
      </c>
      <c r="U255">
        <f t="shared" si="19"/>
        <v>30</v>
      </c>
      <c r="W255" s="20">
        <v>7</v>
      </c>
      <c r="X255" s="18">
        <v>1511</v>
      </c>
      <c r="Y255" s="5">
        <v>1.0073333333333334</v>
      </c>
    </row>
    <row r="256" spans="1:25" ht="42.75" x14ac:dyDescent="0.4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20">
        <v>314</v>
      </c>
      <c r="M256" t="b">
        <v>1</v>
      </c>
      <c r="N256" t="s">
        <v>8269</v>
      </c>
      <c r="O256" s="5">
        <f t="shared" si="15"/>
        <v>1.1694724999999999</v>
      </c>
      <c r="P256" s="18">
        <f t="shared" si="16"/>
        <v>89.38643312101911</v>
      </c>
      <c r="Q256" t="s">
        <v>8311</v>
      </c>
      <c r="R256" t="s">
        <v>8316</v>
      </c>
      <c r="S256" s="10">
        <f t="shared" si="17"/>
        <v>42263.952662037031</v>
      </c>
      <c r="T256" s="11">
        <f t="shared" si="18"/>
        <v>42294.083333333328</v>
      </c>
      <c r="U256">
        <f t="shared" si="19"/>
        <v>31</v>
      </c>
      <c r="W256" s="20">
        <v>314</v>
      </c>
      <c r="X256" s="18">
        <v>28067.34</v>
      </c>
      <c r="Y256" s="5">
        <v>1.1694724999999999</v>
      </c>
    </row>
    <row r="257" spans="1:25" ht="28.5" x14ac:dyDescent="0.4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20">
        <v>188</v>
      </c>
      <c r="M257" t="b">
        <v>1</v>
      </c>
      <c r="N257" t="s">
        <v>8269</v>
      </c>
      <c r="O257" s="5">
        <f t="shared" si="15"/>
        <v>1.0673325</v>
      </c>
      <c r="P257" s="18">
        <f t="shared" si="16"/>
        <v>45.418404255319146</v>
      </c>
      <c r="Q257" t="s">
        <v>8311</v>
      </c>
      <c r="R257" t="s">
        <v>8316</v>
      </c>
      <c r="S257" s="10">
        <f t="shared" si="17"/>
        <v>40588.526412037041</v>
      </c>
      <c r="T257" s="11">
        <f t="shared" si="18"/>
        <v>40618.48474537037</v>
      </c>
      <c r="U257">
        <f t="shared" si="19"/>
        <v>30</v>
      </c>
      <c r="W257" s="20">
        <v>188</v>
      </c>
      <c r="X257" s="18">
        <v>8538.66</v>
      </c>
      <c r="Y257" s="5">
        <v>1.0673325</v>
      </c>
    </row>
    <row r="258" spans="1:25" ht="42.75" x14ac:dyDescent="0.4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20">
        <v>275</v>
      </c>
      <c r="M258" t="b">
        <v>1</v>
      </c>
      <c r="N258" t="s">
        <v>8269</v>
      </c>
      <c r="O258" s="5">
        <f t="shared" si="15"/>
        <v>1.391</v>
      </c>
      <c r="P258" s="18">
        <f t="shared" si="16"/>
        <v>65.756363636363631</v>
      </c>
      <c r="Q258" t="s">
        <v>8311</v>
      </c>
      <c r="R258" t="s">
        <v>8316</v>
      </c>
      <c r="S258" s="10">
        <f t="shared" si="17"/>
        <v>41319.769293981481</v>
      </c>
      <c r="T258" s="11">
        <f t="shared" si="18"/>
        <v>41349.769293981481</v>
      </c>
      <c r="U258">
        <f t="shared" si="19"/>
        <v>30</v>
      </c>
      <c r="W258" s="20">
        <v>275</v>
      </c>
      <c r="X258" s="18">
        <v>18083</v>
      </c>
      <c r="Y258" s="5">
        <v>1.391</v>
      </c>
    </row>
    <row r="259" spans="1:25" ht="42.75" hidden="1" x14ac:dyDescent="0.4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20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18">
        <f t="shared" ref="P259:P322" si="21">E259/L259</f>
        <v>66.70405357142856</v>
      </c>
      <c r="Q259" t="s">
        <v>8311</v>
      </c>
      <c r="R259" t="s">
        <v>8316</v>
      </c>
      <c r="S259" s="10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_xlfn.DAYS(T259,S259)</f>
        <v>30</v>
      </c>
      <c r="W259" s="20">
        <v>560</v>
      </c>
      <c r="X259" s="18">
        <v>37354.269999999997</v>
      </c>
      <c r="Y259" s="5">
        <v>1.0672648571428571</v>
      </c>
    </row>
    <row r="260" spans="1:25" ht="42.75" hidden="1" x14ac:dyDescent="0.4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20">
        <v>688</v>
      </c>
      <c r="M260" t="b">
        <v>1</v>
      </c>
      <c r="N260" t="s">
        <v>8269</v>
      </c>
      <c r="O260" s="5">
        <f t="shared" si="20"/>
        <v>1.9114</v>
      </c>
      <c r="P260" s="18">
        <f t="shared" si="21"/>
        <v>83.345930232558146</v>
      </c>
      <c r="Q260" t="s">
        <v>8311</v>
      </c>
      <c r="R260" t="s">
        <v>8316</v>
      </c>
      <c r="S260" s="10">
        <f t="shared" si="22"/>
        <v>40682.051689814813</v>
      </c>
      <c r="T260" s="11">
        <f t="shared" si="23"/>
        <v>40712.051689814813</v>
      </c>
      <c r="U260">
        <f t="shared" si="24"/>
        <v>30</v>
      </c>
      <c r="W260" s="20">
        <v>688</v>
      </c>
      <c r="X260" s="18">
        <v>57342</v>
      </c>
      <c r="Y260" s="5">
        <v>1.9114</v>
      </c>
    </row>
    <row r="261" spans="1:25" ht="42.75" hidden="1" x14ac:dyDescent="0.4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20">
        <v>942</v>
      </c>
      <c r="M261" t="b">
        <v>1</v>
      </c>
      <c r="N261" t="s">
        <v>8269</v>
      </c>
      <c r="O261" s="5">
        <f t="shared" si="20"/>
        <v>1.3193789333333332</v>
      </c>
      <c r="P261" s="18">
        <f t="shared" si="21"/>
        <v>105.04609341825902</v>
      </c>
      <c r="Q261" t="s">
        <v>8311</v>
      </c>
      <c r="R261" t="s">
        <v>8316</v>
      </c>
      <c r="S261" s="10">
        <f t="shared" si="22"/>
        <v>42072.738067129627</v>
      </c>
      <c r="T261" s="11">
        <f t="shared" si="23"/>
        <v>42102.738067129627</v>
      </c>
      <c r="U261">
        <f t="shared" si="24"/>
        <v>30</v>
      </c>
      <c r="W261" s="20">
        <v>942</v>
      </c>
      <c r="X261" s="18">
        <v>98953.42</v>
      </c>
      <c r="Y261" s="5">
        <v>1.3193789333333332</v>
      </c>
    </row>
    <row r="262" spans="1:25" ht="42.75" x14ac:dyDescent="0.4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20">
        <v>88</v>
      </c>
      <c r="M262" t="b">
        <v>1</v>
      </c>
      <c r="N262" t="s">
        <v>8269</v>
      </c>
      <c r="O262" s="5">
        <f t="shared" si="20"/>
        <v>1.0640000000000001</v>
      </c>
      <c r="P262" s="18">
        <f t="shared" si="21"/>
        <v>120.90909090909091</v>
      </c>
      <c r="Q262" t="s">
        <v>8311</v>
      </c>
      <c r="R262" t="s">
        <v>8316</v>
      </c>
      <c r="S262" s="10">
        <f t="shared" si="22"/>
        <v>40330.755543981482</v>
      </c>
      <c r="T262" s="11">
        <f t="shared" si="23"/>
        <v>40376.415972222225</v>
      </c>
      <c r="U262">
        <f t="shared" si="24"/>
        <v>46</v>
      </c>
      <c r="W262" s="20">
        <v>88</v>
      </c>
      <c r="X262" s="18">
        <v>10640</v>
      </c>
      <c r="Y262" s="5">
        <v>1.0640000000000001</v>
      </c>
    </row>
    <row r="263" spans="1:25" ht="28.5" x14ac:dyDescent="0.4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20">
        <v>220</v>
      </c>
      <c r="M263" t="b">
        <v>1</v>
      </c>
      <c r="N263" t="s">
        <v>8269</v>
      </c>
      <c r="O263" s="5">
        <f t="shared" si="20"/>
        <v>1.0740000000000001</v>
      </c>
      <c r="P263" s="18">
        <f t="shared" si="21"/>
        <v>97.63636363636364</v>
      </c>
      <c r="Q263" t="s">
        <v>8311</v>
      </c>
      <c r="R263" t="s">
        <v>8316</v>
      </c>
      <c r="S263" s="10">
        <f t="shared" si="22"/>
        <v>41017.885462962964</v>
      </c>
      <c r="T263" s="11">
        <f t="shared" si="23"/>
        <v>41067.621527777781</v>
      </c>
      <c r="U263">
        <f t="shared" si="24"/>
        <v>50</v>
      </c>
      <c r="W263" s="20">
        <v>220</v>
      </c>
      <c r="X263" s="18">
        <v>21480</v>
      </c>
      <c r="Y263" s="5">
        <v>1.0740000000000001</v>
      </c>
    </row>
    <row r="264" spans="1:25" ht="28.5" x14ac:dyDescent="0.4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20">
        <v>145</v>
      </c>
      <c r="M264" t="b">
        <v>1</v>
      </c>
      <c r="N264" t="s">
        <v>8269</v>
      </c>
      <c r="O264" s="5">
        <f t="shared" si="20"/>
        <v>2.4</v>
      </c>
      <c r="P264" s="18">
        <f t="shared" si="21"/>
        <v>41.379310344827587</v>
      </c>
      <c r="Q264" t="s">
        <v>8311</v>
      </c>
      <c r="R264" t="s">
        <v>8316</v>
      </c>
      <c r="S264" s="10">
        <f t="shared" si="22"/>
        <v>40555.24800925926</v>
      </c>
      <c r="T264" s="11">
        <f t="shared" si="23"/>
        <v>40600.24800925926</v>
      </c>
      <c r="U264">
        <f t="shared" si="24"/>
        <v>45</v>
      </c>
      <c r="W264" s="20">
        <v>145</v>
      </c>
      <c r="X264" s="18">
        <v>6000</v>
      </c>
      <c r="Y264" s="5">
        <v>2.4</v>
      </c>
    </row>
    <row r="265" spans="1:25" ht="57" hidden="1" x14ac:dyDescent="0.4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20">
        <v>963</v>
      </c>
      <c r="M265" t="b">
        <v>1</v>
      </c>
      <c r="N265" t="s">
        <v>8269</v>
      </c>
      <c r="O265" s="5">
        <f t="shared" si="20"/>
        <v>1.1808107999999999</v>
      </c>
      <c r="P265" s="18">
        <f t="shared" si="21"/>
        <v>30.654485981308412</v>
      </c>
      <c r="Q265" t="s">
        <v>8311</v>
      </c>
      <c r="R265" t="s">
        <v>8316</v>
      </c>
      <c r="S265" s="10">
        <f t="shared" si="22"/>
        <v>41149.954791666663</v>
      </c>
      <c r="T265" s="11">
        <f t="shared" si="23"/>
        <v>41179.954791666663</v>
      </c>
      <c r="U265">
        <f t="shared" si="24"/>
        <v>30</v>
      </c>
      <c r="W265" s="20">
        <v>963</v>
      </c>
      <c r="X265" s="18">
        <v>29520.27</v>
      </c>
      <c r="Y265" s="5">
        <v>1.1808107999999999</v>
      </c>
    </row>
    <row r="266" spans="1:25" ht="57" x14ac:dyDescent="0.4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20">
        <v>91</v>
      </c>
      <c r="M266" t="b">
        <v>1</v>
      </c>
      <c r="N266" t="s">
        <v>8269</v>
      </c>
      <c r="O266" s="5">
        <f t="shared" si="20"/>
        <v>1.1819999999999999</v>
      </c>
      <c r="P266" s="18">
        <f t="shared" si="21"/>
        <v>64.945054945054949</v>
      </c>
      <c r="Q266" t="s">
        <v>8311</v>
      </c>
      <c r="R266" t="s">
        <v>8316</v>
      </c>
      <c r="S266" s="10">
        <f t="shared" si="22"/>
        <v>41010.620312500003</v>
      </c>
      <c r="T266" s="11">
        <f t="shared" si="23"/>
        <v>41040.620312500003</v>
      </c>
      <c r="U266">
        <f t="shared" si="24"/>
        <v>30</v>
      </c>
      <c r="W266" s="20">
        <v>91</v>
      </c>
      <c r="X266" s="18">
        <v>5910</v>
      </c>
      <c r="Y266" s="5">
        <v>1.1819999999999999</v>
      </c>
    </row>
    <row r="267" spans="1:25" ht="57" x14ac:dyDescent="0.4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20">
        <v>58</v>
      </c>
      <c r="M267" t="b">
        <v>1</v>
      </c>
      <c r="N267" t="s">
        <v>8269</v>
      </c>
      <c r="O267" s="5">
        <f t="shared" si="20"/>
        <v>1.111</v>
      </c>
      <c r="P267" s="18">
        <f t="shared" si="21"/>
        <v>95.775862068965523</v>
      </c>
      <c r="Q267" t="s">
        <v>8311</v>
      </c>
      <c r="R267" t="s">
        <v>8316</v>
      </c>
      <c r="S267" s="10">
        <f t="shared" si="22"/>
        <v>40267.245717592588</v>
      </c>
      <c r="T267" s="11">
        <f t="shared" si="23"/>
        <v>40308.844444444447</v>
      </c>
      <c r="U267">
        <f t="shared" si="24"/>
        <v>41</v>
      </c>
      <c r="W267" s="20">
        <v>58</v>
      </c>
      <c r="X267" s="18">
        <v>5555</v>
      </c>
      <c r="Y267" s="5">
        <v>1.111</v>
      </c>
    </row>
    <row r="268" spans="1:25" ht="57" x14ac:dyDescent="0.4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20">
        <v>36</v>
      </c>
      <c r="M268" t="b">
        <v>1</v>
      </c>
      <c r="N268" t="s">
        <v>8269</v>
      </c>
      <c r="O268" s="5">
        <f t="shared" si="20"/>
        <v>1.4550000000000001</v>
      </c>
      <c r="P268" s="18">
        <f t="shared" si="21"/>
        <v>40.416666666666664</v>
      </c>
      <c r="Q268" t="s">
        <v>8311</v>
      </c>
      <c r="R268" t="s">
        <v>8316</v>
      </c>
      <c r="S268" s="10">
        <f t="shared" si="22"/>
        <v>40205.174849537041</v>
      </c>
      <c r="T268" s="11">
        <f t="shared" si="23"/>
        <v>40291.160416666666</v>
      </c>
      <c r="U268">
        <f t="shared" si="24"/>
        <v>86</v>
      </c>
      <c r="W268" s="20">
        <v>36</v>
      </c>
      <c r="X268" s="18">
        <v>1455</v>
      </c>
      <c r="Y268" s="5">
        <v>1.4550000000000001</v>
      </c>
    </row>
    <row r="269" spans="1:25" ht="42.75" x14ac:dyDescent="0.4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20">
        <v>165</v>
      </c>
      <c r="M269" t="b">
        <v>1</v>
      </c>
      <c r="N269" t="s">
        <v>8269</v>
      </c>
      <c r="O269" s="5">
        <f t="shared" si="20"/>
        <v>1.3162883248730965</v>
      </c>
      <c r="P269" s="18">
        <f t="shared" si="21"/>
        <v>78.578424242424248</v>
      </c>
      <c r="Q269" t="s">
        <v>8311</v>
      </c>
      <c r="R269" t="s">
        <v>8316</v>
      </c>
      <c r="S269" s="10">
        <f t="shared" si="22"/>
        <v>41785.452534722222</v>
      </c>
      <c r="T269" s="11">
        <f t="shared" si="23"/>
        <v>41815.452534722222</v>
      </c>
      <c r="U269">
        <f t="shared" si="24"/>
        <v>30</v>
      </c>
      <c r="W269" s="20">
        <v>165</v>
      </c>
      <c r="X269" s="18">
        <v>12965.44</v>
      </c>
      <c r="Y269" s="5">
        <v>1.3162883248730965</v>
      </c>
    </row>
    <row r="270" spans="1:25" ht="42.75" x14ac:dyDescent="0.4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20">
        <v>111</v>
      </c>
      <c r="M270" t="b">
        <v>1</v>
      </c>
      <c r="N270" t="s">
        <v>8269</v>
      </c>
      <c r="O270" s="5">
        <f t="shared" si="20"/>
        <v>1.1140000000000001</v>
      </c>
      <c r="P270" s="18">
        <f t="shared" si="21"/>
        <v>50.18018018018018</v>
      </c>
      <c r="Q270" t="s">
        <v>8311</v>
      </c>
      <c r="R270" t="s">
        <v>8316</v>
      </c>
      <c r="S270" s="10">
        <f t="shared" si="22"/>
        <v>40809.15252314815</v>
      </c>
      <c r="T270" s="11">
        <f t="shared" si="23"/>
        <v>40854.194189814814</v>
      </c>
      <c r="U270">
        <f t="shared" si="24"/>
        <v>45</v>
      </c>
      <c r="W270" s="20">
        <v>111</v>
      </c>
      <c r="X270" s="18">
        <v>5570</v>
      </c>
      <c r="Y270" s="5">
        <v>1.1140000000000001</v>
      </c>
    </row>
    <row r="271" spans="1:25" ht="42.75" hidden="1" x14ac:dyDescent="0.4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20">
        <v>1596</v>
      </c>
      <c r="M271" t="b">
        <v>1</v>
      </c>
      <c r="N271" t="s">
        <v>8269</v>
      </c>
      <c r="O271" s="5">
        <f t="shared" si="20"/>
        <v>1.4723377</v>
      </c>
      <c r="P271" s="18">
        <f t="shared" si="21"/>
        <v>92.251735588972423</v>
      </c>
      <c r="Q271" t="s">
        <v>8311</v>
      </c>
      <c r="R271" t="s">
        <v>8316</v>
      </c>
      <c r="S271" s="10">
        <f t="shared" si="22"/>
        <v>42758.197013888886</v>
      </c>
      <c r="T271" s="11">
        <f t="shared" si="23"/>
        <v>42788.197013888886</v>
      </c>
      <c r="U271">
        <f t="shared" si="24"/>
        <v>30</v>
      </c>
      <c r="W271" s="20">
        <v>1596</v>
      </c>
      <c r="X271" s="18">
        <v>147233.76999999999</v>
      </c>
      <c r="Y271" s="5">
        <v>1.4723377</v>
      </c>
    </row>
    <row r="272" spans="1:25" ht="42.75" x14ac:dyDescent="0.4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20">
        <v>61</v>
      </c>
      <c r="M272" t="b">
        <v>1</v>
      </c>
      <c r="N272" t="s">
        <v>8269</v>
      </c>
      <c r="O272" s="5">
        <f t="shared" si="20"/>
        <v>1.5260869565217392</v>
      </c>
      <c r="P272" s="18">
        <f t="shared" si="21"/>
        <v>57.540983606557376</v>
      </c>
      <c r="Q272" t="s">
        <v>8311</v>
      </c>
      <c r="R272" t="s">
        <v>8316</v>
      </c>
      <c r="S272" s="10">
        <f t="shared" si="22"/>
        <v>40637.866550925923</v>
      </c>
      <c r="T272" s="11">
        <f t="shared" si="23"/>
        <v>40688.166666666664</v>
      </c>
      <c r="U272">
        <f t="shared" si="24"/>
        <v>51</v>
      </c>
      <c r="W272" s="20">
        <v>61</v>
      </c>
      <c r="X272" s="18">
        <v>3510</v>
      </c>
      <c r="Y272" s="5">
        <v>1.5260869565217392</v>
      </c>
    </row>
    <row r="273" spans="1:25" ht="42.75" x14ac:dyDescent="0.4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20">
        <v>287</v>
      </c>
      <c r="M273" t="b">
        <v>1</v>
      </c>
      <c r="N273" t="s">
        <v>8269</v>
      </c>
      <c r="O273" s="5">
        <f t="shared" si="20"/>
        <v>1.0468</v>
      </c>
      <c r="P273" s="18">
        <f t="shared" si="21"/>
        <v>109.42160278745645</v>
      </c>
      <c r="Q273" t="s">
        <v>8311</v>
      </c>
      <c r="R273" t="s">
        <v>8316</v>
      </c>
      <c r="S273" s="10">
        <f t="shared" si="22"/>
        <v>41612.10024305556</v>
      </c>
      <c r="T273" s="11">
        <f t="shared" si="23"/>
        <v>41641.333333333336</v>
      </c>
      <c r="U273">
        <f t="shared" si="24"/>
        <v>29</v>
      </c>
      <c r="W273" s="20">
        <v>287</v>
      </c>
      <c r="X273" s="18">
        <v>31404</v>
      </c>
      <c r="Y273" s="5">
        <v>1.0468</v>
      </c>
    </row>
    <row r="274" spans="1:25" ht="42.75" x14ac:dyDescent="0.4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20">
        <v>65</v>
      </c>
      <c r="M274" t="b">
        <v>1</v>
      </c>
      <c r="N274" t="s">
        <v>8269</v>
      </c>
      <c r="O274" s="5">
        <f t="shared" si="20"/>
        <v>1.7743366666666667</v>
      </c>
      <c r="P274" s="18">
        <f t="shared" si="21"/>
        <v>81.892461538461546</v>
      </c>
      <c r="Q274" t="s">
        <v>8311</v>
      </c>
      <c r="R274" t="s">
        <v>8316</v>
      </c>
      <c r="S274" s="10">
        <f t="shared" si="22"/>
        <v>40235.900358796294</v>
      </c>
      <c r="T274" s="11">
        <f t="shared" si="23"/>
        <v>40296.78402777778</v>
      </c>
      <c r="U274">
        <f t="shared" si="24"/>
        <v>61</v>
      </c>
      <c r="W274" s="20">
        <v>65</v>
      </c>
      <c r="X274" s="18">
        <v>5323.01</v>
      </c>
      <c r="Y274" s="5">
        <v>1.7743366666666667</v>
      </c>
    </row>
    <row r="275" spans="1:25" ht="42.75" x14ac:dyDescent="0.4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20">
        <v>118</v>
      </c>
      <c r="M275" t="b">
        <v>1</v>
      </c>
      <c r="N275" t="s">
        <v>8269</v>
      </c>
      <c r="O275" s="5">
        <f t="shared" si="20"/>
        <v>1.077758</v>
      </c>
      <c r="P275" s="18">
        <f t="shared" si="21"/>
        <v>45.667711864406776</v>
      </c>
      <c r="Q275" t="s">
        <v>8311</v>
      </c>
      <c r="R275" t="s">
        <v>8316</v>
      </c>
      <c r="S275" s="10">
        <f t="shared" si="22"/>
        <v>40697.498449074075</v>
      </c>
      <c r="T275" s="11">
        <f t="shared" si="23"/>
        <v>40727.498449074075</v>
      </c>
      <c r="U275">
        <f t="shared" si="24"/>
        <v>30</v>
      </c>
      <c r="W275" s="20">
        <v>118</v>
      </c>
      <c r="X275" s="18">
        <v>5388.79</v>
      </c>
      <c r="Y275" s="5">
        <v>1.077758</v>
      </c>
    </row>
    <row r="276" spans="1:25" ht="42.75" x14ac:dyDescent="0.4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20">
        <v>113</v>
      </c>
      <c r="M276" t="b">
        <v>1</v>
      </c>
      <c r="N276" t="s">
        <v>8269</v>
      </c>
      <c r="O276" s="5">
        <f t="shared" si="20"/>
        <v>1.56</v>
      </c>
      <c r="P276" s="18">
        <f t="shared" si="21"/>
        <v>55.221238938053098</v>
      </c>
      <c r="Q276" t="s">
        <v>8311</v>
      </c>
      <c r="R276" t="s">
        <v>8316</v>
      </c>
      <c r="S276" s="10">
        <f t="shared" si="22"/>
        <v>40969.912372685183</v>
      </c>
      <c r="T276" s="11">
        <f t="shared" si="23"/>
        <v>41004.290972222225</v>
      </c>
      <c r="U276">
        <f t="shared" si="24"/>
        <v>35</v>
      </c>
      <c r="W276" s="20">
        <v>113</v>
      </c>
      <c r="X276" s="18">
        <v>6240</v>
      </c>
      <c r="Y276" s="5">
        <v>1.56</v>
      </c>
    </row>
    <row r="277" spans="1:25" ht="42.75" x14ac:dyDescent="0.4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20">
        <v>332</v>
      </c>
      <c r="M277" t="b">
        <v>1</v>
      </c>
      <c r="N277" t="s">
        <v>8269</v>
      </c>
      <c r="O277" s="5">
        <f t="shared" si="20"/>
        <v>1.08395</v>
      </c>
      <c r="P277" s="18">
        <f t="shared" si="21"/>
        <v>65.298192771084331</v>
      </c>
      <c r="Q277" t="s">
        <v>8311</v>
      </c>
      <c r="R277" t="s">
        <v>8316</v>
      </c>
      <c r="S277" s="10">
        <f t="shared" si="22"/>
        <v>41193.032013888893</v>
      </c>
      <c r="T277" s="11">
        <f t="shared" si="23"/>
        <v>41223.073680555557</v>
      </c>
      <c r="U277">
        <f t="shared" si="24"/>
        <v>30</v>
      </c>
      <c r="W277" s="20">
        <v>332</v>
      </c>
      <c r="X277" s="18">
        <v>21679</v>
      </c>
      <c r="Y277" s="5">
        <v>1.08395</v>
      </c>
    </row>
    <row r="278" spans="1:25" ht="42.75" x14ac:dyDescent="0.4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20">
        <v>62</v>
      </c>
      <c r="M278" t="b">
        <v>1</v>
      </c>
      <c r="N278" t="s">
        <v>8269</v>
      </c>
      <c r="O278" s="5">
        <f t="shared" si="20"/>
        <v>1.476</v>
      </c>
      <c r="P278" s="18">
        <f t="shared" si="21"/>
        <v>95.225806451612897</v>
      </c>
      <c r="Q278" t="s">
        <v>8311</v>
      </c>
      <c r="R278" t="s">
        <v>8316</v>
      </c>
      <c r="S278" s="10">
        <f t="shared" si="22"/>
        <v>40967.081874999996</v>
      </c>
      <c r="T278" s="11">
        <f t="shared" si="23"/>
        <v>41027.040208333332</v>
      </c>
      <c r="U278">
        <f t="shared" si="24"/>
        <v>60</v>
      </c>
      <c r="W278" s="20">
        <v>62</v>
      </c>
      <c r="X278" s="18">
        <v>5904</v>
      </c>
      <c r="Y278" s="5">
        <v>1.476</v>
      </c>
    </row>
    <row r="279" spans="1:25" ht="42.75" hidden="1" x14ac:dyDescent="0.4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20">
        <v>951</v>
      </c>
      <c r="M279" t="b">
        <v>1</v>
      </c>
      <c r="N279" t="s">
        <v>8269</v>
      </c>
      <c r="O279" s="5">
        <f t="shared" si="20"/>
        <v>1.1038153846153846</v>
      </c>
      <c r="P279" s="18">
        <f t="shared" si="21"/>
        <v>75.444794952681391</v>
      </c>
      <c r="Q279" t="s">
        <v>8311</v>
      </c>
      <c r="R279" t="s">
        <v>8316</v>
      </c>
      <c r="S279" s="10">
        <f t="shared" si="22"/>
        <v>42117.891423611116</v>
      </c>
      <c r="T279" s="11">
        <f t="shared" si="23"/>
        <v>42147.891423611116</v>
      </c>
      <c r="U279">
        <f t="shared" si="24"/>
        <v>30</v>
      </c>
      <c r="W279" s="20">
        <v>951</v>
      </c>
      <c r="X279" s="18">
        <v>71748</v>
      </c>
      <c r="Y279" s="5">
        <v>1.1038153846153846</v>
      </c>
    </row>
    <row r="280" spans="1:25" ht="28.5" hidden="1" x14ac:dyDescent="0.4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20">
        <v>415</v>
      </c>
      <c r="M280" t="b">
        <v>1</v>
      </c>
      <c r="N280" t="s">
        <v>8269</v>
      </c>
      <c r="O280" s="5">
        <f t="shared" si="20"/>
        <v>1.5034814814814814</v>
      </c>
      <c r="P280" s="18">
        <f t="shared" si="21"/>
        <v>97.816867469879512</v>
      </c>
      <c r="Q280" t="s">
        <v>8311</v>
      </c>
      <c r="R280" t="s">
        <v>8316</v>
      </c>
      <c r="S280" s="10">
        <f t="shared" si="22"/>
        <v>41164.040960648148</v>
      </c>
      <c r="T280" s="11">
        <f t="shared" si="23"/>
        <v>41194.040960648148</v>
      </c>
      <c r="U280">
        <f t="shared" si="24"/>
        <v>30</v>
      </c>
      <c r="W280" s="20">
        <v>415</v>
      </c>
      <c r="X280" s="18">
        <v>40594</v>
      </c>
      <c r="Y280" s="5">
        <v>1.5034814814814814</v>
      </c>
    </row>
    <row r="281" spans="1:25" ht="42.75" x14ac:dyDescent="0.4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20">
        <v>305</v>
      </c>
      <c r="M281" t="b">
        <v>1</v>
      </c>
      <c r="N281" t="s">
        <v>8269</v>
      </c>
      <c r="O281" s="5">
        <f t="shared" si="20"/>
        <v>1.5731829411764706</v>
      </c>
      <c r="P281" s="18">
        <f t="shared" si="21"/>
        <v>87.685606557377056</v>
      </c>
      <c r="Q281" t="s">
        <v>8311</v>
      </c>
      <c r="R281" t="s">
        <v>8316</v>
      </c>
      <c r="S281" s="10">
        <f t="shared" si="22"/>
        <v>42759.244166666671</v>
      </c>
      <c r="T281" s="11">
        <f t="shared" si="23"/>
        <v>42793.084027777775</v>
      </c>
      <c r="U281">
        <f t="shared" si="24"/>
        <v>34</v>
      </c>
      <c r="W281" s="20">
        <v>305</v>
      </c>
      <c r="X281" s="18">
        <v>26744.11</v>
      </c>
      <c r="Y281" s="5">
        <v>1.5731829411764706</v>
      </c>
    </row>
    <row r="282" spans="1:25" ht="42.75" hidden="1" x14ac:dyDescent="0.4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20">
        <v>2139</v>
      </c>
      <c r="M282" t="b">
        <v>1</v>
      </c>
      <c r="N282" t="s">
        <v>8269</v>
      </c>
      <c r="O282" s="5">
        <f t="shared" si="20"/>
        <v>1.5614399999999999</v>
      </c>
      <c r="P282" s="18">
        <f t="shared" si="21"/>
        <v>54.748948106591868</v>
      </c>
      <c r="Q282" t="s">
        <v>8311</v>
      </c>
      <c r="R282" t="s">
        <v>8316</v>
      </c>
      <c r="S282" s="10">
        <f t="shared" si="22"/>
        <v>41744.590682870366</v>
      </c>
      <c r="T282" s="11">
        <f t="shared" si="23"/>
        <v>41789.590682870366</v>
      </c>
      <c r="U282">
        <f t="shared" si="24"/>
        <v>45</v>
      </c>
      <c r="W282" s="20">
        <v>2139</v>
      </c>
      <c r="X282" s="18">
        <v>117108</v>
      </c>
      <c r="Y282" s="5">
        <v>1.5614399999999999</v>
      </c>
    </row>
    <row r="283" spans="1:25" ht="42.75" x14ac:dyDescent="0.4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20">
        <v>79</v>
      </c>
      <c r="M283" t="b">
        <v>1</v>
      </c>
      <c r="N283" t="s">
        <v>8269</v>
      </c>
      <c r="O283" s="5">
        <f t="shared" si="20"/>
        <v>1.2058763636363636</v>
      </c>
      <c r="P283" s="18">
        <f t="shared" si="21"/>
        <v>83.953417721518989</v>
      </c>
      <c r="Q283" t="s">
        <v>8311</v>
      </c>
      <c r="R283" t="s">
        <v>8316</v>
      </c>
      <c r="S283" s="10">
        <f t="shared" si="22"/>
        <v>39950.163344907407</v>
      </c>
      <c r="T283" s="11">
        <f t="shared" si="23"/>
        <v>40035.80972222222</v>
      </c>
      <c r="U283">
        <f t="shared" si="24"/>
        <v>85</v>
      </c>
      <c r="W283" s="20">
        <v>79</v>
      </c>
      <c r="X283" s="18">
        <v>6632.32</v>
      </c>
      <c r="Y283" s="5">
        <v>1.2058763636363636</v>
      </c>
    </row>
    <row r="284" spans="1:25" ht="42.75" x14ac:dyDescent="0.4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20">
        <v>179</v>
      </c>
      <c r="M284" t="b">
        <v>1</v>
      </c>
      <c r="N284" t="s">
        <v>8269</v>
      </c>
      <c r="O284" s="5">
        <f t="shared" si="20"/>
        <v>1.0118888888888888</v>
      </c>
      <c r="P284" s="18">
        <f t="shared" si="21"/>
        <v>254.38547486033519</v>
      </c>
      <c r="Q284" t="s">
        <v>8311</v>
      </c>
      <c r="R284" t="s">
        <v>8316</v>
      </c>
      <c r="S284" s="10">
        <f t="shared" si="22"/>
        <v>40194.920046296298</v>
      </c>
      <c r="T284" s="11">
        <f t="shared" si="23"/>
        <v>40231.916666666664</v>
      </c>
      <c r="U284">
        <f t="shared" si="24"/>
        <v>37</v>
      </c>
      <c r="W284" s="20">
        <v>179</v>
      </c>
      <c r="X284" s="18">
        <v>45535</v>
      </c>
      <c r="Y284" s="5">
        <v>1.0118888888888888</v>
      </c>
    </row>
    <row r="285" spans="1:25" ht="28.5" x14ac:dyDescent="0.4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20">
        <v>202</v>
      </c>
      <c r="M285" t="b">
        <v>1</v>
      </c>
      <c r="N285" t="s">
        <v>8269</v>
      </c>
      <c r="O285" s="5">
        <f t="shared" si="20"/>
        <v>1.142725</v>
      </c>
      <c r="P285" s="18">
        <f t="shared" si="21"/>
        <v>101.8269801980198</v>
      </c>
      <c r="Q285" t="s">
        <v>8311</v>
      </c>
      <c r="R285" t="s">
        <v>8316</v>
      </c>
      <c r="S285" s="10">
        <f t="shared" si="22"/>
        <v>40675.71</v>
      </c>
      <c r="T285" s="11">
        <f t="shared" si="23"/>
        <v>40695.207638888889</v>
      </c>
      <c r="U285">
        <f t="shared" si="24"/>
        <v>20</v>
      </c>
      <c r="W285" s="20">
        <v>202</v>
      </c>
      <c r="X285" s="18">
        <v>20569.05</v>
      </c>
      <c r="Y285" s="5">
        <v>1.142725</v>
      </c>
    </row>
    <row r="286" spans="1:25" ht="42.75" hidden="1" x14ac:dyDescent="0.4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20">
        <v>760</v>
      </c>
      <c r="M286" t="b">
        <v>1</v>
      </c>
      <c r="N286" t="s">
        <v>8269</v>
      </c>
      <c r="O286" s="5">
        <f t="shared" si="20"/>
        <v>1.0462615</v>
      </c>
      <c r="P286" s="18">
        <f t="shared" si="21"/>
        <v>55.066394736842106</v>
      </c>
      <c r="Q286" t="s">
        <v>8311</v>
      </c>
      <c r="R286" t="s">
        <v>8316</v>
      </c>
      <c r="S286" s="10">
        <f t="shared" si="22"/>
        <v>40904.738194444442</v>
      </c>
      <c r="T286" s="11">
        <f t="shared" si="23"/>
        <v>40929.738194444442</v>
      </c>
      <c r="U286">
        <f t="shared" si="24"/>
        <v>25</v>
      </c>
      <c r="W286" s="20">
        <v>760</v>
      </c>
      <c r="X286" s="18">
        <v>41850.46</v>
      </c>
      <c r="Y286" s="5">
        <v>1.0462615</v>
      </c>
    </row>
    <row r="287" spans="1:25" ht="42.75" hidden="1" x14ac:dyDescent="0.4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20">
        <v>563</v>
      </c>
      <c r="M287" t="b">
        <v>1</v>
      </c>
      <c r="N287" t="s">
        <v>8269</v>
      </c>
      <c r="O287" s="5">
        <f t="shared" si="20"/>
        <v>2.2882507142857142</v>
      </c>
      <c r="P287" s="18">
        <f t="shared" si="21"/>
        <v>56.901438721136763</v>
      </c>
      <c r="Q287" t="s">
        <v>8311</v>
      </c>
      <c r="R287" t="s">
        <v>8316</v>
      </c>
      <c r="S287" s="10">
        <f t="shared" si="22"/>
        <v>41506.756111111114</v>
      </c>
      <c r="T287" s="11">
        <f t="shared" si="23"/>
        <v>41536.756111111114</v>
      </c>
      <c r="U287">
        <f t="shared" si="24"/>
        <v>30</v>
      </c>
      <c r="W287" s="20">
        <v>563</v>
      </c>
      <c r="X287" s="18">
        <v>32035.51</v>
      </c>
      <c r="Y287" s="5">
        <v>2.2882507142857142</v>
      </c>
    </row>
    <row r="288" spans="1:25" ht="42.75" x14ac:dyDescent="0.4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20">
        <v>135</v>
      </c>
      <c r="M288" t="b">
        <v>1</v>
      </c>
      <c r="N288" t="s">
        <v>8269</v>
      </c>
      <c r="O288" s="5">
        <f t="shared" si="20"/>
        <v>1.0915333333333332</v>
      </c>
      <c r="P288" s="18">
        <f t="shared" si="21"/>
        <v>121.28148148148148</v>
      </c>
      <c r="Q288" t="s">
        <v>8311</v>
      </c>
      <c r="R288" t="s">
        <v>8316</v>
      </c>
      <c r="S288" s="10">
        <f t="shared" si="22"/>
        <v>41313.816249999996</v>
      </c>
      <c r="T288" s="11">
        <f t="shared" si="23"/>
        <v>41358.774583333332</v>
      </c>
      <c r="U288">
        <f t="shared" si="24"/>
        <v>45</v>
      </c>
      <c r="W288" s="20">
        <v>135</v>
      </c>
      <c r="X288" s="18">
        <v>16373</v>
      </c>
      <c r="Y288" s="5">
        <v>1.0915333333333332</v>
      </c>
    </row>
    <row r="289" spans="1:25" ht="28.5" x14ac:dyDescent="0.4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20">
        <v>290</v>
      </c>
      <c r="M289" t="b">
        <v>1</v>
      </c>
      <c r="N289" t="s">
        <v>8269</v>
      </c>
      <c r="O289" s="5">
        <f t="shared" si="20"/>
        <v>1.7629999999999999</v>
      </c>
      <c r="P289" s="18">
        <f t="shared" si="21"/>
        <v>91.189655172413794</v>
      </c>
      <c r="Q289" t="s">
        <v>8311</v>
      </c>
      <c r="R289" t="s">
        <v>8316</v>
      </c>
      <c r="S289" s="10">
        <f t="shared" si="22"/>
        <v>41184.277986111112</v>
      </c>
      <c r="T289" s="11">
        <f t="shared" si="23"/>
        <v>41215.166666666664</v>
      </c>
      <c r="U289">
        <f t="shared" si="24"/>
        <v>31</v>
      </c>
      <c r="W289" s="20">
        <v>290</v>
      </c>
      <c r="X289" s="18">
        <v>26445</v>
      </c>
      <c r="Y289" s="5">
        <v>1.7629999999999999</v>
      </c>
    </row>
    <row r="290" spans="1:25" ht="57" hidden="1" x14ac:dyDescent="0.4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20">
        <v>447</v>
      </c>
      <c r="M290" t="b">
        <v>1</v>
      </c>
      <c r="N290" t="s">
        <v>8269</v>
      </c>
      <c r="O290" s="5">
        <f t="shared" si="20"/>
        <v>1.0321061999999999</v>
      </c>
      <c r="P290" s="18">
        <f t="shared" si="21"/>
        <v>115.44812080536913</v>
      </c>
      <c r="Q290" t="s">
        <v>8311</v>
      </c>
      <c r="R290" t="s">
        <v>8316</v>
      </c>
      <c r="S290" s="10">
        <f t="shared" si="22"/>
        <v>41051.168900462959</v>
      </c>
      <c r="T290" s="11">
        <f t="shared" si="23"/>
        <v>41086.168900462959</v>
      </c>
      <c r="U290">
        <f t="shared" si="24"/>
        <v>35</v>
      </c>
      <c r="W290" s="20">
        <v>447</v>
      </c>
      <c r="X290" s="18">
        <v>51605.31</v>
      </c>
      <c r="Y290" s="5">
        <v>1.0321061999999999</v>
      </c>
    </row>
    <row r="291" spans="1:25" ht="42.75" x14ac:dyDescent="0.4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20">
        <v>232</v>
      </c>
      <c r="M291" t="b">
        <v>1</v>
      </c>
      <c r="N291" t="s">
        <v>8269</v>
      </c>
      <c r="O291" s="5">
        <f t="shared" si="20"/>
        <v>1.0482</v>
      </c>
      <c r="P291" s="18">
        <f t="shared" si="21"/>
        <v>67.771551724137936</v>
      </c>
      <c r="Q291" t="s">
        <v>8311</v>
      </c>
      <c r="R291" t="s">
        <v>8316</v>
      </c>
      <c r="S291" s="10">
        <f t="shared" si="22"/>
        <v>41550.456412037034</v>
      </c>
      <c r="T291" s="11">
        <f t="shared" si="23"/>
        <v>41580.456412037034</v>
      </c>
      <c r="U291">
        <f t="shared" si="24"/>
        <v>30</v>
      </c>
      <c r="W291" s="20">
        <v>232</v>
      </c>
      <c r="X291" s="18">
        <v>15723</v>
      </c>
      <c r="Y291" s="5">
        <v>1.0482</v>
      </c>
    </row>
    <row r="292" spans="1:25" ht="28.5" x14ac:dyDescent="0.4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20">
        <v>168</v>
      </c>
      <c r="M292" t="b">
        <v>1</v>
      </c>
      <c r="N292" t="s">
        <v>8269</v>
      </c>
      <c r="O292" s="5">
        <f t="shared" si="20"/>
        <v>1.0668444444444445</v>
      </c>
      <c r="P292" s="18">
        <f t="shared" si="21"/>
        <v>28.576190476190476</v>
      </c>
      <c r="Q292" t="s">
        <v>8311</v>
      </c>
      <c r="R292" t="s">
        <v>8316</v>
      </c>
      <c r="S292" s="10">
        <f t="shared" si="22"/>
        <v>40526.36917824074</v>
      </c>
      <c r="T292" s="11">
        <f t="shared" si="23"/>
        <v>40576.332638888889</v>
      </c>
      <c r="U292">
        <f t="shared" si="24"/>
        <v>50</v>
      </c>
      <c r="W292" s="20">
        <v>168</v>
      </c>
      <c r="X292" s="18">
        <v>4800.8</v>
      </c>
      <c r="Y292" s="5">
        <v>1.0668444444444445</v>
      </c>
    </row>
    <row r="293" spans="1:25" ht="42.75" x14ac:dyDescent="0.4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20">
        <v>128</v>
      </c>
      <c r="M293" t="b">
        <v>1</v>
      </c>
      <c r="N293" t="s">
        <v>8269</v>
      </c>
      <c r="O293" s="5">
        <f t="shared" si="20"/>
        <v>1.2001999999999999</v>
      </c>
      <c r="P293" s="18">
        <f t="shared" si="21"/>
        <v>46.8828125</v>
      </c>
      <c r="Q293" t="s">
        <v>8311</v>
      </c>
      <c r="R293" t="s">
        <v>8316</v>
      </c>
      <c r="S293" s="10">
        <f t="shared" si="22"/>
        <v>41376.769050925926</v>
      </c>
      <c r="T293" s="11">
        <f t="shared" si="23"/>
        <v>41395.000694444447</v>
      </c>
      <c r="U293">
        <f t="shared" si="24"/>
        <v>19</v>
      </c>
      <c r="W293" s="20">
        <v>128</v>
      </c>
      <c r="X293" s="18">
        <v>6001</v>
      </c>
      <c r="Y293" s="5">
        <v>1.2001999999999999</v>
      </c>
    </row>
    <row r="294" spans="1:25" ht="42.75" hidden="1" x14ac:dyDescent="0.4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20">
        <v>493</v>
      </c>
      <c r="M294" t="b">
        <v>1</v>
      </c>
      <c r="N294" t="s">
        <v>8269</v>
      </c>
      <c r="O294" s="5">
        <f t="shared" si="20"/>
        <v>1.0150693333333334</v>
      </c>
      <c r="P294" s="18">
        <f t="shared" si="21"/>
        <v>154.42231237322514</v>
      </c>
      <c r="Q294" t="s">
        <v>8311</v>
      </c>
      <c r="R294" t="s">
        <v>8316</v>
      </c>
      <c r="S294" s="10">
        <f t="shared" si="22"/>
        <v>40812.803229166668</v>
      </c>
      <c r="T294" s="11">
        <f t="shared" si="23"/>
        <v>40845.165972222225</v>
      </c>
      <c r="U294">
        <f t="shared" si="24"/>
        <v>33</v>
      </c>
      <c r="W294" s="20">
        <v>493</v>
      </c>
      <c r="X294" s="18">
        <v>76130.2</v>
      </c>
      <c r="Y294" s="5">
        <v>1.0150693333333334</v>
      </c>
    </row>
    <row r="295" spans="1:25" ht="42.75" x14ac:dyDescent="0.4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20">
        <v>131</v>
      </c>
      <c r="M295" t="b">
        <v>1</v>
      </c>
      <c r="N295" t="s">
        <v>8269</v>
      </c>
      <c r="O295" s="5">
        <f t="shared" si="20"/>
        <v>1.0138461538461538</v>
      </c>
      <c r="P295" s="18">
        <f t="shared" si="21"/>
        <v>201.22137404580153</v>
      </c>
      <c r="Q295" t="s">
        <v>8311</v>
      </c>
      <c r="R295" t="s">
        <v>8316</v>
      </c>
      <c r="S295" s="10">
        <f t="shared" si="22"/>
        <v>41719.667986111112</v>
      </c>
      <c r="T295" s="11">
        <f t="shared" si="23"/>
        <v>41749.667986111112</v>
      </c>
      <c r="U295">
        <f t="shared" si="24"/>
        <v>30</v>
      </c>
      <c r="W295" s="20">
        <v>131</v>
      </c>
      <c r="X295" s="18">
        <v>26360</v>
      </c>
      <c r="Y295" s="5">
        <v>1.0138461538461538</v>
      </c>
    </row>
    <row r="296" spans="1:25" ht="57" x14ac:dyDescent="0.4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20">
        <v>50</v>
      </c>
      <c r="M296" t="b">
        <v>1</v>
      </c>
      <c r="N296" t="s">
        <v>8269</v>
      </c>
      <c r="O296" s="5">
        <f t="shared" si="20"/>
        <v>1</v>
      </c>
      <c r="P296" s="18">
        <f t="shared" si="21"/>
        <v>100</v>
      </c>
      <c r="Q296" t="s">
        <v>8311</v>
      </c>
      <c r="R296" t="s">
        <v>8316</v>
      </c>
      <c r="S296" s="10">
        <f t="shared" si="22"/>
        <v>40343.084421296298</v>
      </c>
      <c r="T296" s="11">
        <f t="shared" si="23"/>
        <v>40378.666666666664</v>
      </c>
      <c r="U296">
        <f t="shared" si="24"/>
        <v>35</v>
      </c>
      <c r="W296" s="20">
        <v>50</v>
      </c>
      <c r="X296" s="18">
        <v>5000</v>
      </c>
      <c r="Y296" s="5">
        <v>1</v>
      </c>
    </row>
    <row r="297" spans="1:25" ht="42.75" hidden="1" x14ac:dyDescent="0.4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20">
        <v>665</v>
      </c>
      <c r="M297" t="b">
        <v>1</v>
      </c>
      <c r="N297" t="s">
        <v>8269</v>
      </c>
      <c r="O297" s="5">
        <f t="shared" si="20"/>
        <v>1.3310911999999999</v>
      </c>
      <c r="P297" s="18">
        <f t="shared" si="21"/>
        <v>100.08204511278196</v>
      </c>
      <c r="Q297" t="s">
        <v>8311</v>
      </c>
      <c r="R297" t="s">
        <v>8316</v>
      </c>
      <c r="S297" s="10">
        <f t="shared" si="22"/>
        <v>41519.004733796297</v>
      </c>
      <c r="T297" s="11">
        <f t="shared" si="23"/>
        <v>41579</v>
      </c>
      <c r="U297">
        <f t="shared" si="24"/>
        <v>60</v>
      </c>
      <c r="W297" s="20">
        <v>665</v>
      </c>
      <c r="X297" s="18">
        <v>66554.559999999998</v>
      </c>
      <c r="Y297" s="5">
        <v>1.3310911999999999</v>
      </c>
    </row>
    <row r="298" spans="1:25" ht="42.75" x14ac:dyDescent="0.4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20">
        <v>129</v>
      </c>
      <c r="M298" t="b">
        <v>1</v>
      </c>
      <c r="N298" t="s">
        <v>8269</v>
      </c>
      <c r="O298" s="5">
        <f t="shared" si="20"/>
        <v>1.187262</v>
      </c>
      <c r="P298" s="18">
        <f t="shared" si="21"/>
        <v>230.08953488372092</v>
      </c>
      <c r="Q298" t="s">
        <v>8311</v>
      </c>
      <c r="R298" t="s">
        <v>8316</v>
      </c>
      <c r="S298" s="10">
        <f t="shared" si="22"/>
        <v>41134.475497685184</v>
      </c>
      <c r="T298" s="11">
        <f t="shared" si="23"/>
        <v>41159.475497685184</v>
      </c>
      <c r="U298">
        <f t="shared" si="24"/>
        <v>25</v>
      </c>
      <c r="W298" s="20">
        <v>129</v>
      </c>
      <c r="X298" s="18">
        <v>29681.55</v>
      </c>
      <c r="Y298" s="5">
        <v>1.187262</v>
      </c>
    </row>
    <row r="299" spans="1:25" ht="42.75" x14ac:dyDescent="0.4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20">
        <v>142</v>
      </c>
      <c r="M299" t="b">
        <v>1</v>
      </c>
      <c r="N299" t="s">
        <v>8269</v>
      </c>
      <c r="O299" s="5">
        <f t="shared" si="20"/>
        <v>1.0064</v>
      </c>
      <c r="P299" s="18">
        <f t="shared" si="21"/>
        <v>141.74647887323943</v>
      </c>
      <c r="Q299" t="s">
        <v>8311</v>
      </c>
      <c r="R299" t="s">
        <v>8316</v>
      </c>
      <c r="S299" s="10">
        <f t="shared" si="22"/>
        <v>42089.72802083334</v>
      </c>
      <c r="T299" s="11">
        <f t="shared" si="23"/>
        <v>42125.165972222225</v>
      </c>
      <c r="U299">
        <f t="shared" si="24"/>
        <v>36</v>
      </c>
      <c r="W299" s="20">
        <v>142</v>
      </c>
      <c r="X299" s="18">
        <v>20128</v>
      </c>
      <c r="Y299" s="5">
        <v>1.0064</v>
      </c>
    </row>
    <row r="300" spans="1:25" ht="28.5" hidden="1" x14ac:dyDescent="0.4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20">
        <v>2436</v>
      </c>
      <c r="M300" t="b">
        <v>1</v>
      </c>
      <c r="N300" t="s">
        <v>8269</v>
      </c>
      <c r="O300" s="5">
        <f t="shared" si="20"/>
        <v>1.089324126984127</v>
      </c>
      <c r="P300" s="18">
        <f t="shared" si="21"/>
        <v>56.344351395730705</v>
      </c>
      <c r="Q300" t="s">
        <v>8311</v>
      </c>
      <c r="R300" t="s">
        <v>8316</v>
      </c>
      <c r="S300" s="10">
        <f t="shared" si="22"/>
        <v>41709.463518518518</v>
      </c>
      <c r="T300" s="11">
        <f t="shared" si="23"/>
        <v>41768.875</v>
      </c>
      <c r="U300">
        <f t="shared" si="24"/>
        <v>59</v>
      </c>
      <c r="W300" s="20">
        <v>2436</v>
      </c>
      <c r="X300" s="18">
        <v>137254.84</v>
      </c>
      <c r="Y300" s="5">
        <v>1.089324126984127</v>
      </c>
    </row>
    <row r="301" spans="1:25" ht="42.75" x14ac:dyDescent="0.4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20">
        <v>244</v>
      </c>
      <c r="M301" t="b">
        <v>1</v>
      </c>
      <c r="N301" t="s">
        <v>8269</v>
      </c>
      <c r="O301" s="5">
        <f t="shared" si="20"/>
        <v>1.789525</v>
      </c>
      <c r="P301" s="18">
        <f t="shared" si="21"/>
        <v>73.341188524590166</v>
      </c>
      <c r="Q301" t="s">
        <v>8311</v>
      </c>
      <c r="R301" t="s">
        <v>8316</v>
      </c>
      <c r="S301" s="10">
        <f t="shared" si="22"/>
        <v>40469.225231481483</v>
      </c>
      <c r="T301" s="11">
        <f t="shared" si="23"/>
        <v>40499.266898148147</v>
      </c>
      <c r="U301">
        <f t="shared" si="24"/>
        <v>30</v>
      </c>
      <c r="W301" s="20">
        <v>244</v>
      </c>
      <c r="X301" s="18">
        <v>17895.25</v>
      </c>
      <c r="Y301" s="5">
        <v>1.789525</v>
      </c>
    </row>
    <row r="302" spans="1:25" ht="42.75" x14ac:dyDescent="0.4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20">
        <v>298</v>
      </c>
      <c r="M302" t="b">
        <v>1</v>
      </c>
      <c r="N302" t="s">
        <v>8269</v>
      </c>
      <c r="O302" s="5">
        <f t="shared" si="20"/>
        <v>1.0172264</v>
      </c>
      <c r="P302" s="18">
        <f t="shared" si="21"/>
        <v>85.337785234899329</v>
      </c>
      <c r="Q302" t="s">
        <v>8311</v>
      </c>
      <c r="R302" t="s">
        <v>8316</v>
      </c>
      <c r="S302" s="10">
        <f t="shared" si="22"/>
        <v>40626.959930555553</v>
      </c>
      <c r="T302" s="11">
        <f t="shared" si="23"/>
        <v>40657.959930555553</v>
      </c>
      <c r="U302">
        <f t="shared" si="24"/>
        <v>31</v>
      </c>
      <c r="W302" s="20">
        <v>298</v>
      </c>
      <c r="X302" s="18">
        <v>25430.66</v>
      </c>
      <c r="Y302" s="5">
        <v>1.0172264</v>
      </c>
    </row>
    <row r="303" spans="1:25" ht="42.75" x14ac:dyDescent="0.4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20">
        <v>251</v>
      </c>
      <c r="M303" t="b">
        <v>1</v>
      </c>
      <c r="N303" t="s">
        <v>8269</v>
      </c>
      <c r="O303" s="5">
        <f t="shared" si="20"/>
        <v>1.1873499999999999</v>
      </c>
      <c r="P303" s="18">
        <f t="shared" si="21"/>
        <v>61.496215139442228</v>
      </c>
      <c r="Q303" t="s">
        <v>8311</v>
      </c>
      <c r="R303" t="s">
        <v>8316</v>
      </c>
      <c r="S303" s="10">
        <f t="shared" si="22"/>
        <v>41312.737673611111</v>
      </c>
      <c r="T303" s="11">
        <f t="shared" si="23"/>
        <v>41352.696006944447</v>
      </c>
      <c r="U303">
        <f t="shared" si="24"/>
        <v>40</v>
      </c>
      <c r="W303" s="20">
        <v>251</v>
      </c>
      <c r="X303" s="18">
        <v>15435.55</v>
      </c>
      <c r="Y303" s="5">
        <v>1.1873499999999999</v>
      </c>
    </row>
    <row r="304" spans="1:25" ht="57" x14ac:dyDescent="0.4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20">
        <v>108</v>
      </c>
      <c r="M304" t="b">
        <v>1</v>
      </c>
      <c r="N304" t="s">
        <v>8269</v>
      </c>
      <c r="O304" s="5">
        <f t="shared" si="20"/>
        <v>1.0045999999999999</v>
      </c>
      <c r="P304" s="18">
        <f t="shared" si="21"/>
        <v>93.018518518518519</v>
      </c>
      <c r="Q304" t="s">
        <v>8311</v>
      </c>
      <c r="R304" t="s">
        <v>8316</v>
      </c>
      <c r="S304" s="10">
        <f t="shared" si="22"/>
        <v>40933.856921296298</v>
      </c>
      <c r="T304" s="11">
        <f t="shared" si="23"/>
        <v>40963.856921296298</v>
      </c>
      <c r="U304">
        <f t="shared" si="24"/>
        <v>30</v>
      </c>
      <c r="W304" s="20">
        <v>108</v>
      </c>
      <c r="X304" s="18">
        <v>10046</v>
      </c>
      <c r="Y304" s="5">
        <v>1.0045999999999999</v>
      </c>
    </row>
    <row r="305" spans="1:25" ht="42.75" x14ac:dyDescent="0.4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20">
        <v>82</v>
      </c>
      <c r="M305" t="b">
        <v>1</v>
      </c>
      <c r="N305" t="s">
        <v>8269</v>
      </c>
      <c r="O305" s="5">
        <f t="shared" si="20"/>
        <v>1.3746666666666667</v>
      </c>
      <c r="P305" s="18">
        <f t="shared" si="21"/>
        <v>50.292682926829265</v>
      </c>
      <c r="Q305" t="s">
        <v>8311</v>
      </c>
      <c r="R305" t="s">
        <v>8316</v>
      </c>
      <c r="S305" s="10">
        <f t="shared" si="22"/>
        <v>41032.071134259262</v>
      </c>
      <c r="T305" s="11">
        <f t="shared" si="23"/>
        <v>41062.071134259262</v>
      </c>
      <c r="U305">
        <f t="shared" si="24"/>
        <v>30</v>
      </c>
      <c r="W305" s="20">
        <v>82</v>
      </c>
      <c r="X305" s="18">
        <v>4124</v>
      </c>
      <c r="Y305" s="5">
        <v>1.3746666666666667</v>
      </c>
    </row>
    <row r="306" spans="1:25" ht="28.5" x14ac:dyDescent="0.4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20">
        <v>74</v>
      </c>
      <c r="M306" t="b">
        <v>1</v>
      </c>
      <c r="N306" t="s">
        <v>8269</v>
      </c>
      <c r="O306" s="5">
        <f t="shared" si="20"/>
        <v>2.3164705882352941</v>
      </c>
      <c r="P306" s="18">
        <f t="shared" si="21"/>
        <v>106.43243243243244</v>
      </c>
      <c r="Q306" t="s">
        <v>8311</v>
      </c>
      <c r="R306" t="s">
        <v>8316</v>
      </c>
      <c r="S306" s="10">
        <f t="shared" si="22"/>
        <v>41114.094872685186</v>
      </c>
      <c r="T306" s="11">
        <f t="shared" si="23"/>
        <v>41153.083333333336</v>
      </c>
      <c r="U306">
        <f t="shared" si="24"/>
        <v>39</v>
      </c>
      <c r="W306" s="20">
        <v>74</v>
      </c>
      <c r="X306" s="18">
        <v>7876</v>
      </c>
      <c r="Y306" s="5">
        <v>2.3164705882352941</v>
      </c>
    </row>
    <row r="307" spans="1:25" ht="42.75" x14ac:dyDescent="0.4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20">
        <v>189</v>
      </c>
      <c r="M307" t="b">
        <v>1</v>
      </c>
      <c r="N307" t="s">
        <v>8269</v>
      </c>
      <c r="O307" s="5">
        <f t="shared" si="20"/>
        <v>1.3033333333333332</v>
      </c>
      <c r="P307" s="18">
        <f t="shared" si="21"/>
        <v>51.719576719576722</v>
      </c>
      <c r="Q307" t="s">
        <v>8311</v>
      </c>
      <c r="R307" t="s">
        <v>8316</v>
      </c>
      <c r="S307" s="10">
        <f t="shared" si="22"/>
        <v>40948.630196759259</v>
      </c>
      <c r="T307" s="11">
        <f t="shared" si="23"/>
        <v>40978.630196759259</v>
      </c>
      <c r="U307">
        <f t="shared" si="24"/>
        <v>30</v>
      </c>
      <c r="W307" s="20">
        <v>189</v>
      </c>
      <c r="X307" s="18">
        <v>9775</v>
      </c>
      <c r="Y307" s="5">
        <v>1.3033333333333332</v>
      </c>
    </row>
    <row r="308" spans="1:25" ht="28.5" x14ac:dyDescent="0.4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20">
        <v>80</v>
      </c>
      <c r="M308" t="b">
        <v>1</v>
      </c>
      <c r="N308" t="s">
        <v>8269</v>
      </c>
      <c r="O308" s="5">
        <f t="shared" si="20"/>
        <v>2.9289999999999998</v>
      </c>
      <c r="P308" s="18">
        <f t="shared" si="21"/>
        <v>36.612499999999997</v>
      </c>
      <c r="Q308" t="s">
        <v>8311</v>
      </c>
      <c r="R308" t="s">
        <v>8316</v>
      </c>
      <c r="S308" s="10">
        <f t="shared" si="22"/>
        <v>41333.837187500001</v>
      </c>
      <c r="T308" s="11">
        <f t="shared" si="23"/>
        <v>41353.795520833337</v>
      </c>
      <c r="U308">
        <f t="shared" si="24"/>
        <v>20</v>
      </c>
      <c r="W308" s="20">
        <v>80</v>
      </c>
      <c r="X308" s="18">
        <v>2929</v>
      </c>
      <c r="Y308" s="5">
        <v>2.9289999999999998</v>
      </c>
    </row>
    <row r="309" spans="1:25" hidden="1" x14ac:dyDescent="0.4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20">
        <v>576</v>
      </c>
      <c r="M309" t="b">
        <v>1</v>
      </c>
      <c r="N309" t="s">
        <v>8269</v>
      </c>
      <c r="O309" s="5">
        <f t="shared" si="20"/>
        <v>1.1131818181818183</v>
      </c>
      <c r="P309" s="18">
        <f t="shared" si="21"/>
        <v>42.517361111111114</v>
      </c>
      <c r="Q309" t="s">
        <v>8311</v>
      </c>
      <c r="R309" t="s">
        <v>8316</v>
      </c>
      <c r="S309" s="10">
        <f t="shared" si="22"/>
        <v>41282.944456018515</v>
      </c>
      <c r="T309" s="11">
        <f t="shared" si="23"/>
        <v>41312.944456018515</v>
      </c>
      <c r="U309">
        <f t="shared" si="24"/>
        <v>30</v>
      </c>
      <c r="W309" s="20">
        <v>576</v>
      </c>
      <c r="X309" s="18">
        <v>24490</v>
      </c>
      <c r="Y309" s="5">
        <v>1.1131818181818183</v>
      </c>
    </row>
    <row r="310" spans="1:25" ht="42.75" x14ac:dyDescent="0.4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20">
        <v>202</v>
      </c>
      <c r="M310" t="b">
        <v>1</v>
      </c>
      <c r="N310" t="s">
        <v>8269</v>
      </c>
      <c r="O310" s="5">
        <f t="shared" si="20"/>
        <v>1.0556666666666668</v>
      </c>
      <c r="P310" s="18">
        <f t="shared" si="21"/>
        <v>62.712871287128714</v>
      </c>
      <c r="Q310" t="s">
        <v>8311</v>
      </c>
      <c r="R310" t="s">
        <v>8316</v>
      </c>
      <c r="S310" s="10">
        <f t="shared" si="22"/>
        <v>40567.694560185184</v>
      </c>
      <c r="T310" s="11">
        <f t="shared" si="23"/>
        <v>40612.694560185184</v>
      </c>
      <c r="U310">
        <f t="shared" si="24"/>
        <v>45</v>
      </c>
      <c r="W310" s="20">
        <v>202</v>
      </c>
      <c r="X310" s="18">
        <v>12668</v>
      </c>
      <c r="Y310" s="5">
        <v>1.0556666666666668</v>
      </c>
    </row>
    <row r="311" spans="1:25" ht="42.75" x14ac:dyDescent="0.4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20">
        <v>238</v>
      </c>
      <c r="M311" t="b">
        <v>1</v>
      </c>
      <c r="N311" t="s">
        <v>8269</v>
      </c>
      <c r="O311" s="5">
        <f t="shared" si="20"/>
        <v>1.1894444444444445</v>
      </c>
      <c r="P311" s="18">
        <f t="shared" si="21"/>
        <v>89.957983193277315</v>
      </c>
      <c r="Q311" t="s">
        <v>8311</v>
      </c>
      <c r="R311" t="s">
        <v>8316</v>
      </c>
      <c r="S311" s="10">
        <f t="shared" si="22"/>
        <v>41134.751550925925</v>
      </c>
      <c r="T311" s="11">
        <f t="shared" si="23"/>
        <v>41155.751550925925</v>
      </c>
      <c r="U311">
        <f t="shared" si="24"/>
        <v>21</v>
      </c>
      <c r="W311" s="20">
        <v>238</v>
      </c>
      <c r="X311" s="18">
        <v>21410</v>
      </c>
      <c r="Y311" s="5">
        <v>1.1894444444444445</v>
      </c>
    </row>
    <row r="312" spans="1:25" ht="42.75" x14ac:dyDescent="0.4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20">
        <v>36</v>
      </c>
      <c r="M312" t="b">
        <v>1</v>
      </c>
      <c r="N312" t="s">
        <v>8269</v>
      </c>
      <c r="O312" s="5">
        <f t="shared" si="20"/>
        <v>1.04129</v>
      </c>
      <c r="P312" s="18">
        <f t="shared" si="21"/>
        <v>28.924722222222222</v>
      </c>
      <c r="Q312" t="s">
        <v>8311</v>
      </c>
      <c r="R312" t="s">
        <v>8316</v>
      </c>
      <c r="S312" s="10">
        <f t="shared" si="22"/>
        <v>40821.183136574073</v>
      </c>
      <c r="T312" s="11">
        <f t="shared" si="23"/>
        <v>40836.083333333336</v>
      </c>
      <c r="U312">
        <f t="shared" si="24"/>
        <v>15</v>
      </c>
      <c r="W312" s="20">
        <v>36</v>
      </c>
      <c r="X312" s="18">
        <v>1041.29</v>
      </c>
      <c r="Y312" s="5">
        <v>1.04129</v>
      </c>
    </row>
    <row r="313" spans="1:25" ht="42.75" x14ac:dyDescent="0.4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20">
        <v>150</v>
      </c>
      <c r="M313" t="b">
        <v>1</v>
      </c>
      <c r="N313" t="s">
        <v>8269</v>
      </c>
      <c r="O313" s="5">
        <f t="shared" si="20"/>
        <v>1.0410165</v>
      </c>
      <c r="P313" s="18">
        <f t="shared" si="21"/>
        <v>138.8022</v>
      </c>
      <c r="Q313" t="s">
        <v>8311</v>
      </c>
      <c r="R313" t="s">
        <v>8316</v>
      </c>
      <c r="S313" s="10">
        <f t="shared" si="22"/>
        <v>40868.219814814816</v>
      </c>
      <c r="T313" s="11">
        <f t="shared" si="23"/>
        <v>40909.332638888889</v>
      </c>
      <c r="U313">
        <f t="shared" si="24"/>
        <v>41</v>
      </c>
      <c r="W313" s="20">
        <v>150</v>
      </c>
      <c r="X313" s="18">
        <v>20820.330000000002</v>
      </c>
      <c r="Y313" s="5">
        <v>1.0410165</v>
      </c>
    </row>
    <row r="314" spans="1:25" ht="42.75" x14ac:dyDescent="0.4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20">
        <v>146</v>
      </c>
      <c r="M314" t="b">
        <v>1</v>
      </c>
      <c r="N314" t="s">
        <v>8269</v>
      </c>
      <c r="O314" s="5">
        <f t="shared" si="20"/>
        <v>1.1187499999999999</v>
      </c>
      <c r="P314" s="18">
        <f t="shared" si="21"/>
        <v>61.301369863013697</v>
      </c>
      <c r="Q314" t="s">
        <v>8311</v>
      </c>
      <c r="R314" t="s">
        <v>8316</v>
      </c>
      <c r="S314" s="10">
        <f t="shared" si="22"/>
        <v>41348.877685185187</v>
      </c>
      <c r="T314" s="11">
        <f t="shared" si="23"/>
        <v>41378.877685185187</v>
      </c>
      <c r="U314">
        <f t="shared" si="24"/>
        <v>30</v>
      </c>
      <c r="W314" s="20">
        <v>146</v>
      </c>
      <c r="X314" s="18">
        <v>8950</v>
      </c>
      <c r="Y314" s="5">
        <v>1.1187499999999999</v>
      </c>
    </row>
    <row r="315" spans="1:25" ht="57" x14ac:dyDescent="0.4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20">
        <v>222</v>
      </c>
      <c r="M315" t="b">
        <v>1</v>
      </c>
      <c r="N315" t="s">
        <v>8269</v>
      </c>
      <c r="O315" s="5">
        <f t="shared" si="20"/>
        <v>1.0473529411764706</v>
      </c>
      <c r="P315" s="18">
        <f t="shared" si="21"/>
        <v>80.202702702702709</v>
      </c>
      <c r="Q315" t="s">
        <v>8311</v>
      </c>
      <c r="R315" t="s">
        <v>8316</v>
      </c>
      <c r="S315" s="10">
        <f t="shared" si="22"/>
        <v>40357.227939814817</v>
      </c>
      <c r="T315" s="11">
        <f t="shared" si="23"/>
        <v>40401.665972222225</v>
      </c>
      <c r="U315">
        <f t="shared" si="24"/>
        <v>44</v>
      </c>
      <c r="W315" s="20">
        <v>222</v>
      </c>
      <c r="X315" s="18">
        <v>17805</v>
      </c>
      <c r="Y315" s="5">
        <v>1.0473529411764706</v>
      </c>
    </row>
    <row r="316" spans="1:25" ht="42.75" x14ac:dyDescent="0.4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20">
        <v>120</v>
      </c>
      <c r="M316" t="b">
        <v>1</v>
      </c>
      <c r="N316" t="s">
        <v>8269</v>
      </c>
      <c r="O316" s="5">
        <f t="shared" si="20"/>
        <v>3.8515000000000001</v>
      </c>
      <c r="P316" s="18">
        <f t="shared" si="21"/>
        <v>32.095833333333331</v>
      </c>
      <c r="Q316" t="s">
        <v>8311</v>
      </c>
      <c r="R316" t="s">
        <v>8316</v>
      </c>
      <c r="S316" s="10">
        <f t="shared" si="22"/>
        <v>41304.833194444444</v>
      </c>
      <c r="T316" s="11">
        <f t="shared" si="23"/>
        <v>41334.833194444444</v>
      </c>
      <c r="U316">
        <f t="shared" si="24"/>
        <v>30</v>
      </c>
      <c r="W316" s="20">
        <v>120</v>
      </c>
      <c r="X316" s="18">
        <v>3851.5</v>
      </c>
      <c r="Y316" s="5">
        <v>3.8515000000000001</v>
      </c>
    </row>
    <row r="317" spans="1:25" ht="42.75" x14ac:dyDescent="0.4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20">
        <v>126</v>
      </c>
      <c r="M317" t="b">
        <v>1</v>
      </c>
      <c r="N317" t="s">
        <v>8269</v>
      </c>
      <c r="O317" s="5">
        <f t="shared" si="20"/>
        <v>1.01248</v>
      </c>
      <c r="P317" s="18">
        <f t="shared" si="21"/>
        <v>200.88888888888889</v>
      </c>
      <c r="Q317" t="s">
        <v>8311</v>
      </c>
      <c r="R317" t="s">
        <v>8316</v>
      </c>
      <c r="S317" s="10">
        <f t="shared" si="22"/>
        <v>41113.77238425926</v>
      </c>
      <c r="T317" s="11">
        <f t="shared" si="23"/>
        <v>41143.77238425926</v>
      </c>
      <c r="U317">
        <f t="shared" si="24"/>
        <v>30</v>
      </c>
      <c r="W317" s="20">
        <v>126</v>
      </c>
      <c r="X317" s="18">
        <v>25312</v>
      </c>
      <c r="Y317" s="5">
        <v>1.01248</v>
      </c>
    </row>
    <row r="318" spans="1:25" ht="28.5" x14ac:dyDescent="0.4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20">
        <v>158</v>
      </c>
      <c r="M318" t="b">
        <v>1</v>
      </c>
      <c r="N318" t="s">
        <v>8269</v>
      </c>
      <c r="O318" s="5">
        <f t="shared" si="20"/>
        <v>1.1377333333333333</v>
      </c>
      <c r="P318" s="18">
        <f t="shared" si="21"/>
        <v>108.01265822784811</v>
      </c>
      <c r="Q318" t="s">
        <v>8311</v>
      </c>
      <c r="R318" t="s">
        <v>8316</v>
      </c>
      <c r="S318" s="10">
        <f t="shared" si="22"/>
        <v>41950.923576388886</v>
      </c>
      <c r="T318" s="11">
        <f t="shared" si="23"/>
        <v>41984.207638888889</v>
      </c>
      <c r="U318">
        <f t="shared" si="24"/>
        <v>34</v>
      </c>
      <c r="W318" s="20">
        <v>158</v>
      </c>
      <c r="X318" s="18">
        <v>17066</v>
      </c>
      <c r="Y318" s="5">
        <v>1.1377333333333333</v>
      </c>
    </row>
    <row r="319" spans="1:25" ht="42.75" x14ac:dyDescent="0.4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20">
        <v>316</v>
      </c>
      <c r="M319" t="b">
        <v>1</v>
      </c>
      <c r="N319" t="s">
        <v>8269</v>
      </c>
      <c r="O319" s="5">
        <f t="shared" si="20"/>
        <v>1.0080333333333333</v>
      </c>
      <c r="P319" s="18">
        <f t="shared" si="21"/>
        <v>95.699367088607602</v>
      </c>
      <c r="Q319" t="s">
        <v>8311</v>
      </c>
      <c r="R319" t="s">
        <v>8316</v>
      </c>
      <c r="S319" s="10">
        <f t="shared" si="22"/>
        <v>41589.676886574074</v>
      </c>
      <c r="T319" s="11">
        <f t="shared" si="23"/>
        <v>41619.676886574074</v>
      </c>
      <c r="U319">
        <f t="shared" si="24"/>
        <v>30</v>
      </c>
      <c r="W319" s="20">
        <v>316</v>
      </c>
      <c r="X319" s="18">
        <v>30241</v>
      </c>
      <c r="Y319" s="5">
        <v>1.0080333333333333</v>
      </c>
    </row>
    <row r="320" spans="1:25" ht="42.75" x14ac:dyDescent="0.4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20">
        <v>284</v>
      </c>
      <c r="M320" t="b">
        <v>1</v>
      </c>
      <c r="N320" t="s">
        <v>8269</v>
      </c>
      <c r="O320" s="5">
        <f t="shared" si="20"/>
        <v>2.8332000000000002</v>
      </c>
      <c r="P320" s="18">
        <f t="shared" si="21"/>
        <v>49.880281690140848</v>
      </c>
      <c r="Q320" t="s">
        <v>8311</v>
      </c>
      <c r="R320" t="s">
        <v>8316</v>
      </c>
      <c r="S320" s="10">
        <f t="shared" si="22"/>
        <v>41330.038784722223</v>
      </c>
      <c r="T320" s="11">
        <f t="shared" si="23"/>
        <v>41359.997118055559</v>
      </c>
      <c r="U320">
        <f t="shared" si="24"/>
        <v>29</v>
      </c>
      <c r="W320" s="20">
        <v>284</v>
      </c>
      <c r="X320" s="18">
        <v>14166</v>
      </c>
      <c r="Y320" s="5">
        <v>2.8332000000000002</v>
      </c>
    </row>
    <row r="321" spans="1:25" ht="57" x14ac:dyDescent="0.4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20">
        <v>51</v>
      </c>
      <c r="M321" t="b">
        <v>1</v>
      </c>
      <c r="N321" t="s">
        <v>8269</v>
      </c>
      <c r="O321" s="5">
        <f t="shared" si="20"/>
        <v>1.1268</v>
      </c>
      <c r="P321" s="18">
        <f t="shared" si="21"/>
        <v>110.47058823529412</v>
      </c>
      <c r="Q321" t="s">
        <v>8311</v>
      </c>
      <c r="R321" t="s">
        <v>8316</v>
      </c>
      <c r="S321" s="10">
        <f t="shared" si="22"/>
        <v>40123.83829861111</v>
      </c>
      <c r="T321" s="11">
        <f t="shared" si="23"/>
        <v>40211.332638888889</v>
      </c>
      <c r="U321">
        <f t="shared" si="24"/>
        <v>88</v>
      </c>
      <c r="W321" s="20">
        <v>51</v>
      </c>
      <c r="X321" s="18">
        <v>5634</v>
      </c>
      <c r="Y321" s="5">
        <v>1.1268</v>
      </c>
    </row>
    <row r="322" spans="1:25" ht="42.75" x14ac:dyDescent="0.4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20">
        <v>158</v>
      </c>
      <c r="M322" t="b">
        <v>1</v>
      </c>
      <c r="N322" t="s">
        <v>8269</v>
      </c>
      <c r="O322" s="5">
        <f t="shared" si="20"/>
        <v>1.0658000000000001</v>
      </c>
      <c r="P322" s="18">
        <f t="shared" si="21"/>
        <v>134.91139240506328</v>
      </c>
      <c r="Q322" t="s">
        <v>8311</v>
      </c>
      <c r="R322" t="s">
        <v>8316</v>
      </c>
      <c r="S322" s="10">
        <f t="shared" si="22"/>
        <v>42331.551307870366</v>
      </c>
      <c r="T322" s="11">
        <f t="shared" si="23"/>
        <v>42360.958333333328</v>
      </c>
      <c r="U322">
        <f t="shared" si="24"/>
        <v>29</v>
      </c>
      <c r="W322" s="20">
        <v>158</v>
      </c>
      <c r="X322" s="18">
        <v>21316</v>
      </c>
      <c r="Y322" s="5">
        <v>1.0658000000000001</v>
      </c>
    </row>
    <row r="323" spans="1:25" ht="42.75" x14ac:dyDescent="0.4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20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18">
        <f t="shared" ref="P323:P386" si="26">E323/L323</f>
        <v>106.62314540059347</v>
      </c>
      <c r="Q323" t="s">
        <v>8311</v>
      </c>
      <c r="R323" t="s">
        <v>8316</v>
      </c>
      <c r="S323" s="10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_xlfn.DAYS(T323,S323)</f>
        <v>35</v>
      </c>
      <c r="W323" s="20">
        <v>337</v>
      </c>
      <c r="X323" s="18">
        <v>35932</v>
      </c>
      <c r="Y323" s="5">
        <v>1.0266285714285714</v>
      </c>
    </row>
    <row r="324" spans="1:25" ht="42.75" x14ac:dyDescent="0.4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20">
        <v>186</v>
      </c>
      <c r="M324" t="b">
        <v>1</v>
      </c>
      <c r="N324" t="s">
        <v>8269</v>
      </c>
      <c r="O324" s="5">
        <f t="shared" si="25"/>
        <v>1.0791200000000001</v>
      </c>
      <c r="P324" s="18">
        <f t="shared" si="26"/>
        <v>145.04301075268816</v>
      </c>
      <c r="Q324" t="s">
        <v>8311</v>
      </c>
      <c r="R324" t="s">
        <v>8316</v>
      </c>
      <c r="S324" s="10">
        <f t="shared" si="27"/>
        <v>42473.57</v>
      </c>
      <c r="T324" s="11">
        <f t="shared" si="28"/>
        <v>42503.57</v>
      </c>
      <c r="U324">
        <f t="shared" si="29"/>
        <v>30</v>
      </c>
      <c r="W324" s="20">
        <v>186</v>
      </c>
      <c r="X324" s="18">
        <v>26978</v>
      </c>
      <c r="Y324" s="5">
        <v>1.0791200000000001</v>
      </c>
    </row>
    <row r="325" spans="1:25" ht="42.75" x14ac:dyDescent="0.4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20">
        <v>58</v>
      </c>
      <c r="M325" t="b">
        <v>1</v>
      </c>
      <c r="N325" t="s">
        <v>8269</v>
      </c>
      <c r="O325" s="5">
        <f t="shared" si="25"/>
        <v>1.2307407407407407</v>
      </c>
      <c r="P325" s="18">
        <f t="shared" si="26"/>
        <v>114.58620689655173</v>
      </c>
      <c r="Q325" t="s">
        <v>8311</v>
      </c>
      <c r="R325" t="s">
        <v>8316</v>
      </c>
      <c r="S325" s="10">
        <f t="shared" si="27"/>
        <v>42697.32136574074</v>
      </c>
      <c r="T325" s="11">
        <f t="shared" si="28"/>
        <v>42725.332638888889</v>
      </c>
      <c r="U325">
        <f t="shared" si="29"/>
        <v>28</v>
      </c>
      <c r="W325" s="20">
        <v>58</v>
      </c>
      <c r="X325" s="18">
        <v>6646</v>
      </c>
      <c r="Y325" s="5">
        <v>1.2307407407407407</v>
      </c>
    </row>
    <row r="326" spans="1:25" ht="42.75" x14ac:dyDescent="0.4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20">
        <v>82</v>
      </c>
      <c r="M326" t="b">
        <v>1</v>
      </c>
      <c r="N326" t="s">
        <v>8269</v>
      </c>
      <c r="O326" s="5">
        <f t="shared" si="25"/>
        <v>1.016</v>
      </c>
      <c r="P326" s="18">
        <f t="shared" si="26"/>
        <v>105.3170731707317</v>
      </c>
      <c r="Q326" t="s">
        <v>8311</v>
      </c>
      <c r="R326" t="s">
        <v>8316</v>
      </c>
      <c r="S326" s="10">
        <f t="shared" si="27"/>
        <v>42184.626250000001</v>
      </c>
      <c r="T326" s="11">
        <f t="shared" si="28"/>
        <v>42217.626250000001</v>
      </c>
      <c r="U326">
        <f t="shared" si="29"/>
        <v>33</v>
      </c>
      <c r="W326" s="20">
        <v>82</v>
      </c>
      <c r="X326" s="18">
        <v>8636</v>
      </c>
      <c r="Y326" s="5">
        <v>1.016</v>
      </c>
    </row>
    <row r="327" spans="1:25" ht="42.75" hidden="1" x14ac:dyDescent="0.4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20">
        <v>736</v>
      </c>
      <c r="M327" t="b">
        <v>1</v>
      </c>
      <c r="N327" t="s">
        <v>8269</v>
      </c>
      <c r="O327" s="5">
        <f t="shared" si="25"/>
        <v>1.04396</v>
      </c>
      <c r="P327" s="18">
        <f t="shared" si="26"/>
        <v>70.921195652173907</v>
      </c>
      <c r="Q327" t="s">
        <v>8311</v>
      </c>
      <c r="R327" t="s">
        <v>8316</v>
      </c>
      <c r="S327" s="10">
        <f t="shared" si="27"/>
        <v>42689.187881944439</v>
      </c>
      <c r="T327" s="11">
        <f t="shared" si="28"/>
        <v>42724.187881944439</v>
      </c>
      <c r="U327">
        <f t="shared" si="29"/>
        <v>35</v>
      </c>
      <c r="W327" s="20">
        <v>736</v>
      </c>
      <c r="X327" s="18">
        <v>52198</v>
      </c>
      <c r="Y327" s="5">
        <v>1.04396</v>
      </c>
    </row>
    <row r="328" spans="1:25" ht="42.75" hidden="1" x14ac:dyDescent="0.4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20">
        <v>1151</v>
      </c>
      <c r="M328" t="b">
        <v>1</v>
      </c>
      <c r="N328" t="s">
        <v>8269</v>
      </c>
      <c r="O328" s="5">
        <f t="shared" si="25"/>
        <v>1.1292973333333334</v>
      </c>
      <c r="P328" s="18">
        <f t="shared" si="26"/>
        <v>147.17167680278018</v>
      </c>
      <c r="Q328" t="s">
        <v>8311</v>
      </c>
      <c r="R328" t="s">
        <v>8316</v>
      </c>
      <c r="S328" s="10">
        <f t="shared" si="27"/>
        <v>42775.314884259264</v>
      </c>
      <c r="T328" s="11">
        <f t="shared" si="28"/>
        <v>42808.956250000003</v>
      </c>
      <c r="U328">
        <f t="shared" si="29"/>
        <v>33</v>
      </c>
      <c r="W328" s="20">
        <v>1151</v>
      </c>
      <c r="X328" s="18">
        <v>169394.6</v>
      </c>
      <c r="Y328" s="5">
        <v>1.1292973333333334</v>
      </c>
    </row>
    <row r="329" spans="1:25" ht="42.75" x14ac:dyDescent="0.4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20">
        <v>34</v>
      </c>
      <c r="M329" t="b">
        <v>1</v>
      </c>
      <c r="N329" t="s">
        <v>8269</v>
      </c>
      <c r="O329" s="5">
        <f t="shared" si="25"/>
        <v>1.3640000000000001</v>
      </c>
      <c r="P329" s="18">
        <f t="shared" si="26"/>
        <v>160.47058823529412</v>
      </c>
      <c r="Q329" t="s">
        <v>8311</v>
      </c>
      <c r="R329" t="s">
        <v>8316</v>
      </c>
      <c r="S329" s="10">
        <f t="shared" si="27"/>
        <v>42058.235289351855</v>
      </c>
      <c r="T329" s="11">
        <f t="shared" si="28"/>
        <v>42085.333333333328</v>
      </c>
      <c r="U329">
        <f t="shared" si="29"/>
        <v>27</v>
      </c>
      <c r="W329" s="20">
        <v>34</v>
      </c>
      <c r="X329" s="18">
        <v>5456</v>
      </c>
      <c r="Y329" s="5">
        <v>1.3640000000000001</v>
      </c>
    </row>
    <row r="330" spans="1:25" ht="42.75" hidden="1" x14ac:dyDescent="0.4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20">
        <v>498</v>
      </c>
      <c r="M330" t="b">
        <v>1</v>
      </c>
      <c r="N330" t="s">
        <v>8269</v>
      </c>
      <c r="O330" s="5">
        <f t="shared" si="25"/>
        <v>1.036144</v>
      </c>
      <c r="P330" s="18">
        <f t="shared" si="26"/>
        <v>156.04578313253012</v>
      </c>
      <c r="Q330" t="s">
        <v>8311</v>
      </c>
      <c r="R330" t="s">
        <v>8316</v>
      </c>
      <c r="S330" s="10">
        <f t="shared" si="27"/>
        <v>42278.946620370371</v>
      </c>
      <c r="T330" s="11">
        <f t="shared" si="28"/>
        <v>42309.166666666672</v>
      </c>
      <c r="U330">
        <f t="shared" si="29"/>
        <v>31</v>
      </c>
      <c r="W330" s="20">
        <v>498</v>
      </c>
      <c r="X330" s="18">
        <v>77710.8</v>
      </c>
      <c r="Y330" s="5">
        <v>1.036144</v>
      </c>
    </row>
    <row r="331" spans="1:25" ht="42.75" x14ac:dyDescent="0.4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20">
        <v>167</v>
      </c>
      <c r="M331" t="b">
        <v>1</v>
      </c>
      <c r="N331" t="s">
        <v>8269</v>
      </c>
      <c r="O331" s="5">
        <f t="shared" si="25"/>
        <v>1.0549999999999999</v>
      </c>
      <c r="P331" s="18">
        <f t="shared" si="26"/>
        <v>63.17365269461078</v>
      </c>
      <c r="Q331" t="s">
        <v>8311</v>
      </c>
      <c r="R331" t="s">
        <v>8316</v>
      </c>
      <c r="S331" s="10">
        <f t="shared" si="27"/>
        <v>42291.46674768519</v>
      </c>
      <c r="T331" s="11">
        <f t="shared" si="28"/>
        <v>42315.166666666672</v>
      </c>
      <c r="U331">
        <f t="shared" si="29"/>
        <v>24</v>
      </c>
      <c r="W331" s="20">
        <v>167</v>
      </c>
      <c r="X331" s="18">
        <v>10550</v>
      </c>
      <c r="Y331" s="5">
        <v>1.0549999999999999</v>
      </c>
    </row>
    <row r="332" spans="1:25" ht="42.75" x14ac:dyDescent="0.4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20">
        <v>340</v>
      </c>
      <c r="M332" t="b">
        <v>1</v>
      </c>
      <c r="N332" t="s">
        <v>8269</v>
      </c>
      <c r="O332" s="5">
        <f t="shared" si="25"/>
        <v>1.0182857142857142</v>
      </c>
      <c r="P332" s="18">
        <f t="shared" si="26"/>
        <v>104.82352941176471</v>
      </c>
      <c r="Q332" t="s">
        <v>8311</v>
      </c>
      <c r="R332" t="s">
        <v>8316</v>
      </c>
      <c r="S332" s="10">
        <f t="shared" si="27"/>
        <v>41379.515775462962</v>
      </c>
      <c r="T332" s="11">
        <f t="shared" si="28"/>
        <v>41411.165972222225</v>
      </c>
      <c r="U332">
        <f t="shared" si="29"/>
        <v>32</v>
      </c>
      <c r="W332" s="20">
        <v>340</v>
      </c>
      <c r="X332" s="18">
        <v>35640</v>
      </c>
      <c r="Y332" s="5">
        <v>1.0182857142857142</v>
      </c>
    </row>
    <row r="333" spans="1:25" ht="42.75" hidden="1" x14ac:dyDescent="0.4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20">
        <v>438</v>
      </c>
      <c r="M333" t="b">
        <v>1</v>
      </c>
      <c r="N333" t="s">
        <v>8269</v>
      </c>
      <c r="O333" s="5">
        <f t="shared" si="25"/>
        <v>1.0660499999999999</v>
      </c>
      <c r="P333" s="18">
        <f t="shared" si="26"/>
        <v>97.356164383561648</v>
      </c>
      <c r="Q333" t="s">
        <v>8311</v>
      </c>
      <c r="R333" t="s">
        <v>8316</v>
      </c>
      <c r="S333" s="10">
        <f t="shared" si="27"/>
        <v>42507.581412037034</v>
      </c>
      <c r="T333" s="11">
        <f t="shared" si="28"/>
        <v>42538.581412037034</v>
      </c>
      <c r="U333">
        <f t="shared" si="29"/>
        <v>31</v>
      </c>
      <c r="W333" s="20">
        <v>438</v>
      </c>
      <c r="X333" s="18">
        <v>42642</v>
      </c>
      <c r="Y333" s="5">
        <v>1.0660499999999999</v>
      </c>
    </row>
    <row r="334" spans="1:25" ht="42.75" hidden="1" x14ac:dyDescent="0.4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20">
        <v>555</v>
      </c>
      <c r="M334" t="b">
        <v>1</v>
      </c>
      <c r="N334" t="s">
        <v>8269</v>
      </c>
      <c r="O334" s="5">
        <f t="shared" si="25"/>
        <v>1.13015</v>
      </c>
      <c r="P334" s="18">
        <f t="shared" si="26"/>
        <v>203.63063063063063</v>
      </c>
      <c r="Q334" t="s">
        <v>8311</v>
      </c>
      <c r="R334" t="s">
        <v>8316</v>
      </c>
      <c r="S334" s="10">
        <f t="shared" si="27"/>
        <v>42263.680289351847</v>
      </c>
      <c r="T334" s="11">
        <f t="shared" si="28"/>
        <v>42305.333333333328</v>
      </c>
      <c r="U334">
        <f t="shared" si="29"/>
        <v>42</v>
      </c>
      <c r="W334" s="20">
        <v>555</v>
      </c>
      <c r="X334" s="18">
        <v>113015</v>
      </c>
      <c r="Y334" s="5">
        <v>1.13015</v>
      </c>
    </row>
    <row r="335" spans="1:25" ht="42.75" x14ac:dyDescent="0.4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20">
        <v>266</v>
      </c>
      <c r="M335" t="b">
        <v>1</v>
      </c>
      <c r="N335" t="s">
        <v>8269</v>
      </c>
      <c r="O335" s="5">
        <f t="shared" si="25"/>
        <v>1.252275</v>
      </c>
      <c r="P335" s="18">
        <f t="shared" si="26"/>
        <v>188.31203007518798</v>
      </c>
      <c r="Q335" t="s">
        <v>8311</v>
      </c>
      <c r="R335" t="s">
        <v>8316</v>
      </c>
      <c r="S335" s="10">
        <f t="shared" si="27"/>
        <v>42437.636469907404</v>
      </c>
      <c r="T335" s="11">
        <f t="shared" si="28"/>
        <v>42467.59480324074</v>
      </c>
      <c r="U335">
        <f t="shared" si="29"/>
        <v>30</v>
      </c>
      <c r="W335" s="20">
        <v>266</v>
      </c>
      <c r="X335" s="18">
        <v>50091</v>
      </c>
      <c r="Y335" s="5">
        <v>1.252275</v>
      </c>
    </row>
    <row r="336" spans="1:25" ht="42.75" x14ac:dyDescent="0.4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20">
        <v>69</v>
      </c>
      <c r="M336" t="b">
        <v>1</v>
      </c>
      <c r="N336" t="s">
        <v>8269</v>
      </c>
      <c r="O336" s="5">
        <f t="shared" si="25"/>
        <v>1.0119</v>
      </c>
      <c r="P336" s="18">
        <f t="shared" si="26"/>
        <v>146.65217391304347</v>
      </c>
      <c r="Q336" t="s">
        <v>8311</v>
      </c>
      <c r="R336" t="s">
        <v>8316</v>
      </c>
      <c r="S336" s="10">
        <f t="shared" si="27"/>
        <v>42101.682372685187</v>
      </c>
      <c r="T336" s="11">
        <f t="shared" si="28"/>
        <v>42139.791666666672</v>
      </c>
      <c r="U336">
        <f t="shared" si="29"/>
        <v>38</v>
      </c>
      <c r="W336" s="20">
        <v>69</v>
      </c>
      <c r="X336" s="18">
        <v>10119</v>
      </c>
      <c r="Y336" s="5">
        <v>1.0119</v>
      </c>
    </row>
    <row r="337" spans="1:25" ht="42.75" x14ac:dyDescent="0.4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20">
        <v>80</v>
      </c>
      <c r="M337" t="b">
        <v>1</v>
      </c>
      <c r="N337" t="s">
        <v>8269</v>
      </c>
      <c r="O337" s="5">
        <f t="shared" si="25"/>
        <v>1.0276470588235294</v>
      </c>
      <c r="P337" s="18">
        <f t="shared" si="26"/>
        <v>109.1875</v>
      </c>
      <c r="Q337" t="s">
        <v>8311</v>
      </c>
      <c r="R337" t="s">
        <v>8316</v>
      </c>
      <c r="S337" s="10">
        <f t="shared" si="27"/>
        <v>42101.737442129626</v>
      </c>
      <c r="T337" s="11">
        <f t="shared" si="28"/>
        <v>42132.916666666672</v>
      </c>
      <c r="U337">
        <f t="shared" si="29"/>
        <v>31</v>
      </c>
      <c r="W337" s="20">
        <v>80</v>
      </c>
      <c r="X337" s="18">
        <v>8735</v>
      </c>
      <c r="Y337" s="5">
        <v>1.0276470588235294</v>
      </c>
    </row>
    <row r="338" spans="1:25" ht="42.75" hidden="1" x14ac:dyDescent="0.4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20">
        <v>493</v>
      </c>
      <c r="M338" t="b">
        <v>1</v>
      </c>
      <c r="N338" t="s">
        <v>8269</v>
      </c>
      <c r="O338" s="5">
        <f t="shared" si="25"/>
        <v>1.1683911999999999</v>
      </c>
      <c r="P338" s="18">
        <f t="shared" si="26"/>
        <v>59.249046653144013</v>
      </c>
      <c r="Q338" t="s">
        <v>8311</v>
      </c>
      <c r="R338" t="s">
        <v>8316</v>
      </c>
      <c r="S338" s="10">
        <f t="shared" si="27"/>
        <v>42291.596273148149</v>
      </c>
      <c r="T338" s="11">
        <f t="shared" si="28"/>
        <v>42321.637939814813</v>
      </c>
      <c r="U338">
        <f t="shared" si="29"/>
        <v>30</v>
      </c>
      <c r="W338" s="20">
        <v>493</v>
      </c>
      <c r="X338" s="18">
        <v>29209.78</v>
      </c>
      <c r="Y338" s="5">
        <v>1.1683911999999999</v>
      </c>
    </row>
    <row r="339" spans="1:25" ht="42.75" x14ac:dyDescent="0.4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20">
        <v>31</v>
      </c>
      <c r="M339" t="b">
        <v>1</v>
      </c>
      <c r="N339" t="s">
        <v>8269</v>
      </c>
      <c r="O339" s="5">
        <f t="shared" si="25"/>
        <v>1.0116833333333335</v>
      </c>
      <c r="P339" s="18">
        <f t="shared" si="26"/>
        <v>97.904838709677421</v>
      </c>
      <c r="Q339" t="s">
        <v>8311</v>
      </c>
      <c r="R339" t="s">
        <v>8316</v>
      </c>
      <c r="S339" s="10">
        <f t="shared" si="27"/>
        <v>42047.128564814819</v>
      </c>
      <c r="T339" s="11">
        <f t="shared" si="28"/>
        <v>42077.086898148147</v>
      </c>
      <c r="U339">
        <f t="shared" si="29"/>
        <v>30</v>
      </c>
      <c r="W339" s="20">
        <v>31</v>
      </c>
      <c r="X339" s="18">
        <v>3035.05</v>
      </c>
      <c r="Y339" s="5">
        <v>1.0116833333333335</v>
      </c>
    </row>
    <row r="340" spans="1:25" ht="42.75" x14ac:dyDescent="0.4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20">
        <v>236</v>
      </c>
      <c r="M340" t="b">
        <v>1</v>
      </c>
      <c r="N340" t="s">
        <v>8269</v>
      </c>
      <c r="O340" s="5">
        <f t="shared" si="25"/>
        <v>1.1013360000000001</v>
      </c>
      <c r="P340" s="18">
        <f t="shared" si="26"/>
        <v>70.000169491525426</v>
      </c>
      <c r="Q340" t="s">
        <v>8311</v>
      </c>
      <c r="R340" t="s">
        <v>8316</v>
      </c>
      <c r="S340" s="10">
        <f t="shared" si="27"/>
        <v>42559.755671296298</v>
      </c>
      <c r="T340" s="11">
        <f t="shared" si="28"/>
        <v>42616.041666666672</v>
      </c>
      <c r="U340">
        <f t="shared" si="29"/>
        <v>57</v>
      </c>
      <c r="W340" s="20">
        <v>236</v>
      </c>
      <c r="X340" s="18">
        <v>16520.04</v>
      </c>
      <c r="Y340" s="5">
        <v>1.1013360000000001</v>
      </c>
    </row>
    <row r="341" spans="1:25" ht="42.75" x14ac:dyDescent="0.4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20">
        <v>89</v>
      </c>
      <c r="M341" t="b">
        <v>1</v>
      </c>
      <c r="N341" t="s">
        <v>8269</v>
      </c>
      <c r="O341" s="5">
        <f t="shared" si="25"/>
        <v>1.0808333333333333</v>
      </c>
      <c r="P341" s="18">
        <f t="shared" si="26"/>
        <v>72.865168539325836</v>
      </c>
      <c r="Q341" t="s">
        <v>8311</v>
      </c>
      <c r="R341" t="s">
        <v>8316</v>
      </c>
      <c r="S341" s="10">
        <f t="shared" si="27"/>
        <v>42093.760046296295</v>
      </c>
      <c r="T341" s="11">
        <f t="shared" si="28"/>
        <v>42123.760046296295</v>
      </c>
      <c r="U341">
        <f t="shared" si="29"/>
        <v>30</v>
      </c>
      <c r="W341" s="20">
        <v>89</v>
      </c>
      <c r="X341" s="18">
        <v>6485</v>
      </c>
      <c r="Y341" s="5">
        <v>1.0808333333333333</v>
      </c>
    </row>
    <row r="342" spans="1:25" ht="42.75" x14ac:dyDescent="0.4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20">
        <v>299</v>
      </c>
      <c r="M342" t="b">
        <v>1</v>
      </c>
      <c r="N342" t="s">
        <v>8269</v>
      </c>
      <c r="O342" s="5">
        <f t="shared" si="25"/>
        <v>1.2502285714285715</v>
      </c>
      <c r="P342" s="18">
        <f t="shared" si="26"/>
        <v>146.34782608695653</v>
      </c>
      <c r="Q342" t="s">
        <v>8311</v>
      </c>
      <c r="R342" t="s">
        <v>8316</v>
      </c>
      <c r="S342" s="10">
        <f t="shared" si="27"/>
        <v>42772.669062500005</v>
      </c>
      <c r="T342" s="11">
        <f t="shared" si="28"/>
        <v>42802.875</v>
      </c>
      <c r="U342">
        <f t="shared" si="29"/>
        <v>30</v>
      </c>
      <c r="W342" s="20">
        <v>299</v>
      </c>
      <c r="X342" s="18">
        <v>43758</v>
      </c>
      <c r="Y342" s="5">
        <v>1.2502285714285715</v>
      </c>
    </row>
    <row r="343" spans="1:25" ht="42.75" x14ac:dyDescent="0.4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20">
        <v>55</v>
      </c>
      <c r="M343" t="b">
        <v>1</v>
      </c>
      <c r="N343" t="s">
        <v>8269</v>
      </c>
      <c r="O343" s="5">
        <f t="shared" si="25"/>
        <v>1.0671428571428572</v>
      </c>
      <c r="P343" s="18">
        <f t="shared" si="26"/>
        <v>67.909090909090907</v>
      </c>
      <c r="Q343" t="s">
        <v>8311</v>
      </c>
      <c r="R343" t="s">
        <v>8316</v>
      </c>
      <c r="S343" s="10">
        <f t="shared" si="27"/>
        <v>41894.879606481481</v>
      </c>
      <c r="T343" s="11">
        <f t="shared" si="28"/>
        <v>41913.165972222225</v>
      </c>
      <c r="U343">
        <f t="shared" si="29"/>
        <v>19</v>
      </c>
      <c r="W343" s="20">
        <v>55</v>
      </c>
      <c r="X343" s="18">
        <v>3735</v>
      </c>
      <c r="Y343" s="5">
        <v>1.0671428571428572</v>
      </c>
    </row>
    <row r="344" spans="1:25" ht="28.5" x14ac:dyDescent="0.4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20">
        <v>325</v>
      </c>
      <c r="M344" t="b">
        <v>1</v>
      </c>
      <c r="N344" t="s">
        <v>8269</v>
      </c>
      <c r="O344" s="5">
        <f t="shared" si="25"/>
        <v>1.0036639999999999</v>
      </c>
      <c r="P344" s="18">
        <f t="shared" si="26"/>
        <v>169.85083076923075</v>
      </c>
      <c r="Q344" t="s">
        <v>8311</v>
      </c>
      <c r="R344" t="s">
        <v>8316</v>
      </c>
      <c r="S344" s="10">
        <f t="shared" si="27"/>
        <v>42459.780844907407</v>
      </c>
      <c r="T344" s="11">
        <f t="shared" si="28"/>
        <v>42489.780844907407</v>
      </c>
      <c r="U344">
        <f t="shared" si="29"/>
        <v>30</v>
      </c>
      <c r="W344" s="20">
        <v>325</v>
      </c>
      <c r="X344" s="18">
        <v>55201.52</v>
      </c>
      <c r="Y344" s="5">
        <v>1.0036639999999999</v>
      </c>
    </row>
    <row r="345" spans="1:25" ht="42.75" hidden="1" x14ac:dyDescent="0.4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20">
        <v>524</v>
      </c>
      <c r="M345" t="b">
        <v>1</v>
      </c>
      <c r="N345" t="s">
        <v>8269</v>
      </c>
      <c r="O345" s="5">
        <f t="shared" si="25"/>
        <v>1.0202863333333334</v>
      </c>
      <c r="P345" s="18">
        <f t="shared" si="26"/>
        <v>58.413339694656486</v>
      </c>
      <c r="Q345" t="s">
        <v>8311</v>
      </c>
      <c r="R345" t="s">
        <v>8316</v>
      </c>
      <c r="S345" s="10">
        <f t="shared" si="27"/>
        <v>41926.73778935185</v>
      </c>
      <c r="T345" s="11">
        <f t="shared" si="28"/>
        <v>41957.125</v>
      </c>
      <c r="U345">
        <f t="shared" si="29"/>
        <v>31</v>
      </c>
      <c r="W345" s="20">
        <v>524</v>
      </c>
      <c r="X345" s="18">
        <v>30608.59</v>
      </c>
      <c r="Y345" s="5">
        <v>1.0202863333333334</v>
      </c>
    </row>
    <row r="346" spans="1:25" ht="42.75" x14ac:dyDescent="0.4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20">
        <v>285</v>
      </c>
      <c r="M346" t="b">
        <v>1</v>
      </c>
      <c r="N346" t="s">
        <v>8269</v>
      </c>
      <c r="O346" s="5">
        <f t="shared" si="25"/>
        <v>1.0208358208955224</v>
      </c>
      <c r="P346" s="18">
        <f t="shared" si="26"/>
        <v>119.99298245614035</v>
      </c>
      <c r="Q346" t="s">
        <v>8311</v>
      </c>
      <c r="R346" t="s">
        <v>8316</v>
      </c>
      <c r="S346" s="10">
        <f t="shared" si="27"/>
        <v>42111.970995370371</v>
      </c>
      <c r="T346" s="11">
        <f t="shared" si="28"/>
        <v>42156.097222222219</v>
      </c>
      <c r="U346">
        <f t="shared" si="29"/>
        <v>45</v>
      </c>
      <c r="W346" s="20">
        <v>285</v>
      </c>
      <c r="X346" s="18">
        <v>34198</v>
      </c>
      <c r="Y346" s="5">
        <v>1.0208358208955224</v>
      </c>
    </row>
    <row r="347" spans="1:25" ht="42.75" x14ac:dyDescent="0.4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20">
        <v>179</v>
      </c>
      <c r="M347" t="b">
        <v>1</v>
      </c>
      <c r="N347" t="s">
        <v>8269</v>
      </c>
      <c r="O347" s="5">
        <f t="shared" si="25"/>
        <v>1.2327586206896552</v>
      </c>
      <c r="P347" s="18">
        <f t="shared" si="26"/>
        <v>99.860335195530723</v>
      </c>
      <c r="Q347" t="s">
        <v>8311</v>
      </c>
      <c r="R347" t="s">
        <v>8316</v>
      </c>
      <c r="S347" s="10">
        <f t="shared" si="27"/>
        <v>42114.944328703699</v>
      </c>
      <c r="T347" s="11">
        <f t="shared" si="28"/>
        <v>42144.944328703699</v>
      </c>
      <c r="U347">
        <f t="shared" si="29"/>
        <v>30</v>
      </c>
      <c r="W347" s="20">
        <v>179</v>
      </c>
      <c r="X347" s="18">
        <v>17875</v>
      </c>
      <c r="Y347" s="5">
        <v>1.2327586206896552</v>
      </c>
    </row>
    <row r="348" spans="1:25" ht="42.75" x14ac:dyDescent="0.4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20">
        <v>188</v>
      </c>
      <c r="M348" t="b">
        <v>1</v>
      </c>
      <c r="N348" t="s">
        <v>8269</v>
      </c>
      <c r="O348" s="5">
        <f t="shared" si="25"/>
        <v>1.7028880000000002</v>
      </c>
      <c r="P348" s="18">
        <f t="shared" si="26"/>
        <v>90.579148936170213</v>
      </c>
      <c r="Q348" t="s">
        <v>8311</v>
      </c>
      <c r="R348" t="s">
        <v>8316</v>
      </c>
      <c r="S348" s="10">
        <f t="shared" si="27"/>
        <v>42261.500243055561</v>
      </c>
      <c r="T348" s="11">
        <f t="shared" si="28"/>
        <v>42291.500243055561</v>
      </c>
      <c r="U348">
        <f t="shared" si="29"/>
        <v>30</v>
      </c>
      <c r="W348" s="20">
        <v>188</v>
      </c>
      <c r="X348" s="18">
        <v>17028.88</v>
      </c>
      <c r="Y348" s="5">
        <v>1.7028880000000002</v>
      </c>
    </row>
    <row r="349" spans="1:25" ht="42.75" x14ac:dyDescent="0.4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20">
        <v>379</v>
      </c>
      <c r="M349" t="b">
        <v>1</v>
      </c>
      <c r="N349" t="s">
        <v>8269</v>
      </c>
      <c r="O349" s="5">
        <f t="shared" si="25"/>
        <v>1.1159049999999999</v>
      </c>
      <c r="P349" s="18">
        <f t="shared" si="26"/>
        <v>117.77361477572559</v>
      </c>
      <c r="Q349" t="s">
        <v>8311</v>
      </c>
      <c r="R349" t="s">
        <v>8316</v>
      </c>
      <c r="S349" s="10">
        <f t="shared" si="27"/>
        <v>42292.495474537034</v>
      </c>
      <c r="T349" s="11">
        <f t="shared" si="28"/>
        <v>42322.537141203706</v>
      </c>
      <c r="U349">
        <f t="shared" si="29"/>
        <v>30</v>
      </c>
      <c r="W349" s="20">
        <v>379</v>
      </c>
      <c r="X349" s="18">
        <v>44636.2</v>
      </c>
      <c r="Y349" s="5">
        <v>1.1159049999999999</v>
      </c>
    </row>
    <row r="350" spans="1:25" ht="42.75" x14ac:dyDescent="0.4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20">
        <v>119</v>
      </c>
      <c r="M350" t="b">
        <v>1</v>
      </c>
      <c r="N350" t="s">
        <v>8269</v>
      </c>
      <c r="O350" s="5">
        <f t="shared" si="25"/>
        <v>1.03</v>
      </c>
      <c r="P350" s="18">
        <f t="shared" si="26"/>
        <v>86.554621848739501</v>
      </c>
      <c r="Q350" t="s">
        <v>8311</v>
      </c>
      <c r="R350" t="s">
        <v>8316</v>
      </c>
      <c r="S350" s="10">
        <f t="shared" si="27"/>
        <v>42207.58699074074</v>
      </c>
      <c r="T350" s="11">
        <f t="shared" si="28"/>
        <v>42237.58699074074</v>
      </c>
      <c r="U350">
        <f t="shared" si="29"/>
        <v>30</v>
      </c>
      <c r="W350" s="20">
        <v>119</v>
      </c>
      <c r="X350" s="18">
        <v>10300</v>
      </c>
      <c r="Y350" s="5">
        <v>1.03</v>
      </c>
    </row>
    <row r="351" spans="1:25" ht="42.75" x14ac:dyDescent="0.4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20">
        <v>167</v>
      </c>
      <c r="M351" t="b">
        <v>1</v>
      </c>
      <c r="N351" t="s">
        <v>8269</v>
      </c>
      <c r="O351" s="5">
        <f t="shared" si="25"/>
        <v>1.0663570159857905</v>
      </c>
      <c r="P351" s="18">
        <f t="shared" si="26"/>
        <v>71.899281437125751</v>
      </c>
      <c r="Q351" t="s">
        <v>8311</v>
      </c>
      <c r="R351" t="s">
        <v>8316</v>
      </c>
      <c r="S351" s="10">
        <f t="shared" si="27"/>
        <v>42760.498935185184</v>
      </c>
      <c r="T351" s="11">
        <f t="shared" si="28"/>
        <v>42790.498935185184</v>
      </c>
      <c r="U351">
        <f t="shared" si="29"/>
        <v>30</v>
      </c>
      <c r="W351" s="20">
        <v>167</v>
      </c>
      <c r="X351" s="18">
        <v>12007.18</v>
      </c>
      <c r="Y351" s="5">
        <v>1.0663570159857905</v>
      </c>
    </row>
    <row r="352" spans="1:25" ht="42.75" x14ac:dyDescent="0.4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20">
        <v>221</v>
      </c>
      <c r="M352" t="b">
        <v>1</v>
      </c>
      <c r="N352" t="s">
        <v>8269</v>
      </c>
      <c r="O352" s="5">
        <f t="shared" si="25"/>
        <v>1.1476</v>
      </c>
      <c r="P352" s="18">
        <f t="shared" si="26"/>
        <v>129.81900452488688</v>
      </c>
      <c r="Q352" t="s">
        <v>8311</v>
      </c>
      <c r="R352" t="s">
        <v>8316</v>
      </c>
      <c r="S352" s="10">
        <f t="shared" si="27"/>
        <v>42586.066076388888</v>
      </c>
      <c r="T352" s="11">
        <f t="shared" si="28"/>
        <v>42624.165972222225</v>
      </c>
      <c r="U352">
        <f t="shared" si="29"/>
        <v>38</v>
      </c>
      <c r="W352" s="20">
        <v>221</v>
      </c>
      <c r="X352" s="18">
        <v>28690</v>
      </c>
      <c r="Y352" s="5">
        <v>1.1476</v>
      </c>
    </row>
    <row r="353" spans="1:25" ht="42.75" hidden="1" x14ac:dyDescent="0.4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20">
        <v>964</v>
      </c>
      <c r="M353" t="b">
        <v>1</v>
      </c>
      <c r="N353" t="s">
        <v>8269</v>
      </c>
      <c r="O353" s="5">
        <f t="shared" si="25"/>
        <v>1.2734117647058822</v>
      </c>
      <c r="P353" s="18">
        <f t="shared" si="26"/>
        <v>44.912863070539416</v>
      </c>
      <c r="Q353" t="s">
        <v>8311</v>
      </c>
      <c r="R353" t="s">
        <v>8316</v>
      </c>
      <c r="S353" s="10">
        <f t="shared" si="27"/>
        <v>42427.964745370366</v>
      </c>
      <c r="T353" s="11">
        <f t="shared" si="28"/>
        <v>42467.923078703709</v>
      </c>
      <c r="U353">
        <f t="shared" si="29"/>
        <v>40</v>
      </c>
      <c r="W353" s="20">
        <v>964</v>
      </c>
      <c r="X353" s="18">
        <v>43296</v>
      </c>
      <c r="Y353" s="5">
        <v>1.2734117647058822</v>
      </c>
    </row>
    <row r="354" spans="1:25" ht="42.75" x14ac:dyDescent="0.4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20">
        <v>286</v>
      </c>
      <c r="M354" t="b">
        <v>1</v>
      </c>
      <c r="N354" t="s">
        <v>8269</v>
      </c>
      <c r="O354" s="5">
        <f t="shared" si="25"/>
        <v>1.1656</v>
      </c>
      <c r="P354" s="18">
        <f t="shared" si="26"/>
        <v>40.755244755244753</v>
      </c>
      <c r="Q354" t="s">
        <v>8311</v>
      </c>
      <c r="R354" t="s">
        <v>8316</v>
      </c>
      <c r="S354" s="10">
        <f t="shared" si="27"/>
        <v>41890.167453703703</v>
      </c>
      <c r="T354" s="11">
        <f t="shared" si="28"/>
        <v>41920.167453703703</v>
      </c>
      <c r="U354">
        <f t="shared" si="29"/>
        <v>30</v>
      </c>
      <c r="W354" s="20">
        <v>286</v>
      </c>
      <c r="X354" s="18">
        <v>11656</v>
      </c>
      <c r="Y354" s="5">
        <v>1.1656</v>
      </c>
    </row>
    <row r="355" spans="1:25" ht="42.75" hidden="1" x14ac:dyDescent="0.4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20">
        <v>613</v>
      </c>
      <c r="M355" t="b">
        <v>1</v>
      </c>
      <c r="N355" t="s">
        <v>8269</v>
      </c>
      <c r="O355" s="5">
        <f t="shared" si="25"/>
        <v>1.0861819426615318</v>
      </c>
      <c r="P355" s="18">
        <f t="shared" si="26"/>
        <v>103.52394779771615</v>
      </c>
      <c r="Q355" t="s">
        <v>8311</v>
      </c>
      <c r="R355" t="s">
        <v>8316</v>
      </c>
      <c r="S355" s="10">
        <f t="shared" si="27"/>
        <v>42297.791886574079</v>
      </c>
      <c r="T355" s="11">
        <f t="shared" si="28"/>
        <v>42327.833553240736</v>
      </c>
      <c r="U355">
        <f t="shared" si="29"/>
        <v>30</v>
      </c>
      <c r="W355" s="20">
        <v>613</v>
      </c>
      <c r="X355" s="18">
        <v>63460.18</v>
      </c>
      <c r="Y355" s="5">
        <v>1.0861819426615318</v>
      </c>
    </row>
    <row r="356" spans="1:25" ht="42.75" x14ac:dyDescent="0.4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20">
        <v>29</v>
      </c>
      <c r="M356" t="b">
        <v>1</v>
      </c>
      <c r="N356" t="s">
        <v>8269</v>
      </c>
      <c r="O356" s="5">
        <f t="shared" si="25"/>
        <v>1.0394285714285714</v>
      </c>
      <c r="P356" s="18">
        <f t="shared" si="26"/>
        <v>125.44827586206897</v>
      </c>
      <c r="Q356" t="s">
        <v>8311</v>
      </c>
      <c r="R356" t="s">
        <v>8316</v>
      </c>
      <c r="S356" s="10">
        <f t="shared" si="27"/>
        <v>42438.827789351853</v>
      </c>
      <c r="T356" s="11">
        <f t="shared" si="28"/>
        <v>42468.786122685182</v>
      </c>
      <c r="U356">
        <f t="shared" si="29"/>
        <v>30</v>
      </c>
      <c r="W356" s="20">
        <v>29</v>
      </c>
      <c r="X356" s="18">
        <v>3638</v>
      </c>
      <c r="Y356" s="5">
        <v>1.0394285714285714</v>
      </c>
    </row>
    <row r="357" spans="1:25" ht="28.5" x14ac:dyDescent="0.4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20">
        <v>165</v>
      </c>
      <c r="M357" t="b">
        <v>1</v>
      </c>
      <c r="N357" t="s">
        <v>8269</v>
      </c>
      <c r="O357" s="5">
        <f t="shared" si="25"/>
        <v>1.1625714285714286</v>
      </c>
      <c r="P357" s="18">
        <f t="shared" si="26"/>
        <v>246.60606060606059</v>
      </c>
      <c r="Q357" t="s">
        <v>8311</v>
      </c>
      <c r="R357" t="s">
        <v>8316</v>
      </c>
      <c r="S357" s="10">
        <f t="shared" si="27"/>
        <v>41943.293912037036</v>
      </c>
      <c r="T357" s="11">
        <f t="shared" si="28"/>
        <v>41974.3355787037</v>
      </c>
      <c r="U357">
        <f t="shared" si="29"/>
        <v>31</v>
      </c>
      <c r="W357" s="20">
        <v>165</v>
      </c>
      <c r="X357" s="18">
        <v>40690</v>
      </c>
      <c r="Y357" s="5">
        <v>1.1625714285714286</v>
      </c>
    </row>
    <row r="358" spans="1:25" ht="28.5" x14ac:dyDescent="0.4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20">
        <v>97</v>
      </c>
      <c r="M358" t="b">
        <v>1</v>
      </c>
      <c r="N358" t="s">
        <v>8269</v>
      </c>
      <c r="O358" s="5">
        <f t="shared" si="25"/>
        <v>1.0269239999999999</v>
      </c>
      <c r="P358" s="18">
        <f t="shared" si="26"/>
        <v>79.401340206185566</v>
      </c>
      <c r="Q358" t="s">
        <v>8311</v>
      </c>
      <c r="R358" t="s">
        <v>8316</v>
      </c>
      <c r="S358" s="10">
        <f t="shared" si="27"/>
        <v>42415.803159722222</v>
      </c>
      <c r="T358" s="11">
        <f t="shared" si="28"/>
        <v>42445.761493055557</v>
      </c>
      <c r="U358">
        <f t="shared" si="29"/>
        <v>30</v>
      </c>
      <c r="W358" s="20">
        <v>97</v>
      </c>
      <c r="X358" s="18">
        <v>7701.93</v>
      </c>
      <c r="Y358" s="5">
        <v>1.0269239999999999</v>
      </c>
    </row>
    <row r="359" spans="1:25" ht="42.75" x14ac:dyDescent="0.4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20">
        <v>303</v>
      </c>
      <c r="M359" t="b">
        <v>1</v>
      </c>
      <c r="N359" t="s">
        <v>8269</v>
      </c>
      <c r="O359" s="5">
        <f t="shared" si="25"/>
        <v>1.74</v>
      </c>
      <c r="P359" s="18">
        <f t="shared" si="26"/>
        <v>86.138613861386133</v>
      </c>
      <c r="Q359" t="s">
        <v>8311</v>
      </c>
      <c r="R359" t="s">
        <v>8316</v>
      </c>
      <c r="S359" s="10">
        <f t="shared" si="27"/>
        <v>42078.222187499996</v>
      </c>
      <c r="T359" s="11">
        <f t="shared" si="28"/>
        <v>42118.222187499996</v>
      </c>
      <c r="U359">
        <f t="shared" si="29"/>
        <v>40</v>
      </c>
      <c r="W359" s="20">
        <v>303</v>
      </c>
      <c r="X359" s="18">
        <v>26100</v>
      </c>
      <c r="Y359" s="5">
        <v>1.74</v>
      </c>
    </row>
    <row r="360" spans="1:25" ht="42.75" x14ac:dyDescent="0.4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20">
        <v>267</v>
      </c>
      <c r="M360" t="b">
        <v>1</v>
      </c>
      <c r="N360" t="s">
        <v>8269</v>
      </c>
      <c r="O360" s="5">
        <f t="shared" si="25"/>
        <v>1.03088</v>
      </c>
      <c r="P360" s="18">
        <f t="shared" si="26"/>
        <v>193.04868913857678</v>
      </c>
      <c r="Q360" t="s">
        <v>8311</v>
      </c>
      <c r="R360" t="s">
        <v>8316</v>
      </c>
      <c r="S360" s="10">
        <f t="shared" si="27"/>
        <v>42507.860196759255</v>
      </c>
      <c r="T360" s="11">
        <f t="shared" si="28"/>
        <v>42536.625</v>
      </c>
      <c r="U360">
        <f t="shared" si="29"/>
        <v>29</v>
      </c>
      <c r="W360" s="20">
        <v>267</v>
      </c>
      <c r="X360" s="18">
        <v>51544</v>
      </c>
      <c r="Y360" s="5">
        <v>1.03088</v>
      </c>
    </row>
    <row r="361" spans="1:25" ht="42.75" x14ac:dyDescent="0.4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20">
        <v>302</v>
      </c>
      <c r="M361" t="b">
        <v>1</v>
      </c>
      <c r="N361" t="s">
        <v>8269</v>
      </c>
      <c r="O361" s="5">
        <f t="shared" si="25"/>
        <v>1.0485537190082646</v>
      </c>
      <c r="P361" s="18">
        <f t="shared" si="26"/>
        <v>84.023178807947019</v>
      </c>
      <c r="Q361" t="s">
        <v>8311</v>
      </c>
      <c r="R361" t="s">
        <v>8316</v>
      </c>
      <c r="S361" s="10">
        <f t="shared" si="27"/>
        <v>41935.070486111108</v>
      </c>
      <c r="T361" s="11">
        <f t="shared" si="28"/>
        <v>41957.216666666667</v>
      </c>
      <c r="U361">
        <f t="shared" si="29"/>
        <v>22</v>
      </c>
      <c r="W361" s="20">
        <v>302</v>
      </c>
      <c r="X361" s="18">
        <v>25375</v>
      </c>
      <c r="Y361" s="5">
        <v>1.0485537190082646</v>
      </c>
    </row>
    <row r="362" spans="1:25" ht="42.75" x14ac:dyDescent="0.4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20">
        <v>87</v>
      </c>
      <c r="M362" t="b">
        <v>1</v>
      </c>
      <c r="N362" t="s">
        <v>8269</v>
      </c>
      <c r="O362" s="5">
        <f t="shared" si="25"/>
        <v>1.0137499999999999</v>
      </c>
      <c r="P362" s="18">
        <f t="shared" si="26"/>
        <v>139.82758620689654</v>
      </c>
      <c r="Q362" t="s">
        <v>8311</v>
      </c>
      <c r="R362" t="s">
        <v>8316</v>
      </c>
      <c r="S362" s="10">
        <f t="shared" si="27"/>
        <v>42163.897916666669</v>
      </c>
      <c r="T362" s="11">
        <f t="shared" si="28"/>
        <v>42208.132638888885</v>
      </c>
      <c r="U362">
        <f t="shared" si="29"/>
        <v>45</v>
      </c>
      <c r="W362" s="20">
        <v>87</v>
      </c>
      <c r="X362" s="18">
        <v>12165</v>
      </c>
      <c r="Y362" s="5">
        <v>1.0137499999999999</v>
      </c>
    </row>
    <row r="363" spans="1:25" ht="42.75" x14ac:dyDescent="0.4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20">
        <v>354</v>
      </c>
      <c r="M363" t="b">
        <v>1</v>
      </c>
      <c r="N363" t="s">
        <v>8269</v>
      </c>
      <c r="O363" s="5">
        <f t="shared" si="25"/>
        <v>1.1107699999999998</v>
      </c>
      <c r="P363" s="18">
        <f t="shared" si="26"/>
        <v>109.82189265536722</v>
      </c>
      <c r="Q363" t="s">
        <v>8311</v>
      </c>
      <c r="R363" t="s">
        <v>8316</v>
      </c>
      <c r="S363" s="10">
        <f t="shared" si="27"/>
        <v>41936.001226851848</v>
      </c>
      <c r="T363" s="11">
        <f t="shared" si="28"/>
        <v>41966.042893518519</v>
      </c>
      <c r="U363">
        <f t="shared" si="29"/>
        <v>30</v>
      </c>
      <c r="W363" s="20">
        <v>354</v>
      </c>
      <c r="X363" s="18">
        <v>38876.949999999997</v>
      </c>
      <c r="Y363" s="5">
        <v>1.1107699999999998</v>
      </c>
    </row>
    <row r="364" spans="1:25" ht="42.75" x14ac:dyDescent="0.4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20">
        <v>86</v>
      </c>
      <c r="M364" t="b">
        <v>1</v>
      </c>
      <c r="N364" t="s">
        <v>8269</v>
      </c>
      <c r="O364" s="5">
        <f t="shared" si="25"/>
        <v>1.2415933781686497</v>
      </c>
      <c r="P364" s="18">
        <f t="shared" si="26"/>
        <v>139.53488372093022</v>
      </c>
      <c r="Q364" t="s">
        <v>8311</v>
      </c>
      <c r="R364" t="s">
        <v>8316</v>
      </c>
      <c r="S364" s="10">
        <f t="shared" si="27"/>
        <v>41837.210543981484</v>
      </c>
      <c r="T364" s="11">
        <f t="shared" si="28"/>
        <v>41859</v>
      </c>
      <c r="U364">
        <f t="shared" si="29"/>
        <v>22</v>
      </c>
      <c r="W364" s="20">
        <v>86</v>
      </c>
      <c r="X364" s="18">
        <v>12000</v>
      </c>
      <c r="Y364" s="5">
        <v>1.2415933781686497</v>
      </c>
    </row>
    <row r="365" spans="1:25" ht="42.75" x14ac:dyDescent="0.4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20">
        <v>26</v>
      </c>
      <c r="M365" t="b">
        <v>1</v>
      </c>
      <c r="N365" t="s">
        <v>8269</v>
      </c>
      <c r="O365" s="5">
        <f t="shared" si="25"/>
        <v>1.0133333333333334</v>
      </c>
      <c r="P365" s="18">
        <f t="shared" si="26"/>
        <v>347.84615384615387</v>
      </c>
      <c r="Q365" t="s">
        <v>8311</v>
      </c>
      <c r="R365" t="s">
        <v>8316</v>
      </c>
      <c r="S365" s="10">
        <f t="shared" si="27"/>
        <v>40255.744629629626</v>
      </c>
      <c r="T365" s="11">
        <f t="shared" si="28"/>
        <v>40300.806944444441</v>
      </c>
      <c r="U365">
        <f t="shared" si="29"/>
        <v>45</v>
      </c>
      <c r="W365" s="20">
        <v>26</v>
      </c>
      <c r="X365" s="18">
        <v>9044</v>
      </c>
      <c r="Y365" s="5">
        <v>1.0133333333333334</v>
      </c>
    </row>
    <row r="366" spans="1:25" ht="42.75" x14ac:dyDescent="0.4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20">
        <v>113</v>
      </c>
      <c r="M366" t="b">
        <v>1</v>
      </c>
      <c r="N366" t="s">
        <v>8269</v>
      </c>
      <c r="O366" s="5">
        <f t="shared" si="25"/>
        <v>1.1016142857142857</v>
      </c>
      <c r="P366" s="18">
        <f t="shared" si="26"/>
        <v>68.24159292035398</v>
      </c>
      <c r="Q366" t="s">
        <v>8311</v>
      </c>
      <c r="R366" t="s">
        <v>8316</v>
      </c>
      <c r="S366" s="10">
        <f t="shared" si="27"/>
        <v>41780.859629629631</v>
      </c>
      <c r="T366" s="11">
        <f t="shared" si="28"/>
        <v>41811.165972222225</v>
      </c>
      <c r="U366">
        <f t="shared" si="29"/>
        <v>31</v>
      </c>
      <c r="W366" s="20">
        <v>113</v>
      </c>
      <c r="X366" s="18">
        <v>7711.3</v>
      </c>
      <c r="Y366" s="5">
        <v>1.1016142857142857</v>
      </c>
    </row>
    <row r="367" spans="1:25" ht="42.75" x14ac:dyDescent="0.4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20">
        <v>65</v>
      </c>
      <c r="M367" t="b">
        <v>1</v>
      </c>
      <c r="N367" t="s">
        <v>8269</v>
      </c>
      <c r="O367" s="5">
        <f t="shared" si="25"/>
        <v>1.0397333333333334</v>
      </c>
      <c r="P367" s="18">
        <f t="shared" si="26"/>
        <v>239.93846153846152</v>
      </c>
      <c r="Q367" t="s">
        <v>8311</v>
      </c>
      <c r="R367" t="s">
        <v>8316</v>
      </c>
      <c r="S367" s="10">
        <f t="shared" si="27"/>
        <v>41668.606469907405</v>
      </c>
      <c r="T367" s="11">
        <f t="shared" si="28"/>
        <v>41698.606469907405</v>
      </c>
      <c r="U367">
        <f t="shared" si="29"/>
        <v>30</v>
      </c>
      <c r="W367" s="20">
        <v>65</v>
      </c>
      <c r="X367" s="18">
        <v>15596</v>
      </c>
      <c r="Y367" s="5">
        <v>1.0397333333333334</v>
      </c>
    </row>
    <row r="368" spans="1:25" ht="42.75" x14ac:dyDescent="0.4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20">
        <v>134</v>
      </c>
      <c r="M368" t="b">
        <v>1</v>
      </c>
      <c r="N368" t="s">
        <v>8269</v>
      </c>
      <c r="O368" s="5">
        <f t="shared" si="25"/>
        <v>1.013157894736842</v>
      </c>
      <c r="P368" s="18">
        <f t="shared" si="26"/>
        <v>287.31343283582089</v>
      </c>
      <c r="Q368" t="s">
        <v>8311</v>
      </c>
      <c r="R368" t="s">
        <v>8316</v>
      </c>
      <c r="S368" s="10">
        <f t="shared" si="27"/>
        <v>41019.793032407404</v>
      </c>
      <c r="T368" s="11">
        <f t="shared" si="28"/>
        <v>41049.793032407404</v>
      </c>
      <c r="U368">
        <f t="shared" si="29"/>
        <v>30</v>
      </c>
      <c r="W368" s="20">
        <v>134</v>
      </c>
      <c r="X368" s="18">
        <v>38500</v>
      </c>
      <c r="Y368" s="5">
        <v>1.013157894736842</v>
      </c>
    </row>
    <row r="369" spans="1:25" ht="42.75" x14ac:dyDescent="0.4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20">
        <v>119</v>
      </c>
      <c r="M369" t="b">
        <v>1</v>
      </c>
      <c r="N369" t="s">
        <v>8269</v>
      </c>
      <c r="O369" s="5">
        <f t="shared" si="25"/>
        <v>1.033501</v>
      </c>
      <c r="P369" s="18">
        <f t="shared" si="26"/>
        <v>86.84882352941176</v>
      </c>
      <c r="Q369" t="s">
        <v>8311</v>
      </c>
      <c r="R369" t="s">
        <v>8316</v>
      </c>
      <c r="S369" s="10">
        <f t="shared" si="27"/>
        <v>41355.577291666668</v>
      </c>
      <c r="T369" s="11">
        <f t="shared" si="28"/>
        <v>41395.207638888889</v>
      </c>
      <c r="U369">
        <f t="shared" si="29"/>
        <v>40</v>
      </c>
      <c r="W369" s="20">
        <v>119</v>
      </c>
      <c r="X369" s="18">
        <v>10335.01</v>
      </c>
      <c r="Y369" s="5">
        <v>1.033501</v>
      </c>
    </row>
    <row r="370" spans="1:25" ht="42.75" x14ac:dyDescent="0.4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20">
        <v>159</v>
      </c>
      <c r="M370" t="b">
        <v>1</v>
      </c>
      <c r="N370" t="s">
        <v>8269</v>
      </c>
      <c r="O370" s="5">
        <f t="shared" si="25"/>
        <v>1.04112</v>
      </c>
      <c r="P370" s="18">
        <f t="shared" si="26"/>
        <v>81.84905660377359</v>
      </c>
      <c r="Q370" t="s">
        <v>8311</v>
      </c>
      <c r="R370" t="s">
        <v>8316</v>
      </c>
      <c r="S370" s="10">
        <f t="shared" si="27"/>
        <v>42043.605578703704</v>
      </c>
      <c r="T370" s="11">
        <f t="shared" si="28"/>
        <v>42078.563912037032</v>
      </c>
      <c r="U370">
        <f t="shared" si="29"/>
        <v>35</v>
      </c>
      <c r="W370" s="20">
        <v>159</v>
      </c>
      <c r="X370" s="18">
        <v>13014</v>
      </c>
      <c r="Y370" s="5">
        <v>1.04112</v>
      </c>
    </row>
    <row r="371" spans="1:25" ht="42.75" x14ac:dyDescent="0.4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20">
        <v>167</v>
      </c>
      <c r="M371" t="b">
        <v>1</v>
      </c>
      <c r="N371" t="s">
        <v>8269</v>
      </c>
      <c r="O371" s="5">
        <f t="shared" si="25"/>
        <v>1.1015569230769231</v>
      </c>
      <c r="P371" s="18">
        <f t="shared" si="26"/>
        <v>42.874970059880241</v>
      </c>
      <c r="Q371" t="s">
        <v>8311</v>
      </c>
      <c r="R371" t="s">
        <v>8316</v>
      </c>
      <c r="S371" s="10">
        <f t="shared" si="27"/>
        <v>40893.551724537036</v>
      </c>
      <c r="T371" s="11">
        <f t="shared" si="28"/>
        <v>40923.551724537036</v>
      </c>
      <c r="U371">
        <f t="shared" si="29"/>
        <v>30</v>
      </c>
      <c r="W371" s="20">
        <v>167</v>
      </c>
      <c r="X371" s="18">
        <v>7160.12</v>
      </c>
      <c r="Y371" s="5">
        <v>1.1015569230769231</v>
      </c>
    </row>
    <row r="372" spans="1:25" ht="42.75" x14ac:dyDescent="0.4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20">
        <v>43</v>
      </c>
      <c r="M372" t="b">
        <v>1</v>
      </c>
      <c r="N372" t="s">
        <v>8269</v>
      </c>
      <c r="O372" s="5">
        <f t="shared" si="25"/>
        <v>1.2202</v>
      </c>
      <c r="P372" s="18">
        <f t="shared" si="26"/>
        <v>709.41860465116281</v>
      </c>
      <c r="Q372" t="s">
        <v>8311</v>
      </c>
      <c r="R372" t="s">
        <v>8316</v>
      </c>
      <c r="S372" s="10">
        <f t="shared" si="27"/>
        <v>42711.795138888891</v>
      </c>
      <c r="T372" s="11">
        <f t="shared" si="28"/>
        <v>42741.795138888891</v>
      </c>
      <c r="U372">
        <f t="shared" si="29"/>
        <v>30</v>
      </c>
      <c r="W372" s="20">
        <v>43</v>
      </c>
      <c r="X372" s="18">
        <v>30505</v>
      </c>
      <c r="Y372" s="5">
        <v>1.2202</v>
      </c>
    </row>
    <row r="373" spans="1:25" ht="42.75" hidden="1" x14ac:dyDescent="0.4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20">
        <v>1062</v>
      </c>
      <c r="M373" t="b">
        <v>1</v>
      </c>
      <c r="N373" t="s">
        <v>8269</v>
      </c>
      <c r="O373" s="5">
        <f t="shared" si="25"/>
        <v>1.1416866666666667</v>
      </c>
      <c r="P373" s="18">
        <f t="shared" si="26"/>
        <v>161.25517890772127</v>
      </c>
      <c r="Q373" t="s">
        <v>8311</v>
      </c>
      <c r="R373" t="s">
        <v>8316</v>
      </c>
      <c r="S373" s="10">
        <f t="shared" si="27"/>
        <v>41261.767812500002</v>
      </c>
      <c r="T373" s="11">
        <f t="shared" si="28"/>
        <v>41306.767812500002</v>
      </c>
      <c r="U373">
        <f t="shared" si="29"/>
        <v>45</v>
      </c>
      <c r="W373" s="20">
        <v>1062</v>
      </c>
      <c r="X373" s="18">
        <v>171253</v>
      </c>
      <c r="Y373" s="5">
        <v>1.1416866666666667</v>
      </c>
    </row>
    <row r="374" spans="1:25" ht="28.5" x14ac:dyDescent="0.4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20">
        <v>9</v>
      </c>
      <c r="M374" t="b">
        <v>1</v>
      </c>
      <c r="N374" t="s">
        <v>8269</v>
      </c>
      <c r="O374" s="5">
        <f t="shared" si="25"/>
        <v>1.2533333333333334</v>
      </c>
      <c r="P374" s="18">
        <f t="shared" si="26"/>
        <v>41.777777777777779</v>
      </c>
      <c r="Q374" t="s">
        <v>8311</v>
      </c>
      <c r="R374" t="s">
        <v>8316</v>
      </c>
      <c r="S374" s="10">
        <f t="shared" si="27"/>
        <v>42425.576898148152</v>
      </c>
      <c r="T374" s="11">
        <f t="shared" si="28"/>
        <v>42465.666666666672</v>
      </c>
      <c r="U374">
        <f t="shared" si="29"/>
        <v>40</v>
      </c>
      <c r="W374" s="20">
        <v>9</v>
      </c>
      <c r="X374" s="18">
        <v>376</v>
      </c>
      <c r="Y374" s="5">
        <v>1.2533333333333334</v>
      </c>
    </row>
    <row r="375" spans="1:25" ht="42.75" x14ac:dyDescent="0.4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20">
        <v>89</v>
      </c>
      <c r="M375" t="b">
        <v>1</v>
      </c>
      <c r="N375" t="s">
        <v>8269</v>
      </c>
      <c r="O375" s="5">
        <f t="shared" si="25"/>
        <v>1.0666666666666667</v>
      </c>
      <c r="P375" s="18">
        <f t="shared" si="26"/>
        <v>89.887640449438209</v>
      </c>
      <c r="Q375" t="s">
        <v>8311</v>
      </c>
      <c r="R375" t="s">
        <v>8316</v>
      </c>
      <c r="S375" s="10">
        <f t="shared" si="27"/>
        <v>41078.91201388889</v>
      </c>
      <c r="T375" s="11">
        <f t="shared" si="28"/>
        <v>41108.91201388889</v>
      </c>
      <c r="U375">
        <f t="shared" si="29"/>
        <v>30</v>
      </c>
      <c r="W375" s="20">
        <v>89</v>
      </c>
      <c r="X375" s="18">
        <v>8000</v>
      </c>
      <c r="Y375" s="5">
        <v>1.0666666666666667</v>
      </c>
    </row>
    <row r="376" spans="1:25" ht="42.75" x14ac:dyDescent="0.4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20">
        <v>174</v>
      </c>
      <c r="M376" t="b">
        <v>1</v>
      </c>
      <c r="N376" t="s">
        <v>8269</v>
      </c>
      <c r="O376" s="5">
        <f t="shared" si="25"/>
        <v>1.3065</v>
      </c>
      <c r="P376" s="18">
        <f t="shared" si="26"/>
        <v>45.051724137931032</v>
      </c>
      <c r="Q376" t="s">
        <v>8311</v>
      </c>
      <c r="R376" t="s">
        <v>8316</v>
      </c>
      <c r="S376" s="10">
        <f t="shared" si="27"/>
        <v>40757.889247685183</v>
      </c>
      <c r="T376" s="11">
        <f t="shared" si="28"/>
        <v>40802.889247685183</v>
      </c>
      <c r="U376">
        <f t="shared" si="29"/>
        <v>45</v>
      </c>
      <c r="W376" s="20">
        <v>174</v>
      </c>
      <c r="X376" s="18">
        <v>7839</v>
      </c>
      <c r="Y376" s="5">
        <v>1.3065</v>
      </c>
    </row>
    <row r="377" spans="1:25" ht="42.75" x14ac:dyDescent="0.4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20">
        <v>14</v>
      </c>
      <c r="M377" t="b">
        <v>1</v>
      </c>
      <c r="N377" t="s">
        <v>8269</v>
      </c>
      <c r="O377" s="5">
        <f t="shared" si="25"/>
        <v>1.2</v>
      </c>
      <c r="P377" s="18">
        <f t="shared" si="26"/>
        <v>42.857142857142854</v>
      </c>
      <c r="Q377" t="s">
        <v>8311</v>
      </c>
      <c r="R377" t="s">
        <v>8316</v>
      </c>
      <c r="S377" s="10">
        <f t="shared" si="27"/>
        <v>41657.985081018516</v>
      </c>
      <c r="T377" s="11">
        <f t="shared" si="28"/>
        <v>41699.720833333333</v>
      </c>
      <c r="U377">
        <f t="shared" si="29"/>
        <v>42</v>
      </c>
      <c r="W377" s="20">
        <v>14</v>
      </c>
      <c r="X377" s="18">
        <v>600</v>
      </c>
      <c r="Y377" s="5">
        <v>1.2</v>
      </c>
    </row>
    <row r="378" spans="1:25" ht="42.75" x14ac:dyDescent="0.4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20">
        <v>48</v>
      </c>
      <c r="M378" t="b">
        <v>1</v>
      </c>
      <c r="N378" t="s">
        <v>8269</v>
      </c>
      <c r="O378" s="5">
        <f t="shared" si="25"/>
        <v>1.0595918367346939</v>
      </c>
      <c r="P378" s="18">
        <f t="shared" si="26"/>
        <v>54.083333333333336</v>
      </c>
      <c r="Q378" t="s">
        <v>8311</v>
      </c>
      <c r="R378" t="s">
        <v>8316</v>
      </c>
      <c r="S378" s="10">
        <f t="shared" si="27"/>
        <v>42576.452731481477</v>
      </c>
      <c r="T378" s="11">
        <f t="shared" si="28"/>
        <v>42607.452731481477</v>
      </c>
      <c r="U378">
        <f t="shared" si="29"/>
        <v>31</v>
      </c>
      <c r="W378" s="20">
        <v>48</v>
      </c>
      <c r="X378" s="18">
        <v>2596</v>
      </c>
      <c r="Y378" s="5">
        <v>1.0595918367346939</v>
      </c>
    </row>
    <row r="379" spans="1:25" ht="42.75" x14ac:dyDescent="0.4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20">
        <v>133</v>
      </c>
      <c r="M379" t="b">
        <v>1</v>
      </c>
      <c r="N379" t="s">
        <v>8269</v>
      </c>
      <c r="O379" s="5">
        <f t="shared" si="25"/>
        <v>1.1439999999999999</v>
      </c>
      <c r="P379" s="18">
        <f t="shared" si="26"/>
        <v>103.21804511278195</v>
      </c>
      <c r="Q379" t="s">
        <v>8311</v>
      </c>
      <c r="R379" t="s">
        <v>8316</v>
      </c>
      <c r="S379" s="10">
        <f t="shared" si="27"/>
        <v>42292.250787037032</v>
      </c>
      <c r="T379" s="11">
        <f t="shared" si="28"/>
        <v>42322.292361111111</v>
      </c>
      <c r="U379">
        <f t="shared" si="29"/>
        <v>30</v>
      </c>
      <c r="W379" s="20">
        <v>133</v>
      </c>
      <c r="X379" s="18">
        <v>13728</v>
      </c>
      <c r="Y379" s="5">
        <v>1.1439999999999999</v>
      </c>
    </row>
    <row r="380" spans="1:25" ht="57" x14ac:dyDescent="0.4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20">
        <v>83</v>
      </c>
      <c r="M380" t="b">
        <v>1</v>
      </c>
      <c r="N380" t="s">
        <v>8269</v>
      </c>
      <c r="O380" s="5">
        <f t="shared" si="25"/>
        <v>1.1176666666666666</v>
      </c>
      <c r="P380" s="18">
        <f t="shared" si="26"/>
        <v>40.397590361445786</v>
      </c>
      <c r="Q380" t="s">
        <v>8311</v>
      </c>
      <c r="R380" t="s">
        <v>8316</v>
      </c>
      <c r="S380" s="10">
        <f t="shared" si="27"/>
        <v>42370.571851851855</v>
      </c>
      <c r="T380" s="11">
        <f t="shared" si="28"/>
        <v>42394.994444444441</v>
      </c>
      <c r="U380">
        <f t="shared" si="29"/>
        <v>24</v>
      </c>
      <c r="W380" s="20">
        <v>83</v>
      </c>
      <c r="X380" s="18">
        <v>3353</v>
      </c>
      <c r="Y380" s="5">
        <v>1.1176666666666666</v>
      </c>
    </row>
    <row r="381" spans="1:25" ht="42.75" x14ac:dyDescent="0.4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20">
        <v>149</v>
      </c>
      <c r="M381" t="b">
        <v>1</v>
      </c>
      <c r="N381" t="s">
        <v>8269</v>
      </c>
      <c r="O381" s="5">
        <f t="shared" si="25"/>
        <v>1.1608000000000001</v>
      </c>
      <c r="P381" s="18">
        <f t="shared" si="26"/>
        <v>116.85906040268456</v>
      </c>
      <c r="Q381" t="s">
        <v>8311</v>
      </c>
      <c r="R381" t="s">
        <v>8316</v>
      </c>
      <c r="S381" s="10">
        <f t="shared" si="27"/>
        <v>40987.688333333332</v>
      </c>
      <c r="T381" s="11">
        <f t="shared" si="28"/>
        <v>41032.688333333332</v>
      </c>
      <c r="U381">
        <f t="shared" si="29"/>
        <v>45</v>
      </c>
      <c r="W381" s="20">
        <v>149</v>
      </c>
      <c r="X381" s="18">
        <v>17412</v>
      </c>
      <c r="Y381" s="5">
        <v>1.1608000000000001</v>
      </c>
    </row>
    <row r="382" spans="1:25" ht="42.75" x14ac:dyDescent="0.4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20">
        <v>49</v>
      </c>
      <c r="M382" t="b">
        <v>1</v>
      </c>
      <c r="N382" t="s">
        <v>8269</v>
      </c>
      <c r="O382" s="5">
        <f t="shared" si="25"/>
        <v>1.415</v>
      </c>
      <c r="P382" s="18">
        <f t="shared" si="26"/>
        <v>115.51020408163265</v>
      </c>
      <c r="Q382" t="s">
        <v>8311</v>
      </c>
      <c r="R382" t="s">
        <v>8316</v>
      </c>
      <c r="S382" s="10">
        <f t="shared" si="27"/>
        <v>42367.719814814816</v>
      </c>
      <c r="T382" s="11">
        <f t="shared" si="28"/>
        <v>42392.719814814816</v>
      </c>
      <c r="U382">
        <f t="shared" si="29"/>
        <v>25</v>
      </c>
      <c r="W382" s="20">
        <v>49</v>
      </c>
      <c r="X382" s="18">
        <v>5660</v>
      </c>
      <c r="Y382" s="5">
        <v>1.415</v>
      </c>
    </row>
    <row r="383" spans="1:25" ht="42.75" x14ac:dyDescent="0.4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20">
        <v>251</v>
      </c>
      <c r="M383" t="b">
        <v>1</v>
      </c>
      <c r="N383" t="s">
        <v>8269</v>
      </c>
      <c r="O383" s="5">
        <f t="shared" si="25"/>
        <v>1.0472999999999999</v>
      </c>
      <c r="P383" s="18">
        <f t="shared" si="26"/>
        <v>104.31274900398407</v>
      </c>
      <c r="Q383" t="s">
        <v>8311</v>
      </c>
      <c r="R383" t="s">
        <v>8316</v>
      </c>
      <c r="S383" s="10">
        <f t="shared" si="27"/>
        <v>41085.698113425926</v>
      </c>
      <c r="T383" s="11">
        <f t="shared" si="28"/>
        <v>41120.208333333336</v>
      </c>
      <c r="U383">
        <f t="shared" si="29"/>
        <v>35</v>
      </c>
      <c r="W383" s="20">
        <v>251</v>
      </c>
      <c r="X383" s="18">
        <v>26182.5</v>
      </c>
      <c r="Y383" s="5">
        <v>1.0472999999999999</v>
      </c>
    </row>
    <row r="384" spans="1:25" ht="57" x14ac:dyDescent="0.4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20">
        <v>22</v>
      </c>
      <c r="M384" t="b">
        <v>1</v>
      </c>
      <c r="N384" t="s">
        <v>8269</v>
      </c>
      <c r="O384" s="5">
        <f t="shared" si="25"/>
        <v>2.5583333333333331</v>
      </c>
      <c r="P384" s="18">
        <f t="shared" si="26"/>
        <v>69.772727272727266</v>
      </c>
      <c r="Q384" t="s">
        <v>8311</v>
      </c>
      <c r="R384" t="s">
        <v>8316</v>
      </c>
      <c r="S384" s="10">
        <f t="shared" si="27"/>
        <v>41144.709490740745</v>
      </c>
      <c r="T384" s="11">
        <f t="shared" si="28"/>
        <v>41158.709490740745</v>
      </c>
      <c r="U384">
        <f t="shared" si="29"/>
        <v>14</v>
      </c>
      <c r="W384" s="20">
        <v>22</v>
      </c>
      <c r="X384" s="18">
        <v>1535</v>
      </c>
      <c r="Y384" s="5">
        <v>2.5583333333333331</v>
      </c>
    </row>
    <row r="385" spans="1:25" ht="42.75" x14ac:dyDescent="0.4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20">
        <v>48</v>
      </c>
      <c r="M385" t="b">
        <v>1</v>
      </c>
      <c r="N385" t="s">
        <v>8269</v>
      </c>
      <c r="O385" s="5">
        <f t="shared" si="25"/>
        <v>2.0670670670670672</v>
      </c>
      <c r="P385" s="18">
        <f t="shared" si="26"/>
        <v>43.020833333333336</v>
      </c>
      <c r="Q385" t="s">
        <v>8311</v>
      </c>
      <c r="R385" t="s">
        <v>8316</v>
      </c>
      <c r="S385" s="10">
        <f t="shared" si="27"/>
        <v>41755.117581018516</v>
      </c>
      <c r="T385" s="11">
        <f t="shared" si="28"/>
        <v>41778.117581018516</v>
      </c>
      <c r="U385">
        <f t="shared" si="29"/>
        <v>23</v>
      </c>
      <c r="W385" s="20">
        <v>48</v>
      </c>
      <c r="X385" s="18">
        <v>2065</v>
      </c>
      <c r="Y385" s="5">
        <v>2.0670670670670672</v>
      </c>
    </row>
    <row r="386" spans="1:25" ht="42.75" hidden="1" x14ac:dyDescent="0.4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20">
        <v>383</v>
      </c>
      <c r="M386" t="b">
        <v>1</v>
      </c>
      <c r="N386" t="s">
        <v>8269</v>
      </c>
      <c r="O386" s="5">
        <f t="shared" si="25"/>
        <v>1.1210500000000001</v>
      </c>
      <c r="P386" s="18">
        <f t="shared" si="26"/>
        <v>58.540469973890339</v>
      </c>
      <c r="Q386" t="s">
        <v>8311</v>
      </c>
      <c r="R386" t="s">
        <v>8316</v>
      </c>
      <c r="S386" s="10">
        <f t="shared" si="27"/>
        <v>41980.781793981485</v>
      </c>
      <c r="T386" s="11">
        <f t="shared" si="28"/>
        <v>42010.781793981485</v>
      </c>
      <c r="U386">
        <f t="shared" si="29"/>
        <v>30</v>
      </c>
      <c r="W386" s="20">
        <v>383</v>
      </c>
      <c r="X386" s="18">
        <v>22421</v>
      </c>
      <c r="Y386" s="5">
        <v>1.1210500000000001</v>
      </c>
    </row>
    <row r="387" spans="1:25" ht="42.75" x14ac:dyDescent="0.4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20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18">
        <f t="shared" ref="P387:P450" si="31">E387/L387</f>
        <v>111.79535864978902</v>
      </c>
      <c r="Q387" t="s">
        <v>8311</v>
      </c>
      <c r="R387" t="s">
        <v>8316</v>
      </c>
      <c r="S387" s="10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_xlfn.DAYS(T387,S387)</f>
        <v>30</v>
      </c>
      <c r="W387" s="20">
        <v>237</v>
      </c>
      <c r="X387" s="18">
        <v>26495.5</v>
      </c>
      <c r="Y387" s="5">
        <v>1.05982</v>
      </c>
    </row>
    <row r="388" spans="1:25" ht="42.75" x14ac:dyDescent="0.4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20">
        <v>13</v>
      </c>
      <c r="M388" t="b">
        <v>1</v>
      </c>
      <c r="N388" t="s">
        <v>8269</v>
      </c>
      <c r="O388" s="5">
        <f t="shared" si="30"/>
        <v>1.0016666666666667</v>
      </c>
      <c r="P388" s="18">
        <f t="shared" si="31"/>
        <v>46.230769230769234</v>
      </c>
      <c r="Q388" t="s">
        <v>8311</v>
      </c>
      <c r="R388" t="s">
        <v>8316</v>
      </c>
      <c r="S388" s="10">
        <f t="shared" si="32"/>
        <v>42211.951284722221</v>
      </c>
      <c r="T388" s="11">
        <f t="shared" si="33"/>
        <v>42226.951284722221</v>
      </c>
      <c r="U388">
        <f t="shared" si="34"/>
        <v>15</v>
      </c>
      <c r="W388" s="20">
        <v>13</v>
      </c>
      <c r="X388" s="18">
        <v>601</v>
      </c>
      <c r="Y388" s="5">
        <v>1.0016666666666667</v>
      </c>
    </row>
    <row r="389" spans="1:25" ht="42.75" hidden="1" x14ac:dyDescent="0.4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20">
        <v>562</v>
      </c>
      <c r="M389" t="b">
        <v>1</v>
      </c>
      <c r="N389" t="s">
        <v>8269</v>
      </c>
      <c r="O389" s="5">
        <f t="shared" si="30"/>
        <v>2.1398947368421051</v>
      </c>
      <c r="P389" s="18">
        <f t="shared" si="31"/>
        <v>144.69039145907473</v>
      </c>
      <c r="Q389" t="s">
        <v>8311</v>
      </c>
      <c r="R389" t="s">
        <v>8316</v>
      </c>
      <c r="S389" s="10">
        <f t="shared" si="32"/>
        <v>42200.67659722222</v>
      </c>
      <c r="T389" s="11">
        <f t="shared" si="33"/>
        <v>42231.25</v>
      </c>
      <c r="U389">
        <f t="shared" si="34"/>
        <v>31</v>
      </c>
      <c r="W389" s="20">
        <v>562</v>
      </c>
      <c r="X389" s="18">
        <v>81316</v>
      </c>
      <c r="Y389" s="5">
        <v>2.1398947368421051</v>
      </c>
    </row>
    <row r="390" spans="1:25" ht="42.75" x14ac:dyDescent="0.4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20">
        <v>71</v>
      </c>
      <c r="M390" t="b">
        <v>1</v>
      </c>
      <c r="N390" t="s">
        <v>8269</v>
      </c>
      <c r="O390" s="5">
        <f t="shared" si="30"/>
        <v>1.2616000000000001</v>
      </c>
      <c r="P390" s="18">
        <f t="shared" si="31"/>
        <v>88.845070422535215</v>
      </c>
      <c r="Q390" t="s">
        <v>8311</v>
      </c>
      <c r="R390" t="s">
        <v>8316</v>
      </c>
      <c r="S390" s="10">
        <f t="shared" si="32"/>
        <v>42549.076157407413</v>
      </c>
      <c r="T390" s="11">
        <f t="shared" si="33"/>
        <v>42579.076157407413</v>
      </c>
      <c r="U390">
        <f t="shared" si="34"/>
        <v>30</v>
      </c>
      <c r="W390" s="20">
        <v>71</v>
      </c>
      <c r="X390" s="18">
        <v>6308</v>
      </c>
      <c r="Y390" s="5">
        <v>1.2616000000000001</v>
      </c>
    </row>
    <row r="391" spans="1:25" ht="42.75" hidden="1" x14ac:dyDescent="0.4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20">
        <v>1510</v>
      </c>
      <c r="M391" t="b">
        <v>1</v>
      </c>
      <c r="N391" t="s">
        <v>8269</v>
      </c>
      <c r="O391" s="5">
        <f t="shared" si="30"/>
        <v>1.8153547058823529</v>
      </c>
      <c r="P391" s="18">
        <f t="shared" si="31"/>
        <v>81.75107284768211</v>
      </c>
      <c r="Q391" t="s">
        <v>8311</v>
      </c>
      <c r="R391" t="s">
        <v>8316</v>
      </c>
      <c r="S391" s="10">
        <f t="shared" si="32"/>
        <v>41674.063078703701</v>
      </c>
      <c r="T391" s="11">
        <f t="shared" si="33"/>
        <v>41705.957638888889</v>
      </c>
      <c r="U391">
        <f t="shared" si="34"/>
        <v>31</v>
      </c>
      <c r="W391" s="20">
        <v>1510</v>
      </c>
      <c r="X391" s="18">
        <v>123444.12</v>
      </c>
      <c r="Y391" s="5">
        <v>1.8153547058823529</v>
      </c>
    </row>
    <row r="392" spans="1:25" ht="42.75" x14ac:dyDescent="0.4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20">
        <v>14</v>
      </c>
      <c r="M392" t="b">
        <v>1</v>
      </c>
      <c r="N392" t="s">
        <v>8269</v>
      </c>
      <c r="O392" s="5">
        <f t="shared" si="30"/>
        <v>1</v>
      </c>
      <c r="P392" s="18">
        <f t="shared" si="31"/>
        <v>71.428571428571431</v>
      </c>
      <c r="Q392" t="s">
        <v>8311</v>
      </c>
      <c r="R392" t="s">
        <v>8316</v>
      </c>
      <c r="S392" s="10">
        <f t="shared" si="32"/>
        <v>42112.036712962959</v>
      </c>
      <c r="T392" s="11">
        <f t="shared" si="33"/>
        <v>42132.036712962959</v>
      </c>
      <c r="U392">
        <f t="shared" si="34"/>
        <v>20</v>
      </c>
      <c r="W392" s="20">
        <v>14</v>
      </c>
      <c r="X392" s="18">
        <v>1000</v>
      </c>
      <c r="Y392" s="5">
        <v>1</v>
      </c>
    </row>
    <row r="393" spans="1:25" ht="42.75" x14ac:dyDescent="0.4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20">
        <v>193</v>
      </c>
      <c r="M393" t="b">
        <v>1</v>
      </c>
      <c r="N393" t="s">
        <v>8269</v>
      </c>
      <c r="O393" s="5">
        <f t="shared" si="30"/>
        <v>1.0061</v>
      </c>
      <c r="P393" s="18">
        <f t="shared" si="31"/>
        <v>104.25906735751295</v>
      </c>
      <c r="Q393" t="s">
        <v>8311</v>
      </c>
      <c r="R393" t="s">
        <v>8316</v>
      </c>
      <c r="S393" s="10">
        <f t="shared" si="32"/>
        <v>40865.042256944449</v>
      </c>
      <c r="T393" s="11">
        <f t="shared" si="33"/>
        <v>40895.040972222225</v>
      </c>
      <c r="U393">
        <f t="shared" si="34"/>
        <v>30</v>
      </c>
      <c r="W393" s="20">
        <v>193</v>
      </c>
      <c r="X393" s="18">
        <v>20122</v>
      </c>
      <c r="Y393" s="5">
        <v>1.0061</v>
      </c>
    </row>
    <row r="394" spans="1:25" ht="42.75" x14ac:dyDescent="0.4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20">
        <v>206</v>
      </c>
      <c r="M394" t="b">
        <v>1</v>
      </c>
      <c r="N394" t="s">
        <v>8269</v>
      </c>
      <c r="O394" s="5">
        <f t="shared" si="30"/>
        <v>1.009027027027027</v>
      </c>
      <c r="P394" s="18">
        <f t="shared" si="31"/>
        <v>90.616504854368927</v>
      </c>
      <c r="Q394" t="s">
        <v>8311</v>
      </c>
      <c r="R394" t="s">
        <v>8316</v>
      </c>
      <c r="S394" s="10">
        <f t="shared" si="32"/>
        <v>40763.717256944445</v>
      </c>
      <c r="T394" s="11">
        <f t="shared" si="33"/>
        <v>40794.125</v>
      </c>
      <c r="U394">
        <f t="shared" si="34"/>
        <v>31</v>
      </c>
      <c r="W394" s="20">
        <v>206</v>
      </c>
      <c r="X394" s="18">
        <v>18667</v>
      </c>
      <c r="Y394" s="5">
        <v>1.009027027027027</v>
      </c>
    </row>
    <row r="395" spans="1:25" ht="28.5" x14ac:dyDescent="0.4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20">
        <v>351</v>
      </c>
      <c r="M395" t="b">
        <v>1</v>
      </c>
      <c r="N395" t="s">
        <v>8269</v>
      </c>
      <c r="O395" s="5">
        <f t="shared" si="30"/>
        <v>1.10446</v>
      </c>
      <c r="P395" s="18">
        <f t="shared" si="31"/>
        <v>157.33048433048432</v>
      </c>
      <c r="Q395" t="s">
        <v>8311</v>
      </c>
      <c r="R395" t="s">
        <v>8316</v>
      </c>
      <c r="S395" s="10">
        <f t="shared" si="32"/>
        <v>41526.708935185183</v>
      </c>
      <c r="T395" s="11">
        <f t="shared" si="33"/>
        <v>41557.708935185183</v>
      </c>
      <c r="U395">
        <f t="shared" si="34"/>
        <v>31</v>
      </c>
      <c r="W395" s="20">
        <v>351</v>
      </c>
      <c r="X395" s="18">
        <v>55223</v>
      </c>
      <c r="Y395" s="5">
        <v>1.10446</v>
      </c>
    </row>
    <row r="396" spans="1:25" ht="42.75" x14ac:dyDescent="0.4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20">
        <v>50</v>
      </c>
      <c r="M396" t="b">
        <v>1</v>
      </c>
      <c r="N396" t="s">
        <v>8269</v>
      </c>
      <c r="O396" s="5">
        <f t="shared" si="30"/>
        <v>1.118936170212766</v>
      </c>
      <c r="P396" s="18">
        <f t="shared" si="31"/>
        <v>105.18</v>
      </c>
      <c r="Q396" t="s">
        <v>8311</v>
      </c>
      <c r="R396" t="s">
        <v>8316</v>
      </c>
      <c r="S396" s="10">
        <f t="shared" si="32"/>
        <v>42417.818078703705</v>
      </c>
      <c r="T396" s="11">
        <f t="shared" si="33"/>
        <v>42477.776412037041</v>
      </c>
      <c r="U396">
        <f t="shared" si="34"/>
        <v>60</v>
      </c>
      <c r="W396" s="20">
        <v>50</v>
      </c>
      <c r="X396" s="18">
        <v>5259</v>
      </c>
      <c r="Y396" s="5">
        <v>1.118936170212766</v>
      </c>
    </row>
    <row r="397" spans="1:25" ht="42.75" x14ac:dyDescent="0.4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20">
        <v>184</v>
      </c>
      <c r="M397" t="b">
        <v>1</v>
      </c>
      <c r="N397" t="s">
        <v>8269</v>
      </c>
      <c r="O397" s="5">
        <f t="shared" si="30"/>
        <v>1.0804450000000001</v>
      </c>
      <c r="P397" s="18">
        <f t="shared" si="31"/>
        <v>58.719836956521746</v>
      </c>
      <c r="Q397" t="s">
        <v>8311</v>
      </c>
      <c r="R397" t="s">
        <v>8316</v>
      </c>
      <c r="S397" s="10">
        <f t="shared" si="32"/>
        <v>40990.909259259257</v>
      </c>
      <c r="T397" s="11">
        <f t="shared" si="33"/>
        <v>41026.897222222222</v>
      </c>
      <c r="U397">
        <f t="shared" si="34"/>
        <v>36</v>
      </c>
      <c r="W397" s="20">
        <v>184</v>
      </c>
      <c r="X397" s="18">
        <v>10804.45</v>
      </c>
      <c r="Y397" s="5">
        <v>1.0804450000000001</v>
      </c>
    </row>
    <row r="398" spans="1:25" ht="42.75" x14ac:dyDescent="0.4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20">
        <v>196</v>
      </c>
      <c r="M398" t="b">
        <v>1</v>
      </c>
      <c r="N398" t="s">
        <v>8269</v>
      </c>
      <c r="O398" s="5">
        <f t="shared" si="30"/>
        <v>1.0666666666666667</v>
      </c>
      <c r="P398" s="18">
        <f t="shared" si="31"/>
        <v>81.632653061224488</v>
      </c>
      <c r="Q398" t="s">
        <v>8311</v>
      </c>
      <c r="R398" t="s">
        <v>8316</v>
      </c>
      <c r="S398" s="10">
        <f t="shared" si="32"/>
        <v>41082.564884259256</v>
      </c>
      <c r="T398" s="11">
        <f t="shared" si="33"/>
        <v>41097.564884259256</v>
      </c>
      <c r="U398">
        <f t="shared" si="34"/>
        <v>15</v>
      </c>
      <c r="W398" s="20">
        <v>196</v>
      </c>
      <c r="X398" s="18">
        <v>16000</v>
      </c>
      <c r="Y398" s="5">
        <v>1.0666666666666667</v>
      </c>
    </row>
    <row r="399" spans="1:25" ht="57" x14ac:dyDescent="0.4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20">
        <v>229</v>
      </c>
      <c r="M399" t="b">
        <v>1</v>
      </c>
      <c r="N399" t="s">
        <v>8269</v>
      </c>
      <c r="O399" s="5">
        <f t="shared" si="30"/>
        <v>1.0390027322404372</v>
      </c>
      <c r="P399" s="18">
        <f t="shared" si="31"/>
        <v>56.460043668122275</v>
      </c>
      <c r="Q399" t="s">
        <v>8311</v>
      </c>
      <c r="R399" t="s">
        <v>8316</v>
      </c>
      <c r="S399" s="10">
        <f t="shared" si="32"/>
        <v>40379.776435185187</v>
      </c>
      <c r="T399" s="11">
        <f t="shared" si="33"/>
        <v>40422.155555555553</v>
      </c>
      <c r="U399">
        <f t="shared" si="34"/>
        <v>43</v>
      </c>
      <c r="W399" s="20">
        <v>229</v>
      </c>
      <c r="X399" s="18">
        <v>12929.35</v>
      </c>
      <c r="Y399" s="5">
        <v>1.0390027322404372</v>
      </c>
    </row>
    <row r="400" spans="1:25" ht="42.75" x14ac:dyDescent="0.4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20">
        <v>67</v>
      </c>
      <c r="M400" t="b">
        <v>1</v>
      </c>
      <c r="N400" t="s">
        <v>8269</v>
      </c>
      <c r="O400" s="5">
        <f t="shared" si="30"/>
        <v>1.2516</v>
      </c>
      <c r="P400" s="18">
        <f t="shared" si="31"/>
        <v>140.1044776119403</v>
      </c>
      <c r="Q400" t="s">
        <v>8311</v>
      </c>
      <c r="R400" t="s">
        <v>8316</v>
      </c>
      <c r="S400" s="10">
        <f t="shared" si="32"/>
        <v>42078.793124999997</v>
      </c>
      <c r="T400" s="11">
        <f t="shared" si="33"/>
        <v>42123.793124999997</v>
      </c>
      <c r="U400">
        <f t="shared" si="34"/>
        <v>45</v>
      </c>
      <c r="W400" s="20">
        <v>67</v>
      </c>
      <c r="X400" s="18">
        <v>9387</v>
      </c>
      <c r="Y400" s="5">
        <v>1.2516</v>
      </c>
    </row>
    <row r="401" spans="1:25" ht="42.75" x14ac:dyDescent="0.4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20">
        <v>95</v>
      </c>
      <c r="M401" t="b">
        <v>1</v>
      </c>
      <c r="N401" t="s">
        <v>8269</v>
      </c>
      <c r="O401" s="5">
        <f t="shared" si="30"/>
        <v>1.0680499999999999</v>
      </c>
      <c r="P401" s="18">
        <f t="shared" si="31"/>
        <v>224.85263157894738</v>
      </c>
      <c r="Q401" t="s">
        <v>8311</v>
      </c>
      <c r="R401" t="s">
        <v>8316</v>
      </c>
      <c r="S401" s="10">
        <f t="shared" si="32"/>
        <v>42687.875775462962</v>
      </c>
      <c r="T401" s="11">
        <f t="shared" si="33"/>
        <v>42718.5</v>
      </c>
      <c r="U401">
        <f t="shared" si="34"/>
        <v>31</v>
      </c>
      <c r="W401" s="20">
        <v>95</v>
      </c>
      <c r="X401" s="18">
        <v>21361</v>
      </c>
      <c r="Y401" s="5">
        <v>1.0680499999999999</v>
      </c>
    </row>
    <row r="402" spans="1:25" ht="42.75" x14ac:dyDescent="0.4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20">
        <v>62</v>
      </c>
      <c r="M402" t="b">
        <v>1</v>
      </c>
      <c r="N402" t="s">
        <v>8269</v>
      </c>
      <c r="O402" s="5">
        <f t="shared" si="30"/>
        <v>1.1230249999999999</v>
      </c>
      <c r="P402" s="18">
        <f t="shared" si="31"/>
        <v>181.13306451612902</v>
      </c>
      <c r="Q402" t="s">
        <v>8311</v>
      </c>
      <c r="R402" t="s">
        <v>8316</v>
      </c>
      <c r="S402" s="10">
        <f t="shared" si="32"/>
        <v>41745.635960648149</v>
      </c>
      <c r="T402" s="11">
        <f t="shared" si="33"/>
        <v>41776.145833333336</v>
      </c>
      <c r="U402">
        <f t="shared" si="34"/>
        <v>31</v>
      </c>
      <c r="W402" s="20">
        <v>62</v>
      </c>
      <c r="X402" s="18">
        <v>11230.25</v>
      </c>
      <c r="Y402" s="5">
        <v>1.1230249999999999</v>
      </c>
    </row>
    <row r="403" spans="1:25" ht="42.75" x14ac:dyDescent="0.4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20">
        <v>73</v>
      </c>
      <c r="M403" t="b">
        <v>1</v>
      </c>
      <c r="N403" t="s">
        <v>8269</v>
      </c>
      <c r="O403" s="5">
        <f t="shared" si="30"/>
        <v>1.0381199999999999</v>
      </c>
      <c r="P403" s="18">
        <f t="shared" si="31"/>
        <v>711.04109589041093</v>
      </c>
      <c r="Q403" t="s">
        <v>8311</v>
      </c>
      <c r="R403" t="s">
        <v>8316</v>
      </c>
      <c r="S403" s="10">
        <f t="shared" si="32"/>
        <v>40732.842245370368</v>
      </c>
      <c r="T403" s="11">
        <f t="shared" si="33"/>
        <v>40762.842245370368</v>
      </c>
      <c r="U403">
        <f t="shared" si="34"/>
        <v>30</v>
      </c>
      <c r="W403" s="20">
        <v>73</v>
      </c>
      <c r="X403" s="18">
        <v>51906</v>
      </c>
      <c r="Y403" s="5">
        <v>1.0381199999999999</v>
      </c>
    </row>
    <row r="404" spans="1:25" ht="42.75" x14ac:dyDescent="0.4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20">
        <v>43</v>
      </c>
      <c r="M404" t="b">
        <v>1</v>
      </c>
      <c r="N404" t="s">
        <v>8269</v>
      </c>
      <c r="O404" s="5">
        <f t="shared" si="30"/>
        <v>1.4165000000000001</v>
      </c>
      <c r="P404" s="18">
        <f t="shared" si="31"/>
        <v>65.883720930232556</v>
      </c>
      <c r="Q404" t="s">
        <v>8311</v>
      </c>
      <c r="R404" t="s">
        <v>8316</v>
      </c>
      <c r="S404" s="10">
        <f t="shared" si="32"/>
        <v>42292.539548611108</v>
      </c>
      <c r="T404" s="11">
        <f t="shared" si="33"/>
        <v>42313.58121527778</v>
      </c>
      <c r="U404">
        <f t="shared" si="34"/>
        <v>21</v>
      </c>
      <c r="W404" s="20">
        <v>43</v>
      </c>
      <c r="X404" s="18">
        <v>2833</v>
      </c>
      <c r="Y404" s="5">
        <v>1.4165000000000001</v>
      </c>
    </row>
    <row r="405" spans="1:25" ht="42.75" x14ac:dyDescent="0.4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20">
        <v>70</v>
      </c>
      <c r="M405" t="b">
        <v>1</v>
      </c>
      <c r="N405" t="s">
        <v>8269</v>
      </c>
      <c r="O405" s="5">
        <f t="shared" si="30"/>
        <v>1.0526</v>
      </c>
      <c r="P405" s="18">
        <f t="shared" si="31"/>
        <v>75.185714285714283</v>
      </c>
      <c r="Q405" t="s">
        <v>8311</v>
      </c>
      <c r="R405" t="s">
        <v>8316</v>
      </c>
      <c r="S405" s="10">
        <f t="shared" si="32"/>
        <v>40718.310659722221</v>
      </c>
      <c r="T405" s="11">
        <f t="shared" si="33"/>
        <v>40765.297222222223</v>
      </c>
      <c r="U405">
        <f t="shared" si="34"/>
        <v>47</v>
      </c>
      <c r="W405" s="20">
        <v>70</v>
      </c>
      <c r="X405" s="18">
        <v>5263</v>
      </c>
      <c r="Y405" s="5">
        <v>1.0526</v>
      </c>
    </row>
    <row r="406" spans="1:25" ht="42.75" x14ac:dyDescent="0.4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20">
        <v>271</v>
      </c>
      <c r="M406" t="b">
        <v>1</v>
      </c>
      <c r="N406" t="s">
        <v>8269</v>
      </c>
      <c r="O406" s="5">
        <f t="shared" si="30"/>
        <v>1.0309142857142857</v>
      </c>
      <c r="P406" s="18">
        <f t="shared" si="31"/>
        <v>133.14391143911439</v>
      </c>
      <c r="Q406" t="s">
        <v>8311</v>
      </c>
      <c r="R406" t="s">
        <v>8316</v>
      </c>
      <c r="S406" s="10">
        <f t="shared" si="32"/>
        <v>41646.628032407411</v>
      </c>
      <c r="T406" s="11">
        <f t="shared" si="33"/>
        <v>41675.961111111108</v>
      </c>
      <c r="U406">
        <f t="shared" si="34"/>
        <v>29</v>
      </c>
      <c r="W406" s="20">
        <v>271</v>
      </c>
      <c r="X406" s="18">
        <v>36082</v>
      </c>
      <c r="Y406" s="5">
        <v>1.0309142857142857</v>
      </c>
    </row>
    <row r="407" spans="1:25" ht="28.5" x14ac:dyDescent="0.4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20">
        <v>55</v>
      </c>
      <c r="M407" t="b">
        <v>1</v>
      </c>
      <c r="N407" t="s">
        <v>8269</v>
      </c>
      <c r="O407" s="5">
        <f t="shared" si="30"/>
        <v>1.0765957446808512</v>
      </c>
      <c r="P407" s="18">
        <f t="shared" si="31"/>
        <v>55.2</v>
      </c>
      <c r="Q407" t="s">
        <v>8311</v>
      </c>
      <c r="R407" t="s">
        <v>8316</v>
      </c>
      <c r="S407" s="10">
        <f t="shared" si="32"/>
        <v>41674.08494212963</v>
      </c>
      <c r="T407" s="11">
        <f t="shared" si="33"/>
        <v>41704.08494212963</v>
      </c>
      <c r="U407">
        <f t="shared" si="34"/>
        <v>30</v>
      </c>
      <c r="W407" s="20">
        <v>55</v>
      </c>
      <c r="X407" s="18">
        <v>3036</v>
      </c>
      <c r="Y407" s="5">
        <v>1.0765957446808512</v>
      </c>
    </row>
    <row r="408" spans="1:25" ht="42.75" x14ac:dyDescent="0.4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20">
        <v>35</v>
      </c>
      <c r="M408" t="b">
        <v>1</v>
      </c>
      <c r="N408" t="s">
        <v>8269</v>
      </c>
      <c r="O408" s="5">
        <f t="shared" si="30"/>
        <v>1.0770464285714285</v>
      </c>
      <c r="P408" s="18">
        <f t="shared" si="31"/>
        <v>86.163714285714292</v>
      </c>
      <c r="Q408" t="s">
        <v>8311</v>
      </c>
      <c r="R408" t="s">
        <v>8316</v>
      </c>
      <c r="S408" s="10">
        <f t="shared" si="32"/>
        <v>40638.162465277775</v>
      </c>
      <c r="T408" s="11">
        <f t="shared" si="33"/>
        <v>40672.249305555553</v>
      </c>
      <c r="U408">
        <f t="shared" si="34"/>
        <v>34</v>
      </c>
      <c r="W408" s="20">
        <v>35</v>
      </c>
      <c r="X408" s="18">
        <v>3015.73</v>
      </c>
      <c r="Y408" s="5">
        <v>1.0770464285714285</v>
      </c>
    </row>
    <row r="409" spans="1:25" ht="42.75" x14ac:dyDescent="0.4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20">
        <v>22</v>
      </c>
      <c r="M409" t="b">
        <v>1</v>
      </c>
      <c r="N409" t="s">
        <v>8269</v>
      </c>
      <c r="O409" s="5">
        <f t="shared" si="30"/>
        <v>1.0155000000000001</v>
      </c>
      <c r="P409" s="18">
        <f t="shared" si="31"/>
        <v>92.318181818181813</v>
      </c>
      <c r="Q409" t="s">
        <v>8311</v>
      </c>
      <c r="R409" t="s">
        <v>8316</v>
      </c>
      <c r="S409" s="10">
        <f t="shared" si="32"/>
        <v>40806.870949074073</v>
      </c>
      <c r="T409" s="11">
        <f t="shared" si="33"/>
        <v>40866.912615740745</v>
      </c>
      <c r="U409">
        <f t="shared" si="34"/>
        <v>60</v>
      </c>
      <c r="W409" s="20">
        <v>22</v>
      </c>
      <c r="X409" s="18">
        <v>2031</v>
      </c>
      <c r="Y409" s="5">
        <v>1.0155000000000001</v>
      </c>
    </row>
    <row r="410" spans="1:25" ht="42.75" x14ac:dyDescent="0.4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20">
        <v>38</v>
      </c>
      <c r="M410" t="b">
        <v>1</v>
      </c>
      <c r="N410" t="s">
        <v>8269</v>
      </c>
      <c r="O410" s="5">
        <f t="shared" si="30"/>
        <v>1.0143766666666667</v>
      </c>
      <c r="P410" s="18">
        <f t="shared" si="31"/>
        <v>160.16473684210527</v>
      </c>
      <c r="Q410" t="s">
        <v>8311</v>
      </c>
      <c r="R410" t="s">
        <v>8316</v>
      </c>
      <c r="S410" s="10">
        <f t="shared" si="32"/>
        <v>41543.735995370371</v>
      </c>
      <c r="T410" s="11">
        <f t="shared" si="33"/>
        <v>41583.777662037035</v>
      </c>
      <c r="U410">
        <f t="shared" si="34"/>
        <v>40</v>
      </c>
      <c r="W410" s="20">
        <v>38</v>
      </c>
      <c r="X410" s="18">
        <v>6086.26</v>
      </c>
      <c r="Y410" s="5">
        <v>1.0143766666666667</v>
      </c>
    </row>
    <row r="411" spans="1:25" ht="42.75" x14ac:dyDescent="0.4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20">
        <v>15</v>
      </c>
      <c r="M411" t="b">
        <v>1</v>
      </c>
      <c r="N411" t="s">
        <v>8269</v>
      </c>
      <c r="O411" s="5">
        <f t="shared" si="30"/>
        <v>1.3680000000000001</v>
      </c>
      <c r="P411" s="18">
        <f t="shared" si="31"/>
        <v>45.6</v>
      </c>
      <c r="Q411" t="s">
        <v>8311</v>
      </c>
      <c r="R411" t="s">
        <v>8316</v>
      </c>
      <c r="S411" s="10">
        <f t="shared" si="32"/>
        <v>42543.862777777773</v>
      </c>
      <c r="T411" s="11">
        <f t="shared" si="33"/>
        <v>42573.862777777773</v>
      </c>
      <c r="U411">
        <f t="shared" si="34"/>
        <v>30</v>
      </c>
      <c r="W411" s="20">
        <v>15</v>
      </c>
      <c r="X411" s="18">
        <v>684</v>
      </c>
      <c r="Y411" s="5">
        <v>1.3680000000000001</v>
      </c>
    </row>
    <row r="412" spans="1:25" ht="42.75" x14ac:dyDescent="0.4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20">
        <v>7</v>
      </c>
      <c r="M412" t="b">
        <v>1</v>
      </c>
      <c r="N412" t="s">
        <v>8269</v>
      </c>
      <c r="O412" s="5">
        <f t="shared" si="30"/>
        <v>1.2829999999999999</v>
      </c>
      <c r="P412" s="18">
        <f t="shared" si="31"/>
        <v>183.28571428571428</v>
      </c>
      <c r="Q412" t="s">
        <v>8311</v>
      </c>
      <c r="R412" t="s">
        <v>8316</v>
      </c>
      <c r="S412" s="10">
        <f t="shared" si="32"/>
        <v>42113.981446759266</v>
      </c>
      <c r="T412" s="11">
        <f t="shared" si="33"/>
        <v>42173.981446759266</v>
      </c>
      <c r="U412">
        <f t="shared" si="34"/>
        <v>60</v>
      </c>
      <c r="W412" s="20">
        <v>7</v>
      </c>
      <c r="X412" s="18">
        <v>1283</v>
      </c>
      <c r="Y412" s="5">
        <v>1.2829999999999999</v>
      </c>
    </row>
    <row r="413" spans="1:25" ht="42.75" x14ac:dyDescent="0.4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20">
        <v>241</v>
      </c>
      <c r="M413" t="b">
        <v>1</v>
      </c>
      <c r="N413" t="s">
        <v>8269</v>
      </c>
      <c r="O413" s="5">
        <f t="shared" si="30"/>
        <v>1.0105</v>
      </c>
      <c r="P413" s="18">
        <f t="shared" si="31"/>
        <v>125.78838174273859</v>
      </c>
      <c r="Q413" t="s">
        <v>8311</v>
      </c>
      <c r="R413" t="s">
        <v>8316</v>
      </c>
      <c r="S413" s="10">
        <f t="shared" si="32"/>
        <v>41598.17597222222</v>
      </c>
      <c r="T413" s="11">
        <f t="shared" si="33"/>
        <v>41630.208333333336</v>
      </c>
      <c r="U413">
        <f t="shared" si="34"/>
        <v>32</v>
      </c>
      <c r="W413" s="20">
        <v>241</v>
      </c>
      <c r="X413" s="18">
        <v>30315</v>
      </c>
      <c r="Y413" s="5">
        <v>1.0105</v>
      </c>
    </row>
    <row r="414" spans="1:25" ht="42.75" x14ac:dyDescent="0.4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20">
        <v>55</v>
      </c>
      <c r="M414" t="b">
        <v>1</v>
      </c>
      <c r="N414" t="s">
        <v>8269</v>
      </c>
      <c r="O414" s="5">
        <f t="shared" si="30"/>
        <v>1.2684</v>
      </c>
      <c r="P414" s="18">
        <f t="shared" si="31"/>
        <v>57.654545454545456</v>
      </c>
      <c r="Q414" t="s">
        <v>8311</v>
      </c>
      <c r="R414" t="s">
        <v>8316</v>
      </c>
      <c r="S414" s="10">
        <f t="shared" si="32"/>
        <v>41099.742800925924</v>
      </c>
      <c r="T414" s="11">
        <f t="shared" si="33"/>
        <v>41115.742800925924</v>
      </c>
      <c r="U414">
        <f t="shared" si="34"/>
        <v>16</v>
      </c>
      <c r="W414" s="20">
        <v>55</v>
      </c>
      <c r="X414" s="18">
        <v>3171</v>
      </c>
      <c r="Y414" s="5">
        <v>1.2684</v>
      </c>
    </row>
    <row r="415" spans="1:25" ht="42.75" x14ac:dyDescent="0.4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20">
        <v>171</v>
      </c>
      <c r="M415" t="b">
        <v>1</v>
      </c>
      <c r="N415" t="s">
        <v>8269</v>
      </c>
      <c r="O415" s="5">
        <f t="shared" si="30"/>
        <v>1.0508593749999999</v>
      </c>
      <c r="P415" s="18">
        <f t="shared" si="31"/>
        <v>78.660818713450297</v>
      </c>
      <c r="Q415" t="s">
        <v>8311</v>
      </c>
      <c r="R415" t="s">
        <v>8316</v>
      </c>
      <c r="S415" s="10">
        <f t="shared" si="32"/>
        <v>41079.877442129626</v>
      </c>
      <c r="T415" s="11">
        <f t="shared" si="33"/>
        <v>41109.877442129626</v>
      </c>
      <c r="U415">
        <f t="shared" si="34"/>
        <v>30</v>
      </c>
      <c r="W415" s="20">
        <v>171</v>
      </c>
      <c r="X415" s="18">
        <v>13451</v>
      </c>
      <c r="Y415" s="5">
        <v>1.0508593749999999</v>
      </c>
    </row>
    <row r="416" spans="1:25" ht="42.75" x14ac:dyDescent="0.4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20">
        <v>208</v>
      </c>
      <c r="M416" t="b">
        <v>1</v>
      </c>
      <c r="N416" t="s">
        <v>8269</v>
      </c>
      <c r="O416" s="5">
        <f t="shared" si="30"/>
        <v>1.0285405405405406</v>
      </c>
      <c r="P416" s="18">
        <f t="shared" si="31"/>
        <v>91.480769230769226</v>
      </c>
      <c r="Q416" t="s">
        <v>8311</v>
      </c>
      <c r="R416" t="s">
        <v>8316</v>
      </c>
      <c r="S416" s="10">
        <f t="shared" si="32"/>
        <v>41529.063252314816</v>
      </c>
      <c r="T416" s="11">
        <f t="shared" si="33"/>
        <v>41559.063252314816</v>
      </c>
      <c r="U416">
        <f t="shared" si="34"/>
        <v>30</v>
      </c>
      <c r="W416" s="20">
        <v>208</v>
      </c>
      <c r="X416" s="18">
        <v>19028</v>
      </c>
      <c r="Y416" s="5">
        <v>1.0285405405405406</v>
      </c>
    </row>
    <row r="417" spans="1:25" ht="57" x14ac:dyDescent="0.4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20">
        <v>21</v>
      </c>
      <c r="M417" t="b">
        <v>1</v>
      </c>
      <c r="N417" t="s">
        <v>8269</v>
      </c>
      <c r="O417" s="5">
        <f t="shared" si="30"/>
        <v>1.0214714285714286</v>
      </c>
      <c r="P417" s="18">
        <f t="shared" si="31"/>
        <v>68.09809523809524</v>
      </c>
      <c r="Q417" t="s">
        <v>8311</v>
      </c>
      <c r="R417" t="s">
        <v>8316</v>
      </c>
      <c r="S417" s="10">
        <f t="shared" si="32"/>
        <v>41904.851875</v>
      </c>
      <c r="T417" s="11">
        <f t="shared" si="33"/>
        <v>41929.5</v>
      </c>
      <c r="U417">
        <f t="shared" si="34"/>
        <v>25</v>
      </c>
      <c r="W417" s="20">
        <v>21</v>
      </c>
      <c r="X417" s="18">
        <v>1430.06</v>
      </c>
      <c r="Y417" s="5">
        <v>1.0214714285714286</v>
      </c>
    </row>
    <row r="418" spans="1:25" ht="42.75" x14ac:dyDescent="0.4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20">
        <v>25</v>
      </c>
      <c r="M418" t="b">
        <v>1</v>
      </c>
      <c r="N418" t="s">
        <v>8269</v>
      </c>
      <c r="O418" s="5">
        <f t="shared" si="30"/>
        <v>1.2021700000000002</v>
      </c>
      <c r="P418" s="18">
        <f t="shared" si="31"/>
        <v>48.086800000000004</v>
      </c>
      <c r="Q418" t="s">
        <v>8311</v>
      </c>
      <c r="R418" t="s">
        <v>8316</v>
      </c>
      <c r="S418" s="10">
        <f t="shared" si="32"/>
        <v>41648.396192129629</v>
      </c>
      <c r="T418" s="11">
        <f t="shared" si="33"/>
        <v>41678.396192129629</v>
      </c>
      <c r="U418">
        <f t="shared" si="34"/>
        <v>30</v>
      </c>
      <c r="W418" s="20">
        <v>25</v>
      </c>
      <c r="X418" s="18">
        <v>1202.17</v>
      </c>
      <c r="Y418" s="5">
        <v>1.2021700000000002</v>
      </c>
    </row>
    <row r="419" spans="1:25" ht="42.75" x14ac:dyDescent="0.4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20">
        <v>52</v>
      </c>
      <c r="M419" t="b">
        <v>1</v>
      </c>
      <c r="N419" t="s">
        <v>8269</v>
      </c>
      <c r="O419" s="5">
        <f t="shared" si="30"/>
        <v>1.0024761904761905</v>
      </c>
      <c r="P419" s="18">
        <f t="shared" si="31"/>
        <v>202.42307692307693</v>
      </c>
      <c r="Q419" t="s">
        <v>8311</v>
      </c>
      <c r="R419" t="s">
        <v>8316</v>
      </c>
      <c r="S419" s="10">
        <f t="shared" si="32"/>
        <v>41360.970601851855</v>
      </c>
      <c r="T419" s="11">
        <f t="shared" si="33"/>
        <v>41372.189583333333</v>
      </c>
      <c r="U419">
        <f t="shared" si="34"/>
        <v>12</v>
      </c>
      <c r="W419" s="20">
        <v>52</v>
      </c>
      <c r="X419" s="18">
        <v>10526</v>
      </c>
      <c r="Y419" s="5">
        <v>1.0024761904761905</v>
      </c>
    </row>
    <row r="420" spans="1:25" ht="42.75" x14ac:dyDescent="0.4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20">
        <v>104</v>
      </c>
      <c r="M420" t="b">
        <v>1</v>
      </c>
      <c r="N420" t="s">
        <v>8269</v>
      </c>
      <c r="O420" s="5">
        <f t="shared" si="30"/>
        <v>1.0063392857142857</v>
      </c>
      <c r="P420" s="18">
        <f t="shared" si="31"/>
        <v>216.75</v>
      </c>
      <c r="Q420" t="s">
        <v>8311</v>
      </c>
      <c r="R420" t="s">
        <v>8316</v>
      </c>
      <c r="S420" s="10">
        <f t="shared" si="32"/>
        <v>42178.282372685186</v>
      </c>
      <c r="T420" s="11">
        <f t="shared" si="33"/>
        <v>42208.282372685186</v>
      </c>
      <c r="U420">
        <f t="shared" si="34"/>
        <v>30</v>
      </c>
      <c r="W420" s="20">
        <v>104</v>
      </c>
      <c r="X420" s="18">
        <v>22542</v>
      </c>
      <c r="Y420" s="5">
        <v>1.0063392857142857</v>
      </c>
    </row>
    <row r="421" spans="1:25" ht="42.75" x14ac:dyDescent="0.4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20">
        <v>73</v>
      </c>
      <c r="M421" t="b">
        <v>1</v>
      </c>
      <c r="N421" t="s">
        <v>8269</v>
      </c>
      <c r="O421" s="5">
        <f t="shared" si="30"/>
        <v>1.004375</v>
      </c>
      <c r="P421" s="18">
        <f t="shared" si="31"/>
        <v>110.06849315068493</v>
      </c>
      <c r="Q421" t="s">
        <v>8311</v>
      </c>
      <c r="R421" t="s">
        <v>8316</v>
      </c>
      <c r="S421" s="10">
        <f t="shared" si="32"/>
        <v>41394.842442129629</v>
      </c>
      <c r="T421" s="11">
        <f t="shared" si="33"/>
        <v>41454.842442129629</v>
      </c>
      <c r="U421">
        <f t="shared" si="34"/>
        <v>60</v>
      </c>
      <c r="W421" s="20">
        <v>73</v>
      </c>
      <c r="X421" s="18">
        <v>8035</v>
      </c>
      <c r="Y421" s="5">
        <v>1.004375</v>
      </c>
    </row>
    <row r="422" spans="1:25" ht="42.75" hidden="1" x14ac:dyDescent="0.4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20">
        <v>3</v>
      </c>
      <c r="M422" t="b">
        <v>0</v>
      </c>
      <c r="N422" t="s">
        <v>8270</v>
      </c>
      <c r="O422" s="5">
        <f t="shared" si="30"/>
        <v>4.3939393939393936E-3</v>
      </c>
      <c r="P422" s="18">
        <f t="shared" si="31"/>
        <v>4.833333333333333</v>
      </c>
      <c r="Q422" t="s">
        <v>8311</v>
      </c>
      <c r="R422" t="s">
        <v>8317</v>
      </c>
      <c r="S422" s="10">
        <f t="shared" si="32"/>
        <v>41682.23646990741</v>
      </c>
      <c r="T422" s="11">
        <f t="shared" si="33"/>
        <v>41712.194803240738</v>
      </c>
      <c r="U422">
        <f t="shared" si="34"/>
        <v>30</v>
      </c>
      <c r="W422" s="20">
        <v>3</v>
      </c>
      <c r="X422" s="18">
        <v>14.5</v>
      </c>
      <c r="Y422" s="5">
        <v>4.3939393939393936E-3</v>
      </c>
    </row>
    <row r="423" spans="1:25" ht="42.75" x14ac:dyDescent="0.4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20">
        <v>6</v>
      </c>
      <c r="M423" t="b">
        <v>0</v>
      </c>
      <c r="N423" t="s">
        <v>8270</v>
      </c>
      <c r="O423" s="5">
        <f t="shared" si="30"/>
        <v>2.0066666666666667E-2</v>
      </c>
      <c r="P423" s="18">
        <f t="shared" si="31"/>
        <v>50.166666666666664</v>
      </c>
      <c r="Q423" t="s">
        <v>8311</v>
      </c>
      <c r="R423" t="s">
        <v>8317</v>
      </c>
      <c r="S423" s="10">
        <f t="shared" si="32"/>
        <v>42177.491388888884</v>
      </c>
      <c r="T423" s="11">
        <f t="shared" si="33"/>
        <v>42237.491388888884</v>
      </c>
      <c r="U423">
        <f t="shared" si="34"/>
        <v>60</v>
      </c>
      <c r="W423" s="20">
        <v>6</v>
      </c>
      <c r="X423" s="18">
        <v>301</v>
      </c>
      <c r="Y423" s="5">
        <v>2.0066666666666667E-2</v>
      </c>
    </row>
    <row r="424" spans="1:25" ht="42.75" x14ac:dyDescent="0.4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20">
        <v>12</v>
      </c>
      <c r="M424" t="b">
        <v>0</v>
      </c>
      <c r="N424" t="s">
        <v>8270</v>
      </c>
      <c r="O424" s="5">
        <f t="shared" si="30"/>
        <v>1.0749999999999999E-2</v>
      </c>
      <c r="P424" s="18">
        <f t="shared" si="31"/>
        <v>35.833333333333336</v>
      </c>
      <c r="Q424" t="s">
        <v>8311</v>
      </c>
      <c r="R424" t="s">
        <v>8317</v>
      </c>
      <c r="S424" s="10">
        <f t="shared" si="32"/>
        <v>41863.260381944441</v>
      </c>
      <c r="T424" s="11">
        <f t="shared" si="33"/>
        <v>41893.260381944441</v>
      </c>
      <c r="U424">
        <f t="shared" si="34"/>
        <v>30</v>
      </c>
      <c r="W424" s="20">
        <v>12</v>
      </c>
      <c r="X424" s="18">
        <v>430</v>
      </c>
      <c r="Y424" s="5">
        <v>1.0749999999999999E-2</v>
      </c>
    </row>
    <row r="425" spans="1:25" ht="42.75" hidden="1" x14ac:dyDescent="0.4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20">
        <v>13</v>
      </c>
      <c r="M425" t="b">
        <v>0</v>
      </c>
      <c r="N425" t="s">
        <v>8270</v>
      </c>
      <c r="O425" s="5">
        <f t="shared" si="30"/>
        <v>7.6499999999999997E-3</v>
      </c>
      <c r="P425" s="18">
        <f t="shared" si="31"/>
        <v>11.76923076923077</v>
      </c>
      <c r="Q425" t="s">
        <v>8311</v>
      </c>
      <c r="R425" t="s">
        <v>8317</v>
      </c>
      <c r="S425" s="10">
        <f t="shared" si="32"/>
        <v>41400.92627314815</v>
      </c>
      <c r="T425" s="11">
        <f t="shared" si="33"/>
        <v>41430.92627314815</v>
      </c>
      <c r="U425">
        <f t="shared" si="34"/>
        <v>30</v>
      </c>
      <c r="W425" s="20">
        <v>13</v>
      </c>
      <c r="X425" s="18">
        <v>153</v>
      </c>
      <c r="Y425" s="5">
        <v>7.6499999999999997E-3</v>
      </c>
    </row>
    <row r="426" spans="1:25" ht="42.75" x14ac:dyDescent="0.4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20">
        <v>5</v>
      </c>
      <c r="M426" t="b">
        <v>0</v>
      </c>
      <c r="N426" t="s">
        <v>8270</v>
      </c>
      <c r="O426" s="5">
        <f t="shared" si="30"/>
        <v>6.7966666666666675E-2</v>
      </c>
      <c r="P426" s="18">
        <f t="shared" si="31"/>
        <v>40.78</v>
      </c>
      <c r="Q426" t="s">
        <v>8311</v>
      </c>
      <c r="R426" t="s">
        <v>8317</v>
      </c>
      <c r="S426" s="10">
        <f t="shared" si="32"/>
        <v>40934.376145833332</v>
      </c>
      <c r="T426" s="11">
        <f t="shared" si="33"/>
        <v>40994.334479166668</v>
      </c>
      <c r="U426">
        <f t="shared" si="34"/>
        <v>60</v>
      </c>
      <c r="W426" s="20">
        <v>5</v>
      </c>
      <c r="X426" s="18">
        <v>203.9</v>
      </c>
      <c r="Y426" s="5">
        <v>6.7966666666666675E-2</v>
      </c>
    </row>
    <row r="427" spans="1:25" ht="42.75" hidden="1" x14ac:dyDescent="0.4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20">
        <v>2</v>
      </c>
      <c r="M427" t="b">
        <v>0</v>
      </c>
      <c r="N427" t="s">
        <v>8270</v>
      </c>
      <c r="O427" s="5">
        <f t="shared" si="30"/>
        <v>1.2E-4</v>
      </c>
      <c r="P427" s="18">
        <f t="shared" si="31"/>
        <v>3</v>
      </c>
      <c r="Q427" t="s">
        <v>8311</v>
      </c>
      <c r="R427" t="s">
        <v>8317</v>
      </c>
      <c r="S427" s="10">
        <f t="shared" si="32"/>
        <v>42275.861157407402</v>
      </c>
      <c r="T427" s="11">
        <f t="shared" si="33"/>
        <v>42335.902824074074</v>
      </c>
      <c r="U427">
        <f t="shared" si="34"/>
        <v>60</v>
      </c>
      <c r="W427" s="20">
        <v>2</v>
      </c>
      <c r="X427" s="18">
        <v>6</v>
      </c>
      <c r="Y427" s="5">
        <v>1.2E-4</v>
      </c>
    </row>
    <row r="428" spans="1:25" ht="42.75" x14ac:dyDescent="0.4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20">
        <v>8</v>
      </c>
      <c r="M428" t="b">
        <v>0</v>
      </c>
      <c r="N428" t="s">
        <v>8270</v>
      </c>
      <c r="O428" s="5">
        <f t="shared" si="30"/>
        <v>1.3299999999999999E-2</v>
      </c>
      <c r="P428" s="18">
        <f t="shared" si="31"/>
        <v>16.625</v>
      </c>
      <c r="Q428" t="s">
        <v>8311</v>
      </c>
      <c r="R428" t="s">
        <v>8317</v>
      </c>
      <c r="S428" s="10">
        <f t="shared" si="32"/>
        <v>42400.711967592593</v>
      </c>
      <c r="T428" s="11">
        <f t="shared" si="33"/>
        <v>42430.711967592593</v>
      </c>
      <c r="U428">
        <f t="shared" si="34"/>
        <v>30</v>
      </c>
      <c r="W428" s="20">
        <v>8</v>
      </c>
      <c r="X428" s="18">
        <v>133</v>
      </c>
      <c r="Y428" s="5">
        <v>1.3299999999999999E-2</v>
      </c>
    </row>
    <row r="429" spans="1:25" ht="42.75" hidden="1" x14ac:dyDescent="0.4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20">
        <v>0</v>
      </c>
      <c r="M429" t="b">
        <v>0</v>
      </c>
      <c r="N429" t="s">
        <v>8270</v>
      </c>
      <c r="O429" s="5">
        <f t="shared" si="30"/>
        <v>0</v>
      </c>
      <c r="P429" s="18" t="e">
        <f t="shared" si="31"/>
        <v>#DIV/0!</v>
      </c>
      <c r="Q429" t="s">
        <v>8311</v>
      </c>
      <c r="R429" t="s">
        <v>8317</v>
      </c>
      <c r="S429" s="10">
        <f t="shared" si="32"/>
        <v>42285.909027777772</v>
      </c>
      <c r="T429" s="11">
        <f t="shared" si="33"/>
        <v>42299.790972222225</v>
      </c>
      <c r="U429">
        <f t="shared" si="34"/>
        <v>14</v>
      </c>
      <c r="W429" s="20">
        <v>0</v>
      </c>
      <c r="X429" s="18">
        <v>0</v>
      </c>
      <c r="Y429" s="5">
        <v>0</v>
      </c>
    </row>
    <row r="430" spans="1:25" ht="28.5" x14ac:dyDescent="0.4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20">
        <v>13</v>
      </c>
      <c r="M430" t="b">
        <v>0</v>
      </c>
      <c r="N430" t="s">
        <v>8270</v>
      </c>
      <c r="O430" s="5">
        <f t="shared" si="30"/>
        <v>5.6333333333333332E-2</v>
      </c>
      <c r="P430" s="18">
        <f t="shared" si="31"/>
        <v>52</v>
      </c>
      <c r="Q430" t="s">
        <v>8311</v>
      </c>
      <c r="R430" t="s">
        <v>8317</v>
      </c>
      <c r="S430" s="10">
        <f t="shared" si="32"/>
        <v>41778.766724537039</v>
      </c>
      <c r="T430" s="11">
        <f t="shared" si="33"/>
        <v>41806.916666666664</v>
      </c>
      <c r="U430">
        <f t="shared" si="34"/>
        <v>28</v>
      </c>
      <c r="W430" s="20">
        <v>13</v>
      </c>
      <c r="X430" s="18">
        <v>676</v>
      </c>
      <c r="Y430" s="5">
        <v>5.6333333333333332E-2</v>
      </c>
    </row>
    <row r="431" spans="1:25" ht="57" hidden="1" x14ac:dyDescent="0.4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20">
        <v>0</v>
      </c>
      <c r="M431" t="b">
        <v>0</v>
      </c>
      <c r="N431" t="s">
        <v>8270</v>
      </c>
      <c r="O431" s="5">
        <f t="shared" si="30"/>
        <v>0</v>
      </c>
      <c r="P431" s="18" t="e">
        <f t="shared" si="31"/>
        <v>#DIV/0!</v>
      </c>
      <c r="Q431" t="s">
        <v>8311</v>
      </c>
      <c r="R431" t="s">
        <v>8317</v>
      </c>
      <c r="S431" s="10">
        <f t="shared" si="32"/>
        <v>40070.901412037041</v>
      </c>
      <c r="T431" s="11">
        <f t="shared" si="33"/>
        <v>40144.207638888889</v>
      </c>
      <c r="U431">
        <f t="shared" si="34"/>
        <v>74</v>
      </c>
      <c r="W431" s="20">
        <v>0</v>
      </c>
      <c r="X431" s="18">
        <v>0</v>
      </c>
      <c r="Y431" s="5">
        <v>0</v>
      </c>
    </row>
    <row r="432" spans="1:25" ht="42.75" x14ac:dyDescent="0.4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20">
        <v>5</v>
      </c>
      <c r="M432" t="b">
        <v>0</v>
      </c>
      <c r="N432" t="s">
        <v>8270</v>
      </c>
      <c r="O432" s="5">
        <f t="shared" si="30"/>
        <v>2.4E-2</v>
      </c>
      <c r="P432" s="18">
        <f t="shared" si="31"/>
        <v>4.8</v>
      </c>
      <c r="Q432" t="s">
        <v>8311</v>
      </c>
      <c r="R432" t="s">
        <v>8317</v>
      </c>
      <c r="S432" s="10">
        <f t="shared" si="32"/>
        <v>41513.107256944444</v>
      </c>
      <c r="T432" s="11">
        <f t="shared" si="33"/>
        <v>41528.107256944444</v>
      </c>
      <c r="U432">
        <f t="shared" si="34"/>
        <v>15</v>
      </c>
      <c r="W432" s="20">
        <v>5</v>
      </c>
      <c r="X432" s="18">
        <v>24</v>
      </c>
      <c r="Y432" s="5">
        <v>2.4E-2</v>
      </c>
    </row>
    <row r="433" spans="1:25" ht="42.75" x14ac:dyDescent="0.4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20">
        <v>8</v>
      </c>
      <c r="M433" t="b">
        <v>0</v>
      </c>
      <c r="N433" t="s">
        <v>8270</v>
      </c>
      <c r="O433" s="5">
        <f t="shared" si="30"/>
        <v>0.13833333333333334</v>
      </c>
      <c r="P433" s="18">
        <f t="shared" si="31"/>
        <v>51.875</v>
      </c>
      <c r="Q433" t="s">
        <v>8311</v>
      </c>
      <c r="R433" t="s">
        <v>8317</v>
      </c>
      <c r="S433" s="10">
        <f t="shared" si="32"/>
        <v>42526.871331018512</v>
      </c>
      <c r="T433" s="11">
        <f t="shared" si="33"/>
        <v>42556.871331018512</v>
      </c>
      <c r="U433">
        <f t="shared" si="34"/>
        <v>30</v>
      </c>
      <c r="W433" s="20">
        <v>8</v>
      </c>
      <c r="X433" s="18">
        <v>415</v>
      </c>
      <c r="Y433" s="5">
        <v>0.13833333333333334</v>
      </c>
    </row>
    <row r="434" spans="1:25" ht="42.75" x14ac:dyDescent="0.4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20">
        <v>8</v>
      </c>
      <c r="M434" t="b">
        <v>0</v>
      </c>
      <c r="N434" t="s">
        <v>8270</v>
      </c>
      <c r="O434" s="5">
        <f t="shared" si="30"/>
        <v>9.5000000000000001E-2</v>
      </c>
      <c r="P434" s="18">
        <f t="shared" si="31"/>
        <v>71.25</v>
      </c>
      <c r="Q434" t="s">
        <v>8311</v>
      </c>
      <c r="R434" t="s">
        <v>8317</v>
      </c>
      <c r="S434" s="10">
        <f t="shared" si="32"/>
        <v>42238.726631944446</v>
      </c>
      <c r="T434" s="11">
        <f t="shared" si="33"/>
        <v>42298.726631944446</v>
      </c>
      <c r="U434">
        <f t="shared" si="34"/>
        <v>60</v>
      </c>
      <c r="W434" s="20">
        <v>8</v>
      </c>
      <c r="X434" s="18">
        <v>570</v>
      </c>
      <c r="Y434" s="5">
        <v>9.5000000000000001E-2</v>
      </c>
    </row>
    <row r="435" spans="1:25" ht="57" hidden="1" x14ac:dyDescent="0.4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20">
        <v>0</v>
      </c>
      <c r="M435" t="b">
        <v>0</v>
      </c>
      <c r="N435" t="s">
        <v>8270</v>
      </c>
      <c r="O435" s="5">
        <f t="shared" si="30"/>
        <v>0</v>
      </c>
      <c r="P435" s="18" t="e">
        <f t="shared" si="31"/>
        <v>#DIV/0!</v>
      </c>
      <c r="Q435" t="s">
        <v>8311</v>
      </c>
      <c r="R435" t="s">
        <v>8317</v>
      </c>
      <c r="S435" s="10">
        <f t="shared" si="32"/>
        <v>42228.629884259266</v>
      </c>
      <c r="T435" s="11">
        <f t="shared" si="33"/>
        <v>42288.629884259266</v>
      </c>
      <c r="U435">
        <f t="shared" si="34"/>
        <v>60</v>
      </c>
      <c r="W435" s="20">
        <v>0</v>
      </c>
      <c r="X435" s="18">
        <v>0</v>
      </c>
      <c r="Y435" s="5">
        <v>0</v>
      </c>
    </row>
    <row r="436" spans="1:25" ht="42.75" x14ac:dyDescent="0.4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20">
        <v>2</v>
      </c>
      <c r="M436" t="b">
        <v>0</v>
      </c>
      <c r="N436" t="s">
        <v>8270</v>
      </c>
      <c r="O436" s="5">
        <f t="shared" si="30"/>
        <v>0.05</v>
      </c>
      <c r="P436" s="18">
        <f t="shared" si="31"/>
        <v>62.5</v>
      </c>
      <c r="Q436" t="s">
        <v>8311</v>
      </c>
      <c r="R436" t="s">
        <v>8317</v>
      </c>
      <c r="S436" s="10">
        <f t="shared" si="32"/>
        <v>41576.834513888891</v>
      </c>
      <c r="T436" s="11">
        <f t="shared" si="33"/>
        <v>41609.876180555555</v>
      </c>
      <c r="U436">
        <f t="shared" si="34"/>
        <v>33</v>
      </c>
      <c r="W436" s="20">
        <v>2</v>
      </c>
      <c r="X436" s="18">
        <v>125</v>
      </c>
      <c r="Y436" s="5">
        <v>0.05</v>
      </c>
    </row>
    <row r="437" spans="1:25" ht="42.75" hidden="1" x14ac:dyDescent="0.4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20">
        <v>3</v>
      </c>
      <c r="M437" t="b">
        <v>0</v>
      </c>
      <c r="N437" t="s">
        <v>8270</v>
      </c>
      <c r="O437" s="5">
        <f t="shared" si="30"/>
        <v>2.7272727272727273E-5</v>
      </c>
      <c r="P437" s="18">
        <f t="shared" si="31"/>
        <v>1</v>
      </c>
      <c r="Q437" t="s">
        <v>8311</v>
      </c>
      <c r="R437" t="s">
        <v>8317</v>
      </c>
      <c r="S437" s="10">
        <f t="shared" si="32"/>
        <v>41500.747453703705</v>
      </c>
      <c r="T437" s="11">
        <f t="shared" si="33"/>
        <v>41530.747453703705</v>
      </c>
      <c r="U437">
        <f t="shared" si="34"/>
        <v>30</v>
      </c>
      <c r="W437" s="20">
        <v>3</v>
      </c>
      <c r="X437" s="18">
        <v>3</v>
      </c>
      <c r="Y437" s="5">
        <v>2.7272727272727273E-5</v>
      </c>
    </row>
    <row r="438" spans="1:25" ht="42.75" hidden="1" x14ac:dyDescent="0.4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20">
        <v>0</v>
      </c>
      <c r="M438" t="b">
        <v>0</v>
      </c>
      <c r="N438" t="s">
        <v>8270</v>
      </c>
      <c r="O438" s="5">
        <f t="shared" si="30"/>
        <v>0</v>
      </c>
      <c r="P438" s="18" t="e">
        <f t="shared" si="31"/>
        <v>#DIV/0!</v>
      </c>
      <c r="Q438" t="s">
        <v>8311</v>
      </c>
      <c r="R438" t="s">
        <v>8317</v>
      </c>
      <c r="S438" s="10">
        <f t="shared" si="32"/>
        <v>41456.36241898148</v>
      </c>
      <c r="T438" s="11">
        <f t="shared" si="33"/>
        <v>41486.36241898148</v>
      </c>
      <c r="U438">
        <f t="shared" si="34"/>
        <v>30</v>
      </c>
      <c r="W438" s="20">
        <v>0</v>
      </c>
      <c r="X438" s="18">
        <v>0</v>
      </c>
      <c r="Y438" s="5">
        <v>0</v>
      </c>
    </row>
    <row r="439" spans="1:25" ht="42.75" hidden="1" x14ac:dyDescent="0.4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20">
        <v>0</v>
      </c>
      <c r="M439" t="b">
        <v>0</v>
      </c>
      <c r="N439" t="s">
        <v>8270</v>
      </c>
      <c r="O439" s="5">
        <f t="shared" si="30"/>
        <v>0</v>
      </c>
      <c r="P439" s="18" t="e">
        <f t="shared" si="31"/>
        <v>#DIV/0!</v>
      </c>
      <c r="Q439" t="s">
        <v>8311</v>
      </c>
      <c r="R439" t="s">
        <v>8317</v>
      </c>
      <c r="S439" s="10">
        <f t="shared" si="32"/>
        <v>42591.31858796296</v>
      </c>
      <c r="T439" s="11">
        <f t="shared" si="33"/>
        <v>42651.31858796296</v>
      </c>
      <c r="U439">
        <f t="shared" si="34"/>
        <v>60</v>
      </c>
      <c r="W439" s="20">
        <v>0</v>
      </c>
      <c r="X439" s="18">
        <v>0</v>
      </c>
      <c r="Y439" s="5">
        <v>0</v>
      </c>
    </row>
    <row r="440" spans="1:25" ht="42.75" x14ac:dyDescent="0.4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20">
        <v>11</v>
      </c>
      <c r="M440" t="b">
        <v>0</v>
      </c>
      <c r="N440" t="s">
        <v>8270</v>
      </c>
      <c r="O440" s="5">
        <f t="shared" si="30"/>
        <v>9.3799999999999994E-2</v>
      </c>
      <c r="P440" s="18">
        <f t="shared" si="31"/>
        <v>170.54545454545453</v>
      </c>
      <c r="Q440" t="s">
        <v>8311</v>
      </c>
      <c r="R440" t="s">
        <v>8317</v>
      </c>
      <c r="S440" s="10">
        <f t="shared" si="32"/>
        <v>42296.261087962965</v>
      </c>
      <c r="T440" s="11">
        <f t="shared" si="33"/>
        <v>42326.302754629629</v>
      </c>
      <c r="U440">
        <f t="shared" si="34"/>
        <v>30</v>
      </c>
      <c r="W440" s="20">
        <v>11</v>
      </c>
      <c r="X440" s="18">
        <v>1876</v>
      </c>
      <c r="Y440" s="5">
        <v>9.3799999999999994E-2</v>
      </c>
    </row>
    <row r="441" spans="1:25" ht="42.75" hidden="1" x14ac:dyDescent="0.4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20">
        <v>0</v>
      </c>
      <c r="M441" t="b">
        <v>0</v>
      </c>
      <c r="N441" t="s">
        <v>8270</v>
      </c>
      <c r="O441" s="5">
        <f t="shared" si="30"/>
        <v>0</v>
      </c>
      <c r="P441" s="18" t="e">
        <f t="shared" si="31"/>
        <v>#DIV/0!</v>
      </c>
      <c r="Q441" t="s">
        <v>8311</v>
      </c>
      <c r="R441" t="s">
        <v>8317</v>
      </c>
      <c r="S441" s="10">
        <f t="shared" si="32"/>
        <v>41919.761782407404</v>
      </c>
      <c r="T441" s="11">
        <f t="shared" si="33"/>
        <v>41929.761782407404</v>
      </c>
      <c r="U441">
        <f t="shared" si="34"/>
        <v>10</v>
      </c>
      <c r="W441" s="20">
        <v>0</v>
      </c>
      <c r="X441" s="18">
        <v>0</v>
      </c>
      <c r="Y441" s="5">
        <v>0</v>
      </c>
    </row>
    <row r="442" spans="1:25" ht="42.75" hidden="1" x14ac:dyDescent="0.4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20">
        <v>1</v>
      </c>
      <c r="M442" t="b">
        <v>0</v>
      </c>
      <c r="N442" t="s">
        <v>8270</v>
      </c>
      <c r="O442" s="5">
        <f t="shared" si="30"/>
        <v>1E-3</v>
      </c>
      <c r="P442" s="18">
        <f t="shared" si="31"/>
        <v>5</v>
      </c>
      <c r="Q442" t="s">
        <v>8311</v>
      </c>
      <c r="R442" t="s">
        <v>8317</v>
      </c>
      <c r="S442" s="10">
        <f t="shared" si="32"/>
        <v>42423.985567129625</v>
      </c>
      <c r="T442" s="11">
        <f t="shared" si="33"/>
        <v>42453.943900462968</v>
      </c>
      <c r="U442">
        <f t="shared" si="34"/>
        <v>30</v>
      </c>
      <c r="W442" s="20">
        <v>1</v>
      </c>
      <c r="X442" s="18">
        <v>5</v>
      </c>
      <c r="Y442" s="5">
        <v>1E-3</v>
      </c>
    </row>
    <row r="443" spans="1:25" ht="42.75" hidden="1" x14ac:dyDescent="0.4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20">
        <v>0</v>
      </c>
      <c r="M443" t="b">
        <v>0</v>
      </c>
      <c r="N443" t="s">
        <v>8270</v>
      </c>
      <c r="O443" s="5">
        <f t="shared" si="30"/>
        <v>0</v>
      </c>
      <c r="P443" s="18" t="e">
        <f t="shared" si="31"/>
        <v>#DIV/0!</v>
      </c>
      <c r="Q443" t="s">
        <v>8311</v>
      </c>
      <c r="R443" t="s">
        <v>8317</v>
      </c>
      <c r="S443" s="10">
        <f t="shared" si="32"/>
        <v>41550.793935185182</v>
      </c>
      <c r="T443" s="11">
        <f t="shared" si="33"/>
        <v>41580.793935185182</v>
      </c>
      <c r="U443">
        <f t="shared" si="34"/>
        <v>30</v>
      </c>
      <c r="W443" s="20">
        <v>0</v>
      </c>
      <c r="X443" s="18">
        <v>0</v>
      </c>
      <c r="Y443" s="5">
        <v>0</v>
      </c>
    </row>
    <row r="444" spans="1:25" x14ac:dyDescent="0.4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20">
        <v>17</v>
      </c>
      <c r="M444" t="b">
        <v>0</v>
      </c>
      <c r="N444" t="s">
        <v>8270</v>
      </c>
      <c r="O444" s="5">
        <f t="shared" si="30"/>
        <v>0.39358823529411763</v>
      </c>
      <c r="P444" s="18">
        <f t="shared" si="31"/>
        <v>393.58823529411762</v>
      </c>
      <c r="Q444" t="s">
        <v>8311</v>
      </c>
      <c r="R444" t="s">
        <v>8317</v>
      </c>
      <c r="S444" s="10">
        <f t="shared" si="32"/>
        <v>42024.888692129629</v>
      </c>
      <c r="T444" s="11">
        <f t="shared" si="33"/>
        <v>42054.888692129629</v>
      </c>
      <c r="U444">
        <f t="shared" si="34"/>
        <v>30</v>
      </c>
      <c r="W444" s="20">
        <v>17</v>
      </c>
      <c r="X444" s="18">
        <v>6691</v>
      </c>
      <c r="Y444" s="5">
        <v>0.39358823529411763</v>
      </c>
    </row>
    <row r="445" spans="1:25" ht="42.75" hidden="1" x14ac:dyDescent="0.4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20">
        <v>2</v>
      </c>
      <c r="M445" t="b">
        <v>0</v>
      </c>
      <c r="N445" t="s">
        <v>8270</v>
      </c>
      <c r="O445" s="5">
        <f t="shared" si="30"/>
        <v>1E-3</v>
      </c>
      <c r="P445" s="18">
        <f t="shared" si="31"/>
        <v>5</v>
      </c>
      <c r="Q445" t="s">
        <v>8311</v>
      </c>
      <c r="R445" t="s">
        <v>8317</v>
      </c>
      <c r="S445" s="10">
        <f t="shared" si="32"/>
        <v>41650.015057870369</v>
      </c>
      <c r="T445" s="11">
        <f t="shared" si="33"/>
        <v>41680.015057870369</v>
      </c>
      <c r="U445">
        <f t="shared" si="34"/>
        <v>30</v>
      </c>
      <c r="W445" s="20">
        <v>2</v>
      </c>
      <c r="X445" s="18">
        <v>10</v>
      </c>
      <c r="Y445" s="5">
        <v>1E-3</v>
      </c>
    </row>
    <row r="446" spans="1:25" ht="42.75" x14ac:dyDescent="0.4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20">
        <v>1</v>
      </c>
      <c r="M446" t="b">
        <v>0</v>
      </c>
      <c r="N446" t="s">
        <v>8270</v>
      </c>
      <c r="O446" s="5">
        <f t="shared" si="30"/>
        <v>0.05</v>
      </c>
      <c r="P446" s="18">
        <f t="shared" si="31"/>
        <v>50</v>
      </c>
      <c r="Q446" t="s">
        <v>8311</v>
      </c>
      <c r="R446" t="s">
        <v>8317</v>
      </c>
      <c r="S446" s="10">
        <f t="shared" si="32"/>
        <v>40894.906956018516</v>
      </c>
      <c r="T446" s="11">
        <f t="shared" si="33"/>
        <v>40954.906956018516</v>
      </c>
      <c r="U446">
        <f t="shared" si="34"/>
        <v>60</v>
      </c>
      <c r="W446" s="20">
        <v>1</v>
      </c>
      <c r="X446" s="18">
        <v>50</v>
      </c>
      <c r="Y446" s="5">
        <v>0.05</v>
      </c>
    </row>
    <row r="447" spans="1:25" ht="42.75" hidden="1" x14ac:dyDescent="0.4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20">
        <v>2</v>
      </c>
      <c r="M447" t="b">
        <v>0</v>
      </c>
      <c r="N447" t="s">
        <v>8270</v>
      </c>
      <c r="O447" s="5">
        <f t="shared" si="30"/>
        <v>3.3333333333333335E-5</v>
      </c>
      <c r="P447" s="18">
        <f t="shared" si="31"/>
        <v>1</v>
      </c>
      <c r="Q447" t="s">
        <v>8311</v>
      </c>
      <c r="R447" t="s">
        <v>8317</v>
      </c>
      <c r="S447" s="10">
        <f t="shared" si="32"/>
        <v>42130.335358796292</v>
      </c>
      <c r="T447" s="11">
        <f t="shared" si="33"/>
        <v>42145.335358796292</v>
      </c>
      <c r="U447">
        <f t="shared" si="34"/>
        <v>15</v>
      </c>
      <c r="W447" s="20">
        <v>2</v>
      </c>
      <c r="X447" s="18">
        <v>2</v>
      </c>
      <c r="Y447" s="5">
        <v>3.3333333333333335E-5</v>
      </c>
    </row>
    <row r="448" spans="1:25" ht="42.75" x14ac:dyDescent="0.4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20">
        <v>16</v>
      </c>
      <c r="M448" t="b">
        <v>0</v>
      </c>
      <c r="N448" t="s">
        <v>8270</v>
      </c>
      <c r="O448" s="5">
        <f t="shared" si="30"/>
        <v>7.2952380952380949E-2</v>
      </c>
      <c r="P448" s="18">
        <f t="shared" si="31"/>
        <v>47.875</v>
      </c>
      <c r="Q448" t="s">
        <v>8311</v>
      </c>
      <c r="R448" t="s">
        <v>8317</v>
      </c>
      <c r="S448" s="10">
        <f t="shared" si="32"/>
        <v>42037.083564814813</v>
      </c>
      <c r="T448" s="11">
        <f t="shared" si="33"/>
        <v>42067.083564814813</v>
      </c>
      <c r="U448">
        <f t="shared" si="34"/>
        <v>30</v>
      </c>
      <c r="W448" s="20">
        <v>16</v>
      </c>
      <c r="X448" s="18">
        <v>766</v>
      </c>
      <c r="Y448" s="5">
        <v>7.2952380952380949E-2</v>
      </c>
    </row>
    <row r="449" spans="1:25" ht="42.75" hidden="1" x14ac:dyDescent="0.4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20">
        <v>1</v>
      </c>
      <c r="M449" t="b">
        <v>0</v>
      </c>
      <c r="N449" t="s">
        <v>8270</v>
      </c>
      <c r="O449" s="5">
        <f t="shared" si="30"/>
        <v>1.6666666666666666E-4</v>
      </c>
      <c r="P449" s="18">
        <f t="shared" si="31"/>
        <v>5</v>
      </c>
      <c r="Q449" t="s">
        <v>8311</v>
      </c>
      <c r="R449" t="s">
        <v>8317</v>
      </c>
      <c r="S449" s="10">
        <f t="shared" si="32"/>
        <v>41331.555127314816</v>
      </c>
      <c r="T449" s="11">
        <f t="shared" si="33"/>
        <v>41356.513460648144</v>
      </c>
      <c r="U449">
        <f t="shared" si="34"/>
        <v>25</v>
      </c>
      <c r="W449" s="20">
        <v>1</v>
      </c>
      <c r="X449" s="18">
        <v>5</v>
      </c>
      <c r="Y449" s="5">
        <v>1.6666666666666666E-4</v>
      </c>
    </row>
    <row r="450" spans="1:25" ht="42.75" x14ac:dyDescent="0.4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20">
        <v>4</v>
      </c>
      <c r="M450" t="b">
        <v>0</v>
      </c>
      <c r="N450" t="s">
        <v>8270</v>
      </c>
      <c r="O450" s="5">
        <f t="shared" si="30"/>
        <v>3.2804E-2</v>
      </c>
      <c r="P450" s="18">
        <f t="shared" si="31"/>
        <v>20.502500000000001</v>
      </c>
      <c r="Q450" t="s">
        <v>8311</v>
      </c>
      <c r="R450" t="s">
        <v>8317</v>
      </c>
      <c r="S450" s="10">
        <f t="shared" si="32"/>
        <v>41753.758043981477</v>
      </c>
      <c r="T450" s="11">
        <f t="shared" si="33"/>
        <v>41773.758043981477</v>
      </c>
      <c r="U450">
        <f t="shared" si="34"/>
        <v>20</v>
      </c>
      <c r="W450" s="20">
        <v>4</v>
      </c>
      <c r="X450" s="18">
        <v>82.01</v>
      </c>
      <c r="Y450" s="5">
        <v>3.2804E-2</v>
      </c>
    </row>
    <row r="451" spans="1:25" ht="42.75" x14ac:dyDescent="0.4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20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18">
        <f t="shared" ref="P451:P514" si="36">E451/L451</f>
        <v>9</v>
      </c>
      <c r="Q451" t="s">
        <v>8311</v>
      </c>
      <c r="R451" t="s">
        <v>8317</v>
      </c>
      <c r="S451" s="10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_xlfn.DAYS(T451,S451)</f>
        <v>30</v>
      </c>
      <c r="W451" s="20">
        <v>5</v>
      </c>
      <c r="X451" s="18">
        <v>45</v>
      </c>
      <c r="Y451" s="5">
        <v>2.2499999999999999E-2</v>
      </c>
    </row>
    <row r="452" spans="1:25" ht="42.75" hidden="1" x14ac:dyDescent="0.4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20">
        <v>7</v>
      </c>
      <c r="M452" t="b">
        <v>0</v>
      </c>
      <c r="N452" t="s">
        <v>8270</v>
      </c>
      <c r="O452" s="5">
        <f t="shared" si="35"/>
        <v>7.92E-3</v>
      </c>
      <c r="P452" s="18">
        <f t="shared" si="36"/>
        <v>56.571428571428569</v>
      </c>
      <c r="Q452" t="s">
        <v>8311</v>
      </c>
      <c r="R452" t="s">
        <v>8317</v>
      </c>
      <c r="S452" s="10">
        <f t="shared" si="37"/>
        <v>41654.946759259255</v>
      </c>
      <c r="T452" s="11">
        <f t="shared" si="38"/>
        <v>41684.946759259255</v>
      </c>
      <c r="U452">
        <f t="shared" si="39"/>
        <v>30</v>
      </c>
      <c r="W452" s="20">
        <v>7</v>
      </c>
      <c r="X452" s="18">
        <v>396</v>
      </c>
      <c r="Y452" s="5">
        <v>7.92E-3</v>
      </c>
    </row>
    <row r="453" spans="1:25" ht="42.75" hidden="1" x14ac:dyDescent="0.4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20">
        <v>0</v>
      </c>
      <c r="M453" t="b">
        <v>0</v>
      </c>
      <c r="N453" t="s">
        <v>8270</v>
      </c>
      <c r="O453" s="5">
        <f t="shared" si="35"/>
        <v>0</v>
      </c>
      <c r="P453" s="18" t="e">
        <f t="shared" si="36"/>
        <v>#DIV/0!</v>
      </c>
      <c r="Q453" t="s">
        <v>8311</v>
      </c>
      <c r="R453" t="s">
        <v>8317</v>
      </c>
      <c r="S453" s="10">
        <f t="shared" si="37"/>
        <v>41634.715173611112</v>
      </c>
      <c r="T453" s="11">
        <f t="shared" si="38"/>
        <v>41664.715173611112</v>
      </c>
      <c r="U453">
        <f t="shared" si="39"/>
        <v>30</v>
      </c>
      <c r="W453" s="20">
        <v>0</v>
      </c>
      <c r="X453" s="18">
        <v>0</v>
      </c>
      <c r="Y453" s="5">
        <v>0</v>
      </c>
    </row>
    <row r="454" spans="1:25" ht="28.5" x14ac:dyDescent="0.4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20">
        <v>12</v>
      </c>
      <c r="M454" t="b">
        <v>0</v>
      </c>
      <c r="N454" t="s">
        <v>8270</v>
      </c>
      <c r="O454" s="5">
        <f t="shared" si="35"/>
        <v>0.64</v>
      </c>
      <c r="P454" s="18">
        <f t="shared" si="36"/>
        <v>40</v>
      </c>
      <c r="Q454" t="s">
        <v>8311</v>
      </c>
      <c r="R454" t="s">
        <v>8317</v>
      </c>
      <c r="S454" s="10">
        <f t="shared" si="37"/>
        <v>42107.703877314809</v>
      </c>
      <c r="T454" s="11">
        <f t="shared" si="38"/>
        <v>42137.703877314809</v>
      </c>
      <c r="U454">
        <f t="shared" si="39"/>
        <v>30</v>
      </c>
      <c r="W454" s="20">
        <v>12</v>
      </c>
      <c r="X454" s="18">
        <v>480</v>
      </c>
      <c r="Y454" s="5">
        <v>0.64</v>
      </c>
    </row>
    <row r="455" spans="1:25" ht="42.75" hidden="1" x14ac:dyDescent="0.4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20">
        <v>2</v>
      </c>
      <c r="M455" t="b">
        <v>0</v>
      </c>
      <c r="N455" t="s">
        <v>8270</v>
      </c>
      <c r="O455" s="5">
        <f t="shared" si="35"/>
        <v>2.740447957839262E-4</v>
      </c>
      <c r="P455" s="18">
        <f t="shared" si="36"/>
        <v>13</v>
      </c>
      <c r="Q455" t="s">
        <v>8311</v>
      </c>
      <c r="R455" t="s">
        <v>8317</v>
      </c>
      <c r="S455" s="10">
        <f t="shared" si="37"/>
        <v>42038.824988425928</v>
      </c>
      <c r="T455" s="11">
        <f t="shared" si="38"/>
        <v>42054.824988425928</v>
      </c>
      <c r="U455">
        <f t="shared" si="39"/>
        <v>16</v>
      </c>
      <c r="W455" s="20">
        <v>2</v>
      </c>
      <c r="X455" s="18">
        <v>26</v>
      </c>
      <c r="Y455" s="5">
        <v>2.740447957839262E-4</v>
      </c>
    </row>
    <row r="456" spans="1:25" ht="42.75" hidden="1" x14ac:dyDescent="0.4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20">
        <v>5</v>
      </c>
      <c r="M456" t="b">
        <v>0</v>
      </c>
      <c r="N456" t="s">
        <v>8270</v>
      </c>
      <c r="O456" s="5">
        <f t="shared" si="35"/>
        <v>8.2000000000000007E-3</v>
      </c>
      <c r="P456" s="18">
        <f t="shared" si="36"/>
        <v>16.399999999999999</v>
      </c>
      <c r="Q456" t="s">
        <v>8311</v>
      </c>
      <c r="R456" t="s">
        <v>8317</v>
      </c>
      <c r="S456" s="10">
        <f t="shared" si="37"/>
        <v>41938.717256944445</v>
      </c>
      <c r="T456" s="11">
        <f t="shared" si="38"/>
        <v>41969.551388888889</v>
      </c>
      <c r="U456">
        <f t="shared" si="39"/>
        <v>31</v>
      </c>
      <c r="W456" s="20">
        <v>5</v>
      </c>
      <c r="X456" s="18">
        <v>82</v>
      </c>
      <c r="Y456" s="5">
        <v>8.2000000000000007E-3</v>
      </c>
    </row>
    <row r="457" spans="1:25" ht="42.75" hidden="1" x14ac:dyDescent="0.4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20">
        <v>2</v>
      </c>
      <c r="M457" t="b">
        <v>0</v>
      </c>
      <c r="N457" t="s">
        <v>8270</v>
      </c>
      <c r="O457" s="5">
        <f t="shared" si="35"/>
        <v>6.9230769230769226E-4</v>
      </c>
      <c r="P457" s="18">
        <f t="shared" si="36"/>
        <v>22.5</v>
      </c>
      <c r="Q457" t="s">
        <v>8311</v>
      </c>
      <c r="R457" t="s">
        <v>8317</v>
      </c>
      <c r="S457" s="10">
        <f t="shared" si="37"/>
        <v>40971.002569444441</v>
      </c>
      <c r="T457" s="11">
        <f t="shared" si="38"/>
        <v>41016.021527777775</v>
      </c>
      <c r="U457">
        <f t="shared" si="39"/>
        <v>45</v>
      </c>
      <c r="W457" s="20">
        <v>2</v>
      </c>
      <c r="X457" s="18">
        <v>45</v>
      </c>
      <c r="Y457" s="5">
        <v>6.9230769230769226E-4</v>
      </c>
    </row>
    <row r="458" spans="1:25" ht="42.75" hidden="1" x14ac:dyDescent="0.4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20">
        <v>3</v>
      </c>
      <c r="M458" t="b">
        <v>0</v>
      </c>
      <c r="N458" t="s">
        <v>8270</v>
      </c>
      <c r="O458" s="5">
        <f t="shared" si="35"/>
        <v>6.8631863186318634E-3</v>
      </c>
      <c r="P458" s="18">
        <f t="shared" si="36"/>
        <v>20.333333333333332</v>
      </c>
      <c r="Q458" t="s">
        <v>8311</v>
      </c>
      <c r="R458" t="s">
        <v>8317</v>
      </c>
      <c r="S458" s="10">
        <f t="shared" si="37"/>
        <v>41547.694456018515</v>
      </c>
      <c r="T458" s="11">
        <f t="shared" si="38"/>
        <v>41569.165972222225</v>
      </c>
      <c r="U458">
        <f t="shared" si="39"/>
        <v>22</v>
      </c>
      <c r="W458" s="20">
        <v>3</v>
      </c>
      <c r="X458" s="18">
        <v>61</v>
      </c>
      <c r="Y458" s="5">
        <v>6.8631863186318634E-3</v>
      </c>
    </row>
    <row r="459" spans="1:25" ht="42.75" hidden="1" x14ac:dyDescent="0.4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20">
        <v>0</v>
      </c>
      <c r="M459" t="b">
        <v>0</v>
      </c>
      <c r="N459" t="s">
        <v>8270</v>
      </c>
      <c r="O459" s="5">
        <f t="shared" si="35"/>
        <v>0</v>
      </c>
      <c r="P459" s="18" t="e">
        <f t="shared" si="36"/>
        <v>#DIV/0!</v>
      </c>
      <c r="Q459" t="s">
        <v>8311</v>
      </c>
      <c r="R459" t="s">
        <v>8317</v>
      </c>
      <c r="S459" s="10">
        <f t="shared" si="37"/>
        <v>41837.767500000002</v>
      </c>
      <c r="T459" s="11">
        <f t="shared" si="38"/>
        <v>41867.767500000002</v>
      </c>
      <c r="U459">
        <f t="shared" si="39"/>
        <v>30</v>
      </c>
      <c r="W459" s="20">
        <v>0</v>
      </c>
      <c r="X459" s="18">
        <v>0</v>
      </c>
      <c r="Y459" s="5">
        <v>0</v>
      </c>
    </row>
    <row r="460" spans="1:25" ht="42.75" x14ac:dyDescent="0.4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20">
        <v>49</v>
      </c>
      <c r="M460" t="b">
        <v>0</v>
      </c>
      <c r="N460" t="s">
        <v>8270</v>
      </c>
      <c r="O460" s="5">
        <f t="shared" si="35"/>
        <v>8.2100000000000006E-2</v>
      </c>
      <c r="P460" s="18">
        <f t="shared" si="36"/>
        <v>16.755102040816325</v>
      </c>
      <c r="Q460" t="s">
        <v>8311</v>
      </c>
      <c r="R460" t="s">
        <v>8317</v>
      </c>
      <c r="S460" s="10">
        <f t="shared" si="37"/>
        <v>41378.69976851852</v>
      </c>
      <c r="T460" s="11">
        <f t="shared" si="38"/>
        <v>41408.69976851852</v>
      </c>
      <c r="U460">
        <f t="shared" si="39"/>
        <v>30</v>
      </c>
      <c r="W460" s="20">
        <v>49</v>
      </c>
      <c r="X460" s="18">
        <v>821</v>
      </c>
      <c r="Y460" s="5">
        <v>8.2100000000000006E-2</v>
      </c>
    </row>
    <row r="461" spans="1:25" ht="42.75" hidden="1" x14ac:dyDescent="0.4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20">
        <v>1</v>
      </c>
      <c r="M461" t="b">
        <v>0</v>
      </c>
      <c r="N461" t="s">
        <v>8270</v>
      </c>
      <c r="O461" s="5">
        <f t="shared" si="35"/>
        <v>6.4102564102564103E-4</v>
      </c>
      <c r="P461" s="18">
        <f t="shared" si="36"/>
        <v>25</v>
      </c>
      <c r="Q461" t="s">
        <v>8311</v>
      </c>
      <c r="R461" t="s">
        <v>8317</v>
      </c>
      <c r="S461" s="10">
        <f t="shared" si="37"/>
        <v>40800.6403587963</v>
      </c>
      <c r="T461" s="11">
        <f t="shared" si="38"/>
        <v>40860.682025462964</v>
      </c>
      <c r="U461">
        <f t="shared" si="39"/>
        <v>60</v>
      </c>
      <c r="W461" s="20">
        <v>1</v>
      </c>
      <c r="X461" s="18">
        <v>25</v>
      </c>
      <c r="Y461" s="5">
        <v>6.4102564102564103E-4</v>
      </c>
    </row>
    <row r="462" spans="1:25" ht="28.5" hidden="1" x14ac:dyDescent="0.4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20">
        <v>2</v>
      </c>
      <c r="M462" t="b">
        <v>0</v>
      </c>
      <c r="N462" t="s">
        <v>8270</v>
      </c>
      <c r="O462" s="5">
        <f t="shared" si="35"/>
        <v>2.9411764705882353E-3</v>
      </c>
      <c r="P462" s="18">
        <f t="shared" si="36"/>
        <v>12.5</v>
      </c>
      <c r="Q462" t="s">
        <v>8311</v>
      </c>
      <c r="R462" t="s">
        <v>8317</v>
      </c>
      <c r="S462" s="10">
        <f t="shared" si="37"/>
        <v>41759.542534722219</v>
      </c>
      <c r="T462" s="11">
        <f t="shared" si="38"/>
        <v>41791.166666666664</v>
      </c>
      <c r="U462">
        <f t="shared" si="39"/>
        <v>32</v>
      </c>
      <c r="W462" s="20">
        <v>2</v>
      </c>
      <c r="X462" s="18">
        <v>25</v>
      </c>
      <c r="Y462" s="5">
        <v>2.9411764705882353E-3</v>
      </c>
    </row>
    <row r="463" spans="1:25" ht="42.75" hidden="1" x14ac:dyDescent="0.4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20">
        <v>0</v>
      </c>
      <c r="M463" t="b">
        <v>0</v>
      </c>
      <c r="N463" t="s">
        <v>8270</v>
      </c>
      <c r="O463" s="5">
        <f t="shared" si="35"/>
        <v>0</v>
      </c>
      <c r="P463" s="18" t="e">
        <f t="shared" si="36"/>
        <v>#DIV/0!</v>
      </c>
      <c r="Q463" t="s">
        <v>8311</v>
      </c>
      <c r="R463" t="s">
        <v>8317</v>
      </c>
      <c r="S463" s="10">
        <f t="shared" si="37"/>
        <v>41407.84684027778</v>
      </c>
      <c r="T463" s="11">
        <f t="shared" si="38"/>
        <v>41427.84684027778</v>
      </c>
      <c r="U463">
        <f t="shared" si="39"/>
        <v>20</v>
      </c>
      <c r="W463" s="20">
        <v>0</v>
      </c>
      <c r="X463" s="18">
        <v>0</v>
      </c>
      <c r="Y463" s="5">
        <v>0</v>
      </c>
    </row>
    <row r="464" spans="1:25" ht="42.75" hidden="1" x14ac:dyDescent="0.4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20">
        <v>0</v>
      </c>
      <c r="M464" t="b">
        <v>0</v>
      </c>
      <c r="N464" t="s">
        <v>8270</v>
      </c>
      <c r="O464" s="5">
        <f t="shared" si="35"/>
        <v>0</v>
      </c>
      <c r="P464" s="18" t="e">
        <f t="shared" si="36"/>
        <v>#DIV/0!</v>
      </c>
      <c r="Q464" t="s">
        <v>8311</v>
      </c>
      <c r="R464" t="s">
        <v>8317</v>
      </c>
      <c r="S464" s="10">
        <f t="shared" si="37"/>
        <v>40705.126631944448</v>
      </c>
      <c r="T464" s="11">
        <f t="shared" si="38"/>
        <v>40765.126631944448</v>
      </c>
      <c r="U464">
        <f t="shared" si="39"/>
        <v>60</v>
      </c>
      <c r="W464" s="20">
        <v>0</v>
      </c>
      <c r="X464" s="18">
        <v>0</v>
      </c>
      <c r="Y464" s="5">
        <v>0</v>
      </c>
    </row>
    <row r="465" spans="1:25" ht="42.75" x14ac:dyDescent="0.4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20">
        <v>11</v>
      </c>
      <c r="M465" t="b">
        <v>0</v>
      </c>
      <c r="N465" t="s">
        <v>8270</v>
      </c>
      <c r="O465" s="5">
        <f t="shared" si="35"/>
        <v>2.2727272727272728E-2</v>
      </c>
      <c r="P465" s="18">
        <f t="shared" si="36"/>
        <v>113.63636363636364</v>
      </c>
      <c r="Q465" t="s">
        <v>8311</v>
      </c>
      <c r="R465" t="s">
        <v>8317</v>
      </c>
      <c r="S465" s="10">
        <f t="shared" si="37"/>
        <v>40750.710104166668</v>
      </c>
      <c r="T465" s="11">
        <f t="shared" si="38"/>
        <v>40810.710104166668</v>
      </c>
      <c r="U465">
        <f t="shared" si="39"/>
        <v>60</v>
      </c>
      <c r="W465" s="20">
        <v>11</v>
      </c>
      <c r="X465" s="18">
        <v>1250</v>
      </c>
      <c r="Y465" s="5">
        <v>2.2727272727272728E-2</v>
      </c>
    </row>
    <row r="466" spans="1:25" ht="28.5" hidden="1" x14ac:dyDescent="0.4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20">
        <v>1</v>
      </c>
      <c r="M466" t="b">
        <v>0</v>
      </c>
      <c r="N466" t="s">
        <v>8270</v>
      </c>
      <c r="O466" s="5">
        <f t="shared" si="35"/>
        <v>9.9009900990099011E-4</v>
      </c>
      <c r="P466" s="18">
        <f t="shared" si="36"/>
        <v>1</v>
      </c>
      <c r="Q466" t="s">
        <v>8311</v>
      </c>
      <c r="R466" t="s">
        <v>8317</v>
      </c>
      <c r="S466" s="10">
        <f t="shared" si="37"/>
        <v>42488.848784722228</v>
      </c>
      <c r="T466" s="11">
        <f t="shared" si="38"/>
        <v>42508.848784722228</v>
      </c>
      <c r="U466">
        <f t="shared" si="39"/>
        <v>20</v>
      </c>
      <c r="W466" s="20">
        <v>1</v>
      </c>
      <c r="X466" s="18">
        <v>1</v>
      </c>
      <c r="Y466" s="5">
        <v>9.9009900990099011E-4</v>
      </c>
    </row>
    <row r="467" spans="1:25" x14ac:dyDescent="0.4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20">
        <v>8</v>
      </c>
      <c r="M467" t="b">
        <v>0</v>
      </c>
      <c r="N467" t="s">
        <v>8270</v>
      </c>
      <c r="O467" s="5">
        <f t="shared" si="35"/>
        <v>0.26953125</v>
      </c>
      <c r="P467" s="18">
        <f t="shared" si="36"/>
        <v>17.25</v>
      </c>
      <c r="Q467" t="s">
        <v>8311</v>
      </c>
      <c r="R467" t="s">
        <v>8317</v>
      </c>
      <c r="S467" s="10">
        <f t="shared" si="37"/>
        <v>41801.120069444441</v>
      </c>
      <c r="T467" s="11">
        <f t="shared" si="38"/>
        <v>41817.120069444441</v>
      </c>
      <c r="U467">
        <f t="shared" si="39"/>
        <v>16</v>
      </c>
      <c r="W467" s="20">
        <v>8</v>
      </c>
      <c r="X467" s="18">
        <v>138</v>
      </c>
      <c r="Y467" s="5">
        <v>0.26953125</v>
      </c>
    </row>
    <row r="468" spans="1:25" ht="42.75" hidden="1" x14ac:dyDescent="0.4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20">
        <v>5</v>
      </c>
      <c r="M468" t="b">
        <v>0</v>
      </c>
      <c r="N468" t="s">
        <v>8270</v>
      </c>
      <c r="O468" s="5">
        <f t="shared" si="35"/>
        <v>7.6E-3</v>
      </c>
      <c r="P468" s="18">
        <f t="shared" si="36"/>
        <v>15.2</v>
      </c>
      <c r="Q468" t="s">
        <v>8311</v>
      </c>
      <c r="R468" t="s">
        <v>8317</v>
      </c>
      <c r="S468" s="10">
        <f t="shared" si="37"/>
        <v>41129.942870370374</v>
      </c>
      <c r="T468" s="11">
        <f t="shared" si="38"/>
        <v>41159.942870370374</v>
      </c>
      <c r="U468">
        <f t="shared" si="39"/>
        <v>30</v>
      </c>
      <c r="W468" s="20">
        <v>5</v>
      </c>
      <c r="X468" s="18">
        <v>76</v>
      </c>
      <c r="Y468" s="5">
        <v>7.6E-3</v>
      </c>
    </row>
    <row r="469" spans="1:25" ht="42.75" x14ac:dyDescent="0.4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20">
        <v>39</v>
      </c>
      <c r="M469" t="b">
        <v>0</v>
      </c>
      <c r="N469" t="s">
        <v>8270</v>
      </c>
      <c r="O469" s="5">
        <f t="shared" si="35"/>
        <v>0.21575</v>
      </c>
      <c r="P469" s="18">
        <f t="shared" si="36"/>
        <v>110.64102564102564</v>
      </c>
      <c r="Q469" t="s">
        <v>8311</v>
      </c>
      <c r="R469" t="s">
        <v>8317</v>
      </c>
      <c r="S469" s="10">
        <f t="shared" si="37"/>
        <v>41135.679791666669</v>
      </c>
      <c r="T469" s="11">
        <f t="shared" si="38"/>
        <v>41180.679791666669</v>
      </c>
      <c r="U469">
        <f t="shared" si="39"/>
        <v>45</v>
      </c>
      <c r="W469" s="20">
        <v>39</v>
      </c>
      <c r="X469" s="18">
        <v>4315</v>
      </c>
      <c r="Y469" s="5">
        <v>0.21575</v>
      </c>
    </row>
    <row r="470" spans="1:25" ht="42.75" hidden="1" x14ac:dyDescent="0.4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20">
        <v>0</v>
      </c>
      <c r="M470" t="b">
        <v>0</v>
      </c>
      <c r="N470" t="s">
        <v>8270</v>
      </c>
      <c r="O470" s="5">
        <f t="shared" si="35"/>
        <v>0</v>
      </c>
      <c r="P470" s="18" t="e">
        <f t="shared" si="36"/>
        <v>#DIV/0!</v>
      </c>
      <c r="Q470" t="s">
        <v>8311</v>
      </c>
      <c r="R470" t="s">
        <v>8317</v>
      </c>
      <c r="S470" s="10">
        <f t="shared" si="37"/>
        <v>41041.167627314811</v>
      </c>
      <c r="T470" s="11">
        <f t="shared" si="38"/>
        <v>41101.160474537035</v>
      </c>
      <c r="U470">
        <f t="shared" si="39"/>
        <v>60</v>
      </c>
      <c r="W470" s="20">
        <v>0</v>
      </c>
      <c r="X470" s="18">
        <v>0</v>
      </c>
      <c r="Y470" s="5">
        <v>0</v>
      </c>
    </row>
    <row r="471" spans="1:25" ht="28.5" hidden="1" x14ac:dyDescent="0.4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20">
        <v>0</v>
      </c>
      <c r="M471" t="b">
        <v>0</v>
      </c>
      <c r="N471" t="s">
        <v>8270</v>
      </c>
      <c r="O471" s="5">
        <f t="shared" si="35"/>
        <v>0</v>
      </c>
      <c r="P471" s="18" t="e">
        <f t="shared" si="36"/>
        <v>#DIV/0!</v>
      </c>
      <c r="Q471" t="s">
        <v>8311</v>
      </c>
      <c r="R471" t="s">
        <v>8317</v>
      </c>
      <c r="S471" s="10">
        <f t="shared" si="37"/>
        <v>41827.989861111113</v>
      </c>
      <c r="T471" s="11">
        <f t="shared" si="38"/>
        <v>41887.989861111113</v>
      </c>
      <c r="U471">
        <f t="shared" si="39"/>
        <v>60</v>
      </c>
      <c r="W471" s="20">
        <v>0</v>
      </c>
      <c r="X471" s="18">
        <v>0</v>
      </c>
      <c r="Y471" s="5">
        <v>0</v>
      </c>
    </row>
    <row r="472" spans="1:25" ht="42.75" x14ac:dyDescent="0.4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20">
        <v>2</v>
      </c>
      <c r="M472" t="b">
        <v>0</v>
      </c>
      <c r="N472" t="s">
        <v>8270</v>
      </c>
      <c r="O472" s="5">
        <f t="shared" si="35"/>
        <v>1.0200000000000001E-2</v>
      </c>
      <c r="P472" s="18">
        <f t="shared" si="36"/>
        <v>25.5</v>
      </c>
      <c r="Q472" t="s">
        <v>8311</v>
      </c>
      <c r="R472" t="s">
        <v>8317</v>
      </c>
      <c r="S472" s="10">
        <f t="shared" si="37"/>
        <v>41605.167696759258</v>
      </c>
      <c r="T472" s="11">
        <f t="shared" si="38"/>
        <v>41655.166666666664</v>
      </c>
      <c r="U472">
        <f t="shared" si="39"/>
        <v>50</v>
      </c>
      <c r="W472" s="20">
        <v>2</v>
      </c>
      <c r="X472" s="18">
        <v>51</v>
      </c>
      <c r="Y472" s="5">
        <v>1.0200000000000001E-2</v>
      </c>
    </row>
    <row r="473" spans="1:25" ht="57" x14ac:dyDescent="0.4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20">
        <v>170</v>
      </c>
      <c r="M473" t="b">
        <v>0</v>
      </c>
      <c r="N473" t="s">
        <v>8270</v>
      </c>
      <c r="O473" s="5">
        <f t="shared" si="35"/>
        <v>0.11892727272727273</v>
      </c>
      <c r="P473" s="18">
        <f t="shared" si="36"/>
        <v>38.476470588235294</v>
      </c>
      <c r="Q473" t="s">
        <v>8311</v>
      </c>
      <c r="R473" t="s">
        <v>8317</v>
      </c>
      <c r="S473" s="10">
        <f t="shared" si="37"/>
        <v>41703.721979166665</v>
      </c>
      <c r="T473" s="11">
        <f t="shared" si="38"/>
        <v>41748.680312500001</v>
      </c>
      <c r="U473">
        <f t="shared" si="39"/>
        <v>45</v>
      </c>
      <c r="W473" s="20">
        <v>170</v>
      </c>
      <c r="X473" s="18">
        <v>6541</v>
      </c>
      <c r="Y473" s="5">
        <v>0.11892727272727273</v>
      </c>
    </row>
    <row r="474" spans="1:25" ht="42.75" x14ac:dyDescent="0.4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20">
        <v>5</v>
      </c>
      <c r="M474" t="b">
        <v>0</v>
      </c>
      <c r="N474" t="s">
        <v>8270</v>
      </c>
      <c r="O474" s="5">
        <f t="shared" si="35"/>
        <v>0.17624999999999999</v>
      </c>
      <c r="P474" s="18">
        <f t="shared" si="36"/>
        <v>28.2</v>
      </c>
      <c r="Q474" t="s">
        <v>8311</v>
      </c>
      <c r="R474" t="s">
        <v>8317</v>
      </c>
      <c r="S474" s="10">
        <f t="shared" si="37"/>
        <v>41844.922662037039</v>
      </c>
      <c r="T474" s="11">
        <f t="shared" si="38"/>
        <v>41874.922662037039</v>
      </c>
      <c r="U474">
        <f t="shared" si="39"/>
        <v>30</v>
      </c>
      <c r="W474" s="20">
        <v>5</v>
      </c>
      <c r="X474" s="18">
        <v>141</v>
      </c>
      <c r="Y474" s="5">
        <v>0.17624999999999999</v>
      </c>
    </row>
    <row r="475" spans="1:25" ht="42.75" x14ac:dyDescent="0.4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20">
        <v>14</v>
      </c>
      <c r="M475" t="b">
        <v>0</v>
      </c>
      <c r="N475" t="s">
        <v>8270</v>
      </c>
      <c r="O475" s="5">
        <f t="shared" si="35"/>
        <v>2.87E-2</v>
      </c>
      <c r="P475" s="18">
        <f t="shared" si="36"/>
        <v>61.5</v>
      </c>
      <c r="Q475" t="s">
        <v>8311</v>
      </c>
      <c r="R475" t="s">
        <v>8317</v>
      </c>
      <c r="S475" s="10">
        <f t="shared" si="37"/>
        <v>41869.698136574072</v>
      </c>
      <c r="T475" s="11">
        <f t="shared" si="38"/>
        <v>41899.698136574072</v>
      </c>
      <c r="U475">
        <f t="shared" si="39"/>
        <v>30</v>
      </c>
      <c r="W475" s="20">
        <v>14</v>
      </c>
      <c r="X475" s="18">
        <v>861</v>
      </c>
      <c r="Y475" s="5">
        <v>2.87E-2</v>
      </c>
    </row>
    <row r="476" spans="1:25" ht="42.75" hidden="1" x14ac:dyDescent="0.4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20">
        <v>1</v>
      </c>
      <c r="M476" t="b">
        <v>0</v>
      </c>
      <c r="N476" t="s">
        <v>8270</v>
      </c>
      <c r="O476" s="5">
        <f t="shared" si="35"/>
        <v>3.0303030303030303E-4</v>
      </c>
      <c r="P476" s="18">
        <f t="shared" si="36"/>
        <v>1</v>
      </c>
      <c r="Q476" t="s">
        <v>8311</v>
      </c>
      <c r="R476" t="s">
        <v>8317</v>
      </c>
      <c r="S476" s="10">
        <f t="shared" si="37"/>
        <v>42753.329039351855</v>
      </c>
      <c r="T476" s="11">
        <f t="shared" si="38"/>
        <v>42783.329039351855</v>
      </c>
      <c r="U476">
        <f t="shared" si="39"/>
        <v>30</v>
      </c>
      <c r="W476" s="20">
        <v>1</v>
      </c>
      <c r="X476" s="18">
        <v>1</v>
      </c>
      <c r="Y476" s="5">
        <v>3.0303030303030303E-4</v>
      </c>
    </row>
    <row r="477" spans="1:25" ht="42.75" hidden="1" x14ac:dyDescent="0.4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20">
        <v>0</v>
      </c>
      <c r="M477" t="b">
        <v>0</v>
      </c>
      <c r="N477" t="s">
        <v>8270</v>
      </c>
      <c r="O477" s="5">
        <f t="shared" si="35"/>
        <v>0</v>
      </c>
      <c r="P477" s="18" t="e">
        <f t="shared" si="36"/>
        <v>#DIV/0!</v>
      </c>
      <c r="Q477" t="s">
        <v>8311</v>
      </c>
      <c r="R477" t="s">
        <v>8317</v>
      </c>
      <c r="S477" s="10">
        <f t="shared" si="37"/>
        <v>42100.086145833338</v>
      </c>
      <c r="T477" s="11">
        <f t="shared" si="38"/>
        <v>42130.086145833338</v>
      </c>
      <c r="U477">
        <f t="shared" si="39"/>
        <v>30</v>
      </c>
      <c r="W477" s="20">
        <v>0</v>
      </c>
      <c r="X477" s="18">
        <v>0</v>
      </c>
      <c r="Y477" s="5">
        <v>0</v>
      </c>
    </row>
    <row r="478" spans="1:25" ht="28.5" x14ac:dyDescent="0.4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20">
        <v>124</v>
      </c>
      <c r="M478" t="b">
        <v>0</v>
      </c>
      <c r="N478" t="s">
        <v>8270</v>
      </c>
      <c r="O478" s="5">
        <f t="shared" si="35"/>
        <v>2.2302681818181819E-2</v>
      </c>
      <c r="P478" s="18">
        <f t="shared" si="36"/>
        <v>39.569274193548388</v>
      </c>
      <c r="Q478" t="s">
        <v>8311</v>
      </c>
      <c r="R478" t="s">
        <v>8317</v>
      </c>
      <c r="S478" s="10">
        <f t="shared" si="37"/>
        <v>41757.975011574075</v>
      </c>
      <c r="T478" s="11">
        <f t="shared" si="38"/>
        <v>41793.165972222225</v>
      </c>
      <c r="U478">
        <f t="shared" si="39"/>
        <v>36</v>
      </c>
      <c r="W478" s="20">
        <v>124</v>
      </c>
      <c r="X478" s="18">
        <v>4906.59</v>
      </c>
      <c r="Y478" s="5">
        <v>2.2302681818181819E-2</v>
      </c>
    </row>
    <row r="479" spans="1:25" ht="42.75" hidden="1" x14ac:dyDescent="0.4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20">
        <v>0</v>
      </c>
      <c r="M479" t="b">
        <v>0</v>
      </c>
      <c r="N479" t="s">
        <v>8270</v>
      </c>
      <c r="O479" s="5">
        <f t="shared" si="35"/>
        <v>0</v>
      </c>
      <c r="P479" s="18" t="e">
        <f t="shared" si="36"/>
        <v>#DIV/0!</v>
      </c>
      <c r="Q479" t="s">
        <v>8311</v>
      </c>
      <c r="R479" t="s">
        <v>8317</v>
      </c>
      <c r="S479" s="10">
        <f t="shared" si="37"/>
        <v>40987.83488425926</v>
      </c>
      <c r="T479" s="11">
        <f t="shared" si="38"/>
        <v>41047.83488425926</v>
      </c>
      <c r="U479">
        <f t="shared" si="39"/>
        <v>60</v>
      </c>
      <c r="W479" s="20">
        <v>0</v>
      </c>
      <c r="X479" s="18">
        <v>0</v>
      </c>
      <c r="Y479" s="5">
        <v>0</v>
      </c>
    </row>
    <row r="480" spans="1:25" ht="42.75" hidden="1" x14ac:dyDescent="0.4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20">
        <v>0</v>
      </c>
      <c r="M480" t="b">
        <v>0</v>
      </c>
      <c r="N480" t="s">
        <v>8270</v>
      </c>
      <c r="O480" s="5">
        <f t="shared" si="35"/>
        <v>0</v>
      </c>
      <c r="P480" s="18" t="e">
        <f t="shared" si="36"/>
        <v>#DIV/0!</v>
      </c>
      <c r="Q480" t="s">
        <v>8311</v>
      </c>
      <c r="R480" t="s">
        <v>8317</v>
      </c>
      <c r="S480" s="10">
        <f t="shared" si="37"/>
        <v>42065.910983796297</v>
      </c>
      <c r="T480" s="11">
        <f t="shared" si="38"/>
        <v>42095.869317129633</v>
      </c>
      <c r="U480">
        <f t="shared" si="39"/>
        <v>30</v>
      </c>
      <c r="W480" s="20">
        <v>0</v>
      </c>
      <c r="X480" s="18">
        <v>0</v>
      </c>
      <c r="Y480" s="5">
        <v>0</v>
      </c>
    </row>
    <row r="481" spans="1:25" ht="42.75" x14ac:dyDescent="0.4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20">
        <v>55</v>
      </c>
      <c r="M481" t="b">
        <v>0</v>
      </c>
      <c r="N481" t="s">
        <v>8270</v>
      </c>
      <c r="O481" s="5">
        <f t="shared" si="35"/>
        <v>0.3256</v>
      </c>
      <c r="P481" s="18">
        <f t="shared" si="36"/>
        <v>88.8</v>
      </c>
      <c r="Q481" t="s">
        <v>8311</v>
      </c>
      <c r="R481" t="s">
        <v>8317</v>
      </c>
      <c r="S481" s="10">
        <f t="shared" si="37"/>
        <v>41904.407812500001</v>
      </c>
      <c r="T481" s="11">
        <f t="shared" si="38"/>
        <v>41964.449479166666</v>
      </c>
      <c r="U481">
        <f t="shared" si="39"/>
        <v>60</v>
      </c>
      <c r="W481" s="20">
        <v>55</v>
      </c>
      <c r="X481" s="18">
        <v>4884</v>
      </c>
      <c r="Y481" s="5">
        <v>0.3256</v>
      </c>
    </row>
    <row r="482" spans="1:25" ht="42.75" x14ac:dyDescent="0.4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20">
        <v>140</v>
      </c>
      <c r="M482" t="b">
        <v>0</v>
      </c>
      <c r="N482" t="s">
        <v>8270</v>
      </c>
      <c r="O482" s="5">
        <f t="shared" si="35"/>
        <v>0.19409999999999999</v>
      </c>
      <c r="P482" s="18">
        <f t="shared" si="36"/>
        <v>55.457142857142856</v>
      </c>
      <c r="Q482" t="s">
        <v>8311</v>
      </c>
      <c r="R482" t="s">
        <v>8317</v>
      </c>
      <c r="S482" s="10">
        <f t="shared" si="37"/>
        <v>41465.500173611108</v>
      </c>
      <c r="T482" s="11">
        <f t="shared" si="38"/>
        <v>41495.500173611108</v>
      </c>
      <c r="U482">
        <f t="shared" si="39"/>
        <v>30</v>
      </c>
      <c r="W482" s="20">
        <v>140</v>
      </c>
      <c r="X482" s="18">
        <v>7764</v>
      </c>
      <c r="Y482" s="5">
        <v>0.19409999999999999</v>
      </c>
    </row>
    <row r="483" spans="1:25" ht="42.75" x14ac:dyDescent="0.4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20">
        <v>21</v>
      </c>
      <c r="M483" t="b">
        <v>0</v>
      </c>
      <c r="N483" t="s">
        <v>8270</v>
      </c>
      <c r="O483" s="5">
        <f t="shared" si="35"/>
        <v>6.0999999999999999E-2</v>
      </c>
      <c r="P483" s="18">
        <f t="shared" si="36"/>
        <v>87.142857142857139</v>
      </c>
      <c r="Q483" t="s">
        <v>8311</v>
      </c>
      <c r="R483" t="s">
        <v>8317</v>
      </c>
      <c r="S483" s="10">
        <f t="shared" si="37"/>
        <v>41162.672326388885</v>
      </c>
      <c r="T483" s="11">
        <f t="shared" si="38"/>
        <v>41192.672326388885</v>
      </c>
      <c r="U483">
        <f t="shared" si="39"/>
        <v>30</v>
      </c>
      <c r="W483" s="20">
        <v>21</v>
      </c>
      <c r="X483" s="18">
        <v>1830</v>
      </c>
      <c r="Y483" s="5">
        <v>6.0999999999999999E-2</v>
      </c>
    </row>
    <row r="484" spans="1:25" ht="42.75" hidden="1" x14ac:dyDescent="0.4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20">
        <v>1</v>
      </c>
      <c r="M484" t="b">
        <v>0</v>
      </c>
      <c r="N484" t="s">
        <v>8270</v>
      </c>
      <c r="O484" s="5">
        <f t="shared" si="35"/>
        <v>1E-3</v>
      </c>
      <c r="P484" s="18">
        <f t="shared" si="36"/>
        <v>10</v>
      </c>
      <c r="Q484" t="s">
        <v>8311</v>
      </c>
      <c r="R484" t="s">
        <v>8317</v>
      </c>
      <c r="S484" s="10">
        <f t="shared" si="37"/>
        <v>42447.896875000006</v>
      </c>
      <c r="T484" s="11">
        <f t="shared" si="38"/>
        <v>42474.606944444444</v>
      </c>
      <c r="U484">
        <f t="shared" si="39"/>
        <v>27</v>
      </c>
      <c r="W484" s="20">
        <v>1</v>
      </c>
      <c r="X484" s="18">
        <v>10</v>
      </c>
      <c r="Y484" s="5">
        <v>1E-3</v>
      </c>
    </row>
    <row r="485" spans="1:25" ht="42.75" x14ac:dyDescent="0.4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20">
        <v>147</v>
      </c>
      <c r="M485" t="b">
        <v>0</v>
      </c>
      <c r="N485" t="s">
        <v>8270</v>
      </c>
      <c r="O485" s="5">
        <f t="shared" si="35"/>
        <v>0.502</v>
      </c>
      <c r="P485" s="18">
        <f t="shared" si="36"/>
        <v>51.224489795918366</v>
      </c>
      <c r="Q485" t="s">
        <v>8311</v>
      </c>
      <c r="R485" t="s">
        <v>8317</v>
      </c>
      <c r="S485" s="10">
        <f t="shared" si="37"/>
        <v>41243.197592592594</v>
      </c>
      <c r="T485" s="11">
        <f t="shared" si="38"/>
        <v>41303.197592592594</v>
      </c>
      <c r="U485">
        <f t="shared" si="39"/>
        <v>60</v>
      </c>
      <c r="W485" s="20">
        <v>147</v>
      </c>
      <c r="X485" s="18">
        <v>7530</v>
      </c>
      <c r="Y485" s="5">
        <v>0.502</v>
      </c>
    </row>
    <row r="486" spans="1:25" ht="57" hidden="1" x14ac:dyDescent="0.4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20">
        <v>11</v>
      </c>
      <c r="M486" t="b">
        <v>0</v>
      </c>
      <c r="N486" t="s">
        <v>8270</v>
      </c>
      <c r="O486" s="5">
        <f t="shared" si="35"/>
        <v>1.8625E-3</v>
      </c>
      <c r="P486" s="18">
        <f t="shared" si="36"/>
        <v>13.545454545454545</v>
      </c>
      <c r="Q486" t="s">
        <v>8311</v>
      </c>
      <c r="R486" t="s">
        <v>8317</v>
      </c>
      <c r="S486" s="10">
        <f t="shared" si="37"/>
        <v>42272.93949074074</v>
      </c>
      <c r="T486" s="11">
        <f t="shared" si="38"/>
        <v>42313.981157407412</v>
      </c>
      <c r="U486">
        <f t="shared" si="39"/>
        <v>41</v>
      </c>
      <c r="W486" s="20">
        <v>11</v>
      </c>
      <c r="X486" s="18">
        <v>149</v>
      </c>
      <c r="Y486" s="5">
        <v>1.8625E-3</v>
      </c>
    </row>
    <row r="487" spans="1:25" ht="28.5" x14ac:dyDescent="0.4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20">
        <v>125</v>
      </c>
      <c r="M487" t="b">
        <v>0</v>
      </c>
      <c r="N487" t="s">
        <v>8270</v>
      </c>
      <c r="O487" s="5">
        <f t="shared" si="35"/>
        <v>0.21906971229845085</v>
      </c>
      <c r="P487" s="18">
        <f t="shared" si="36"/>
        <v>66.520080000000007</v>
      </c>
      <c r="Q487" t="s">
        <v>8311</v>
      </c>
      <c r="R487" t="s">
        <v>8317</v>
      </c>
      <c r="S487" s="10">
        <f t="shared" si="37"/>
        <v>41381.50577546296</v>
      </c>
      <c r="T487" s="11">
        <f t="shared" si="38"/>
        <v>41411.50577546296</v>
      </c>
      <c r="U487">
        <f t="shared" si="39"/>
        <v>30</v>
      </c>
      <c r="W487" s="20">
        <v>125</v>
      </c>
      <c r="X487" s="18">
        <v>8315.01</v>
      </c>
      <c r="Y487" s="5">
        <v>0.21906971229845085</v>
      </c>
    </row>
    <row r="488" spans="1:25" ht="42.75" hidden="1" x14ac:dyDescent="0.4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20">
        <v>1</v>
      </c>
      <c r="M488" t="b">
        <v>0</v>
      </c>
      <c r="N488" t="s">
        <v>8270</v>
      </c>
      <c r="O488" s="5">
        <f t="shared" si="35"/>
        <v>9.0909090909090904E-5</v>
      </c>
      <c r="P488" s="18">
        <f t="shared" si="36"/>
        <v>50</v>
      </c>
      <c r="Q488" t="s">
        <v>8311</v>
      </c>
      <c r="R488" t="s">
        <v>8317</v>
      </c>
      <c r="S488" s="10">
        <f t="shared" si="37"/>
        <v>41761.94258101852</v>
      </c>
      <c r="T488" s="11">
        <f t="shared" si="38"/>
        <v>41791.94258101852</v>
      </c>
      <c r="U488">
        <f t="shared" si="39"/>
        <v>30</v>
      </c>
      <c r="W488" s="20">
        <v>1</v>
      </c>
      <c r="X488" s="18">
        <v>50</v>
      </c>
      <c r="Y488" s="5">
        <v>9.0909090909090904E-5</v>
      </c>
    </row>
    <row r="489" spans="1:25" ht="42.75" hidden="1" x14ac:dyDescent="0.4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20">
        <v>0</v>
      </c>
      <c r="M489" t="b">
        <v>0</v>
      </c>
      <c r="N489" t="s">
        <v>8270</v>
      </c>
      <c r="O489" s="5">
        <f t="shared" si="35"/>
        <v>0</v>
      </c>
      <c r="P489" s="18" t="e">
        <f t="shared" si="36"/>
        <v>#DIV/0!</v>
      </c>
      <c r="Q489" t="s">
        <v>8311</v>
      </c>
      <c r="R489" t="s">
        <v>8317</v>
      </c>
      <c r="S489" s="10">
        <f t="shared" si="37"/>
        <v>42669.594837962963</v>
      </c>
      <c r="T489" s="11">
        <f t="shared" si="38"/>
        <v>42729.636504629627</v>
      </c>
      <c r="U489">
        <f t="shared" si="39"/>
        <v>60</v>
      </c>
      <c r="W489" s="20">
        <v>0</v>
      </c>
      <c r="X489" s="18">
        <v>0</v>
      </c>
      <c r="Y489" s="5">
        <v>0</v>
      </c>
    </row>
    <row r="490" spans="1:25" ht="42.75" hidden="1" x14ac:dyDescent="0.4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20">
        <v>0</v>
      </c>
      <c r="M490" t="b">
        <v>0</v>
      </c>
      <c r="N490" t="s">
        <v>8270</v>
      </c>
      <c r="O490" s="5">
        <f t="shared" si="35"/>
        <v>0</v>
      </c>
      <c r="P490" s="18" t="e">
        <f t="shared" si="36"/>
        <v>#DIV/0!</v>
      </c>
      <c r="Q490" t="s">
        <v>8311</v>
      </c>
      <c r="R490" t="s">
        <v>8317</v>
      </c>
      <c r="S490" s="10">
        <f t="shared" si="37"/>
        <v>42714.054398148146</v>
      </c>
      <c r="T490" s="11">
        <f t="shared" si="38"/>
        <v>42744.054398148146</v>
      </c>
      <c r="U490">
        <f t="shared" si="39"/>
        <v>30</v>
      </c>
      <c r="W490" s="20">
        <v>0</v>
      </c>
      <c r="X490" s="18">
        <v>0</v>
      </c>
      <c r="Y490" s="5">
        <v>0</v>
      </c>
    </row>
    <row r="491" spans="1:25" ht="42.75" hidden="1" x14ac:dyDescent="0.4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20">
        <v>3</v>
      </c>
      <c r="M491" t="b">
        <v>0</v>
      </c>
      <c r="N491" t="s">
        <v>8270</v>
      </c>
      <c r="O491" s="5">
        <f t="shared" si="35"/>
        <v>2.8667813379201833E-3</v>
      </c>
      <c r="P491" s="18">
        <f t="shared" si="36"/>
        <v>71.666666666666671</v>
      </c>
      <c r="Q491" t="s">
        <v>8311</v>
      </c>
      <c r="R491" t="s">
        <v>8317</v>
      </c>
      <c r="S491" s="10">
        <f t="shared" si="37"/>
        <v>40882.481666666667</v>
      </c>
      <c r="T491" s="11">
        <f t="shared" si="38"/>
        <v>40913.481249999997</v>
      </c>
      <c r="U491">
        <f t="shared" si="39"/>
        <v>31</v>
      </c>
      <c r="W491" s="20">
        <v>3</v>
      </c>
      <c r="X491" s="18">
        <v>215</v>
      </c>
      <c r="Y491" s="5">
        <v>2.8667813379201833E-3</v>
      </c>
    </row>
    <row r="492" spans="1:25" hidden="1" x14ac:dyDescent="0.4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20">
        <v>0</v>
      </c>
      <c r="M492" t="b">
        <v>0</v>
      </c>
      <c r="N492" t="s">
        <v>8270</v>
      </c>
      <c r="O492" s="5">
        <f t="shared" si="35"/>
        <v>0</v>
      </c>
      <c r="P492" s="18" t="e">
        <f t="shared" si="36"/>
        <v>#DIV/0!</v>
      </c>
      <c r="Q492" t="s">
        <v>8311</v>
      </c>
      <c r="R492" t="s">
        <v>8317</v>
      </c>
      <c r="S492" s="10">
        <f t="shared" si="37"/>
        <v>41113.968576388892</v>
      </c>
      <c r="T492" s="11">
        <f t="shared" si="38"/>
        <v>41143.968576388892</v>
      </c>
      <c r="U492">
        <f t="shared" si="39"/>
        <v>30</v>
      </c>
      <c r="W492" s="20">
        <v>0</v>
      </c>
      <c r="X492" s="18">
        <v>0</v>
      </c>
      <c r="Y492" s="5">
        <v>0</v>
      </c>
    </row>
    <row r="493" spans="1:25" ht="42.75" hidden="1" x14ac:dyDescent="0.4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20">
        <v>0</v>
      </c>
      <c r="M493" t="b">
        <v>0</v>
      </c>
      <c r="N493" t="s">
        <v>8270</v>
      </c>
      <c r="O493" s="5">
        <f t="shared" si="35"/>
        <v>0</v>
      </c>
      <c r="P493" s="18" t="e">
        <f t="shared" si="36"/>
        <v>#DIV/0!</v>
      </c>
      <c r="Q493" t="s">
        <v>8311</v>
      </c>
      <c r="R493" t="s">
        <v>8317</v>
      </c>
      <c r="S493" s="10">
        <f t="shared" si="37"/>
        <v>42366.982627314821</v>
      </c>
      <c r="T493" s="11">
        <f t="shared" si="38"/>
        <v>42396.982627314821</v>
      </c>
      <c r="U493">
        <f t="shared" si="39"/>
        <v>30</v>
      </c>
      <c r="W493" s="20">
        <v>0</v>
      </c>
      <c r="X493" s="18">
        <v>0</v>
      </c>
      <c r="Y493" s="5">
        <v>0</v>
      </c>
    </row>
    <row r="494" spans="1:25" ht="42.75" hidden="1" x14ac:dyDescent="0.4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20">
        <v>0</v>
      </c>
      <c r="M494" t="b">
        <v>0</v>
      </c>
      <c r="N494" t="s">
        <v>8270</v>
      </c>
      <c r="O494" s="5">
        <f t="shared" si="35"/>
        <v>0</v>
      </c>
      <c r="P494" s="18" t="e">
        <f t="shared" si="36"/>
        <v>#DIV/0!</v>
      </c>
      <c r="Q494" t="s">
        <v>8311</v>
      </c>
      <c r="R494" t="s">
        <v>8317</v>
      </c>
      <c r="S494" s="10">
        <f t="shared" si="37"/>
        <v>42596.03506944445</v>
      </c>
      <c r="T494" s="11">
        <f t="shared" si="38"/>
        <v>42656.03506944445</v>
      </c>
      <c r="U494">
        <f t="shared" si="39"/>
        <v>60</v>
      </c>
      <c r="W494" s="20">
        <v>0</v>
      </c>
      <c r="X494" s="18">
        <v>0</v>
      </c>
      <c r="Y494" s="5">
        <v>0</v>
      </c>
    </row>
    <row r="495" spans="1:25" ht="42.75" hidden="1" x14ac:dyDescent="0.4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20">
        <v>0</v>
      </c>
      <c r="M495" t="b">
        <v>0</v>
      </c>
      <c r="N495" t="s">
        <v>8270</v>
      </c>
      <c r="O495" s="5">
        <f t="shared" si="35"/>
        <v>0</v>
      </c>
      <c r="P495" s="18" t="e">
        <f t="shared" si="36"/>
        <v>#DIV/0!</v>
      </c>
      <c r="Q495" t="s">
        <v>8311</v>
      </c>
      <c r="R495" t="s">
        <v>8317</v>
      </c>
      <c r="S495" s="10">
        <f t="shared" si="37"/>
        <v>42114.726134259254</v>
      </c>
      <c r="T495" s="11">
        <f t="shared" si="38"/>
        <v>42144.726134259254</v>
      </c>
      <c r="U495">
        <f t="shared" si="39"/>
        <v>30</v>
      </c>
      <c r="W495" s="20">
        <v>0</v>
      </c>
      <c r="X495" s="18">
        <v>0</v>
      </c>
      <c r="Y495" s="5">
        <v>0</v>
      </c>
    </row>
    <row r="496" spans="1:25" ht="42.75" hidden="1" x14ac:dyDescent="0.4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20">
        <v>3</v>
      </c>
      <c r="M496" t="b">
        <v>0</v>
      </c>
      <c r="N496" t="s">
        <v>8270</v>
      </c>
      <c r="O496" s="5">
        <f t="shared" si="35"/>
        <v>1.5499999999999999E-3</v>
      </c>
      <c r="P496" s="18">
        <f t="shared" si="36"/>
        <v>10.333333333333334</v>
      </c>
      <c r="Q496" t="s">
        <v>8311</v>
      </c>
      <c r="R496" t="s">
        <v>8317</v>
      </c>
      <c r="S496" s="10">
        <f t="shared" si="37"/>
        <v>41799.830613425926</v>
      </c>
      <c r="T496" s="11">
        <f t="shared" si="38"/>
        <v>41823.125</v>
      </c>
      <c r="U496">
        <f t="shared" si="39"/>
        <v>24</v>
      </c>
      <c r="W496" s="20">
        <v>3</v>
      </c>
      <c r="X496" s="18">
        <v>31</v>
      </c>
      <c r="Y496" s="5">
        <v>1.5499999999999999E-3</v>
      </c>
    </row>
    <row r="497" spans="1:25" ht="42.75" hidden="1" x14ac:dyDescent="0.4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20">
        <v>0</v>
      </c>
      <c r="M497" t="b">
        <v>0</v>
      </c>
      <c r="N497" t="s">
        <v>8270</v>
      </c>
      <c r="O497" s="5">
        <f t="shared" si="35"/>
        <v>0</v>
      </c>
      <c r="P497" s="18" t="e">
        <f t="shared" si="36"/>
        <v>#DIV/0!</v>
      </c>
      <c r="Q497" t="s">
        <v>8311</v>
      </c>
      <c r="R497" t="s">
        <v>8317</v>
      </c>
      <c r="S497" s="10">
        <f t="shared" si="37"/>
        <v>42171.827604166669</v>
      </c>
      <c r="T497" s="11">
        <f t="shared" si="38"/>
        <v>42201.827604166669</v>
      </c>
      <c r="U497">
        <f t="shared" si="39"/>
        <v>30</v>
      </c>
      <c r="W497" s="20">
        <v>0</v>
      </c>
      <c r="X497" s="18">
        <v>0</v>
      </c>
      <c r="Y497" s="5">
        <v>0</v>
      </c>
    </row>
    <row r="498" spans="1:25" ht="28.5" hidden="1" x14ac:dyDescent="0.4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20">
        <v>1</v>
      </c>
      <c r="M498" t="b">
        <v>0</v>
      </c>
      <c r="N498" t="s">
        <v>8270</v>
      </c>
      <c r="O498" s="5">
        <f t="shared" si="35"/>
        <v>1.6666666666666667E-5</v>
      </c>
      <c r="P498" s="18">
        <f t="shared" si="36"/>
        <v>1</v>
      </c>
      <c r="Q498" t="s">
        <v>8311</v>
      </c>
      <c r="R498" t="s">
        <v>8317</v>
      </c>
      <c r="S498" s="10">
        <f t="shared" si="37"/>
        <v>41620.93141203704</v>
      </c>
      <c r="T498" s="11">
        <f t="shared" si="38"/>
        <v>41680.93141203704</v>
      </c>
      <c r="U498">
        <f t="shared" si="39"/>
        <v>60</v>
      </c>
      <c r="W498" s="20">
        <v>1</v>
      </c>
      <c r="X498" s="18">
        <v>1</v>
      </c>
      <c r="Y498" s="5">
        <v>1.6666666666666667E-5</v>
      </c>
    </row>
    <row r="499" spans="1:25" hidden="1" x14ac:dyDescent="0.4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20">
        <v>3</v>
      </c>
      <c r="M499" t="b">
        <v>0</v>
      </c>
      <c r="N499" t="s">
        <v>8270</v>
      </c>
      <c r="O499" s="5">
        <f t="shared" si="35"/>
        <v>6.6964285714285711E-3</v>
      </c>
      <c r="P499" s="18">
        <f t="shared" si="36"/>
        <v>10</v>
      </c>
      <c r="Q499" t="s">
        <v>8311</v>
      </c>
      <c r="R499" t="s">
        <v>8317</v>
      </c>
      <c r="S499" s="10">
        <f t="shared" si="37"/>
        <v>41945.037789351853</v>
      </c>
      <c r="T499" s="11">
        <f t="shared" si="38"/>
        <v>41998.208333333328</v>
      </c>
      <c r="U499">
        <f t="shared" si="39"/>
        <v>53</v>
      </c>
      <c r="W499" s="20">
        <v>3</v>
      </c>
      <c r="X499" s="18">
        <v>30</v>
      </c>
      <c r="Y499" s="5">
        <v>6.6964285714285711E-3</v>
      </c>
    </row>
    <row r="500" spans="1:25" ht="42.75" x14ac:dyDescent="0.4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20">
        <v>22</v>
      </c>
      <c r="M500" t="b">
        <v>0</v>
      </c>
      <c r="N500" t="s">
        <v>8270</v>
      </c>
      <c r="O500" s="5">
        <f t="shared" si="35"/>
        <v>4.5985132395404561E-2</v>
      </c>
      <c r="P500" s="18">
        <f t="shared" si="36"/>
        <v>136.09090909090909</v>
      </c>
      <c r="Q500" t="s">
        <v>8311</v>
      </c>
      <c r="R500" t="s">
        <v>8317</v>
      </c>
      <c r="S500" s="10">
        <f t="shared" si="37"/>
        <v>40858.762141203704</v>
      </c>
      <c r="T500" s="11">
        <f t="shared" si="38"/>
        <v>40900.762141203704</v>
      </c>
      <c r="U500">
        <f t="shared" si="39"/>
        <v>42</v>
      </c>
      <c r="W500" s="20">
        <v>22</v>
      </c>
      <c r="X500" s="18">
        <v>2994</v>
      </c>
      <c r="Y500" s="5">
        <v>4.5985132395404561E-2</v>
      </c>
    </row>
    <row r="501" spans="1:25" ht="57" x14ac:dyDescent="0.4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20">
        <v>26</v>
      </c>
      <c r="M501" t="b">
        <v>0</v>
      </c>
      <c r="N501" t="s">
        <v>8270</v>
      </c>
      <c r="O501" s="5">
        <f t="shared" si="35"/>
        <v>9.5500000000000002E-2</v>
      </c>
      <c r="P501" s="18">
        <f t="shared" si="36"/>
        <v>73.461538461538467</v>
      </c>
      <c r="Q501" t="s">
        <v>8311</v>
      </c>
      <c r="R501" t="s">
        <v>8317</v>
      </c>
      <c r="S501" s="10">
        <f t="shared" si="37"/>
        <v>40043.895462962959</v>
      </c>
      <c r="T501" s="11">
        <f t="shared" si="38"/>
        <v>40098.874305555553</v>
      </c>
      <c r="U501">
        <f t="shared" si="39"/>
        <v>55</v>
      </c>
      <c r="W501" s="20">
        <v>26</v>
      </c>
      <c r="X501" s="18">
        <v>1910</v>
      </c>
      <c r="Y501" s="5">
        <v>9.5500000000000002E-2</v>
      </c>
    </row>
    <row r="502" spans="1:25" ht="57" x14ac:dyDescent="0.4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20">
        <v>4</v>
      </c>
      <c r="M502" t="b">
        <v>0</v>
      </c>
      <c r="N502" t="s">
        <v>8270</v>
      </c>
      <c r="O502" s="5">
        <f t="shared" si="35"/>
        <v>3.307692307692308E-2</v>
      </c>
      <c r="P502" s="18">
        <f t="shared" si="36"/>
        <v>53.75</v>
      </c>
      <c r="Q502" t="s">
        <v>8311</v>
      </c>
      <c r="R502" t="s">
        <v>8317</v>
      </c>
      <c r="S502" s="10">
        <f t="shared" si="37"/>
        <v>40247.886006944449</v>
      </c>
      <c r="T502" s="11">
        <f t="shared" si="38"/>
        <v>40306.927777777775</v>
      </c>
      <c r="U502">
        <f t="shared" si="39"/>
        <v>59</v>
      </c>
      <c r="W502" s="20">
        <v>4</v>
      </c>
      <c r="X502" s="18">
        <v>215</v>
      </c>
      <c r="Y502" s="5">
        <v>3.307692307692308E-2</v>
      </c>
    </row>
    <row r="503" spans="1:25" ht="42.75" hidden="1" x14ac:dyDescent="0.4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20">
        <v>0</v>
      </c>
      <c r="M503" t="b">
        <v>0</v>
      </c>
      <c r="N503" t="s">
        <v>8270</v>
      </c>
      <c r="O503" s="5">
        <f t="shared" si="35"/>
        <v>0</v>
      </c>
      <c r="P503" s="18" t="e">
        <f t="shared" si="36"/>
        <v>#DIV/0!</v>
      </c>
      <c r="Q503" t="s">
        <v>8311</v>
      </c>
      <c r="R503" t="s">
        <v>8317</v>
      </c>
      <c r="S503" s="10">
        <f t="shared" si="37"/>
        <v>40703.234386574077</v>
      </c>
      <c r="T503" s="11">
        <f t="shared" si="38"/>
        <v>40733.234386574077</v>
      </c>
      <c r="U503">
        <f t="shared" si="39"/>
        <v>30</v>
      </c>
      <c r="W503" s="20">
        <v>0</v>
      </c>
      <c r="X503" s="18">
        <v>0</v>
      </c>
      <c r="Y503" s="5">
        <v>0</v>
      </c>
    </row>
    <row r="504" spans="1:25" ht="42.75" x14ac:dyDescent="0.4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20">
        <v>4</v>
      </c>
      <c r="M504" t="b">
        <v>0</v>
      </c>
      <c r="N504" t="s">
        <v>8270</v>
      </c>
      <c r="O504" s="5">
        <f t="shared" si="35"/>
        <v>1.15E-2</v>
      </c>
      <c r="P504" s="18">
        <f t="shared" si="36"/>
        <v>57.5</v>
      </c>
      <c r="Q504" t="s">
        <v>8311</v>
      </c>
      <c r="R504" t="s">
        <v>8317</v>
      </c>
      <c r="S504" s="10">
        <f t="shared" si="37"/>
        <v>40956.553530092591</v>
      </c>
      <c r="T504" s="11">
        <f t="shared" si="38"/>
        <v>40986.511863425927</v>
      </c>
      <c r="U504">
        <f t="shared" si="39"/>
        <v>30</v>
      </c>
      <c r="W504" s="20">
        <v>4</v>
      </c>
      <c r="X504" s="18">
        <v>230</v>
      </c>
      <c r="Y504" s="5">
        <v>1.15E-2</v>
      </c>
    </row>
    <row r="505" spans="1:25" ht="42.75" x14ac:dyDescent="0.4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20">
        <v>9</v>
      </c>
      <c r="M505" t="b">
        <v>0</v>
      </c>
      <c r="N505" t="s">
        <v>8270</v>
      </c>
      <c r="O505" s="5">
        <f t="shared" si="35"/>
        <v>1.7538461538461537E-2</v>
      </c>
      <c r="P505" s="18">
        <f t="shared" si="36"/>
        <v>12.666666666666666</v>
      </c>
      <c r="Q505" t="s">
        <v>8311</v>
      </c>
      <c r="R505" t="s">
        <v>8317</v>
      </c>
      <c r="S505" s="10">
        <f t="shared" si="37"/>
        <v>41991.526655092588</v>
      </c>
      <c r="T505" s="11">
        <f t="shared" si="38"/>
        <v>42021.526655092588</v>
      </c>
      <c r="U505">
        <f t="shared" si="39"/>
        <v>30</v>
      </c>
      <c r="W505" s="20">
        <v>9</v>
      </c>
      <c r="X505" s="18">
        <v>114</v>
      </c>
      <c r="Y505" s="5">
        <v>1.7538461538461537E-2</v>
      </c>
    </row>
    <row r="506" spans="1:25" ht="42.75" x14ac:dyDescent="0.4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20">
        <v>5</v>
      </c>
      <c r="M506" t="b">
        <v>0</v>
      </c>
      <c r="N506" t="s">
        <v>8270</v>
      </c>
      <c r="O506" s="5">
        <f t="shared" si="35"/>
        <v>1.3673469387755101E-2</v>
      </c>
      <c r="P506" s="18">
        <f t="shared" si="36"/>
        <v>67</v>
      </c>
      <c r="Q506" t="s">
        <v>8311</v>
      </c>
      <c r="R506" t="s">
        <v>8317</v>
      </c>
      <c r="S506" s="10">
        <f t="shared" si="37"/>
        <v>40949.98364583333</v>
      </c>
      <c r="T506" s="11">
        <f t="shared" si="38"/>
        <v>41009.941979166666</v>
      </c>
      <c r="U506">
        <f t="shared" si="39"/>
        <v>60</v>
      </c>
      <c r="W506" s="20">
        <v>5</v>
      </c>
      <c r="X506" s="18">
        <v>335</v>
      </c>
      <c r="Y506" s="5">
        <v>1.3673469387755101E-2</v>
      </c>
    </row>
    <row r="507" spans="1:25" ht="42.75" hidden="1" x14ac:dyDescent="0.4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20">
        <v>14</v>
      </c>
      <c r="M507" t="b">
        <v>0</v>
      </c>
      <c r="N507" t="s">
        <v>8270</v>
      </c>
      <c r="O507" s="5">
        <f t="shared" si="35"/>
        <v>4.3333333333333331E-3</v>
      </c>
      <c r="P507" s="18">
        <f t="shared" si="36"/>
        <v>3.7142857142857144</v>
      </c>
      <c r="Q507" t="s">
        <v>8311</v>
      </c>
      <c r="R507" t="s">
        <v>8317</v>
      </c>
      <c r="S507" s="10">
        <f t="shared" si="37"/>
        <v>42318.098217592589</v>
      </c>
      <c r="T507" s="11">
        <f t="shared" si="38"/>
        <v>42363.098217592589</v>
      </c>
      <c r="U507">
        <f t="shared" si="39"/>
        <v>45</v>
      </c>
      <c r="W507" s="20">
        <v>14</v>
      </c>
      <c r="X507" s="18">
        <v>52</v>
      </c>
      <c r="Y507" s="5">
        <v>4.3333333333333331E-3</v>
      </c>
    </row>
    <row r="508" spans="1:25" ht="42.75" hidden="1" x14ac:dyDescent="0.4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20">
        <v>1</v>
      </c>
      <c r="M508" t="b">
        <v>0</v>
      </c>
      <c r="N508" t="s">
        <v>8270</v>
      </c>
      <c r="O508" s="5">
        <f t="shared" si="35"/>
        <v>1.25E-3</v>
      </c>
      <c r="P508" s="18">
        <f t="shared" si="36"/>
        <v>250</v>
      </c>
      <c r="Q508" t="s">
        <v>8311</v>
      </c>
      <c r="R508" t="s">
        <v>8317</v>
      </c>
      <c r="S508" s="10">
        <f t="shared" si="37"/>
        <v>41466.552314814813</v>
      </c>
      <c r="T508" s="11">
        <f t="shared" si="38"/>
        <v>41496.552314814813</v>
      </c>
      <c r="U508">
        <f t="shared" si="39"/>
        <v>30</v>
      </c>
      <c r="W508" s="20">
        <v>1</v>
      </c>
      <c r="X508" s="18">
        <v>250</v>
      </c>
      <c r="Y508" s="5">
        <v>1.25E-3</v>
      </c>
    </row>
    <row r="509" spans="1:25" ht="42.75" x14ac:dyDescent="0.4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20">
        <v>10</v>
      </c>
      <c r="M509" t="b">
        <v>0</v>
      </c>
      <c r="N509" t="s">
        <v>8270</v>
      </c>
      <c r="O509" s="5">
        <f t="shared" si="35"/>
        <v>3.2000000000000001E-2</v>
      </c>
      <c r="P509" s="18">
        <f t="shared" si="36"/>
        <v>64</v>
      </c>
      <c r="Q509" t="s">
        <v>8311</v>
      </c>
      <c r="R509" t="s">
        <v>8317</v>
      </c>
      <c r="S509" s="10">
        <f t="shared" si="37"/>
        <v>41156.958993055552</v>
      </c>
      <c r="T509" s="11">
        <f t="shared" si="38"/>
        <v>41201.958993055552</v>
      </c>
      <c r="U509">
        <f t="shared" si="39"/>
        <v>45</v>
      </c>
      <c r="W509" s="20">
        <v>10</v>
      </c>
      <c r="X509" s="18">
        <v>640</v>
      </c>
      <c r="Y509" s="5">
        <v>3.2000000000000001E-2</v>
      </c>
    </row>
    <row r="510" spans="1:25" ht="57" hidden="1" x14ac:dyDescent="0.4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20">
        <v>3</v>
      </c>
      <c r="M510" t="b">
        <v>0</v>
      </c>
      <c r="N510" t="s">
        <v>8270</v>
      </c>
      <c r="O510" s="5">
        <f t="shared" si="35"/>
        <v>8.0000000000000002E-3</v>
      </c>
      <c r="P510" s="18">
        <f t="shared" si="36"/>
        <v>133.33333333333334</v>
      </c>
      <c r="Q510" t="s">
        <v>8311</v>
      </c>
      <c r="R510" t="s">
        <v>8317</v>
      </c>
      <c r="S510" s="10">
        <f t="shared" si="37"/>
        <v>40995.024317129632</v>
      </c>
      <c r="T510" s="11">
        <f t="shared" si="38"/>
        <v>41054.593055555553</v>
      </c>
      <c r="U510">
        <f t="shared" si="39"/>
        <v>59</v>
      </c>
      <c r="W510" s="20">
        <v>3</v>
      </c>
      <c r="X510" s="18">
        <v>400</v>
      </c>
      <c r="Y510" s="5">
        <v>8.0000000000000002E-3</v>
      </c>
    </row>
    <row r="511" spans="1:25" ht="42.75" hidden="1" x14ac:dyDescent="0.4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20">
        <v>1</v>
      </c>
      <c r="M511" t="b">
        <v>0</v>
      </c>
      <c r="N511" t="s">
        <v>8270</v>
      </c>
      <c r="O511" s="5">
        <f t="shared" si="35"/>
        <v>2E-3</v>
      </c>
      <c r="P511" s="18">
        <f t="shared" si="36"/>
        <v>10</v>
      </c>
      <c r="Q511" t="s">
        <v>8311</v>
      </c>
      <c r="R511" t="s">
        <v>8317</v>
      </c>
      <c r="S511" s="10">
        <f t="shared" si="37"/>
        <v>42153.631597222222</v>
      </c>
      <c r="T511" s="11">
        <f t="shared" si="38"/>
        <v>42183.631597222222</v>
      </c>
      <c r="U511">
        <f t="shared" si="39"/>
        <v>30</v>
      </c>
      <c r="W511" s="20">
        <v>1</v>
      </c>
      <c r="X511" s="18">
        <v>10</v>
      </c>
      <c r="Y511" s="5">
        <v>2E-3</v>
      </c>
    </row>
    <row r="512" spans="1:25" ht="42.75" hidden="1" x14ac:dyDescent="0.4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20">
        <v>0</v>
      </c>
      <c r="M512" t="b">
        <v>0</v>
      </c>
      <c r="N512" t="s">
        <v>8270</v>
      </c>
      <c r="O512" s="5">
        <f t="shared" si="35"/>
        <v>0</v>
      </c>
      <c r="P512" s="18" t="e">
        <f t="shared" si="36"/>
        <v>#DIV/0!</v>
      </c>
      <c r="Q512" t="s">
        <v>8311</v>
      </c>
      <c r="R512" t="s">
        <v>8317</v>
      </c>
      <c r="S512" s="10">
        <f t="shared" si="37"/>
        <v>42400.176377314812</v>
      </c>
      <c r="T512" s="11">
        <f t="shared" si="38"/>
        <v>42430.176377314812</v>
      </c>
      <c r="U512">
        <f t="shared" si="39"/>
        <v>30</v>
      </c>
      <c r="W512" s="20">
        <v>0</v>
      </c>
      <c r="X512" s="18">
        <v>0</v>
      </c>
      <c r="Y512" s="5">
        <v>0</v>
      </c>
    </row>
    <row r="513" spans="1:25" ht="42.75" x14ac:dyDescent="0.4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20">
        <v>5</v>
      </c>
      <c r="M513" t="b">
        <v>0</v>
      </c>
      <c r="N513" t="s">
        <v>8270</v>
      </c>
      <c r="O513" s="5">
        <f t="shared" si="35"/>
        <v>0.03</v>
      </c>
      <c r="P513" s="18">
        <f t="shared" si="36"/>
        <v>30</v>
      </c>
      <c r="Q513" t="s">
        <v>8311</v>
      </c>
      <c r="R513" t="s">
        <v>8317</v>
      </c>
      <c r="S513" s="10">
        <f t="shared" si="37"/>
        <v>41340.303032407406</v>
      </c>
      <c r="T513" s="11">
        <f t="shared" si="38"/>
        <v>41370.261365740742</v>
      </c>
      <c r="U513">
        <f t="shared" si="39"/>
        <v>30</v>
      </c>
      <c r="W513" s="20">
        <v>5</v>
      </c>
      <c r="X513" s="18">
        <v>150</v>
      </c>
      <c r="Y513" s="5">
        <v>0.03</v>
      </c>
    </row>
    <row r="514" spans="1:25" ht="42.75" hidden="1" x14ac:dyDescent="0.4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20">
        <v>2</v>
      </c>
      <c r="M514" t="b">
        <v>0</v>
      </c>
      <c r="N514" t="s">
        <v>8270</v>
      </c>
      <c r="O514" s="5">
        <f t="shared" si="35"/>
        <v>1.3749999999999999E-3</v>
      </c>
      <c r="P514" s="18">
        <f t="shared" si="36"/>
        <v>5.5</v>
      </c>
      <c r="Q514" t="s">
        <v>8311</v>
      </c>
      <c r="R514" t="s">
        <v>8317</v>
      </c>
      <c r="S514" s="10">
        <f t="shared" si="37"/>
        <v>42649.742210648154</v>
      </c>
      <c r="T514" s="11">
        <f t="shared" si="38"/>
        <v>42694.783877314811</v>
      </c>
      <c r="U514">
        <f t="shared" si="39"/>
        <v>45</v>
      </c>
      <c r="W514" s="20">
        <v>2</v>
      </c>
      <c r="X514" s="18">
        <v>11</v>
      </c>
      <c r="Y514" s="5">
        <v>1.3749999999999999E-3</v>
      </c>
    </row>
    <row r="515" spans="1:25" ht="28.5" x14ac:dyDescent="0.4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20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18">
        <f t="shared" ref="P515:P578" si="41">E515/L515</f>
        <v>102.38235294117646</v>
      </c>
      <c r="Q515" t="s">
        <v>8311</v>
      </c>
      <c r="R515" t="s">
        <v>8317</v>
      </c>
      <c r="S515" s="10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_xlfn.DAYS(T515,S515)</f>
        <v>45</v>
      </c>
      <c r="W515" s="20">
        <v>68</v>
      </c>
      <c r="X515" s="18">
        <v>6962</v>
      </c>
      <c r="Y515" s="5">
        <v>0.13924</v>
      </c>
    </row>
    <row r="516" spans="1:25" ht="42.75" x14ac:dyDescent="0.4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20">
        <v>3</v>
      </c>
      <c r="M516" t="b">
        <v>0</v>
      </c>
      <c r="N516" t="s">
        <v>8270</v>
      </c>
      <c r="O516" s="5">
        <f t="shared" si="40"/>
        <v>3.3333333333333333E-2</v>
      </c>
      <c r="P516" s="18">
        <f t="shared" si="41"/>
        <v>16.666666666666668</v>
      </c>
      <c r="Q516" t="s">
        <v>8311</v>
      </c>
      <c r="R516" t="s">
        <v>8317</v>
      </c>
      <c r="S516" s="10">
        <f t="shared" si="42"/>
        <v>41830.613969907405</v>
      </c>
      <c r="T516" s="11">
        <f t="shared" si="43"/>
        <v>41860.613969907405</v>
      </c>
      <c r="U516">
        <f t="shared" si="44"/>
        <v>30</v>
      </c>
      <c r="W516" s="20">
        <v>3</v>
      </c>
      <c r="X516" s="18">
        <v>50</v>
      </c>
      <c r="Y516" s="5">
        <v>3.3333333333333333E-2</v>
      </c>
    </row>
    <row r="517" spans="1:25" ht="42.75" x14ac:dyDescent="0.4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20">
        <v>34</v>
      </c>
      <c r="M517" t="b">
        <v>0</v>
      </c>
      <c r="N517" t="s">
        <v>8270</v>
      </c>
      <c r="O517" s="5">
        <f t="shared" si="40"/>
        <v>0.25413402061855672</v>
      </c>
      <c r="P517" s="18">
        <f t="shared" si="41"/>
        <v>725.02941176470586</v>
      </c>
      <c r="Q517" t="s">
        <v>8311</v>
      </c>
      <c r="R517" t="s">
        <v>8317</v>
      </c>
      <c r="S517" s="10">
        <f t="shared" si="42"/>
        <v>42327.490752314814</v>
      </c>
      <c r="T517" s="11">
        <f t="shared" si="43"/>
        <v>42367.490752314814</v>
      </c>
      <c r="U517">
        <f t="shared" si="44"/>
        <v>40</v>
      </c>
      <c r="W517" s="20">
        <v>34</v>
      </c>
      <c r="X517" s="18">
        <v>24651</v>
      </c>
      <c r="Y517" s="5">
        <v>0.25413402061855672</v>
      </c>
    </row>
    <row r="518" spans="1:25" ht="28.5" hidden="1" x14ac:dyDescent="0.4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20">
        <v>0</v>
      </c>
      <c r="M518" t="b">
        <v>0</v>
      </c>
      <c r="N518" t="s">
        <v>8270</v>
      </c>
      <c r="O518" s="5">
        <f t="shared" si="40"/>
        <v>0</v>
      </c>
      <c r="P518" s="18" t="e">
        <f t="shared" si="41"/>
        <v>#DIV/0!</v>
      </c>
      <c r="Q518" t="s">
        <v>8311</v>
      </c>
      <c r="R518" t="s">
        <v>8317</v>
      </c>
      <c r="S518" s="10">
        <f t="shared" si="42"/>
        <v>42091.778703703705</v>
      </c>
      <c r="T518" s="11">
        <f t="shared" si="43"/>
        <v>42151.778703703705</v>
      </c>
      <c r="U518">
        <f t="shared" si="44"/>
        <v>60</v>
      </c>
      <c r="W518" s="20">
        <v>0</v>
      </c>
      <c r="X518" s="18">
        <v>0</v>
      </c>
      <c r="Y518" s="5">
        <v>0</v>
      </c>
    </row>
    <row r="519" spans="1:25" ht="42.75" x14ac:dyDescent="0.4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20">
        <v>3</v>
      </c>
      <c r="M519" t="b">
        <v>0</v>
      </c>
      <c r="N519" t="s">
        <v>8270</v>
      </c>
      <c r="O519" s="5">
        <f t="shared" si="40"/>
        <v>1.3666666666666667E-2</v>
      </c>
      <c r="P519" s="18">
        <f t="shared" si="41"/>
        <v>68.333333333333329</v>
      </c>
      <c r="Q519" t="s">
        <v>8311</v>
      </c>
      <c r="R519" t="s">
        <v>8317</v>
      </c>
      <c r="S519" s="10">
        <f t="shared" si="42"/>
        <v>42738.615289351852</v>
      </c>
      <c r="T519" s="11">
        <f t="shared" si="43"/>
        <v>42768.615289351852</v>
      </c>
      <c r="U519">
        <f t="shared" si="44"/>
        <v>30</v>
      </c>
      <c r="W519" s="20">
        <v>3</v>
      </c>
      <c r="X519" s="18">
        <v>205</v>
      </c>
      <c r="Y519" s="5">
        <v>1.3666666666666667E-2</v>
      </c>
    </row>
    <row r="520" spans="1:25" ht="42.75" hidden="1" x14ac:dyDescent="0.4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20">
        <v>0</v>
      </c>
      <c r="M520" t="b">
        <v>0</v>
      </c>
      <c r="N520" t="s">
        <v>8270</v>
      </c>
      <c r="O520" s="5">
        <f t="shared" si="40"/>
        <v>0</v>
      </c>
      <c r="P520" s="18" t="e">
        <f t="shared" si="41"/>
        <v>#DIV/0!</v>
      </c>
      <c r="Q520" t="s">
        <v>8311</v>
      </c>
      <c r="R520" t="s">
        <v>8317</v>
      </c>
      <c r="S520" s="10">
        <f t="shared" si="42"/>
        <v>42223.616018518514</v>
      </c>
      <c r="T520" s="11">
        <f t="shared" si="43"/>
        <v>42253.615277777775</v>
      </c>
      <c r="U520">
        <f t="shared" si="44"/>
        <v>30</v>
      </c>
      <c r="W520" s="20">
        <v>0</v>
      </c>
      <c r="X520" s="18">
        <v>0</v>
      </c>
      <c r="Y520" s="5">
        <v>0</v>
      </c>
    </row>
    <row r="521" spans="1:25" ht="42.75" x14ac:dyDescent="0.4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20">
        <v>70</v>
      </c>
      <c r="M521" t="b">
        <v>0</v>
      </c>
      <c r="N521" t="s">
        <v>8270</v>
      </c>
      <c r="O521" s="5">
        <f t="shared" si="40"/>
        <v>0.22881426547787684</v>
      </c>
      <c r="P521" s="18">
        <f t="shared" si="41"/>
        <v>39.228571428571428</v>
      </c>
      <c r="Q521" t="s">
        <v>8311</v>
      </c>
      <c r="R521" t="s">
        <v>8317</v>
      </c>
      <c r="S521" s="10">
        <f t="shared" si="42"/>
        <v>41218.391446759262</v>
      </c>
      <c r="T521" s="11">
        <f t="shared" si="43"/>
        <v>41248.391446759262</v>
      </c>
      <c r="U521">
        <f t="shared" si="44"/>
        <v>30</v>
      </c>
      <c r="W521" s="20">
        <v>70</v>
      </c>
      <c r="X521" s="18">
        <v>2746</v>
      </c>
      <c r="Y521" s="5">
        <v>0.22881426547787684</v>
      </c>
    </row>
    <row r="522" spans="1:25" ht="42.75" x14ac:dyDescent="0.4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20">
        <v>34</v>
      </c>
      <c r="M522" t="b">
        <v>1</v>
      </c>
      <c r="N522" t="s">
        <v>8271</v>
      </c>
      <c r="O522" s="5">
        <f t="shared" si="40"/>
        <v>1.0209999999999999</v>
      </c>
      <c r="P522" s="18">
        <f t="shared" si="41"/>
        <v>150.14705882352942</v>
      </c>
      <c r="Q522" t="s">
        <v>8318</v>
      </c>
      <c r="R522" t="s">
        <v>8319</v>
      </c>
      <c r="S522" s="10">
        <f t="shared" si="42"/>
        <v>42318.702094907407</v>
      </c>
      <c r="T522" s="11">
        <f t="shared" si="43"/>
        <v>42348.702094907407</v>
      </c>
      <c r="U522">
        <f t="shared" si="44"/>
        <v>30</v>
      </c>
      <c r="W522" s="20">
        <v>34</v>
      </c>
      <c r="X522" s="18">
        <v>5105</v>
      </c>
      <c r="Y522" s="5">
        <v>1.0209999999999999</v>
      </c>
    </row>
    <row r="523" spans="1:25" ht="42.75" x14ac:dyDescent="0.4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20">
        <v>56</v>
      </c>
      <c r="M523" t="b">
        <v>1</v>
      </c>
      <c r="N523" t="s">
        <v>8271</v>
      </c>
      <c r="O523" s="5">
        <f t="shared" si="40"/>
        <v>1.0464</v>
      </c>
      <c r="P523" s="18">
        <f t="shared" si="41"/>
        <v>93.428571428571431</v>
      </c>
      <c r="Q523" t="s">
        <v>8318</v>
      </c>
      <c r="R523" t="s">
        <v>8319</v>
      </c>
      <c r="S523" s="10">
        <f t="shared" si="42"/>
        <v>42646.092812499999</v>
      </c>
      <c r="T523" s="11">
        <f t="shared" si="43"/>
        <v>42675.207638888889</v>
      </c>
      <c r="U523">
        <f t="shared" si="44"/>
        <v>29</v>
      </c>
      <c r="W523" s="20">
        <v>56</v>
      </c>
      <c r="X523" s="18">
        <v>5232</v>
      </c>
      <c r="Y523" s="5">
        <v>1.0464</v>
      </c>
    </row>
    <row r="524" spans="1:25" ht="42.75" x14ac:dyDescent="0.4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20">
        <v>31</v>
      </c>
      <c r="M524" t="b">
        <v>1</v>
      </c>
      <c r="N524" t="s">
        <v>8271</v>
      </c>
      <c r="O524" s="5">
        <f t="shared" si="40"/>
        <v>1.1466666666666667</v>
      </c>
      <c r="P524" s="18">
        <f t="shared" si="41"/>
        <v>110.96774193548387</v>
      </c>
      <c r="Q524" t="s">
        <v>8318</v>
      </c>
      <c r="R524" t="s">
        <v>8319</v>
      </c>
      <c r="S524" s="10">
        <f t="shared" si="42"/>
        <v>42430.040798611109</v>
      </c>
      <c r="T524" s="11">
        <f t="shared" si="43"/>
        <v>42449.999131944445</v>
      </c>
      <c r="U524">
        <f t="shared" si="44"/>
        <v>19</v>
      </c>
      <c r="W524" s="20">
        <v>31</v>
      </c>
      <c r="X524" s="18">
        <v>3440</v>
      </c>
      <c r="Y524" s="5">
        <v>1.1466666666666667</v>
      </c>
    </row>
    <row r="525" spans="1:25" ht="42.75" x14ac:dyDescent="0.4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20">
        <v>84</v>
      </c>
      <c r="M525" t="b">
        <v>1</v>
      </c>
      <c r="N525" t="s">
        <v>8271</v>
      </c>
      <c r="O525" s="5">
        <f t="shared" si="40"/>
        <v>1.206</v>
      </c>
      <c r="P525" s="18">
        <f t="shared" si="41"/>
        <v>71.785714285714292</v>
      </c>
      <c r="Q525" t="s">
        <v>8318</v>
      </c>
      <c r="R525" t="s">
        <v>8319</v>
      </c>
      <c r="S525" s="10">
        <f t="shared" si="42"/>
        <v>42238.13282407407</v>
      </c>
      <c r="T525" s="11">
        <f t="shared" si="43"/>
        <v>42268.13282407407</v>
      </c>
      <c r="U525">
        <f t="shared" si="44"/>
        <v>30</v>
      </c>
      <c r="W525" s="20">
        <v>84</v>
      </c>
      <c r="X525" s="18">
        <v>6030</v>
      </c>
      <c r="Y525" s="5">
        <v>1.206</v>
      </c>
    </row>
    <row r="526" spans="1:25" ht="42.75" x14ac:dyDescent="0.4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20">
        <v>130</v>
      </c>
      <c r="M526" t="b">
        <v>1</v>
      </c>
      <c r="N526" t="s">
        <v>8271</v>
      </c>
      <c r="O526" s="5">
        <f t="shared" si="40"/>
        <v>1.0867285714285715</v>
      </c>
      <c r="P526" s="18">
        <f t="shared" si="41"/>
        <v>29.258076923076924</v>
      </c>
      <c r="Q526" t="s">
        <v>8318</v>
      </c>
      <c r="R526" t="s">
        <v>8319</v>
      </c>
      <c r="S526" s="10">
        <f t="shared" si="42"/>
        <v>42492.717233796298</v>
      </c>
      <c r="T526" s="11">
        <f t="shared" si="43"/>
        <v>42522.717233796298</v>
      </c>
      <c r="U526">
        <f t="shared" si="44"/>
        <v>30</v>
      </c>
      <c r="W526" s="20">
        <v>130</v>
      </c>
      <c r="X526" s="18">
        <v>3803.55</v>
      </c>
      <c r="Y526" s="5">
        <v>1.0867285714285715</v>
      </c>
    </row>
    <row r="527" spans="1:25" ht="57" x14ac:dyDescent="0.4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20">
        <v>12</v>
      </c>
      <c r="M527" t="b">
        <v>1</v>
      </c>
      <c r="N527" t="s">
        <v>8271</v>
      </c>
      <c r="O527" s="5">
        <f t="shared" si="40"/>
        <v>1</v>
      </c>
      <c r="P527" s="18">
        <f t="shared" si="41"/>
        <v>1000</v>
      </c>
      <c r="Q527" t="s">
        <v>8318</v>
      </c>
      <c r="R527" t="s">
        <v>8319</v>
      </c>
      <c r="S527" s="10">
        <f t="shared" si="42"/>
        <v>41850.400937500002</v>
      </c>
      <c r="T527" s="11">
        <f t="shared" si="43"/>
        <v>41895.400937500002</v>
      </c>
      <c r="U527">
        <f t="shared" si="44"/>
        <v>45</v>
      </c>
      <c r="W527" s="20">
        <v>12</v>
      </c>
      <c r="X527" s="18">
        <v>12000</v>
      </c>
      <c r="Y527" s="5">
        <v>1</v>
      </c>
    </row>
    <row r="528" spans="1:25" ht="42.75" x14ac:dyDescent="0.4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20">
        <v>23</v>
      </c>
      <c r="M528" t="b">
        <v>1</v>
      </c>
      <c r="N528" t="s">
        <v>8271</v>
      </c>
      <c r="O528" s="5">
        <f t="shared" si="40"/>
        <v>1.1399999999999999</v>
      </c>
      <c r="P528" s="18">
        <f t="shared" si="41"/>
        <v>74.347826086956516</v>
      </c>
      <c r="Q528" t="s">
        <v>8318</v>
      </c>
      <c r="R528" t="s">
        <v>8319</v>
      </c>
      <c r="S528" s="10">
        <f t="shared" si="42"/>
        <v>42192.591944444444</v>
      </c>
      <c r="T528" s="11">
        <f t="shared" si="43"/>
        <v>42223.708333333328</v>
      </c>
      <c r="U528">
        <f t="shared" si="44"/>
        <v>31</v>
      </c>
      <c r="W528" s="20">
        <v>23</v>
      </c>
      <c r="X528" s="18">
        <v>1710</v>
      </c>
      <c r="Y528" s="5">
        <v>1.1399999999999999</v>
      </c>
    </row>
    <row r="529" spans="1:25" ht="57" x14ac:dyDescent="0.4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20">
        <v>158</v>
      </c>
      <c r="M529" t="b">
        <v>1</v>
      </c>
      <c r="N529" t="s">
        <v>8271</v>
      </c>
      <c r="O529" s="5">
        <f t="shared" si="40"/>
        <v>1.0085</v>
      </c>
      <c r="P529" s="18">
        <f t="shared" si="41"/>
        <v>63.829113924050631</v>
      </c>
      <c r="Q529" t="s">
        <v>8318</v>
      </c>
      <c r="R529" t="s">
        <v>8319</v>
      </c>
      <c r="S529" s="10">
        <f t="shared" si="42"/>
        <v>42753.205625000002</v>
      </c>
      <c r="T529" s="11">
        <f t="shared" si="43"/>
        <v>42783.670138888891</v>
      </c>
      <c r="U529">
        <f t="shared" si="44"/>
        <v>30</v>
      </c>
      <c r="W529" s="20">
        <v>158</v>
      </c>
      <c r="X529" s="18">
        <v>10085</v>
      </c>
      <c r="Y529" s="5">
        <v>1.0085</v>
      </c>
    </row>
    <row r="530" spans="1:25" ht="28.5" x14ac:dyDescent="0.4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20">
        <v>30</v>
      </c>
      <c r="M530" t="b">
        <v>1</v>
      </c>
      <c r="N530" t="s">
        <v>8271</v>
      </c>
      <c r="O530" s="5">
        <f t="shared" si="40"/>
        <v>1.1565217391304348</v>
      </c>
      <c r="P530" s="18">
        <f t="shared" si="41"/>
        <v>44.333333333333336</v>
      </c>
      <c r="Q530" t="s">
        <v>8318</v>
      </c>
      <c r="R530" t="s">
        <v>8319</v>
      </c>
      <c r="S530" s="10">
        <f t="shared" si="42"/>
        <v>42155.920219907406</v>
      </c>
      <c r="T530" s="11">
        <f t="shared" si="43"/>
        <v>42176.888888888891</v>
      </c>
      <c r="U530">
        <f t="shared" si="44"/>
        <v>21</v>
      </c>
      <c r="W530" s="20">
        <v>30</v>
      </c>
      <c r="X530" s="18">
        <v>1330</v>
      </c>
      <c r="Y530" s="5">
        <v>1.1565217391304348</v>
      </c>
    </row>
    <row r="531" spans="1:25" ht="42.75" x14ac:dyDescent="0.4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20">
        <v>18</v>
      </c>
      <c r="M531" t="b">
        <v>1</v>
      </c>
      <c r="N531" t="s">
        <v>8271</v>
      </c>
      <c r="O531" s="5">
        <f t="shared" si="40"/>
        <v>1.3041666666666667</v>
      </c>
      <c r="P531" s="18">
        <f t="shared" si="41"/>
        <v>86.944444444444443</v>
      </c>
      <c r="Q531" t="s">
        <v>8318</v>
      </c>
      <c r="R531" t="s">
        <v>8319</v>
      </c>
      <c r="S531" s="10">
        <f t="shared" si="42"/>
        <v>42725.031180555554</v>
      </c>
      <c r="T531" s="11">
        <f t="shared" si="43"/>
        <v>42746.208333333328</v>
      </c>
      <c r="U531">
        <f t="shared" si="44"/>
        <v>21</v>
      </c>
      <c r="W531" s="20">
        <v>18</v>
      </c>
      <c r="X531" s="18">
        <v>1565</v>
      </c>
      <c r="Y531" s="5">
        <v>1.3041666666666667</v>
      </c>
    </row>
    <row r="532" spans="1:25" ht="42.75" x14ac:dyDescent="0.4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20">
        <v>29</v>
      </c>
      <c r="M532" t="b">
        <v>1</v>
      </c>
      <c r="N532" t="s">
        <v>8271</v>
      </c>
      <c r="O532" s="5">
        <f t="shared" si="40"/>
        <v>1.0778267254038179</v>
      </c>
      <c r="P532" s="18">
        <f t="shared" si="41"/>
        <v>126.55172413793103</v>
      </c>
      <c r="Q532" t="s">
        <v>8318</v>
      </c>
      <c r="R532" t="s">
        <v>8319</v>
      </c>
      <c r="S532" s="10">
        <f t="shared" si="42"/>
        <v>42157.591064814813</v>
      </c>
      <c r="T532" s="11">
        <f t="shared" si="43"/>
        <v>42179.083333333328</v>
      </c>
      <c r="U532">
        <f t="shared" si="44"/>
        <v>22</v>
      </c>
      <c r="W532" s="20">
        <v>29</v>
      </c>
      <c r="X532" s="18">
        <v>3670</v>
      </c>
      <c r="Y532" s="5">
        <v>1.0778267254038179</v>
      </c>
    </row>
    <row r="533" spans="1:25" ht="42.75" x14ac:dyDescent="0.4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20">
        <v>31</v>
      </c>
      <c r="M533" t="b">
        <v>1</v>
      </c>
      <c r="N533" t="s">
        <v>8271</v>
      </c>
      <c r="O533" s="5">
        <f t="shared" si="40"/>
        <v>1</v>
      </c>
      <c r="P533" s="18">
        <f t="shared" si="41"/>
        <v>129.03225806451613</v>
      </c>
      <c r="Q533" t="s">
        <v>8318</v>
      </c>
      <c r="R533" t="s">
        <v>8319</v>
      </c>
      <c r="S533" s="10">
        <f t="shared" si="42"/>
        <v>42676.065150462964</v>
      </c>
      <c r="T533" s="11">
        <f t="shared" si="43"/>
        <v>42721.290972222225</v>
      </c>
      <c r="U533">
        <f t="shared" si="44"/>
        <v>45</v>
      </c>
      <c r="W533" s="20">
        <v>31</v>
      </c>
      <c r="X533" s="18">
        <v>4000</v>
      </c>
      <c r="Y533" s="5">
        <v>1</v>
      </c>
    </row>
    <row r="534" spans="1:25" ht="42.75" x14ac:dyDescent="0.4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20">
        <v>173</v>
      </c>
      <c r="M534" t="b">
        <v>1</v>
      </c>
      <c r="N534" t="s">
        <v>8271</v>
      </c>
      <c r="O534" s="5">
        <f t="shared" si="40"/>
        <v>1.2324999999999999</v>
      </c>
      <c r="P534" s="18">
        <f t="shared" si="41"/>
        <v>71.242774566473983</v>
      </c>
      <c r="Q534" t="s">
        <v>8318</v>
      </c>
      <c r="R534" t="s">
        <v>8319</v>
      </c>
      <c r="S534" s="10">
        <f t="shared" si="42"/>
        <v>42473.007037037038</v>
      </c>
      <c r="T534" s="11">
        <f t="shared" si="43"/>
        <v>42503.007037037038</v>
      </c>
      <c r="U534">
        <f t="shared" si="44"/>
        <v>30</v>
      </c>
      <c r="W534" s="20">
        <v>173</v>
      </c>
      <c r="X534" s="18">
        <v>12325</v>
      </c>
      <c r="Y534" s="5">
        <v>1.2324999999999999</v>
      </c>
    </row>
    <row r="535" spans="1:25" ht="42.75" x14ac:dyDescent="0.4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20">
        <v>17</v>
      </c>
      <c r="M535" t="b">
        <v>1</v>
      </c>
      <c r="N535" t="s">
        <v>8271</v>
      </c>
      <c r="O535" s="5">
        <f t="shared" si="40"/>
        <v>1.002</v>
      </c>
      <c r="P535" s="18">
        <f t="shared" si="41"/>
        <v>117.88235294117646</v>
      </c>
      <c r="Q535" t="s">
        <v>8318</v>
      </c>
      <c r="R535" t="s">
        <v>8319</v>
      </c>
      <c r="S535" s="10">
        <f t="shared" si="42"/>
        <v>42482.43478009259</v>
      </c>
      <c r="T535" s="11">
        <f t="shared" si="43"/>
        <v>42506.43478009259</v>
      </c>
      <c r="U535">
        <f t="shared" si="44"/>
        <v>24</v>
      </c>
      <c r="W535" s="20">
        <v>17</v>
      </c>
      <c r="X535" s="18">
        <v>2004</v>
      </c>
      <c r="Y535" s="5">
        <v>1.002</v>
      </c>
    </row>
    <row r="536" spans="1:25" ht="42.75" x14ac:dyDescent="0.4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20">
        <v>48</v>
      </c>
      <c r="M536" t="b">
        <v>1</v>
      </c>
      <c r="N536" t="s">
        <v>8271</v>
      </c>
      <c r="O536" s="5">
        <f t="shared" si="40"/>
        <v>1.0466666666666666</v>
      </c>
      <c r="P536" s="18">
        <f t="shared" si="41"/>
        <v>327.08333333333331</v>
      </c>
      <c r="Q536" t="s">
        <v>8318</v>
      </c>
      <c r="R536" t="s">
        <v>8319</v>
      </c>
      <c r="S536" s="10">
        <f t="shared" si="42"/>
        <v>42270.810995370368</v>
      </c>
      <c r="T536" s="11">
        <f t="shared" si="43"/>
        <v>42309.958333333328</v>
      </c>
      <c r="U536">
        <f t="shared" si="44"/>
        <v>39</v>
      </c>
      <c r="W536" s="20">
        <v>48</v>
      </c>
      <c r="X536" s="18">
        <v>15700</v>
      </c>
      <c r="Y536" s="5">
        <v>1.0466666666666666</v>
      </c>
    </row>
    <row r="537" spans="1:25" ht="28.5" x14ac:dyDescent="0.4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20">
        <v>59</v>
      </c>
      <c r="M537" t="b">
        <v>1</v>
      </c>
      <c r="N537" t="s">
        <v>8271</v>
      </c>
      <c r="O537" s="5">
        <f t="shared" si="40"/>
        <v>1.0249999999999999</v>
      </c>
      <c r="P537" s="18">
        <f t="shared" si="41"/>
        <v>34.745762711864408</v>
      </c>
      <c r="Q537" t="s">
        <v>8318</v>
      </c>
      <c r="R537" t="s">
        <v>8319</v>
      </c>
      <c r="S537" s="10">
        <f t="shared" si="42"/>
        <v>42711.545196759253</v>
      </c>
      <c r="T537" s="11">
        <f t="shared" si="43"/>
        <v>42741.545196759253</v>
      </c>
      <c r="U537">
        <f t="shared" si="44"/>
        <v>30</v>
      </c>
      <c r="W537" s="20">
        <v>59</v>
      </c>
      <c r="X537" s="18">
        <v>2050</v>
      </c>
      <c r="Y537" s="5">
        <v>1.0249999999999999</v>
      </c>
    </row>
    <row r="538" spans="1:25" ht="42.75" x14ac:dyDescent="0.4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20">
        <v>39</v>
      </c>
      <c r="M538" t="b">
        <v>1</v>
      </c>
      <c r="N538" t="s">
        <v>8271</v>
      </c>
      <c r="O538" s="5">
        <f t="shared" si="40"/>
        <v>1.1825757575757576</v>
      </c>
      <c r="P538" s="18">
        <f t="shared" si="41"/>
        <v>100.06410256410257</v>
      </c>
      <c r="Q538" t="s">
        <v>8318</v>
      </c>
      <c r="R538" t="s">
        <v>8319</v>
      </c>
      <c r="S538" s="10">
        <f t="shared" si="42"/>
        <v>42179.344988425932</v>
      </c>
      <c r="T538" s="11">
        <f t="shared" si="43"/>
        <v>42219.75</v>
      </c>
      <c r="U538">
        <f t="shared" si="44"/>
        <v>40</v>
      </c>
      <c r="W538" s="20">
        <v>39</v>
      </c>
      <c r="X538" s="18">
        <v>3902.5</v>
      </c>
      <c r="Y538" s="5">
        <v>1.1825757575757576</v>
      </c>
    </row>
    <row r="539" spans="1:25" ht="42.75" x14ac:dyDescent="0.4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20">
        <v>59</v>
      </c>
      <c r="M539" t="b">
        <v>1</v>
      </c>
      <c r="N539" t="s">
        <v>8271</v>
      </c>
      <c r="O539" s="5">
        <f t="shared" si="40"/>
        <v>1.2050000000000001</v>
      </c>
      <c r="P539" s="18">
        <f t="shared" si="41"/>
        <v>40.847457627118644</v>
      </c>
      <c r="Q539" t="s">
        <v>8318</v>
      </c>
      <c r="R539" t="s">
        <v>8319</v>
      </c>
      <c r="S539" s="10">
        <f t="shared" si="42"/>
        <v>42282.768414351856</v>
      </c>
      <c r="T539" s="11">
        <f t="shared" si="43"/>
        <v>42312.810081018513</v>
      </c>
      <c r="U539">
        <f t="shared" si="44"/>
        <v>30</v>
      </c>
      <c r="W539" s="20">
        <v>59</v>
      </c>
      <c r="X539" s="18">
        <v>2410</v>
      </c>
      <c r="Y539" s="5">
        <v>1.2050000000000001</v>
      </c>
    </row>
    <row r="540" spans="1:25" ht="42.75" x14ac:dyDescent="0.4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20">
        <v>60</v>
      </c>
      <c r="M540" t="b">
        <v>1</v>
      </c>
      <c r="N540" t="s">
        <v>8271</v>
      </c>
      <c r="O540" s="5">
        <f t="shared" si="40"/>
        <v>3.0242</v>
      </c>
      <c r="P540" s="18">
        <f t="shared" si="41"/>
        <v>252.01666666666668</v>
      </c>
      <c r="Q540" t="s">
        <v>8318</v>
      </c>
      <c r="R540" t="s">
        <v>8319</v>
      </c>
      <c r="S540" s="10">
        <f t="shared" si="42"/>
        <v>42473.794710648144</v>
      </c>
      <c r="T540" s="11">
        <f t="shared" si="43"/>
        <v>42503.794710648144</v>
      </c>
      <c r="U540">
        <f t="shared" si="44"/>
        <v>30</v>
      </c>
      <c r="W540" s="20">
        <v>60</v>
      </c>
      <c r="X540" s="18">
        <v>15121</v>
      </c>
      <c r="Y540" s="5">
        <v>3.0242</v>
      </c>
    </row>
    <row r="541" spans="1:25" ht="42.75" x14ac:dyDescent="0.4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20">
        <v>20</v>
      </c>
      <c r="M541" t="b">
        <v>1</v>
      </c>
      <c r="N541" t="s">
        <v>8271</v>
      </c>
      <c r="O541" s="5">
        <f t="shared" si="40"/>
        <v>1.00644</v>
      </c>
      <c r="P541" s="18">
        <f t="shared" si="41"/>
        <v>25.161000000000001</v>
      </c>
      <c r="Q541" t="s">
        <v>8318</v>
      </c>
      <c r="R541" t="s">
        <v>8319</v>
      </c>
      <c r="S541" s="10">
        <f t="shared" si="42"/>
        <v>42535.049849537041</v>
      </c>
      <c r="T541" s="11">
        <f t="shared" si="43"/>
        <v>42556.049849537041</v>
      </c>
      <c r="U541">
        <f t="shared" si="44"/>
        <v>21</v>
      </c>
      <c r="W541" s="20">
        <v>20</v>
      </c>
      <c r="X541" s="18">
        <v>503.22</v>
      </c>
      <c r="Y541" s="5">
        <v>1.00644</v>
      </c>
    </row>
    <row r="542" spans="1:25" ht="57" hidden="1" x14ac:dyDescent="0.4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20">
        <v>1</v>
      </c>
      <c r="M542" t="b">
        <v>0</v>
      </c>
      <c r="N542" t="s">
        <v>8272</v>
      </c>
      <c r="O542" s="5">
        <f t="shared" si="40"/>
        <v>6.666666666666667E-5</v>
      </c>
      <c r="P542" s="18">
        <f t="shared" si="41"/>
        <v>1</v>
      </c>
      <c r="Q542" t="s">
        <v>8320</v>
      </c>
      <c r="R542" t="s">
        <v>8321</v>
      </c>
      <c r="S542" s="10">
        <f t="shared" si="42"/>
        <v>42009.817199074074</v>
      </c>
      <c r="T542" s="11">
        <f t="shared" si="43"/>
        <v>42039.817199074074</v>
      </c>
      <c r="U542">
        <f t="shared" si="44"/>
        <v>30</v>
      </c>
      <c r="W542" s="20">
        <v>1</v>
      </c>
      <c r="X542" s="18">
        <v>1</v>
      </c>
      <c r="Y542" s="5">
        <v>6.666666666666667E-5</v>
      </c>
    </row>
    <row r="543" spans="1:25" ht="42.75" hidden="1" x14ac:dyDescent="0.4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20">
        <v>1</v>
      </c>
      <c r="M543" t="b">
        <v>0</v>
      </c>
      <c r="N543" t="s">
        <v>8272</v>
      </c>
      <c r="O543" s="5">
        <f t="shared" si="40"/>
        <v>5.5555555555555558E-3</v>
      </c>
      <c r="P543" s="18">
        <f t="shared" si="41"/>
        <v>25</v>
      </c>
      <c r="Q543" t="s">
        <v>8320</v>
      </c>
      <c r="R543" t="s">
        <v>8321</v>
      </c>
      <c r="S543" s="10">
        <f t="shared" si="42"/>
        <v>42276.046689814815</v>
      </c>
      <c r="T543" s="11">
        <f t="shared" si="43"/>
        <v>42306.046689814815</v>
      </c>
      <c r="U543">
        <f t="shared" si="44"/>
        <v>30</v>
      </c>
      <c r="W543" s="20">
        <v>1</v>
      </c>
      <c r="X543" s="18">
        <v>25</v>
      </c>
      <c r="Y543" s="5">
        <v>5.5555555555555558E-3</v>
      </c>
    </row>
    <row r="544" spans="1:25" ht="42.75" hidden="1" x14ac:dyDescent="0.4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20">
        <v>1</v>
      </c>
      <c r="M544" t="b">
        <v>0</v>
      </c>
      <c r="N544" t="s">
        <v>8272</v>
      </c>
      <c r="O544" s="5">
        <f t="shared" si="40"/>
        <v>3.9999999999999998E-6</v>
      </c>
      <c r="P544" s="18">
        <f t="shared" si="41"/>
        <v>1</v>
      </c>
      <c r="Q544" t="s">
        <v>8320</v>
      </c>
      <c r="R544" t="s">
        <v>8321</v>
      </c>
      <c r="S544" s="10">
        <f t="shared" si="42"/>
        <v>42433.737453703703</v>
      </c>
      <c r="T544" s="11">
        <f t="shared" si="43"/>
        <v>42493.695787037039</v>
      </c>
      <c r="U544">
        <f t="shared" si="44"/>
        <v>60</v>
      </c>
      <c r="W544" s="20">
        <v>1</v>
      </c>
      <c r="X544" s="18">
        <v>1</v>
      </c>
      <c r="Y544" s="5">
        <v>3.9999999999999998E-6</v>
      </c>
    </row>
    <row r="545" spans="1:25" ht="42.75" hidden="1" x14ac:dyDescent="0.4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20">
        <v>2</v>
      </c>
      <c r="M545" t="b">
        <v>0</v>
      </c>
      <c r="N545" t="s">
        <v>8272</v>
      </c>
      <c r="O545" s="5">
        <f t="shared" si="40"/>
        <v>3.1818181818181819E-3</v>
      </c>
      <c r="P545" s="18">
        <f t="shared" si="41"/>
        <v>35</v>
      </c>
      <c r="Q545" t="s">
        <v>8320</v>
      </c>
      <c r="R545" t="s">
        <v>8321</v>
      </c>
      <c r="S545" s="10">
        <f t="shared" si="42"/>
        <v>41914.092152777775</v>
      </c>
      <c r="T545" s="11">
        <f t="shared" si="43"/>
        <v>41944.092152777775</v>
      </c>
      <c r="U545">
        <f t="shared" si="44"/>
        <v>30</v>
      </c>
      <c r="W545" s="20">
        <v>2</v>
      </c>
      <c r="X545" s="18">
        <v>70</v>
      </c>
      <c r="Y545" s="5">
        <v>3.1818181818181819E-3</v>
      </c>
    </row>
    <row r="546" spans="1:25" ht="42.75" x14ac:dyDescent="0.4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20">
        <v>2</v>
      </c>
      <c r="M546" t="b">
        <v>0</v>
      </c>
      <c r="N546" t="s">
        <v>8272</v>
      </c>
      <c r="O546" s="5">
        <f t="shared" si="40"/>
        <v>1.2E-2</v>
      </c>
      <c r="P546" s="18">
        <f t="shared" si="41"/>
        <v>3</v>
      </c>
      <c r="Q546" t="s">
        <v>8320</v>
      </c>
      <c r="R546" t="s">
        <v>8321</v>
      </c>
      <c r="S546" s="10">
        <f t="shared" si="42"/>
        <v>42525.656944444447</v>
      </c>
      <c r="T546" s="11">
        <f t="shared" si="43"/>
        <v>42555.656944444447</v>
      </c>
      <c r="U546">
        <f t="shared" si="44"/>
        <v>30</v>
      </c>
      <c r="W546" s="20">
        <v>2</v>
      </c>
      <c r="X546" s="18">
        <v>6</v>
      </c>
      <c r="Y546" s="5">
        <v>1.2E-2</v>
      </c>
    </row>
    <row r="547" spans="1:25" ht="42.75" x14ac:dyDescent="0.4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20">
        <v>34</v>
      </c>
      <c r="M547" t="b">
        <v>0</v>
      </c>
      <c r="N547" t="s">
        <v>8272</v>
      </c>
      <c r="O547" s="5">
        <f t="shared" si="40"/>
        <v>0.27383999999999997</v>
      </c>
      <c r="P547" s="18">
        <f t="shared" si="41"/>
        <v>402.70588235294116</v>
      </c>
      <c r="Q547" t="s">
        <v>8320</v>
      </c>
      <c r="R547" t="s">
        <v>8321</v>
      </c>
      <c r="S547" s="10">
        <f t="shared" si="42"/>
        <v>42283.592465277776</v>
      </c>
      <c r="T547" s="11">
        <f t="shared" si="43"/>
        <v>42323.634131944447</v>
      </c>
      <c r="U547">
        <f t="shared" si="44"/>
        <v>40</v>
      </c>
      <c r="W547" s="20">
        <v>34</v>
      </c>
      <c r="X547" s="18">
        <v>13692</v>
      </c>
      <c r="Y547" s="5">
        <v>0.27383999999999997</v>
      </c>
    </row>
    <row r="548" spans="1:25" ht="42.75" hidden="1" x14ac:dyDescent="0.4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20">
        <v>2</v>
      </c>
      <c r="M548" t="b">
        <v>0</v>
      </c>
      <c r="N548" t="s">
        <v>8272</v>
      </c>
      <c r="O548" s="5">
        <f t="shared" si="40"/>
        <v>8.6666666666666663E-4</v>
      </c>
      <c r="P548" s="18">
        <f t="shared" si="41"/>
        <v>26</v>
      </c>
      <c r="Q548" t="s">
        <v>8320</v>
      </c>
      <c r="R548" t="s">
        <v>8321</v>
      </c>
      <c r="S548" s="10">
        <f t="shared" si="42"/>
        <v>42249.667997685188</v>
      </c>
      <c r="T548" s="11">
        <f t="shared" si="43"/>
        <v>42294.667997685188</v>
      </c>
      <c r="U548">
        <f t="shared" si="44"/>
        <v>45</v>
      </c>
      <c r="W548" s="20">
        <v>2</v>
      </c>
      <c r="X548" s="18">
        <v>52</v>
      </c>
      <c r="Y548" s="5">
        <v>8.6666666666666663E-4</v>
      </c>
    </row>
    <row r="549" spans="1:25" ht="42.75" hidden="1" x14ac:dyDescent="0.4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20">
        <v>0</v>
      </c>
      <c r="M549" t="b">
        <v>0</v>
      </c>
      <c r="N549" t="s">
        <v>8272</v>
      </c>
      <c r="O549" s="5">
        <f t="shared" si="40"/>
        <v>0</v>
      </c>
      <c r="P549" s="18" t="e">
        <f t="shared" si="41"/>
        <v>#DIV/0!</v>
      </c>
      <c r="Q549" t="s">
        <v>8320</v>
      </c>
      <c r="R549" t="s">
        <v>8321</v>
      </c>
      <c r="S549" s="10">
        <f t="shared" si="42"/>
        <v>42380.696342592593</v>
      </c>
      <c r="T549" s="11">
        <f t="shared" si="43"/>
        <v>42410.696342592593</v>
      </c>
      <c r="U549">
        <f t="shared" si="44"/>
        <v>30</v>
      </c>
      <c r="W549" s="20">
        <v>0</v>
      </c>
      <c r="X549" s="18">
        <v>0</v>
      </c>
      <c r="Y549" s="5">
        <v>0</v>
      </c>
    </row>
    <row r="550" spans="1:25" ht="42.75" hidden="1" x14ac:dyDescent="0.4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20">
        <v>1</v>
      </c>
      <c r="M550" t="b">
        <v>0</v>
      </c>
      <c r="N550" t="s">
        <v>8272</v>
      </c>
      <c r="O550" s="5">
        <f t="shared" si="40"/>
        <v>8.9999999999999998E-4</v>
      </c>
      <c r="P550" s="18">
        <f t="shared" si="41"/>
        <v>9</v>
      </c>
      <c r="Q550" t="s">
        <v>8320</v>
      </c>
      <c r="R550" t="s">
        <v>8321</v>
      </c>
      <c r="S550" s="10">
        <f t="shared" si="42"/>
        <v>42276.903333333335</v>
      </c>
      <c r="T550" s="11">
        <f t="shared" si="43"/>
        <v>42306.903333333335</v>
      </c>
      <c r="U550">
        <f t="shared" si="44"/>
        <v>30</v>
      </c>
      <c r="W550" s="20">
        <v>1</v>
      </c>
      <c r="X550" s="18">
        <v>9</v>
      </c>
      <c r="Y550" s="5">
        <v>8.9999999999999998E-4</v>
      </c>
    </row>
    <row r="551" spans="1:25" ht="57" x14ac:dyDescent="0.4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20">
        <v>8</v>
      </c>
      <c r="M551" t="b">
        <v>0</v>
      </c>
      <c r="N551" t="s">
        <v>8272</v>
      </c>
      <c r="O551" s="5">
        <f t="shared" si="40"/>
        <v>2.7199999999999998E-2</v>
      </c>
      <c r="P551" s="18">
        <f t="shared" si="41"/>
        <v>8.5</v>
      </c>
      <c r="Q551" t="s">
        <v>8320</v>
      </c>
      <c r="R551" t="s">
        <v>8321</v>
      </c>
      <c r="S551" s="10">
        <f t="shared" si="42"/>
        <v>42163.636828703704</v>
      </c>
      <c r="T551" s="11">
        <f t="shared" si="43"/>
        <v>42193.636828703704</v>
      </c>
      <c r="U551">
        <f t="shared" si="44"/>
        <v>30</v>
      </c>
      <c r="W551" s="20">
        <v>8</v>
      </c>
      <c r="X551" s="18">
        <v>68</v>
      </c>
      <c r="Y551" s="5">
        <v>2.7199999999999998E-2</v>
      </c>
    </row>
    <row r="552" spans="1:25" ht="42.75" hidden="1" x14ac:dyDescent="0.4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20">
        <v>4</v>
      </c>
      <c r="M552" t="b">
        <v>0</v>
      </c>
      <c r="N552" t="s">
        <v>8272</v>
      </c>
      <c r="O552" s="5">
        <f t="shared" si="40"/>
        <v>7.0000000000000001E-3</v>
      </c>
      <c r="P552" s="18">
        <f t="shared" si="41"/>
        <v>8.75</v>
      </c>
      <c r="Q552" t="s">
        <v>8320</v>
      </c>
      <c r="R552" t="s">
        <v>8321</v>
      </c>
      <c r="S552" s="10">
        <f t="shared" si="42"/>
        <v>42753.678761574076</v>
      </c>
      <c r="T552" s="11">
        <f t="shared" si="43"/>
        <v>42766.208333333328</v>
      </c>
      <c r="U552">
        <f t="shared" si="44"/>
        <v>13</v>
      </c>
      <c r="W552" s="20">
        <v>4</v>
      </c>
      <c r="X552" s="18">
        <v>35</v>
      </c>
      <c r="Y552" s="5">
        <v>7.0000000000000001E-3</v>
      </c>
    </row>
    <row r="553" spans="1:25" ht="42.75" x14ac:dyDescent="0.4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20">
        <v>28</v>
      </c>
      <c r="M553" t="b">
        <v>0</v>
      </c>
      <c r="N553" t="s">
        <v>8272</v>
      </c>
      <c r="O553" s="5">
        <f t="shared" si="40"/>
        <v>5.0413333333333331E-2</v>
      </c>
      <c r="P553" s="18">
        <f t="shared" si="41"/>
        <v>135.03571428571428</v>
      </c>
      <c r="Q553" t="s">
        <v>8320</v>
      </c>
      <c r="R553" t="s">
        <v>8321</v>
      </c>
      <c r="S553" s="10">
        <f t="shared" si="42"/>
        <v>42173.275740740741</v>
      </c>
      <c r="T553" s="11">
        <f t="shared" si="43"/>
        <v>42217.745138888888</v>
      </c>
      <c r="U553">
        <f t="shared" si="44"/>
        <v>44</v>
      </c>
      <c r="W553" s="20">
        <v>28</v>
      </c>
      <c r="X553" s="18">
        <v>3781</v>
      </c>
      <c r="Y553" s="5">
        <v>5.0413333333333331E-2</v>
      </c>
    </row>
    <row r="554" spans="1:25" ht="42.75" hidden="1" x14ac:dyDescent="0.4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20">
        <v>0</v>
      </c>
      <c r="M554" t="b">
        <v>0</v>
      </c>
      <c r="N554" t="s">
        <v>8272</v>
      </c>
      <c r="O554" s="5">
        <f t="shared" si="40"/>
        <v>0</v>
      </c>
      <c r="P554" s="18" t="e">
        <f t="shared" si="41"/>
        <v>#DIV/0!</v>
      </c>
      <c r="Q554" t="s">
        <v>8320</v>
      </c>
      <c r="R554" t="s">
        <v>8321</v>
      </c>
      <c r="S554" s="10">
        <f t="shared" si="42"/>
        <v>42318.616851851853</v>
      </c>
      <c r="T554" s="11">
        <f t="shared" si="43"/>
        <v>42378.616851851853</v>
      </c>
      <c r="U554">
        <f t="shared" si="44"/>
        <v>60</v>
      </c>
      <c r="W554" s="20">
        <v>0</v>
      </c>
      <c r="X554" s="18">
        <v>0</v>
      </c>
      <c r="Y554" s="5">
        <v>0</v>
      </c>
    </row>
    <row r="555" spans="1:25" ht="42.75" hidden="1" x14ac:dyDescent="0.4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20">
        <v>6</v>
      </c>
      <c r="M555" t="b">
        <v>0</v>
      </c>
      <c r="N555" t="s">
        <v>8272</v>
      </c>
      <c r="O555" s="5">
        <f t="shared" si="40"/>
        <v>4.9199999999999999E-3</v>
      </c>
      <c r="P555" s="18">
        <f t="shared" si="41"/>
        <v>20.5</v>
      </c>
      <c r="Q555" t="s">
        <v>8320</v>
      </c>
      <c r="R555" t="s">
        <v>8321</v>
      </c>
      <c r="S555" s="10">
        <f t="shared" si="42"/>
        <v>41927.71980324074</v>
      </c>
      <c r="T555" s="11">
        <f t="shared" si="43"/>
        <v>41957.761469907404</v>
      </c>
      <c r="U555">
        <f t="shared" si="44"/>
        <v>30</v>
      </c>
      <c r="W555" s="20">
        <v>6</v>
      </c>
      <c r="X555" s="18">
        <v>123</v>
      </c>
      <c r="Y555" s="5">
        <v>4.9199999999999999E-3</v>
      </c>
    </row>
    <row r="556" spans="1:25" ht="42.75" x14ac:dyDescent="0.4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20">
        <v>22</v>
      </c>
      <c r="M556" t="b">
        <v>0</v>
      </c>
      <c r="N556" t="s">
        <v>8272</v>
      </c>
      <c r="O556" s="5">
        <f t="shared" si="40"/>
        <v>0.36589147286821705</v>
      </c>
      <c r="P556" s="18">
        <f t="shared" si="41"/>
        <v>64.36363636363636</v>
      </c>
      <c r="Q556" t="s">
        <v>8320</v>
      </c>
      <c r="R556" t="s">
        <v>8321</v>
      </c>
      <c r="S556" s="10">
        <f t="shared" si="42"/>
        <v>41901.684861111113</v>
      </c>
      <c r="T556" s="11">
        <f t="shared" si="43"/>
        <v>41931.684861111113</v>
      </c>
      <c r="U556">
        <f t="shared" si="44"/>
        <v>30</v>
      </c>
      <c r="W556" s="20">
        <v>22</v>
      </c>
      <c r="X556" s="18">
        <v>1416</v>
      </c>
      <c r="Y556" s="5">
        <v>0.36589147286821705</v>
      </c>
    </row>
    <row r="557" spans="1:25" ht="42.75" hidden="1" x14ac:dyDescent="0.4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20">
        <v>0</v>
      </c>
      <c r="M557" t="b">
        <v>0</v>
      </c>
      <c r="N557" t="s">
        <v>8272</v>
      </c>
      <c r="O557" s="5">
        <f t="shared" si="40"/>
        <v>0</v>
      </c>
      <c r="P557" s="18" t="e">
        <f t="shared" si="41"/>
        <v>#DIV/0!</v>
      </c>
      <c r="Q557" t="s">
        <v>8320</v>
      </c>
      <c r="R557" t="s">
        <v>8321</v>
      </c>
      <c r="S557" s="10">
        <f t="shared" si="42"/>
        <v>42503.353506944448</v>
      </c>
      <c r="T557" s="11">
        <f t="shared" si="43"/>
        <v>42533.353506944448</v>
      </c>
      <c r="U557">
        <f t="shared" si="44"/>
        <v>30</v>
      </c>
      <c r="W557" s="20">
        <v>0</v>
      </c>
      <c r="X557" s="18">
        <v>0</v>
      </c>
      <c r="Y557" s="5">
        <v>0</v>
      </c>
    </row>
    <row r="558" spans="1:25" ht="28.5" x14ac:dyDescent="0.4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20">
        <v>1</v>
      </c>
      <c r="M558" t="b">
        <v>0</v>
      </c>
      <c r="N558" t="s">
        <v>8272</v>
      </c>
      <c r="O558" s="5">
        <f t="shared" si="40"/>
        <v>2.5000000000000001E-2</v>
      </c>
      <c r="P558" s="18">
        <f t="shared" si="41"/>
        <v>200</v>
      </c>
      <c r="Q558" t="s">
        <v>8320</v>
      </c>
      <c r="R558" t="s">
        <v>8321</v>
      </c>
      <c r="S558" s="10">
        <f t="shared" si="42"/>
        <v>42345.860150462962</v>
      </c>
      <c r="T558" s="11">
        <f t="shared" si="43"/>
        <v>42375.860150462962</v>
      </c>
      <c r="U558">
        <f t="shared" si="44"/>
        <v>30</v>
      </c>
      <c r="W558" s="20">
        <v>1</v>
      </c>
      <c r="X558" s="18">
        <v>200</v>
      </c>
      <c r="Y558" s="5">
        <v>2.5000000000000001E-2</v>
      </c>
    </row>
    <row r="559" spans="1:25" ht="42.75" hidden="1" x14ac:dyDescent="0.4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20">
        <v>20</v>
      </c>
      <c r="M559" t="b">
        <v>0</v>
      </c>
      <c r="N559" t="s">
        <v>8272</v>
      </c>
      <c r="O559" s="5">
        <f t="shared" si="40"/>
        <v>9.1066666666666674E-3</v>
      </c>
      <c r="P559" s="18">
        <f t="shared" si="41"/>
        <v>68.3</v>
      </c>
      <c r="Q559" t="s">
        <v>8320</v>
      </c>
      <c r="R559" t="s">
        <v>8321</v>
      </c>
      <c r="S559" s="10">
        <f t="shared" si="42"/>
        <v>42676.942164351851</v>
      </c>
      <c r="T559" s="11">
        <f t="shared" si="43"/>
        <v>42706.983831018515</v>
      </c>
      <c r="U559">
        <f t="shared" si="44"/>
        <v>30</v>
      </c>
      <c r="W559" s="20">
        <v>20</v>
      </c>
      <c r="X559" s="18">
        <v>1366</v>
      </c>
      <c r="Y559" s="5">
        <v>9.1066666666666674E-3</v>
      </c>
    </row>
    <row r="560" spans="1:25" ht="42.75" hidden="1" x14ac:dyDescent="0.4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20">
        <v>0</v>
      </c>
      <c r="M560" t="b">
        <v>0</v>
      </c>
      <c r="N560" t="s">
        <v>8272</v>
      </c>
      <c r="O560" s="5">
        <f t="shared" si="40"/>
        <v>0</v>
      </c>
      <c r="P560" s="18" t="e">
        <f t="shared" si="41"/>
        <v>#DIV/0!</v>
      </c>
      <c r="Q560" t="s">
        <v>8320</v>
      </c>
      <c r="R560" t="s">
        <v>8321</v>
      </c>
      <c r="S560" s="10">
        <f t="shared" si="42"/>
        <v>42057.883159722223</v>
      </c>
      <c r="T560" s="11">
        <f t="shared" si="43"/>
        <v>42087.841493055559</v>
      </c>
      <c r="U560">
        <f t="shared" si="44"/>
        <v>30</v>
      </c>
      <c r="W560" s="20">
        <v>0</v>
      </c>
      <c r="X560" s="18">
        <v>0</v>
      </c>
      <c r="Y560" s="5">
        <v>0</v>
      </c>
    </row>
    <row r="561" spans="1:25" ht="42.75" hidden="1" x14ac:dyDescent="0.4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20">
        <v>1</v>
      </c>
      <c r="M561" t="b">
        <v>0</v>
      </c>
      <c r="N561" t="s">
        <v>8272</v>
      </c>
      <c r="O561" s="5">
        <f t="shared" si="40"/>
        <v>2.0833333333333335E-4</v>
      </c>
      <c r="P561" s="18">
        <f t="shared" si="41"/>
        <v>50</v>
      </c>
      <c r="Q561" t="s">
        <v>8320</v>
      </c>
      <c r="R561" t="s">
        <v>8321</v>
      </c>
      <c r="S561" s="10">
        <f t="shared" si="42"/>
        <v>42321.283101851848</v>
      </c>
      <c r="T561" s="11">
        <f t="shared" si="43"/>
        <v>42351.283101851848</v>
      </c>
      <c r="U561">
        <f t="shared" si="44"/>
        <v>30</v>
      </c>
      <c r="W561" s="20">
        <v>1</v>
      </c>
      <c r="X561" s="18">
        <v>50</v>
      </c>
      <c r="Y561" s="5">
        <v>2.0833333333333335E-4</v>
      </c>
    </row>
    <row r="562" spans="1:25" ht="42.75" hidden="1" x14ac:dyDescent="0.4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20">
        <v>3</v>
      </c>
      <c r="M562" t="b">
        <v>0</v>
      </c>
      <c r="N562" t="s">
        <v>8272</v>
      </c>
      <c r="O562" s="5">
        <f t="shared" si="40"/>
        <v>1.2E-4</v>
      </c>
      <c r="P562" s="18">
        <f t="shared" si="41"/>
        <v>4</v>
      </c>
      <c r="Q562" t="s">
        <v>8320</v>
      </c>
      <c r="R562" t="s">
        <v>8321</v>
      </c>
      <c r="S562" s="10">
        <f t="shared" si="42"/>
        <v>41960.771354166667</v>
      </c>
      <c r="T562" s="11">
        <f t="shared" si="43"/>
        <v>41990.771354166667</v>
      </c>
      <c r="U562">
        <f t="shared" si="44"/>
        <v>30</v>
      </c>
      <c r="W562" s="20">
        <v>3</v>
      </c>
      <c r="X562" s="18">
        <v>12</v>
      </c>
      <c r="Y562" s="5">
        <v>1.2E-4</v>
      </c>
    </row>
    <row r="563" spans="1:25" ht="42.75" hidden="1" x14ac:dyDescent="0.4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20">
        <v>2</v>
      </c>
      <c r="M563" t="b">
        <v>0</v>
      </c>
      <c r="N563" t="s">
        <v>8272</v>
      </c>
      <c r="O563" s="5">
        <f t="shared" si="40"/>
        <v>3.6666666666666666E-3</v>
      </c>
      <c r="P563" s="18">
        <f t="shared" si="41"/>
        <v>27.5</v>
      </c>
      <c r="Q563" t="s">
        <v>8320</v>
      </c>
      <c r="R563" t="s">
        <v>8321</v>
      </c>
      <c r="S563" s="10">
        <f t="shared" si="42"/>
        <v>42268.658715277779</v>
      </c>
      <c r="T563" s="11">
        <f t="shared" si="43"/>
        <v>42303.658715277779</v>
      </c>
      <c r="U563">
        <f t="shared" si="44"/>
        <v>35</v>
      </c>
      <c r="W563" s="20">
        <v>2</v>
      </c>
      <c r="X563" s="18">
        <v>55</v>
      </c>
      <c r="Y563" s="5">
        <v>3.6666666666666666E-3</v>
      </c>
    </row>
    <row r="564" spans="1:25" ht="42.75" hidden="1" x14ac:dyDescent="0.4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20">
        <v>0</v>
      </c>
      <c r="M564" t="b">
        <v>0</v>
      </c>
      <c r="N564" t="s">
        <v>8272</v>
      </c>
      <c r="O564" s="5">
        <f t="shared" si="40"/>
        <v>0</v>
      </c>
      <c r="P564" s="18" t="e">
        <f t="shared" si="41"/>
        <v>#DIV/0!</v>
      </c>
      <c r="Q564" t="s">
        <v>8320</v>
      </c>
      <c r="R564" t="s">
        <v>8321</v>
      </c>
      <c r="S564" s="10">
        <f t="shared" si="42"/>
        <v>42692.389062500006</v>
      </c>
      <c r="T564" s="11">
        <f t="shared" si="43"/>
        <v>42722.389062500006</v>
      </c>
      <c r="U564">
        <f t="shared" si="44"/>
        <v>30</v>
      </c>
      <c r="W564" s="20">
        <v>0</v>
      </c>
      <c r="X564" s="18">
        <v>0</v>
      </c>
      <c r="Y564" s="5">
        <v>0</v>
      </c>
    </row>
    <row r="565" spans="1:25" ht="42.75" hidden="1" x14ac:dyDescent="0.4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20">
        <v>2</v>
      </c>
      <c r="M565" t="b">
        <v>0</v>
      </c>
      <c r="N565" t="s">
        <v>8272</v>
      </c>
      <c r="O565" s="5">
        <f t="shared" si="40"/>
        <v>9.0666666666666662E-4</v>
      </c>
      <c r="P565" s="18">
        <f t="shared" si="41"/>
        <v>34</v>
      </c>
      <c r="Q565" t="s">
        <v>8320</v>
      </c>
      <c r="R565" t="s">
        <v>8321</v>
      </c>
      <c r="S565" s="10">
        <f t="shared" si="42"/>
        <v>42022.069988425923</v>
      </c>
      <c r="T565" s="11">
        <f t="shared" si="43"/>
        <v>42052.069988425923</v>
      </c>
      <c r="U565">
        <f t="shared" si="44"/>
        <v>30</v>
      </c>
      <c r="W565" s="20">
        <v>2</v>
      </c>
      <c r="X565" s="18">
        <v>68</v>
      </c>
      <c r="Y565" s="5">
        <v>9.0666666666666662E-4</v>
      </c>
    </row>
    <row r="566" spans="1:25" ht="57" hidden="1" x14ac:dyDescent="0.4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20">
        <v>1</v>
      </c>
      <c r="M566" t="b">
        <v>0</v>
      </c>
      <c r="N566" t="s">
        <v>8272</v>
      </c>
      <c r="O566" s="5">
        <f t="shared" si="40"/>
        <v>5.5555555555555558E-5</v>
      </c>
      <c r="P566" s="18">
        <f t="shared" si="41"/>
        <v>1</v>
      </c>
      <c r="Q566" t="s">
        <v>8320</v>
      </c>
      <c r="R566" t="s">
        <v>8321</v>
      </c>
      <c r="S566" s="10">
        <f t="shared" si="42"/>
        <v>42411.942997685182</v>
      </c>
      <c r="T566" s="11">
        <f t="shared" si="43"/>
        <v>42441.942997685182</v>
      </c>
      <c r="U566">
        <f t="shared" si="44"/>
        <v>30</v>
      </c>
      <c r="W566" s="20">
        <v>1</v>
      </c>
      <c r="X566" s="18">
        <v>1</v>
      </c>
      <c r="Y566" s="5">
        <v>5.5555555555555558E-5</v>
      </c>
    </row>
    <row r="567" spans="1:25" ht="42.75" hidden="1" x14ac:dyDescent="0.4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20">
        <v>0</v>
      </c>
      <c r="M567" t="b">
        <v>0</v>
      </c>
      <c r="N567" t="s">
        <v>8272</v>
      </c>
      <c r="O567" s="5">
        <f t="shared" si="40"/>
        <v>0</v>
      </c>
      <c r="P567" s="18" t="e">
        <f t="shared" si="41"/>
        <v>#DIV/0!</v>
      </c>
      <c r="Q567" t="s">
        <v>8320</v>
      </c>
      <c r="R567" t="s">
        <v>8321</v>
      </c>
      <c r="S567" s="10">
        <f t="shared" si="42"/>
        <v>42165.785289351858</v>
      </c>
      <c r="T567" s="11">
        <f t="shared" si="43"/>
        <v>42195.785289351858</v>
      </c>
      <c r="U567">
        <f t="shared" si="44"/>
        <v>30</v>
      </c>
      <c r="W567" s="20">
        <v>0</v>
      </c>
      <c r="X567" s="18">
        <v>0</v>
      </c>
      <c r="Y567" s="5">
        <v>0</v>
      </c>
    </row>
    <row r="568" spans="1:25" ht="42.75" hidden="1" x14ac:dyDescent="0.4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20">
        <v>1</v>
      </c>
      <c r="M568" t="b">
        <v>0</v>
      </c>
      <c r="N568" t="s">
        <v>8272</v>
      </c>
      <c r="O568" s="5">
        <f t="shared" si="40"/>
        <v>2.0000000000000001E-4</v>
      </c>
      <c r="P568" s="18">
        <f t="shared" si="41"/>
        <v>1</v>
      </c>
      <c r="Q568" t="s">
        <v>8320</v>
      </c>
      <c r="R568" t="s">
        <v>8321</v>
      </c>
      <c r="S568" s="10">
        <f t="shared" si="42"/>
        <v>42535.68440972222</v>
      </c>
      <c r="T568" s="11">
        <f t="shared" si="43"/>
        <v>42565.68440972222</v>
      </c>
      <c r="U568">
        <f t="shared" si="44"/>
        <v>30</v>
      </c>
      <c r="W568" s="20">
        <v>1</v>
      </c>
      <c r="X568" s="18">
        <v>1</v>
      </c>
      <c r="Y568" s="5">
        <v>2.0000000000000001E-4</v>
      </c>
    </row>
    <row r="569" spans="1:25" ht="42.75" hidden="1" x14ac:dyDescent="0.4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20">
        <v>0</v>
      </c>
      <c r="M569" t="b">
        <v>0</v>
      </c>
      <c r="N569" t="s">
        <v>8272</v>
      </c>
      <c r="O569" s="5">
        <f t="shared" si="40"/>
        <v>0</v>
      </c>
      <c r="P569" s="18" t="e">
        <f t="shared" si="41"/>
        <v>#DIV/0!</v>
      </c>
      <c r="Q569" t="s">
        <v>8320</v>
      </c>
      <c r="R569" t="s">
        <v>8321</v>
      </c>
      <c r="S569" s="10">
        <f t="shared" si="42"/>
        <v>41975.842523148152</v>
      </c>
      <c r="T569" s="11">
        <f t="shared" si="43"/>
        <v>42005.842523148152</v>
      </c>
      <c r="U569">
        <f t="shared" si="44"/>
        <v>30</v>
      </c>
      <c r="W569" s="20">
        <v>0</v>
      </c>
      <c r="X569" s="18">
        <v>0</v>
      </c>
      <c r="Y569" s="5">
        <v>0</v>
      </c>
    </row>
    <row r="570" spans="1:25" ht="57" x14ac:dyDescent="0.4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20">
        <v>5</v>
      </c>
      <c r="M570" t="b">
        <v>0</v>
      </c>
      <c r="N570" t="s">
        <v>8272</v>
      </c>
      <c r="O570" s="5">
        <f t="shared" si="40"/>
        <v>0.01</v>
      </c>
      <c r="P570" s="18">
        <f t="shared" si="41"/>
        <v>49</v>
      </c>
      <c r="Q570" t="s">
        <v>8320</v>
      </c>
      <c r="R570" t="s">
        <v>8321</v>
      </c>
      <c r="S570" s="10">
        <f t="shared" si="42"/>
        <v>42348.9215625</v>
      </c>
      <c r="T570" s="11">
        <f t="shared" si="43"/>
        <v>42385.458333333328</v>
      </c>
      <c r="U570">
        <f t="shared" si="44"/>
        <v>37</v>
      </c>
      <c r="W570" s="20">
        <v>5</v>
      </c>
      <c r="X570" s="18">
        <v>245</v>
      </c>
      <c r="Y570" s="5">
        <v>0.01</v>
      </c>
    </row>
    <row r="571" spans="1:25" ht="42.75" hidden="1" x14ac:dyDescent="0.4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20">
        <v>1</v>
      </c>
      <c r="M571" t="b">
        <v>0</v>
      </c>
      <c r="N571" t="s">
        <v>8272</v>
      </c>
      <c r="O571" s="5">
        <f t="shared" si="40"/>
        <v>8.0000000000000002E-3</v>
      </c>
      <c r="P571" s="18">
        <f t="shared" si="41"/>
        <v>20</v>
      </c>
      <c r="Q571" t="s">
        <v>8320</v>
      </c>
      <c r="R571" t="s">
        <v>8321</v>
      </c>
      <c r="S571" s="10">
        <f t="shared" si="42"/>
        <v>42340.847361111111</v>
      </c>
      <c r="T571" s="11">
        <f t="shared" si="43"/>
        <v>42370.847361111111</v>
      </c>
      <c r="U571">
        <f t="shared" si="44"/>
        <v>30</v>
      </c>
      <c r="W571" s="20">
        <v>1</v>
      </c>
      <c r="X571" s="18">
        <v>20</v>
      </c>
      <c r="Y571" s="5">
        <v>8.0000000000000002E-3</v>
      </c>
    </row>
    <row r="572" spans="1:25" ht="28.5" hidden="1" x14ac:dyDescent="0.4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20">
        <v>1</v>
      </c>
      <c r="M572" t="b">
        <v>0</v>
      </c>
      <c r="N572" t="s">
        <v>8272</v>
      </c>
      <c r="O572" s="5">
        <f t="shared" si="40"/>
        <v>1.6705882352941177E-3</v>
      </c>
      <c r="P572" s="18">
        <f t="shared" si="41"/>
        <v>142</v>
      </c>
      <c r="Q572" t="s">
        <v>8320</v>
      </c>
      <c r="R572" t="s">
        <v>8321</v>
      </c>
      <c r="S572" s="10">
        <f t="shared" si="42"/>
        <v>42388.798252314817</v>
      </c>
      <c r="T572" s="11">
        <f t="shared" si="43"/>
        <v>42418.798252314817</v>
      </c>
      <c r="U572">
        <f t="shared" si="44"/>
        <v>30</v>
      </c>
      <c r="W572" s="20">
        <v>1</v>
      </c>
      <c r="X572" s="18">
        <v>142</v>
      </c>
      <c r="Y572" s="5">
        <v>1.6705882352941177E-3</v>
      </c>
    </row>
    <row r="573" spans="1:25" ht="42.75" hidden="1" x14ac:dyDescent="0.4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20">
        <v>2</v>
      </c>
      <c r="M573" t="b">
        <v>0</v>
      </c>
      <c r="N573" t="s">
        <v>8272</v>
      </c>
      <c r="O573" s="5">
        <f t="shared" si="40"/>
        <v>4.2399999999999998E-3</v>
      </c>
      <c r="P573" s="18">
        <f t="shared" si="41"/>
        <v>53</v>
      </c>
      <c r="Q573" t="s">
        <v>8320</v>
      </c>
      <c r="R573" t="s">
        <v>8321</v>
      </c>
      <c r="S573" s="10">
        <f t="shared" si="42"/>
        <v>42192.816238425927</v>
      </c>
      <c r="T573" s="11">
        <f t="shared" si="43"/>
        <v>42212.165972222225</v>
      </c>
      <c r="U573">
        <f t="shared" si="44"/>
        <v>20</v>
      </c>
      <c r="W573" s="20">
        <v>2</v>
      </c>
      <c r="X573" s="18">
        <v>106</v>
      </c>
      <c r="Y573" s="5">
        <v>4.2399999999999998E-3</v>
      </c>
    </row>
    <row r="574" spans="1:25" ht="42.75" hidden="1" x14ac:dyDescent="0.4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20">
        <v>0</v>
      </c>
      <c r="M574" t="b">
        <v>0</v>
      </c>
      <c r="N574" t="s">
        <v>8272</v>
      </c>
      <c r="O574" s="5">
        <f t="shared" si="40"/>
        <v>0</v>
      </c>
      <c r="P574" s="18" t="e">
        <f t="shared" si="41"/>
        <v>#DIV/0!</v>
      </c>
      <c r="Q574" t="s">
        <v>8320</v>
      </c>
      <c r="R574" t="s">
        <v>8321</v>
      </c>
      <c r="S574" s="10">
        <f t="shared" si="42"/>
        <v>42282.71629629629</v>
      </c>
      <c r="T574" s="11">
        <f t="shared" si="43"/>
        <v>42312.757962962962</v>
      </c>
      <c r="U574">
        <f t="shared" si="44"/>
        <v>30</v>
      </c>
      <c r="W574" s="20">
        <v>0</v>
      </c>
      <c r="X574" s="18">
        <v>0</v>
      </c>
      <c r="Y574" s="5">
        <v>0</v>
      </c>
    </row>
    <row r="575" spans="1:25" ht="42.75" hidden="1" x14ac:dyDescent="0.4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20">
        <v>9</v>
      </c>
      <c r="M575" t="b">
        <v>0</v>
      </c>
      <c r="N575" t="s">
        <v>8272</v>
      </c>
      <c r="O575" s="5">
        <f t="shared" si="40"/>
        <v>3.892538925389254E-3</v>
      </c>
      <c r="P575" s="18">
        <f t="shared" si="41"/>
        <v>38.444444444444443</v>
      </c>
      <c r="Q575" t="s">
        <v>8320</v>
      </c>
      <c r="R575" t="s">
        <v>8321</v>
      </c>
      <c r="S575" s="10">
        <f t="shared" si="42"/>
        <v>41963.050127314811</v>
      </c>
      <c r="T575" s="11">
        <f t="shared" si="43"/>
        <v>42022.05</v>
      </c>
      <c r="U575">
        <f t="shared" si="44"/>
        <v>59</v>
      </c>
      <c r="W575" s="20">
        <v>9</v>
      </c>
      <c r="X575" s="18">
        <v>346</v>
      </c>
      <c r="Y575" s="5">
        <v>3.892538925389254E-3</v>
      </c>
    </row>
    <row r="576" spans="1:25" ht="42.75" hidden="1" x14ac:dyDescent="0.4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20">
        <v>4</v>
      </c>
      <c r="M576" t="b">
        <v>0</v>
      </c>
      <c r="N576" t="s">
        <v>8272</v>
      </c>
      <c r="O576" s="5">
        <f t="shared" si="40"/>
        <v>7.1556350626118068E-3</v>
      </c>
      <c r="P576" s="18">
        <f t="shared" si="41"/>
        <v>20</v>
      </c>
      <c r="Q576" t="s">
        <v>8320</v>
      </c>
      <c r="R576" t="s">
        <v>8321</v>
      </c>
      <c r="S576" s="10">
        <f t="shared" si="42"/>
        <v>42632.443368055552</v>
      </c>
      <c r="T576" s="11">
        <f t="shared" si="43"/>
        <v>42662.443368055552</v>
      </c>
      <c r="U576">
        <f t="shared" si="44"/>
        <v>30</v>
      </c>
      <c r="W576" s="20">
        <v>4</v>
      </c>
      <c r="X576" s="18">
        <v>80</v>
      </c>
      <c r="Y576" s="5">
        <v>7.1556350626118068E-3</v>
      </c>
    </row>
    <row r="577" spans="1:25" ht="57" hidden="1" x14ac:dyDescent="0.4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20">
        <v>4</v>
      </c>
      <c r="M577" t="b">
        <v>0</v>
      </c>
      <c r="N577" t="s">
        <v>8272</v>
      </c>
      <c r="O577" s="5">
        <f t="shared" si="40"/>
        <v>4.3166666666666666E-3</v>
      </c>
      <c r="P577" s="18">
        <f t="shared" si="41"/>
        <v>64.75</v>
      </c>
      <c r="Q577" t="s">
        <v>8320</v>
      </c>
      <c r="R577" t="s">
        <v>8321</v>
      </c>
      <c r="S577" s="10">
        <f t="shared" si="42"/>
        <v>42138.692627314813</v>
      </c>
      <c r="T577" s="11">
        <f t="shared" si="43"/>
        <v>42168.692627314813</v>
      </c>
      <c r="U577">
        <f t="shared" si="44"/>
        <v>30</v>
      </c>
      <c r="W577" s="20">
        <v>4</v>
      </c>
      <c r="X577" s="18">
        <v>259</v>
      </c>
      <c r="Y577" s="5">
        <v>4.3166666666666666E-3</v>
      </c>
    </row>
    <row r="578" spans="1:25" ht="42.75" hidden="1" x14ac:dyDescent="0.4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20">
        <v>1</v>
      </c>
      <c r="M578" t="b">
        <v>0</v>
      </c>
      <c r="N578" t="s">
        <v>8272</v>
      </c>
      <c r="O578" s="5">
        <f t="shared" si="40"/>
        <v>1.2500000000000001E-5</v>
      </c>
      <c r="P578" s="18">
        <f t="shared" si="41"/>
        <v>1</v>
      </c>
      <c r="Q578" t="s">
        <v>8320</v>
      </c>
      <c r="R578" t="s">
        <v>8321</v>
      </c>
      <c r="S578" s="10">
        <f t="shared" si="42"/>
        <v>42031.471666666665</v>
      </c>
      <c r="T578" s="11">
        <f t="shared" si="43"/>
        <v>42091.43</v>
      </c>
      <c r="U578">
        <f t="shared" si="44"/>
        <v>60</v>
      </c>
      <c r="W578" s="20">
        <v>1</v>
      </c>
      <c r="X578" s="18">
        <v>1</v>
      </c>
      <c r="Y578" s="5">
        <v>1.2500000000000001E-5</v>
      </c>
    </row>
    <row r="579" spans="1:25" ht="42.75" hidden="1" x14ac:dyDescent="0.4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20">
        <v>1</v>
      </c>
      <c r="M579" t="b">
        <v>0</v>
      </c>
      <c r="N579" t="s">
        <v>8272</v>
      </c>
      <c r="O579" s="5">
        <f t="shared" ref="O579:O642" si="45">E579/D579</f>
        <v>2E-3</v>
      </c>
      <c r="P579" s="18">
        <f t="shared" ref="P579:P642" si="46">E579/L579</f>
        <v>10</v>
      </c>
      <c r="Q579" t="s">
        <v>8320</v>
      </c>
      <c r="R579" t="s">
        <v>8321</v>
      </c>
      <c r="S579" s="10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_xlfn.DAYS(T579,S579)</f>
        <v>60</v>
      </c>
      <c r="W579" s="20">
        <v>1</v>
      </c>
      <c r="X579" s="18">
        <v>10</v>
      </c>
      <c r="Y579" s="5">
        <v>2E-3</v>
      </c>
    </row>
    <row r="580" spans="1:25" ht="28.5" hidden="1" x14ac:dyDescent="0.4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20">
        <v>7</v>
      </c>
      <c r="M580" t="b">
        <v>0</v>
      </c>
      <c r="N580" t="s">
        <v>8272</v>
      </c>
      <c r="O580" s="5">
        <f t="shared" si="45"/>
        <v>1.12E-4</v>
      </c>
      <c r="P580" s="18">
        <f t="shared" si="46"/>
        <v>2</v>
      </c>
      <c r="Q580" t="s">
        <v>8320</v>
      </c>
      <c r="R580" t="s">
        <v>8321</v>
      </c>
      <c r="S580" s="10">
        <f t="shared" si="47"/>
        <v>42230.578622685185</v>
      </c>
      <c r="T580" s="11">
        <f t="shared" si="48"/>
        <v>42254.578622685185</v>
      </c>
      <c r="U580">
        <f t="shared" si="49"/>
        <v>24</v>
      </c>
      <c r="W580" s="20">
        <v>7</v>
      </c>
      <c r="X580" s="18">
        <v>14</v>
      </c>
      <c r="Y580" s="5">
        <v>1.12E-4</v>
      </c>
    </row>
    <row r="581" spans="1:25" ht="28.5" x14ac:dyDescent="0.4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20">
        <v>5</v>
      </c>
      <c r="M581" t="b">
        <v>0</v>
      </c>
      <c r="N581" t="s">
        <v>8272</v>
      </c>
      <c r="O581" s="5">
        <f t="shared" si="45"/>
        <v>1.4583333333333334E-2</v>
      </c>
      <c r="P581" s="18">
        <f t="shared" si="46"/>
        <v>35</v>
      </c>
      <c r="Q581" t="s">
        <v>8320</v>
      </c>
      <c r="R581" t="s">
        <v>8321</v>
      </c>
      <c r="S581" s="10">
        <f t="shared" si="47"/>
        <v>41968.852118055554</v>
      </c>
      <c r="T581" s="11">
        <f t="shared" si="48"/>
        <v>41998.852118055554</v>
      </c>
      <c r="U581">
        <f t="shared" si="49"/>
        <v>30</v>
      </c>
      <c r="W581" s="20">
        <v>5</v>
      </c>
      <c r="X581" s="18">
        <v>175</v>
      </c>
      <c r="Y581" s="5">
        <v>1.4583333333333334E-2</v>
      </c>
    </row>
    <row r="582" spans="1:25" ht="42.75" hidden="1" x14ac:dyDescent="0.4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20">
        <v>1</v>
      </c>
      <c r="M582" t="b">
        <v>0</v>
      </c>
      <c r="N582" t="s">
        <v>8272</v>
      </c>
      <c r="O582" s="5">
        <f t="shared" si="45"/>
        <v>3.3333333333333332E-4</v>
      </c>
      <c r="P582" s="18">
        <f t="shared" si="46"/>
        <v>1</v>
      </c>
      <c r="Q582" t="s">
        <v>8320</v>
      </c>
      <c r="R582" t="s">
        <v>8321</v>
      </c>
      <c r="S582" s="10">
        <f t="shared" si="47"/>
        <v>42605.908182870371</v>
      </c>
      <c r="T582" s="11">
        <f t="shared" si="48"/>
        <v>42635.908182870371</v>
      </c>
      <c r="U582">
        <f t="shared" si="49"/>
        <v>30</v>
      </c>
      <c r="W582" s="20">
        <v>1</v>
      </c>
      <c r="X582" s="18">
        <v>1</v>
      </c>
      <c r="Y582" s="5">
        <v>3.3333333333333332E-4</v>
      </c>
    </row>
    <row r="583" spans="1:25" ht="42.75" hidden="1" x14ac:dyDescent="0.4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20">
        <v>0</v>
      </c>
      <c r="M583" t="b">
        <v>0</v>
      </c>
      <c r="N583" t="s">
        <v>8272</v>
      </c>
      <c r="O583" s="5">
        <f t="shared" si="45"/>
        <v>0</v>
      </c>
      <c r="P583" s="18" t="e">
        <f t="shared" si="46"/>
        <v>#DIV/0!</v>
      </c>
      <c r="Q583" t="s">
        <v>8320</v>
      </c>
      <c r="R583" t="s">
        <v>8321</v>
      </c>
      <c r="S583" s="10">
        <f t="shared" si="47"/>
        <v>42188.012777777782</v>
      </c>
      <c r="T583" s="11">
        <f t="shared" si="48"/>
        <v>42218.012777777782</v>
      </c>
      <c r="U583">
        <f t="shared" si="49"/>
        <v>30</v>
      </c>
      <c r="W583" s="20">
        <v>0</v>
      </c>
      <c r="X583" s="18">
        <v>0</v>
      </c>
      <c r="Y583" s="5">
        <v>0</v>
      </c>
    </row>
    <row r="584" spans="1:25" ht="42.75" hidden="1" x14ac:dyDescent="0.4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20">
        <v>0</v>
      </c>
      <c r="M584" t="b">
        <v>0</v>
      </c>
      <c r="N584" t="s">
        <v>8272</v>
      </c>
      <c r="O584" s="5">
        <f t="shared" si="45"/>
        <v>0</v>
      </c>
      <c r="P584" s="18" t="e">
        <f t="shared" si="46"/>
        <v>#DIV/0!</v>
      </c>
      <c r="Q584" t="s">
        <v>8320</v>
      </c>
      <c r="R584" t="s">
        <v>8321</v>
      </c>
      <c r="S584" s="10">
        <f t="shared" si="47"/>
        <v>42055.739803240736</v>
      </c>
      <c r="T584" s="11">
        <f t="shared" si="48"/>
        <v>42078.75</v>
      </c>
      <c r="U584">
        <f t="shared" si="49"/>
        <v>23</v>
      </c>
      <c r="W584" s="20">
        <v>0</v>
      </c>
      <c r="X584" s="18">
        <v>0</v>
      </c>
      <c r="Y584" s="5">
        <v>0</v>
      </c>
    </row>
    <row r="585" spans="1:25" ht="42.75" hidden="1" x14ac:dyDescent="0.4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20">
        <v>1</v>
      </c>
      <c r="M585" t="b">
        <v>0</v>
      </c>
      <c r="N585" t="s">
        <v>8272</v>
      </c>
      <c r="O585" s="5">
        <f t="shared" si="45"/>
        <v>1.1111111111111112E-4</v>
      </c>
      <c r="P585" s="18">
        <f t="shared" si="46"/>
        <v>1</v>
      </c>
      <c r="Q585" t="s">
        <v>8320</v>
      </c>
      <c r="R585" t="s">
        <v>8321</v>
      </c>
      <c r="S585" s="10">
        <f t="shared" si="47"/>
        <v>42052.93850694444</v>
      </c>
      <c r="T585" s="11">
        <f t="shared" si="48"/>
        <v>42082.896840277783</v>
      </c>
      <c r="U585">
        <f t="shared" si="49"/>
        <v>30</v>
      </c>
      <c r="W585" s="20">
        <v>1</v>
      </c>
      <c r="X585" s="18">
        <v>1</v>
      </c>
      <c r="Y585" s="5">
        <v>1.1111111111111112E-4</v>
      </c>
    </row>
    <row r="586" spans="1:25" ht="28.5" x14ac:dyDescent="0.4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20">
        <v>2</v>
      </c>
      <c r="M586" t="b">
        <v>0</v>
      </c>
      <c r="N586" t="s">
        <v>8272</v>
      </c>
      <c r="O586" s="5">
        <f t="shared" si="45"/>
        <v>0.01</v>
      </c>
      <c r="P586" s="18">
        <f t="shared" si="46"/>
        <v>5</v>
      </c>
      <c r="Q586" t="s">
        <v>8320</v>
      </c>
      <c r="R586" t="s">
        <v>8321</v>
      </c>
      <c r="S586" s="10">
        <f t="shared" si="47"/>
        <v>42049.716620370367</v>
      </c>
      <c r="T586" s="11">
        <f t="shared" si="48"/>
        <v>42079.674953703703</v>
      </c>
      <c r="U586">
        <f t="shared" si="49"/>
        <v>30</v>
      </c>
      <c r="W586" s="20">
        <v>2</v>
      </c>
      <c r="X586" s="18">
        <v>10</v>
      </c>
      <c r="Y586" s="5">
        <v>0.01</v>
      </c>
    </row>
    <row r="587" spans="1:25" ht="42.75" hidden="1" x14ac:dyDescent="0.4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20">
        <v>0</v>
      </c>
      <c r="M587" t="b">
        <v>0</v>
      </c>
      <c r="N587" t="s">
        <v>8272</v>
      </c>
      <c r="O587" s="5">
        <f t="shared" si="45"/>
        <v>0</v>
      </c>
      <c r="P587" s="18" t="e">
        <f t="shared" si="46"/>
        <v>#DIV/0!</v>
      </c>
      <c r="Q587" t="s">
        <v>8320</v>
      </c>
      <c r="R587" t="s">
        <v>8321</v>
      </c>
      <c r="S587" s="10">
        <f t="shared" si="47"/>
        <v>42283.3909375</v>
      </c>
      <c r="T587" s="11">
        <f t="shared" si="48"/>
        <v>42339</v>
      </c>
      <c r="U587">
        <f t="shared" si="49"/>
        <v>56</v>
      </c>
      <c r="W587" s="20">
        <v>0</v>
      </c>
      <c r="X587" s="18">
        <v>0</v>
      </c>
      <c r="Y587" s="5">
        <v>0</v>
      </c>
    </row>
    <row r="588" spans="1:25" ht="42.75" hidden="1" x14ac:dyDescent="0.4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20">
        <v>4</v>
      </c>
      <c r="M588" t="b">
        <v>0</v>
      </c>
      <c r="N588" t="s">
        <v>8272</v>
      </c>
      <c r="O588" s="5">
        <f t="shared" si="45"/>
        <v>5.5999999999999999E-3</v>
      </c>
      <c r="P588" s="18">
        <f t="shared" si="46"/>
        <v>14</v>
      </c>
      <c r="Q588" t="s">
        <v>8320</v>
      </c>
      <c r="R588" t="s">
        <v>8321</v>
      </c>
      <c r="S588" s="10">
        <f t="shared" si="47"/>
        <v>42020.854247685187</v>
      </c>
      <c r="T588" s="11">
        <f t="shared" si="48"/>
        <v>42050.854247685187</v>
      </c>
      <c r="U588">
        <f t="shared" si="49"/>
        <v>30</v>
      </c>
      <c r="W588" s="20">
        <v>4</v>
      </c>
      <c r="X588" s="18">
        <v>56</v>
      </c>
      <c r="Y588" s="5">
        <v>5.5999999999999999E-3</v>
      </c>
    </row>
    <row r="589" spans="1:25" ht="71.25" x14ac:dyDescent="0.4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20">
        <v>7</v>
      </c>
      <c r="M589" t="b">
        <v>0</v>
      </c>
      <c r="N589" t="s">
        <v>8272</v>
      </c>
      <c r="O589" s="5">
        <f t="shared" si="45"/>
        <v>9.0833333333333335E-2</v>
      </c>
      <c r="P589" s="18">
        <f t="shared" si="46"/>
        <v>389.28571428571428</v>
      </c>
      <c r="Q589" t="s">
        <v>8320</v>
      </c>
      <c r="R589" t="s">
        <v>8321</v>
      </c>
      <c r="S589" s="10">
        <f t="shared" si="47"/>
        <v>42080.757326388892</v>
      </c>
      <c r="T589" s="11">
        <f t="shared" si="48"/>
        <v>42110.757326388892</v>
      </c>
      <c r="U589">
        <f t="shared" si="49"/>
        <v>30</v>
      </c>
      <c r="W589" s="20">
        <v>7</v>
      </c>
      <c r="X589" s="18">
        <v>2725</v>
      </c>
      <c r="Y589" s="5">
        <v>9.0833333333333335E-2</v>
      </c>
    </row>
    <row r="590" spans="1:25" ht="42.75" x14ac:dyDescent="0.4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20">
        <v>2</v>
      </c>
      <c r="M590" t="b">
        <v>0</v>
      </c>
      <c r="N590" t="s">
        <v>8272</v>
      </c>
      <c r="O590" s="5">
        <f t="shared" si="45"/>
        <v>3.3444444444444443E-2</v>
      </c>
      <c r="P590" s="18">
        <f t="shared" si="46"/>
        <v>150.5</v>
      </c>
      <c r="Q590" t="s">
        <v>8320</v>
      </c>
      <c r="R590" t="s">
        <v>8321</v>
      </c>
      <c r="S590" s="10">
        <f t="shared" si="47"/>
        <v>42631.769513888896</v>
      </c>
      <c r="T590" s="11">
        <f t="shared" si="48"/>
        <v>42691.811180555553</v>
      </c>
      <c r="U590">
        <f t="shared" si="49"/>
        <v>60</v>
      </c>
      <c r="W590" s="20">
        <v>2</v>
      </c>
      <c r="X590" s="18">
        <v>301</v>
      </c>
      <c r="Y590" s="5">
        <v>3.3444444444444443E-2</v>
      </c>
    </row>
    <row r="591" spans="1:25" hidden="1" x14ac:dyDescent="0.4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20">
        <v>1</v>
      </c>
      <c r="M591" t="b">
        <v>0</v>
      </c>
      <c r="N591" t="s">
        <v>8272</v>
      </c>
      <c r="O591" s="5">
        <f t="shared" si="45"/>
        <v>1.3333333333333334E-4</v>
      </c>
      <c r="P591" s="18">
        <f t="shared" si="46"/>
        <v>1</v>
      </c>
      <c r="Q591" t="s">
        <v>8320</v>
      </c>
      <c r="R591" t="s">
        <v>8321</v>
      </c>
      <c r="S591" s="10">
        <f t="shared" si="47"/>
        <v>42178.614571759259</v>
      </c>
      <c r="T591" s="11">
        <f t="shared" si="48"/>
        <v>42193.614571759259</v>
      </c>
      <c r="U591">
        <f t="shared" si="49"/>
        <v>15</v>
      </c>
      <c r="W591" s="20">
        <v>1</v>
      </c>
      <c r="X591" s="18">
        <v>1</v>
      </c>
      <c r="Y591" s="5">
        <v>1.3333333333333334E-4</v>
      </c>
    </row>
    <row r="592" spans="1:25" ht="42.75" x14ac:dyDescent="0.4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20">
        <v>9</v>
      </c>
      <c r="M592" t="b">
        <v>0</v>
      </c>
      <c r="N592" t="s">
        <v>8272</v>
      </c>
      <c r="O592" s="5">
        <f t="shared" si="45"/>
        <v>4.4600000000000001E-2</v>
      </c>
      <c r="P592" s="18">
        <f t="shared" si="46"/>
        <v>24.777777777777779</v>
      </c>
      <c r="Q592" t="s">
        <v>8320</v>
      </c>
      <c r="R592" t="s">
        <v>8321</v>
      </c>
      <c r="S592" s="10">
        <f t="shared" si="47"/>
        <v>42377.554756944446</v>
      </c>
      <c r="T592" s="11">
        <f t="shared" si="48"/>
        <v>42408.542361111111</v>
      </c>
      <c r="U592">
        <f t="shared" si="49"/>
        <v>31</v>
      </c>
      <c r="W592" s="20">
        <v>9</v>
      </c>
      <c r="X592" s="18">
        <v>223</v>
      </c>
      <c r="Y592" s="5">
        <v>4.4600000000000001E-2</v>
      </c>
    </row>
    <row r="593" spans="1:25" ht="42.75" hidden="1" x14ac:dyDescent="0.4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20">
        <v>2</v>
      </c>
      <c r="M593" t="b">
        <v>0</v>
      </c>
      <c r="N593" t="s">
        <v>8272</v>
      </c>
      <c r="O593" s="5">
        <f t="shared" si="45"/>
        <v>6.0999999999999997E-4</v>
      </c>
      <c r="P593" s="18">
        <f t="shared" si="46"/>
        <v>30.5</v>
      </c>
      <c r="Q593" t="s">
        <v>8320</v>
      </c>
      <c r="R593" t="s">
        <v>8321</v>
      </c>
      <c r="S593" s="10">
        <f t="shared" si="47"/>
        <v>42177.543171296296</v>
      </c>
      <c r="T593" s="11">
        <f t="shared" si="48"/>
        <v>42207.543171296296</v>
      </c>
      <c r="U593">
        <f t="shared" si="49"/>
        <v>30</v>
      </c>
      <c r="W593" s="20">
        <v>2</v>
      </c>
      <c r="X593" s="18">
        <v>61</v>
      </c>
      <c r="Y593" s="5">
        <v>6.0999999999999997E-4</v>
      </c>
    </row>
    <row r="594" spans="1:25" ht="42.75" x14ac:dyDescent="0.4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20">
        <v>1</v>
      </c>
      <c r="M594" t="b">
        <v>0</v>
      </c>
      <c r="N594" t="s">
        <v>8272</v>
      </c>
      <c r="O594" s="5">
        <f t="shared" si="45"/>
        <v>3.3333333333333333E-2</v>
      </c>
      <c r="P594" s="18">
        <f t="shared" si="46"/>
        <v>250</v>
      </c>
      <c r="Q594" t="s">
        <v>8320</v>
      </c>
      <c r="R594" t="s">
        <v>8321</v>
      </c>
      <c r="S594" s="10">
        <f t="shared" si="47"/>
        <v>41946.232175925928</v>
      </c>
      <c r="T594" s="11">
        <f t="shared" si="48"/>
        <v>41976.232175925921</v>
      </c>
      <c r="U594">
        <f t="shared" si="49"/>
        <v>30</v>
      </c>
      <c r="W594" s="20">
        <v>1</v>
      </c>
      <c r="X594" s="18">
        <v>250</v>
      </c>
      <c r="Y594" s="5">
        <v>3.3333333333333333E-2</v>
      </c>
    </row>
    <row r="595" spans="1:25" ht="57" x14ac:dyDescent="0.4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20">
        <v>7</v>
      </c>
      <c r="M595" t="b">
        <v>0</v>
      </c>
      <c r="N595" t="s">
        <v>8272</v>
      </c>
      <c r="O595" s="5">
        <f t="shared" si="45"/>
        <v>0.23</v>
      </c>
      <c r="P595" s="18">
        <f t="shared" si="46"/>
        <v>16.428571428571427</v>
      </c>
      <c r="Q595" t="s">
        <v>8320</v>
      </c>
      <c r="R595" t="s">
        <v>8321</v>
      </c>
      <c r="S595" s="10">
        <f t="shared" si="47"/>
        <v>42070.677604166667</v>
      </c>
      <c r="T595" s="11">
        <f t="shared" si="48"/>
        <v>42100.635937500003</v>
      </c>
      <c r="U595">
        <f t="shared" si="49"/>
        <v>30</v>
      </c>
      <c r="W595" s="20">
        <v>7</v>
      </c>
      <c r="X595" s="18">
        <v>115</v>
      </c>
      <c r="Y595" s="5">
        <v>0.23</v>
      </c>
    </row>
    <row r="596" spans="1:25" ht="28.5" hidden="1" x14ac:dyDescent="0.4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20">
        <v>2</v>
      </c>
      <c r="M596" t="b">
        <v>0</v>
      </c>
      <c r="N596" t="s">
        <v>8272</v>
      </c>
      <c r="O596" s="5">
        <f t="shared" si="45"/>
        <v>1.0399999999999999E-3</v>
      </c>
      <c r="P596" s="18">
        <f t="shared" si="46"/>
        <v>13</v>
      </c>
      <c r="Q596" t="s">
        <v>8320</v>
      </c>
      <c r="R596" t="s">
        <v>8321</v>
      </c>
      <c r="S596" s="10">
        <f t="shared" si="47"/>
        <v>42446.780162037037</v>
      </c>
      <c r="T596" s="11">
        <f t="shared" si="48"/>
        <v>42476.780162037037</v>
      </c>
      <c r="U596">
        <f t="shared" si="49"/>
        <v>30</v>
      </c>
      <c r="W596" s="20">
        <v>2</v>
      </c>
      <c r="X596" s="18">
        <v>26</v>
      </c>
      <c r="Y596" s="5">
        <v>1.0399999999999999E-3</v>
      </c>
    </row>
    <row r="597" spans="1:25" ht="42.75" hidden="1" x14ac:dyDescent="0.4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20">
        <v>8</v>
      </c>
      <c r="M597" t="b">
        <v>0</v>
      </c>
      <c r="N597" t="s">
        <v>8272</v>
      </c>
      <c r="O597" s="5">
        <f t="shared" si="45"/>
        <v>4.2599999999999999E-3</v>
      </c>
      <c r="P597" s="18">
        <f t="shared" si="46"/>
        <v>53.25</v>
      </c>
      <c r="Q597" t="s">
        <v>8320</v>
      </c>
      <c r="R597" t="s">
        <v>8321</v>
      </c>
      <c r="S597" s="10">
        <f t="shared" si="47"/>
        <v>42083.069884259254</v>
      </c>
      <c r="T597" s="11">
        <f t="shared" si="48"/>
        <v>42128.069884259254</v>
      </c>
      <c r="U597">
        <f t="shared" si="49"/>
        <v>45</v>
      </c>
      <c r="W597" s="20">
        <v>8</v>
      </c>
      <c r="X597" s="18">
        <v>426</v>
      </c>
      <c r="Y597" s="5">
        <v>4.2599999999999999E-3</v>
      </c>
    </row>
    <row r="598" spans="1:25" ht="28.5" hidden="1" x14ac:dyDescent="0.4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20">
        <v>2</v>
      </c>
      <c r="M598" t="b">
        <v>0</v>
      </c>
      <c r="N598" t="s">
        <v>8272</v>
      </c>
      <c r="O598" s="5">
        <f t="shared" si="45"/>
        <v>2.9999999999999997E-4</v>
      </c>
      <c r="P598" s="18">
        <f t="shared" si="46"/>
        <v>3</v>
      </c>
      <c r="Q598" t="s">
        <v>8320</v>
      </c>
      <c r="R598" t="s">
        <v>8321</v>
      </c>
      <c r="S598" s="10">
        <f t="shared" si="47"/>
        <v>42646.896898148145</v>
      </c>
      <c r="T598" s="11">
        <f t="shared" si="48"/>
        <v>42676.896898148145</v>
      </c>
      <c r="U598">
        <f t="shared" si="49"/>
        <v>30</v>
      </c>
      <c r="W598" s="20">
        <v>2</v>
      </c>
      <c r="X598" s="18">
        <v>6</v>
      </c>
      <c r="Y598" s="5">
        <v>2.9999999999999997E-4</v>
      </c>
    </row>
    <row r="599" spans="1:25" ht="42.75" hidden="1" x14ac:dyDescent="0.4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20">
        <v>2</v>
      </c>
      <c r="M599" t="b">
        <v>0</v>
      </c>
      <c r="N599" t="s">
        <v>8272</v>
      </c>
      <c r="O599" s="5">
        <f t="shared" si="45"/>
        <v>2.6666666666666666E-3</v>
      </c>
      <c r="P599" s="18">
        <f t="shared" si="46"/>
        <v>10</v>
      </c>
      <c r="Q599" t="s">
        <v>8320</v>
      </c>
      <c r="R599" t="s">
        <v>8321</v>
      </c>
      <c r="S599" s="10">
        <f t="shared" si="47"/>
        <v>42545.705266203702</v>
      </c>
      <c r="T599" s="11">
        <f t="shared" si="48"/>
        <v>42582.666666666672</v>
      </c>
      <c r="U599">
        <f t="shared" si="49"/>
        <v>37</v>
      </c>
      <c r="W599" s="20">
        <v>2</v>
      </c>
      <c r="X599" s="18">
        <v>20</v>
      </c>
      <c r="Y599" s="5">
        <v>2.6666666666666666E-3</v>
      </c>
    </row>
    <row r="600" spans="1:25" ht="28.5" x14ac:dyDescent="0.4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20">
        <v>7</v>
      </c>
      <c r="M600" t="b">
        <v>0</v>
      </c>
      <c r="N600" t="s">
        <v>8272</v>
      </c>
      <c r="O600" s="5">
        <f t="shared" si="45"/>
        <v>0.34</v>
      </c>
      <c r="P600" s="18">
        <f t="shared" si="46"/>
        <v>121.42857142857143</v>
      </c>
      <c r="Q600" t="s">
        <v>8320</v>
      </c>
      <c r="R600" t="s">
        <v>8321</v>
      </c>
      <c r="S600" s="10">
        <f t="shared" si="47"/>
        <v>41948.00209490741</v>
      </c>
      <c r="T600" s="11">
        <f t="shared" si="48"/>
        <v>41978.00209490741</v>
      </c>
      <c r="U600">
        <f t="shared" si="49"/>
        <v>30</v>
      </c>
      <c r="W600" s="20">
        <v>7</v>
      </c>
      <c r="X600" s="18">
        <v>850</v>
      </c>
      <c r="Y600" s="5">
        <v>0.34</v>
      </c>
    </row>
    <row r="601" spans="1:25" ht="42.75" hidden="1" x14ac:dyDescent="0.4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20">
        <v>2</v>
      </c>
      <c r="M601" t="b">
        <v>0</v>
      </c>
      <c r="N601" t="s">
        <v>8272</v>
      </c>
      <c r="O601" s="5">
        <f t="shared" si="45"/>
        <v>6.2E-4</v>
      </c>
      <c r="P601" s="18">
        <f t="shared" si="46"/>
        <v>15.5</v>
      </c>
      <c r="Q601" t="s">
        <v>8320</v>
      </c>
      <c r="R601" t="s">
        <v>8321</v>
      </c>
      <c r="S601" s="10">
        <f t="shared" si="47"/>
        <v>42047.812523148154</v>
      </c>
      <c r="T601" s="11">
        <f t="shared" si="48"/>
        <v>42071.636111111111</v>
      </c>
      <c r="U601">
        <f t="shared" si="49"/>
        <v>24</v>
      </c>
      <c r="W601" s="20">
        <v>2</v>
      </c>
      <c r="X601" s="18">
        <v>31</v>
      </c>
      <c r="Y601" s="5">
        <v>6.2E-4</v>
      </c>
    </row>
    <row r="602" spans="1:25" ht="28.5" x14ac:dyDescent="0.4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20">
        <v>1</v>
      </c>
      <c r="M602" t="b">
        <v>0</v>
      </c>
      <c r="N602" t="s">
        <v>8272</v>
      </c>
      <c r="O602" s="5">
        <f t="shared" si="45"/>
        <v>0.02</v>
      </c>
      <c r="P602" s="18">
        <f t="shared" si="46"/>
        <v>100</v>
      </c>
      <c r="Q602" t="s">
        <v>8320</v>
      </c>
      <c r="R602" t="s">
        <v>8321</v>
      </c>
      <c r="S602" s="10">
        <f t="shared" si="47"/>
        <v>42073.798171296294</v>
      </c>
      <c r="T602" s="11">
        <f t="shared" si="48"/>
        <v>42133.798171296294</v>
      </c>
      <c r="U602">
        <f t="shared" si="49"/>
        <v>60</v>
      </c>
      <c r="W602" s="20">
        <v>1</v>
      </c>
      <c r="X602" s="18">
        <v>100</v>
      </c>
      <c r="Y602" s="5">
        <v>0.02</v>
      </c>
    </row>
    <row r="603" spans="1:25" ht="42.75" x14ac:dyDescent="0.4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20">
        <v>6</v>
      </c>
      <c r="M603" t="b">
        <v>0</v>
      </c>
      <c r="N603" t="s">
        <v>8272</v>
      </c>
      <c r="O603" s="5">
        <f t="shared" si="45"/>
        <v>1.4E-2</v>
      </c>
      <c r="P603" s="18">
        <f t="shared" si="46"/>
        <v>23.333333333333332</v>
      </c>
      <c r="Q603" t="s">
        <v>8320</v>
      </c>
      <c r="R603" t="s">
        <v>8321</v>
      </c>
      <c r="S603" s="10">
        <f t="shared" si="47"/>
        <v>41969.858090277776</v>
      </c>
      <c r="T603" s="11">
        <f t="shared" si="48"/>
        <v>41999.858090277776</v>
      </c>
      <c r="U603">
        <f t="shared" si="49"/>
        <v>30</v>
      </c>
      <c r="W603" s="20">
        <v>6</v>
      </c>
      <c r="X603" s="18">
        <v>140</v>
      </c>
      <c r="Y603" s="5">
        <v>1.4E-2</v>
      </c>
    </row>
    <row r="604" spans="1:25" ht="42.75" hidden="1" x14ac:dyDescent="0.4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20">
        <v>0</v>
      </c>
      <c r="M604" t="b">
        <v>0</v>
      </c>
      <c r="N604" t="s">
        <v>8272</v>
      </c>
      <c r="O604" s="5">
        <f t="shared" si="45"/>
        <v>0</v>
      </c>
      <c r="P604" s="18" t="e">
        <f t="shared" si="46"/>
        <v>#DIV/0!</v>
      </c>
      <c r="Q604" t="s">
        <v>8320</v>
      </c>
      <c r="R604" t="s">
        <v>8321</v>
      </c>
      <c r="S604" s="10">
        <f t="shared" si="47"/>
        <v>42143.79415509259</v>
      </c>
      <c r="T604" s="11">
        <f t="shared" si="48"/>
        <v>42173.79415509259</v>
      </c>
      <c r="U604">
        <f t="shared" si="49"/>
        <v>30</v>
      </c>
      <c r="W604" s="20">
        <v>0</v>
      </c>
      <c r="X604" s="18">
        <v>0</v>
      </c>
      <c r="Y604" s="5">
        <v>0</v>
      </c>
    </row>
    <row r="605" spans="1:25" ht="42.75" x14ac:dyDescent="0.4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20">
        <v>13</v>
      </c>
      <c r="M605" t="b">
        <v>0</v>
      </c>
      <c r="N605" t="s">
        <v>8272</v>
      </c>
      <c r="O605" s="5">
        <f t="shared" si="45"/>
        <v>3.9334666666666664E-2</v>
      </c>
      <c r="P605" s="18">
        <f t="shared" si="46"/>
        <v>45.386153846153846</v>
      </c>
      <c r="Q605" t="s">
        <v>8320</v>
      </c>
      <c r="R605" t="s">
        <v>8321</v>
      </c>
      <c r="S605" s="10">
        <f t="shared" si="47"/>
        <v>41835.639155092591</v>
      </c>
      <c r="T605" s="11">
        <f t="shared" si="48"/>
        <v>41865.639155092591</v>
      </c>
      <c r="U605">
        <f t="shared" si="49"/>
        <v>30</v>
      </c>
      <c r="W605" s="20">
        <v>13</v>
      </c>
      <c r="X605" s="18">
        <v>590.02</v>
      </c>
      <c r="Y605" s="5">
        <v>3.9334666666666664E-2</v>
      </c>
    </row>
    <row r="606" spans="1:25" ht="42.75" hidden="1" x14ac:dyDescent="0.4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20">
        <v>0</v>
      </c>
      <c r="M606" t="b">
        <v>0</v>
      </c>
      <c r="N606" t="s">
        <v>8272</v>
      </c>
      <c r="O606" s="5">
        <f t="shared" si="45"/>
        <v>0</v>
      </c>
      <c r="P606" s="18" t="e">
        <f t="shared" si="46"/>
        <v>#DIV/0!</v>
      </c>
      <c r="Q606" t="s">
        <v>8320</v>
      </c>
      <c r="R606" t="s">
        <v>8321</v>
      </c>
      <c r="S606" s="10">
        <f t="shared" si="47"/>
        <v>41849.035370370373</v>
      </c>
      <c r="T606" s="11">
        <f t="shared" si="48"/>
        <v>41879.035370370373</v>
      </c>
      <c r="U606">
        <f t="shared" si="49"/>
        <v>30</v>
      </c>
      <c r="W606" s="20">
        <v>0</v>
      </c>
      <c r="X606" s="18">
        <v>0</v>
      </c>
      <c r="Y606" s="5">
        <v>0</v>
      </c>
    </row>
    <row r="607" spans="1:25" ht="28.5" x14ac:dyDescent="0.4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20">
        <v>8</v>
      </c>
      <c r="M607" t="b">
        <v>0</v>
      </c>
      <c r="N607" t="s">
        <v>8272</v>
      </c>
      <c r="O607" s="5">
        <f t="shared" si="45"/>
        <v>2.6200000000000001E-2</v>
      </c>
      <c r="P607" s="18">
        <f t="shared" si="46"/>
        <v>16.375</v>
      </c>
      <c r="Q607" t="s">
        <v>8320</v>
      </c>
      <c r="R607" t="s">
        <v>8321</v>
      </c>
      <c r="S607" s="10">
        <f t="shared" si="47"/>
        <v>42194.357731481476</v>
      </c>
      <c r="T607" s="11">
        <f t="shared" si="48"/>
        <v>42239.357731481476</v>
      </c>
      <c r="U607">
        <f t="shared" si="49"/>
        <v>45</v>
      </c>
      <c r="W607" s="20">
        <v>8</v>
      </c>
      <c r="X607" s="18">
        <v>131</v>
      </c>
      <c r="Y607" s="5">
        <v>2.6200000000000001E-2</v>
      </c>
    </row>
    <row r="608" spans="1:25" ht="42.75" hidden="1" x14ac:dyDescent="0.4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20">
        <v>1</v>
      </c>
      <c r="M608" t="b">
        <v>0</v>
      </c>
      <c r="N608" t="s">
        <v>8272</v>
      </c>
      <c r="O608" s="5">
        <f t="shared" si="45"/>
        <v>2E-3</v>
      </c>
      <c r="P608" s="18">
        <f t="shared" si="46"/>
        <v>10</v>
      </c>
      <c r="Q608" t="s">
        <v>8320</v>
      </c>
      <c r="R608" t="s">
        <v>8321</v>
      </c>
      <c r="S608" s="10">
        <f t="shared" si="47"/>
        <v>42102.650567129633</v>
      </c>
      <c r="T608" s="11">
        <f t="shared" si="48"/>
        <v>42148.625</v>
      </c>
      <c r="U608">
        <f t="shared" si="49"/>
        <v>46</v>
      </c>
      <c r="W608" s="20">
        <v>1</v>
      </c>
      <c r="X608" s="18">
        <v>10</v>
      </c>
      <c r="Y608" s="5">
        <v>2E-3</v>
      </c>
    </row>
    <row r="609" spans="1:25" ht="42.75" hidden="1" x14ac:dyDescent="0.4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20">
        <v>0</v>
      </c>
      <c r="M609" t="b">
        <v>0</v>
      </c>
      <c r="N609" t="s">
        <v>8272</v>
      </c>
      <c r="O609" s="5">
        <f t="shared" si="45"/>
        <v>0</v>
      </c>
      <c r="P609" s="18" t="e">
        <f t="shared" si="46"/>
        <v>#DIV/0!</v>
      </c>
      <c r="Q609" t="s">
        <v>8320</v>
      </c>
      <c r="R609" t="s">
        <v>8321</v>
      </c>
      <c r="S609" s="10">
        <f t="shared" si="47"/>
        <v>42300.825648148151</v>
      </c>
      <c r="T609" s="11">
        <f t="shared" si="48"/>
        <v>42330.867314814815</v>
      </c>
      <c r="U609">
        <f t="shared" si="49"/>
        <v>30</v>
      </c>
      <c r="W609" s="20">
        <v>0</v>
      </c>
      <c r="X609" s="18">
        <v>0</v>
      </c>
      <c r="Y609" s="5">
        <v>0</v>
      </c>
    </row>
    <row r="610" spans="1:25" ht="42.75" hidden="1" x14ac:dyDescent="0.4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20">
        <v>5</v>
      </c>
      <c r="M610" t="b">
        <v>0</v>
      </c>
      <c r="N610" t="s">
        <v>8272</v>
      </c>
      <c r="O610" s="5">
        <f t="shared" si="45"/>
        <v>9.7400000000000004E-3</v>
      </c>
      <c r="P610" s="18">
        <f t="shared" si="46"/>
        <v>292.2</v>
      </c>
      <c r="Q610" t="s">
        <v>8320</v>
      </c>
      <c r="R610" t="s">
        <v>8321</v>
      </c>
      <c r="S610" s="10">
        <f t="shared" si="47"/>
        <v>42140.921064814815</v>
      </c>
      <c r="T610" s="11">
        <f t="shared" si="48"/>
        <v>42170.921064814815</v>
      </c>
      <c r="U610">
        <f t="shared" si="49"/>
        <v>30</v>
      </c>
      <c r="W610" s="20">
        <v>5</v>
      </c>
      <c r="X610" s="18">
        <v>1461</v>
      </c>
      <c r="Y610" s="5">
        <v>9.7400000000000004E-3</v>
      </c>
    </row>
    <row r="611" spans="1:25" ht="42.75" hidden="1" x14ac:dyDescent="0.4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20">
        <v>1</v>
      </c>
      <c r="M611" t="b">
        <v>0</v>
      </c>
      <c r="N611" t="s">
        <v>8272</v>
      </c>
      <c r="O611" s="5">
        <f t="shared" si="45"/>
        <v>6.41025641025641E-3</v>
      </c>
      <c r="P611" s="18">
        <f t="shared" si="46"/>
        <v>5</v>
      </c>
      <c r="Q611" t="s">
        <v>8320</v>
      </c>
      <c r="R611" t="s">
        <v>8321</v>
      </c>
      <c r="S611" s="10">
        <f t="shared" si="47"/>
        <v>42307.034074074079</v>
      </c>
      <c r="T611" s="11">
        <f t="shared" si="48"/>
        <v>42337.075740740736</v>
      </c>
      <c r="U611">
        <f t="shared" si="49"/>
        <v>30</v>
      </c>
      <c r="W611" s="20">
        <v>1</v>
      </c>
      <c r="X611" s="18">
        <v>5</v>
      </c>
      <c r="Y611" s="5">
        <v>6.41025641025641E-3</v>
      </c>
    </row>
    <row r="612" spans="1:25" ht="42.75" hidden="1" x14ac:dyDescent="0.4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20">
        <v>0</v>
      </c>
      <c r="M612" t="b">
        <v>0</v>
      </c>
      <c r="N612" t="s">
        <v>8272</v>
      </c>
      <c r="O612" s="5">
        <f t="shared" si="45"/>
        <v>0</v>
      </c>
      <c r="P612" s="18" t="e">
        <f t="shared" si="46"/>
        <v>#DIV/0!</v>
      </c>
      <c r="Q612" t="s">
        <v>8320</v>
      </c>
      <c r="R612" t="s">
        <v>8321</v>
      </c>
      <c r="S612" s="10">
        <f t="shared" si="47"/>
        <v>42086.83085648148</v>
      </c>
      <c r="T612" s="11">
        <f t="shared" si="48"/>
        <v>42116.83085648148</v>
      </c>
      <c r="U612">
        <f t="shared" si="49"/>
        <v>30</v>
      </c>
      <c r="W612" s="20">
        <v>0</v>
      </c>
      <c r="X612" s="18">
        <v>0</v>
      </c>
      <c r="Y612" s="5">
        <v>0</v>
      </c>
    </row>
    <row r="613" spans="1:25" ht="42.75" hidden="1" x14ac:dyDescent="0.4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20">
        <v>0</v>
      </c>
      <c r="M613" t="b">
        <v>0</v>
      </c>
      <c r="N613" t="s">
        <v>8272</v>
      </c>
      <c r="O613" s="5">
        <f t="shared" si="45"/>
        <v>0</v>
      </c>
      <c r="P613" s="18" t="e">
        <f t="shared" si="46"/>
        <v>#DIV/0!</v>
      </c>
      <c r="Q613" t="s">
        <v>8320</v>
      </c>
      <c r="R613" t="s">
        <v>8321</v>
      </c>
      <c r="S613" s="10">
        <f t="shared" si="47"/>
        <v>42328.560613425929</v>
      </c>
      <c r="T613" s="11">
        <f t="shared" si="48"/>
        <v>42388.560613425929</v>
      </c>
      <c r="U613">
        <f t="shared" si="49"/>
        <v>60</v>
      </c>
      <c r="W613" s="20">
        <v>0</v>
      </c>
      <c r="X613" s="18">
        <v>0</v>
      </c>
      <c r="Y613" s="5">
        <v>0</v>
      </c>
    </row>
    <row r="614" spans="1:25" ht="28.5" hidden="1" x14ac:dyDescent="0.4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20">
        <v>0</v>
      </c>
      <c r="M614" t="b">
        <v>0</v>
      </c>
      <c r="N614" t="s">
        <v>8272</v>
      </c>
      <c r="O614" s="5">
        <f t="shared" si="45"/>
        <v>0</v>
      </c>
      <c r="P614" s="18" t="e">
        <f t="shared" si="46"/>
        <v>#DIV/0!</v>
      </c>
      <c r="Q614" t="s">
        <v>8320</v>
      </c>
      <c r="R614" t="s">
        <v>8321</v>
      </c>
      <c r="S614" s="10">
        <f t="shared" si="47"/>
        <v>42585.031782407401</v>
      </c>
      <c r="T614" s="11">
        <f t="shared" si="48"/>
        <v>42615.031782407401</v>
      </c>
      <c r="U614">
        <f t="shared" si="49"/>
        <v>30</v>
      </c>
      <c r="W614" s="20">
        <v>0</v>
      </c>
      <c r="X614" s="18">
        <v>0</v>
      </c>
      <c r="Y614" s="5">
        <v>0</v>
      </c>
    </row>
    <row r="615" spans="1:25" ht="42.75" x14ac:dyDescent="0.4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20">
        <v>121</v>
      </c>
      <c r="M615" t="b">
        <v>0</v>
      </c>
      <c r="N615" t="s">
        <v>8272</v>
      </c>
      <c r="O615" s="5">
        <f t="shared" si="45"/>
        <v>0.21363333333333334</v>
      </c>
      <c r="P615" s="18">
        <f t="shared" si="46"/>
        <v>105.93388429752066</v>
      </c>
      <c r="Q615" t="s">
        <v>8320</v>
      </c>
      <c r="R615" t="s">
        <v>8321</v>
      </c>
      <c r="S615" s="10">
        <f t="shared" si="47"/>
        <v>42247.496759259258</v>
      </c>
      <c r="T615" s="11">
        <f t="shared" si="48"/>
        <v>42278.207638888889</v>
      </c>
      <c r="U615">
        <f t="shared" si="49"/>
        <v>31</v>
      </c>
      <c r="W615" s="20">
        <v>121</v>
      </c>
      <c r="X615" s="18">
        <v>12818</v>
      </c>
      <c r="Y615" s="5">
        <v>0.21363333333333334</v>
      </c>
    </row>
    <row r="616" spans="1:25" ht="42.75" hidden="1" x14ac:dyDescent="0.4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20">
        <v>0</v>
      </c>
      <c r="M616" t="b">
        <v>0</v>
      </c>
      <c r="N616" t="s">
        <v>8272</v>
      </c>
      <c r="O616" s="5">
        <f t="shared" si="45"/>
        <v>0</v>
      </c>
      <c r="P616" s="18" t="e">
        <f t="shared" si="46"/>
        <v>#DIV/0!</v>
      </c>
      <c r="Q616" t="s">
        <v>8320</v>
      </c>
      <c r="R616" t="s">
        <v>8321</v>
      </c>
      <c r="S616" s="10">
        <f t="shared" si="47"/>
        <v>42515.061805555553</v>
      </c>
      <c r="T616" s="11">
        <f t="shared" si="48"/>
        <v>42545.061805555553</v>
      </c>
      <c r="U616">
        <f t="shared" si="49"/>
        <v>30</v>
      </c>
      <c r="W616" s="20">
        <v>0</v>
      </c>
      <c r="X616" s="18">
        <v>0</v>
      </c>
      <c r="Y616" s="5">
        <v>0</v>
      </c>
    </row>
    <row r="617" spans="1:25" ht="42.75" hidden="1" x14ac:dyDescent="0.4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20">
        <v>0</v>
      </c>
      <c r="M617" t="b">
        <v>0</v>
      </c>
      <c r="N617" t="s">
        <v>8272</v>
      </c>
      <c r="O617" s="5">
        <f t="shared" si="45"/>
        <v>0</v>
      </c>
      <c r="P617" s="18" t="e">
        <f t="shared" si="46"/>
        <v>#DIV/0!</v>
      </c>
      <c r="Q617" t="s">
        <v>8320</v>
      </c>
      <c r="R617" t="s">
        <v>8321</v>
      </c>
      <c r="S617" s="10">
        <f t="shared" si="47"/>
        <v>42242.122210648144</v>
      </c>
      <c r="T617" s="11">
        <f t="shared" si="48"/>
        <v>42272.122210648144</v>
      </c>
      <c r="U617">
        <f t="shared" si="49"/>
        <v>30</v>
      </c>
      <c r="W617" s="20">
        <v>0</v>
      </c>
      <c r="X617" s="18">
        <v>0</v>
      </c>
      <c r="Y617" s="5">
        <v>0</v>
      </c>
    </row>
    <row r="618" spans="1:25" ht="42.75" hidden="1" x14ac:dyDescent="0.4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20">
        <v>0</v>
      </c>
      <c r="M618" t="b">
        <v>0</v>
      </c>
      <c r="N618" t="s">
        <v>8272</v>
      </c>
      <c r="O618" s="5">
        <f t="shared" si="45"/>
        <v>0</v>
      </c>
      <c r="P618" s="18" t="e">
        <f t="shared" si="46"/>
        <v>#DIV/0!</v>
      </c>
      <c r="Q618" t="s">
        <v>8320</v>
      </c>
      <c r="R618" t="s">
        <v>8321</v>
      </c>
      <c r="S618" s="10">
        <f t="shared" si="47"/>
        <v>42761.376238425932</v>
      </c>
      <c r="T618" s="11">
        <f t="shared" si="48"/>
        <v>42791.376238425932</v>
      </c>
      <c r="U618">
        <f t="shared" si="49"/>
        <v>30</v>
      </c>
      <c r="W618" s="20">
        <v>0</v>
      </c>
      <c r="X618" s="18">
        <v>0</v>
      </c>
      <c r="Y618" s="5">
        <v>0</v>
      </c>
    </row>
    <row r="619" spans="1:25" ht="42.75" x14ac:dyDescent="0.4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20">
        <v>3</v>
      </c>
      <c r="M619" t="b">
        <v>0</v>
      </c>
      <c r="N619" t="s">
        <v>8272</v>
      </c>
      <c r="O619" s="5">
        <f t="shared" si="45"/>
        <v>0.03</v>
      </c>
      <c r="P619" s="18">
        <f t="shared" si="46"/>
        <v>20</v>
      </c>
      <c r="Q619" t="s">
        <v>8320</v>
      </c>
      <c r="R619" t="s">
        <v>8321</v>
      </c>
      <c r="S619" s="10">
        <f t="shared" si="47"/>
        <v>42087.343090277776</v>
      </c>
      <c r="T619" s="11">
        <f t="shared" si="48"/>
        <v>42132.343090277776</v>
      </c>
      <c r="U619">
        <f t="shared" si="49"/>
        <v>45</v>
      </c>
      <c r="W619" s="20">
        <v>3</v>
      </c>
      <c r="X619" s="18">
        <v>60</v>
      </c>
      <c r="Y619" s="5">
        <v>0.03</v>
      </c>
    </row>
    <row r="620" spans="1:25" ht="42.75" hidden="1" x14ac:dyDescent="0.4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20">
        <v>0</v>
      </c>
      <c r="M620" t="b">
        <v>0</v>
      </c>
      <c r="N620" t="s">
        <v>8272</v>
      </c>
      <c r="O620" s="5">
        <f t="shared" si="45"/>
        <v>0</v>
      </c>
      <c r="P620" s="18" t="e">
        <f t="shared" si="46"/>
        <v>#DIV/0!</v>
      </c>
      <c r="Q620" t="s">
        <v>8320</v>
      </c>
      <c r="R620" t="s">
        <v>8321</v>
      </c>
      <c r="S620" s="10">
        <f t="shared" si="47"/>
        <v>42317.810219907406</v>
      </c>
      <c r="T620" s="11">
        <f t="shared" si="48"/>
        <v>42347.810219907406</v>
      </c>
      <c r="U620">
        <f t="shared" si="49"/>
        <v>30</v>
      </c>
      <c r="W620" s="20">
        <v>0</v>
      </c>
      <c r="X620" s="18">
        <v>0</v>
      </c>
      <c r="Y620" s="5">
        <v>0</v>
      </c>
    </row>
    <row r="621" spans="1:25" ht="28.5" hidden="1" x14ac:dyDescent="0.4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20">
        <v>1</v>
      </c>
      <c r="M621" t="b">
        <v>0</v>
      </c>
      <c r="N621" t="s">
        <v>8272</v>
      </c>
      <c r="O621" s="5">
        <f t="shared" si="45"/>
        <v>3.9999999999999998E-7</v>
      </c>
      <c r="P621" s="18">
        <f t="shared" si="46"/>
        <v>1</v>
      </c>
      <c r="Q621" t="s">
        <v>8320</v>
      </c>
      <c r="R621" t="s">
        <v>8321</v>
      </c>
      <c r="S621" s="10">
        <f t="shared" si="47"/>
        <v>41908.650347222225</v>
      </c>
      <c r="T621" s="11">
        <f t="shared" si="48"/>
        <v>41968.692013888889</v>
      </c>
      <c r="U621">
        <f t="shared" si="49"/>
        <v>60</v>
      </c>
      <c r="W621" s="20">
        <v>1</v>
      </c>
      <c r="X621" s="18">
        <v>1</v>
      </c>
      <c r="Y621" s="5">
        <v>3.9999999999999998E-7</v>
      </c>
    </row>
    <row r="622" spans="1:25" ht="42.75" x14ac:dyDescent="0.4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20">
        <v>1</v>
      </c>
      <c r="M622" t="b">
        <v>0</v>
      </c>
      <c r="N622" t="s">
        <v>8272</v>
      </c>
      <c r="O622" s="5">
        <f t="shared" si="45"/>
        <v>0.01</v>
      </c>
      <c r="P622" s="18">
        <f t="shared" si="46"/>
        <v>300</v>
      </c>
      <c r="Q622" t="s">
        <v>8320</v>
      </c>
      <c r="R622" t="s">
        <v>8321</v>
      </c>
      <c r="S622" s="10">
        <f t="shared" si="47"/>
        <v>41831.716874999998</v>
      </c>
      <c r="T622" s="11">
        <f t="shared" si="48"/>
        <v>41876.716874999998</v>
      </c>
      <c r="U622">
        <f t="shared" si="49"/>
        <v>45</v>
      </c>
      <c r="W622" s="20">
        <v>1</v>
      </c>
      <c r="X622" s="18">
        <v>300</v>
      </c>
      <c r="Y622" s="5">
        <v>0.01</v>
      </c>
    </row>
    <row r="623" spans="1:25" ht="42.75" x14ac:dyDescent="0.4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20">
        <v>3</v>
      </c>
      <c r="M623" t="b">
        <v>0</v>
      </c>
      <c r="N623" t="s">
        <v>8272</v>
      </c>
      <c r="O623" s="5">
        <f t="shared" si="45"/>
        <v>1.044E-2</v>
      </c>
      <c r="P623" s="18">
        <f t="shared" si="46"/>
        <v>87</v>
      </c>
      <c r="Q623" t="s">
        <v>8320</v>
      </c>
      <c r="R623" t="s">
        <v>8321</v>
      </c>
      <c r="S623" s="10">
        <f t="shared" si="47"/>
        <v>42528.987696759257</v>
      </c>
      <c r="T623" s="11">
        <f t="shared" si="48"/>
        <v>42558.987696759257</v>
      </c>
      <c r="U623">
        <f t="shared" si="49"/>
        <v>30</v>
      </c>
      <c r="W623" s="20">
        <v>3</v>
      </c>
      <c r="X623" s="18">
        <v>261</v>
      </c>
      <c r="Y623" s="5">
        <v>1.044E-2</v>
      </c>
    </row>
    <row r="624" spans="1:25" ht="42.75" x14ac:dyDescent="0.4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20">
        <v>9</v>
      </c>
      <c r="M624" t="b">
        <v>0</v>
      </c>
      <c r="N624" t="s">
        <v>8272</v>
      </c>
      <c r="O624" s="5">
        <f t="shared" si="45"/>
        <v>5.6833333333333333E-2</v>
      </c>
      <c r="P624" s="18">
        <f t="shared" si="46"/>
        <v>37.888888888888886</v>
      </c>
      <c r="Q624" t="s">
        <v>8320</v>
      </c>
      <c r="R624" t="s">
        <v>8321</v>
      </c>
      <c r="S624" s="10">
        <f t="shared" si="47"/>
        <v>42532.774745370371</v>
      </c>
      <c r="T624" s="11">
        <f t="shared" si="48"/>
        <v>42552.774745370371</v>
      </c>
      <c r="U624">
        <f t="shared" si="49"/>
        <v>20</v>
      </c>
      <c r="W624" s="20">
        <v>9</v>
      </c>
      <c r="X624" s="18">
        <v>341</v>
      </c>
      <c r="Y624" s="5">
        <v>5.6833333333333333E-2</v>
      </c>
    </row>
    <row r="625" spans="1:25" ht="57" hidden="1" x14ac:dyDescent="0.4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20">
        <v>0</v>
      </c>
      <c r="M625" t="b">
        <v>0</v>
      </c>
      <c r="N625" t="s">
        <v>8272</v>
      </c>
      <c r="O625" s="5">
        <f t="shared" si="45"/>
        <v>0</v>
      </c>
      <c r="P625" s="18" t="e">
        <f t="shared" si="46"/>
        <v>#DIV/0!</v>
      </c>
      <c r="Q625" t="s">
        <v>8320</v>
      </c>
      <c r="R625" t="s">
        <v>8321</v>
      </c>
      <c r="S625" s="10">
        <f t="shared" si="47"/>
        <v>42122.009224537032</v>
      </c>
      <c r="T625" s="11">
        <f t="shared" si="48"/>
        <v>42152.009224537032</v>
      </c>
      <c r="U625">
        <f t="shared" si="49"/>
        <v>30</v>
      </c>
      <c r="W625" s="20">
        <v>0</v>
      </c>
      <c r="X625" s="18">
        <v>0</v>
      </c>
      <c r="Y625" s="5">
        <v>0</v>
      </c>
    </row>
    <row r="626" spans="1:25" ht="42.75" hidden="1" x14ac:dyDescent="0.4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20">
        <v>0</v>
      </c>
      <c r="M626" t="b">
        <v>0</v>
      </c>
      <c r="N626" t="s">
        <v>8272</v>
      </c>
      <c r="O626" s="5">
        <f t="shared" si="45"/>
        <v>0</v>
      </c>
      <c r="P626" s="18" t="e">
        <f t="shared" si="46"/>
        <v>#DIV/0!</v>
      </c>
      <c r="Q626" t="s">
        <v>8320</v>
      </c>
      <c r="R626" t="s">
        <v>8321</v>
      </c>
      <c r="S626" s="10">
        <f t="shared" si="47"/>
        <v>42108.988900462966</v>
      </c>
      <c r="T626" s="11">
        <f t="shared" si="48"/>
        <v>42138.988900462966</v>
      </c>
      <c r="U626">
        <f t="shared" si="49"/>
        <v>30</v>
      </c>
      <c r="W626" s="20">
        <v>0</v>
      </c>
      <c r="X626" s="18">
        <v>0</v>
      </c>
      <c r="Y626" s="5">
        <v>0</v>
      </c>
    </row>
    <row r="627" spans="1:25" ht="42.75" hidden="1" x14ac:dyDescent="0.4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20">
        <v>0</v>
      </c>
      <c r="M627" t="b">
        <v>0</v>
      </c>
      <c r="N627" t="s">
        <v>8272</v>
      </c>
      <c r="O627" s="5">
        <f t="shared" si="45"/>
        <v>0</v>
      </c>
      <c r="P627" s="18" t="e">
        <f t="shared" si="46"/>
        <v>#DIV/0!</v>
      </c>
      <c r="Q627" t="s">
        <v>8320</v>
      </c>
      <c r="R627" t="s">
        <v>8321</v>
      </c>
      <c r="S627" s="10">
        <f t="shared" si="47"/>
        <v>42790.895567129628</v>
      </c>
      <c r="T627" s="11">
        <f t="shared" si="48"/>
        <v>42820.853900462964</v>
      </c>
      <c r="U627">
        <f t="shared" si="49"/>
        <v>30</v>
      </c>
      <c r="W627" s="20">
        <v>0</v>
      </c>
      <c r="X627" s="18">
        <v>0</v>
      </c>
      <c r="Y627" s="5">
        <v>0</v>
      </c>
    </row>
    <row r="628" spans="1:25" ht="42.75" x14ac:dyDescent="0.4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20">
        <v>39</v>
      </c>
      <c r="M628" t="b">
        <v>0</v>
      </c>
      <c r="N628" t="s">
        <v>8272</v>
      </c>
      <c r="O628" s="5">
        <f t="shared" si="45"/>
        <v>0.17380000000000001</v>
      </c>
      <c r="P628" s="18">
        <f t="shared" si="46"/>
        <v>111.41025641025641</v>
      </c>
      <c r="Q628" t="s">
        <v>8320</v>
      </c>
      <c r="R628" t="s">
        <v>8321</v>
      </c>
      <c r="S628" s="10">
        <f t="shared" si="47"/>
        <v>42198.559479166666</v>
      </c>
      <c r="T628" s="11">
        <f t="shared" si="48"/>
        <v>42231.556944444441</v>
      </c>
      <c r="U628">
        <f t="shared" si="49"/>
        <v>33</v>
      </c>
      <c r="W628" s="20">
        <v>39</v>
      </c>
      <c r="X628" s="18">
        <v>4345</v>
      </c>
      <c r="Y628" s="5">
        <v>0.17380000000000001</v>
      </c>
    </row>
    <row r="629" spans="1:25" ht="42.75" hidden="1" x14ac:dyDescent="0.4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20">
        <v>1</v>
      </c>
      <c r="M629" t="b">
        <v>0</v>
      </c>
      <c r="N629" t="s">
        <v>8272</v>
      </c>
      <c r="O629" s="5">
        <f t="shared" si="45"/>
        <v>2.0000000000000001E-4</v>
      </c>
      <c r="P629" s="18">
        <f t="shared" si="46"/>
        <v>90</v>
      </c>
      <c r="Q629" t="s">
        <v>8320</v>
      </c>
      <c r="R629" t="s">
        <v>8321</v>
      </c>
      <c r="S629" s="10">
        <f t="shared" si="47"/>
        <v>42384.306840277779</v>
      </c>
      <c r="T629" s="11">
        <f t="shared" si="48"/>
        <v>42443.958333333328</v>
      </c>
      <c r="U629">
        <f t="shared" si="49"/>
        <v>59</v>
      </c>
      <c r="W629" s="20">
        <v>1</v>
      </c>
      <c r="X629" s="18">
        <v>90</v>
      </c>
      <c r="Y629" s="5">
        <v>2.0000000000000001E-4</v>
      </c>
    </row>
    <row r="630" spans="1:25" ht="42.75" hidden="1" x14ac:dyDescent="0.4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20">
        <v>0</v>
      </c>
      <c r="M630" t="b">
        <v>0</v>
      </c>
      <c r="N630" t="s">
        <v>8272</v>
      </c>
      <c r="O630" s="5">
        <f t="shared" si="45"/>
        <v>0</v>
      </c>
      <c r="P630" s="18" t="e">
        <f t="shared" si="46"/>
        <v>#DIV/0!</v>
      </c>
      <c r="Q630" t="s">
        <v>8320</v>
      </c>
      <c r="R630" t="s">
        <v>8321</v>
      </c>
      <c r="S630" s="10">
        <f t="shared" si="47"/>
        <v>41803.692789351851</v>
      </c>
      <c r="T630" s="11">
        <f t="shared" si="48"/>
        <v>41833.692789351851</v>
      </c>
      <c r="U630">
        <f t="shared" si="49"/>
        <v>30</v>
      </c>
      <c r="W630" s="20">
        <v>0</v>
      </c>
      <c r="X630" s="18">
        <v>0</v>
      </c>
      <c r="Y630" s="5">
        <v>0</v>
      </c>
    </row>
    <row r="631" spans="1:25" ht="42.75" hidden="1" x14ac:dyDescent="0.4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20">
        <v>3</v>
      </c>
      <c r="M631" t="b">
        <v>0</v>
      </c>
      <c r="N631" t="s">
        <v>8272</v>
      </c>
      <c r="O631" s="5">
        <f t="shared" si="45"/>
        <v>1.75E-3</v>
      </c>
      <c r="P631" s="18">
        <f t="shared" si="46"/>
        <v>116.66666666666667</v>
      </c>
      <c r="Q631" t="s">
        <v>8320</v>
      </c>
      <c r="R631" t="s">
        <v>8321</v>
      </c>
      <c r="S631" s="10">
        <f t="shared" si="47"/>
        <v>42474.637824074074</v>
      </c>
      <c r="T631" s="11">
        <f t="shared" si="48"/>
        <v>42504.637824074074</v>
      </c>
      <c r="U631">
        <f t="shared" si="49"/>
        <v>30</v>
      </c>
      <c r="W631" s="20">
        <v>3</v>
      </c>
      <c r="X631" s="18">
        <v>350</v>
      </c>
      <c r="Y631" s="5">
        <v>1.75E-3</v>
      </c>
    </row>
    <row r="632" spans="1:25" ht="42.75" hidden="1" x14ac:dyDescent="0.4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20">
        <v>1</v>
      </c>
      <c r="M632" t="b">
        <v>0</v>
      </c>
      <c r="N632" t="s">
        <v>8272</v>
      </c>
      <c r="O632" s="5">
        <f t="shared" si="45"/>
        <v>8.3340278356529708E-4</v>
      </c>
      <c r="P632" s="18">
        <f t="shared" si="46"/>
        <v>10</v>
      </c>
      <c r="Q632" t="s">
        <v>8320</v>
      </c>
      <c r="R632" t="s">
        <v>8321</v>
      </c>
      <c r="S632" s="10">
        <f t="shared" si="47"/>
        <v>42223.619456018518</v>
      </c>
      <c r="T632" s="11">
        <f t="shared" si="48"/>
        <v>42253.215277777781</v>
      </c>
      <c r="U632">
        <f t="shared" si="49"/>
        <v>30</v>
      </c>
      <c r="W632" s="20">
        <v>1</v>
      </c>
      <c r="X632" s="18">
        <v>10</v>
      </c>
      <c r="Y632" s="5">
        <v>8.3340278356529708E-4</v>
      </c>
    </row>
    <row r="633" spans="1:25" ht="28.5" x14ac:dyDescent="0.4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20">
        <v>9</v>
      </c>
      <c r="M633" t="b">
        <v>0</v>
      </c>
      <c r="N633" t="s">
        <v>8272</v>
      </c>
      <c r="O633" s="5">
        <f t="shared" si="45"/>
        <v>1.38E-2</v>
      </c>
      <c r="P633" s="18">
        <f t="shared" si="46"/>
        <v>76.666666666666671</v>
      </c>
      <c r="Q633" t="s">
        <v>8320</v>
      </c>
      <c r="R633" t="s">
        <v>8321</v>
      </c>
      <c r="S633" s="10">
        <f t="shared" si="47"/>
        <v>42489.772326388891</v>
      </c>
      <c r="T633" s="11">
        <f t="shared" si="48"/>
        <v>42518.772326388891</v>
      </c>
      <c r="U633">
        <f t="shared" si="49"/>
        <v>29</v>
      </c>
      <c r="W633" s="20">
        <v>9</v>
      </c>
      <c r="X633" s="18">
        <v>690</v>
      </c>
      <c r="Y633" s="5">
        <v>1.38E-2</v>
      </c>
    </row>
    <row r="634" spans="1:25" ht="28.5" hidden="1" x14ac:dyDescent="0.4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20">
        <v>0</v>
      </c>
      <c r="M634" t="b">
        <v>0</v>
      </c>
      <c r="N634" t="s">
        <v>8272</v>
      </c>
      <c r="O634" s="5">
        <f t="shared" si="45"/>
        <v>0</v>
      </c>
      <c r="P634" s="18" t="e">
        <f t="shared" si="46"/>
        <v>#DIV/0!</v>
      </c>
      <c r="Q634" t="s">
        <v>8320</v>
      </c>
      <c r="R634" t="s">
        <v>8321</v>
      </c>
      <c r="S634" s="10">
        <f t="shared" si="47"/>
        <v>42303.659317129626</v>
      </c>
      <c r="T634" s="11">
        <f t="shared" si="48"/>
        <v>42333.700983796298</v>
      </c>
      <c r="U634">
        <f t="shared" si="49"/>
        <v>30</v>
      </c>
      <c r="W634" s="20">
        <v>0</v>
      </c>
      <c r="X634" s="18">
        <v>0</v>
      </c>
      <c r="Y634" s="5">
        <v>0</v>
      </c>
    </row>
    <row r="635" spans="1:25" ht="42.75" x14ac:dyDescent="0.4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20">
        <v>25</v>
      </c>
      <c r="M635" t="b">
        <v>0</v>
      </c>
      <c r="N635" t="s">
        <v>8272</v>
      </c>
      <c r="O635" s="5">
        <f t="shared" si="45"/>
        <v>0.1245</v>
      </c>
      <c r="P635" s="18">
        <f t="shared" si="46"/>
        <v>49.8</v>
      </c>
      <c r="Q635" t="s">
        <v>8320</v>
      </c>
      <c r="R635" t="s">
        <v>8321</v>
      </c>
      <c r="S635" s="10">
        <f t="shared" si="47"/>
        <v>42507.29932870371</v>
      </c>
      <c r="T635" s="11">
        <f t="shared" si="48"/>
        <v>42538.958333333328</v>
      </c>
      <c r="U635">
        <f t="shared" si="49"/>
        <v>31</v>
      </c>
      <c r="W635" s="20">
        <v>25</v>
      </c>
      <c r="X635" s="18">
        <v>1245</v>
      </c>
      <c r="Y635" s="5">
        <v>0.1245</v>
      </c>
    </row>
    <row r="636" spans="1:25" ht="28.5" hidden="1" x14ac:dyDescent="0.4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20">
        <v>1</v>
      </c>
      <c r="M636" t="b">
        <v>0</v>
      </c>
      <c r="N636" t="s">
        <v>8272</v>
      </c>
      <c r="O636" s="5">
        <f t="shared" si="45"/>
        <v>2.0000000000000001E-4</v>
      </c>
      <c r="P636" s="18">
        <f t="shared" si="46"/>
        <v>1</v>
      </c>
      <c r="Q636" t="s">
        <v>8320</v>
      </c>
      <c r="R636" t="s">
        <v>8321</v>
      </c>
      <c r="S636" s="10">
        <f t="shared" si="47"/>
        <v>42031.928576388891</v>
      </c>
      <c r="T636" s="11">
        <f t="shared" si="48"/>
        <v>42061.928576388891</v>
      </c>
      <c r="U636">
        <f t="shared" si="49"/>
        <v>30</v>
      </c>
      <c r="W636" s="20">
        <v>1</v>
      </c>
      <c r="X636" s="18">
        <v>1</v>
      </c>
      <c r="Y636" s="5">
        <v>2.0000000000000001E-4</v>
      </c>
    </row>
    <row r="637" spans="1:25" ht="28.5" hidden="1" x14ac:dyDescent="0.4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20">
        <v>1</v>
      </c>
      <c r="M637" t="b">
        <v>0</v>
      </c>
      <c r="N637" t="s">
        <v>8272</v>
      </c>
      <c r="O637" s="5">
        <f t="shared" si="45"/>
        <v>8.0000000000000007E-5</v>
      </c>
      <c r="P637" s="18">
        <f t="shared" si="46"/>
        <v>2</v>
      </c>
      <c r="Q637" t="s">
        <v>8320</v>
      </c>
      <c r="R637" t="s">
        <v>8321</v>
      </c>
      <c r="S637" s="10">
        <f t="shared" si="47"/>
        <v>42076.092152777783</v>
      </c>
      <c r="T637" s="11">
        <f t="shared" si="48"/>
        <v>42106.092152777783</v>
      </c>
      <c r="U637">
        <f t="shared" si="49"/>
        <v>30</v>
      </c>
      <c r="W637" s="20">
        <v>1</v>
      </c>
      <c r="X637" s="18">
        <v>2</v>
      </c>
      <c r="Y637" s="5">
        <v>8.0000000000000007E-5</v>
      </c>
    </row>
    <row r="638" spans="1:25" ht="42.75" hidden="1" x14ac:dyDescent="0.4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20">
        <v>1</v>
      </c>
      <c r="M638" t="b">
        <v>0</v>
      </c>
      <c r="N638" t="s">
        <v>8272</v>
      </c>
      <c r="O638" s="5">
        <f t="shared" si="45"/>
        <v>2E-3</v>
      </c>
      <c r="P638" s="18">
        <f t="shared" si="46"/>
        <v>4</v>
      </c>
      <c r="Q638" t="s">
        <v>8320</v>
      </c>
      <c r="R638" t="s">
        <v>8321</v>
      </c>
      <c r="S638" s="10">
        <f t="shared" si="47"/>
        <v>42131.455439814818</v>
      </c>
      <c r="T638" s="11">
        <f t="shared" si="48"/>
        <v>42161.44930555555</v>
      </c>
      <c r="U638">
        <f t="shared" si="49"/>
        <v>30</v>
      </c>
      <c r="W638" s="20">
        <v>1</v>
      </c>
      <c r="X638" s="18">
        <v>4</v>
      </c>
      <c r="Y638" s="5">
        <v>2E-3</v>
      </c>
    </row>
    <row r="639" spans="1:25" ht="42.75" hidden="1" x14ac:dyDescent="0.4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20">
        <v>0</v>
      </c>
      <c r="M639" t="b">
        <v>0</v>
      </c>
      <c r="N639" t="s">
        <v>8272</v>
      </c>
      <c r="O639" s="5">
        <f t="shared" si="45"/>
        <v>0</v>
      </c>
      <c r="P639" s="18" t="e">
        <f t="shared" si="46"/>
        <v>#DIV/0!</v>
      </c>
      <c r="Q639" t="s">
        <v>8320</v>
      </c>
      <c r="R639" t="s">
        <v>8321</v>
      </c>
      <c r="S639" s="10">
        <f t="shared" si="47"/>
        <v>42762.962013888886</v>
      </c>
      <c r="T639" s="11">
        <f t="shared" si="48"/>
        <v>42791.961111111115</v>
      </c>
      <c r="U639">
        <f t="shared" si="49"/>
        <v>29</v>
      </c>
      <c r="W639" s="20">
        <v>0</v>
      </c>
      <c r="X639" s="18">
        <v>0</v>
      </c>
      <c r="Y639" s="5">
        <v>0</v>
      </c>
    </row>
    <row r="640" spans="1:25" hidden="1" x14ac:dyDescent="0.4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20">
        <v>6</v>
      </c>
      <c r="M640" t="b">
        <v>0</v>
      </c>
      <c r="N640" t="s">
        <v>8272</v>
      </c>
      <c r="O640" s="5">
        <f t="shared" si="45"/>
        <v>9.0000000000000006E-5</v>
      </c>
      <c r="P640" s="18">
        <f t="shared" si="46"/>
        <v>3</v>
      </c>
      <c r="Q640" t="s">
        <v>8320</v>
      </c>
      <c r="R640" t="s">
        <v>8321</v>
      </c>
      <c r="S640" s="10">
        <f t="shared" si="47"/>
        <v>42759.593310185184</v>
      </c>
      <c r="T640" s="11">
        <f t="shared" si="48"/>
        <v>42819.55164351852</v>
      </c>
      <c r="U640">
        <f t="shared" si="49"/>
        <v>60</v>
      </c>
      <c r="W640" s="20">
        <v>6</v>
      </c>
      <c r="X640" s="18">
        <v>18</v>
      </c>
      <c r="Y640" s="5">
        <v>9.0000000000000006E-5</v>
      </c>
    </row>
    <row r="641" spans="1:25" ht="28.5" hidden="1" x14ac:dyDescent="0.4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20">
        <v>1</v>
      </c>
      <c r="M641" t="b">
        <v>0</v>
      </c>
      <c r="N641" t="s">
        <v>8272</v>
      </c>
      <c r="O641" s="5">
        <f t="shared" si="45"/>
        <v>9.9999999999999995E-7</v>
      </c>
      <c r="P641" s="18">
        <f t="shared" si="46"/>
        <v>1</v>
      </c>
      <c r="Q641" t="s">
        <v>8320</v>
      </c>
      <c r="R641" t="s">
        <v>8321</v>
      </c>
      <c r="S641" s="10">
        <f t="shared" si="47"/>
        <v>41865.583275462966</v>
      </c>
      <c r="T641" s="11">
        <f t="shared" si="48"/>
        <v>41925.583275462966</v>
      </c>
      <c r="U641">
        <f t="shared" si="49"/>
        <v>60</v>
      </c>
      <c r="W641" s="20">
        <v>1</v>
      </c>
      <c r="X641" s="18">
        <v>1</v>
      </c>
      <c r="Y641" s="5">
        <v>9.9999999999999995E-7</v>
      </c>
    </row>
    <row r="642" spans="1:25" ht="42.75" x14ac:dyDescent="0.4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20">
        <v>2</v>
      </c>
      <c r="M642" t="b">
        <v>1</v>
      </c>
      <c r="N642" t="s">
        <v>8273</v>
      </c>
      <c r="O642" s="5">
        <f t="shared" si="45"/>
        <v>1.4428571428571428</v>
      </c>
      <c r="P642" s="18">
        <f t="shared" si="46"/>
        <v>50.5</v>
      </c>
      <c r="Q642" t="s">
        <v>8320</v>
      </c>
      <c r="R642" t="s">
        <v>8322</v>
      </c>
      <c r="S642" s="10">
        <f t="shared" si="47"/>
        <v>42683.420312500006</v>
      </c>
      <c r="T642" s="11">
        <f t="shared" si="48"/>
        <v>42698.958333333328</v>
      </c>
      <c r="U642">
        <f t="shared" si="49"/>
        <v>15</v>
      </c>
      <c r="W642" s="20">
        <v>2</v>
      </c>
      <c r="X642" s="18">
        <v>101</v>
      </c>
      <c r="Y642" s="5">
        <v>1.4428571428571428</v>
      </c>
    </row>
    <row r="643" spans="1:25" ht="42.75" x14ac:dyDescent="0.4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20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18">
        <f t="shared" ref="P643:P706" si="51">E643/L643</f>
        <v>151.31746031746033</v>
      </c>
      <c r="Q643" t="s">
        <v>8320</v>
      </c>
      <c r="R643" t="s">
        <v>8322</v>
      </c>
      <c r="S643" s="10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_xlfn.DAYS(T643,S643)</f>
        <v>30</v>
      </c>
      <c r="W643" s="20">
        <v>315</v>
      </c>
      <c r="X643" s="18">
        <v>47665</v>
      </c>
      <c r="Y643" s="5">
        <v>1.1916249999999999</v>
      </c>
    </row>
    <row r="644" spans="1:25" ht="42.75" hidden="1" x14ac:dyDescent="0.4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20">
        <v>2174</v>
      </c>
      <c r="M644" t="b">
        <v>1</v>
      </c>
      <c r="N644" t="s">
        <v>8273</v>
      </c>
      <c r="O644" s="5">
        <f t="shared" si="50"/>
        <v>14.604850000000001</v>
      </c>
      <c r="P644" s="18">
        <f t="shared" si="51"/>
        <v>134.3592456301748</v>
      </c>
      <c r="Q644" t="s">
        <v>8320</v>
      </c>
      <c r="R644" t="s">
        <v>8322</v>
      </c>
      <c r="S644" s="10">
        <f t="shared" si="52"/>
        <v>42199.651319444441</v>
      </c>
      <c r="T644" s="11">
        <f t="shared" si="53"/>
        <v>42235.651319444441</v>
      </c>
      <c r="U644">
        <f t="shared" si="54"/>
        <v>36</v>
      </c>
      <c r="W644" s="20">
        <v>2174</v>
      </c>
      <c r="X644" s="18">
        <v>292097</v>
      </c>
      <c r="Y644" s="5">
        <v>14.604850000000001</v>
      </c>
    </row>
    <row r="645" spans="1:25" ht="28.5" x14ac:dyDescent="0.4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20">
        <v>152</v>
      </c>
      <c r="M645" t="b">
        <v>1</v>
      </c>
      <c r="N645" t="s">
        <v>8273</v>
      </c>
      <c r="O645" s="5">
        <f t="shared" si="50"/>
        <v>1.0580799999999999</v>
      </c>
      <c r="P645" s="18">
        <f t="shared" si="51"/>
        <v>174.02631578947367</v>
      </c>
      <c r="Q645" t="s">
        <v>8320</v>
      </c>
      <c r="R645" t="s">
        <v>8322</v>
      </c>
      <c r="S645" s="10">
        <f t="shared" si="52"/>
        <v>42100.642071759255</v>
      </c>
      <c r="T645" s="11">
        <f t="shared" si="53"/>
        <v>42155.642071759255</v>
      </c>
      <c r="U645">
        <f t="shared" si="54"/>
        <v>55</v>
      </c>
      <c r="W645" s="20">
        <v>152</v>
      </c>
      <c r="X645" s="18">
        <v>26452</v>
      </c>
      <c r="Y645" s="5">
        <v>1.0580799999999999</v>
      </c>
    </row>
    <row r="646" spans="1:25" ht="42.75" hidden="1" x14ac:dyDescent="0.4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20">
        <v>1021</v>
      </c>
      <c r="M646" t="b">
        <v>1</v>
      </c>
      <c r="N646" t="s">
        <v>8273</v>
      </c>
      <c r="O646" s="5">
        <f t="shared" si="50"/>
        <v>3.0011791999999997</v>
      </c>
      <c r="P646" s="18">
        <f t="shared" si="51"/>
        <v>73.486268364348675</v>
      </c>
      <c r="Q646" t="s">
        <v>8320</v>
      </c>
      <c r="R646" t="s">
        <v>8322</v>
      </c>
      <c r="S646" s="10">
        <f t="shared" si="52"/>
        <v>41898.665960648148</v>
      </c>
      <c r="T646" s="11">
        <f t="shared" si="53"/>
        <v>41941.041666666664</v>
      </c>
      <c r="U646">
        <f t="shared" si="54"/>
        <v>43</v>
      </c>
      <c r="W646" s="20">
        <v>1021</v>
      </c>
      <c r="X646" s="18">
        <v>75029.48</v>
      </c>
      <c r="Y646" s="5">
        <v>3.0011791999999997</v>
      </c>
    </row>
    <row r="647" spans="1:25" ht="28.5" x14ac:dyDescent="0.4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20">
        <v>237</v>
      </c>
      <c r="M647" t="b">
        <v>1</v>
      </c>
      <c r="N647" t="s">
        <v>8273</v>
      </c>
      <c r="O647" s="5">
        <f t="shared" si="50"/>
        <v>2.7869999999999999</v>
      </c>
      <c r="P647" s="18">
        <f t="shared" si="51"/>
        <v>23.518987341772153</v>
      </c>
      <c r="Q647" t="s">
        <v>8320</v>
      </c>
      <c r="R647" t="s">
        <v>8322</v>
      </c>
      <c r="S647" s="10">
        <f t="shared" si="52"/>
        <v>42564.026319444441</v>
      </c>
      <c r="T647" s="11">
        <f t="shared" si="53"/>
        <v>42594.026319444441</v>
      </c>
      <c r="U647">
        <f t="shared" si="54"/>
        <v>30</v>
      </c>
      <c r="W647" s="20">
        <v>237</v>
      </c>
      <c r="X647" s="18">
        <v>5574</v>
      </c>
      <c r="Y647" s="5">
        <v>2.7869999999999999</v>
      </c>
    </row>
    <row r="648" spans="1:25" ht="42.75" x14ac:dyDescent="0.4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20">
        <v>27</v>
      </c>
      <c r="M648" t="b">
        <v>1</v>
      </c>
      <c r="N648" t="s">
        <v>8273</v>
      </c>
      <c r="O648" s="5">
        <f t="shared" si="50"/>
        <v>1.3187625000000001</v>
      </c>
      <c r="P648" s="18">
        <f t="shared" si="51"/>
        <v>39.074444444444445</v>
      </c>
      <c r="Q648" t="s">
        <v>8320</v>
      </c>
      <c r="R648" t="s">
        <v>8322</v>
      </c>
      <c r="S648" s="10">
        <f t="shared" si="52"/>
        <v>41832.852627314816</v>
      </c>
      <c r="T648" s="11">
        <f t="shared" si="53"/>
        <v>41862.852627314816</v>
      </c>
      <c r="U648">
        <f t="shared" si="54"/>
        <v>30</v>
      </c>
      <c r="W648" s="20">
        <v>27</v>
      </c>
      <c r="X648" s="18">
        <v>1055.01</v>
      </c>
      <c r="Y648" s="5">
        <v>1.3187625000000001</v>
      </c>
    </row>
    <row r="649" spans="1:25" ht="42.75" x14ac:dyDescent="0.4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20">
        <v>17</v>
      </c>
      <c r="M649" t="b">
        <v>1</v>
      </c>
      <c r="N649" t="s">
        <v>8273</v>
      </c>
      <c r="O649" s="5">
        <f t="shared" si="50"/>
        <v>1.0705</v>
      </c>
      <c r="P649" s="18">
        <f t="shared" si="51"/>
        <v>125.94117647058823</v>
      </c>
      <c r="Q649" t="s">
        <v>8320</v>
      </c>
      <c r="R649" t="s">
        <v>8322</v>
      </c>
      <c r="S649" s="10">
        <f t="shared" si="52"/>
        <v>42416.767928240741</v>
      </c>
      <c r="T649" s="11">
        <f t="shared" si="53"/>
        <v>42446.726261574076</v>
      </c>
      <c r="U649">
        <f t="shared" si="54"/>
        <v>30</v>
      </c>
      <c r="W649" s="20">
        <v>17</v>
      </c>
      <c r="X649" s="18">
        <v>2141</v>
      </c>
      <c r="Y649" s="5">
        <v>1.0705</v>
      </c>
    </row>
    <row r="650" spans="1:25" ht="28.5" x14ac:dyDescent="0.4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20">
        <v>27</v>
      </c>
      <c r="M650" t="b">
        <v>1</v>
      </c>
      <c r="N650" t="s">
        <v>8273</v>
      </c>
      <c r="O650" s="5">
        <f t="shared" si="50"/>
        <v>1.2682285714285715</v>
      </c>
      <c r="P650" s="18">
        <f t="shared" si="51"/>
        <v>1644</v>
      </c>
      <c r="Q650" t="s">
        <v>8320</v>
      </c>
      <c r="R650" t="s">
        <v>8322</v>
      </c>
      <c r="S650" s="10">
        <f t="shared" si="52"/>
        <v>41891.693379629629</v>
      </c>
      <c r="T650" s="11">
        <f t="shared" si="53"/>
        <v>41926.693379629629</v>
      </c>
      <c r="U650">
        <f t="shared" si="54"/>
        <v>35</v>
      </c>
      <c r="W650" s="20">
        <v>27</v>
      </c>
      <c r="X650" s="18">
        <v>44388</v>
      </c>
      <c r="Y650" s="5">
        <v>1.2682285714285715</v>
      </c>
    </row>
    <row r="651" spans="1:25" ht="42.75" x14ac:dyDescent="0.4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20">
        <v>82</v>
      </c>
      <c r="M651" t="b">
        <v>1</v>
      </c>
      <c r="N651" t="s">
        <v>8273</v>
      </c>
      <c r="O651" s="5">
        <f t="shared" si="50"/>
        <v>1.3996</v>
      </c>
      <c r="P651" s="18">
        <f t="shared" si="51"/>
        <v>42.670731707317074</v>
      </c>
      <c r="Q651" t="s">
        <v>8320</v>
      </c>
      <c r="R651" t="s">
        <v>8322</v>
      </c>
      <c r="S651" s="10">
        <f t="shared" si="52"/>
        <v>41877.912187499998</v>
      </c>
      <c r="T651" s="11">
        <f t="shared" si="53"/>
        <v>41898.912187499998</v>
      </c>
      <c r="U651">
        <f t="shared" si="54"/>
        <v>21</v>
      </c>
      <c r="W651" s="20">
        <v>82</v>
      </c>
      <c r="X651" s="18">
        <v>3499</v>
      </c>
      <c r="Y651" s="5">
        <v>1.3996</v>
      </c>
    </row>
    <row r="652" spans="1:25" ht="42.75" x14ac:dyDescent="0.4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20">
        <v>48</v>
      </c>
      <c r="M652" t="b">
        <v>1</v>
      </c>
      <c r="N652" t="s">
        <v>8273</v>
      </c>
      <c r="O652" s="5">
        <f t="shared" si="50"/>
        <v>1.1240000000000001</v>
      </c>
      <c r="P652" s="18">
        <f t="shared" si="51"/>
        <v>35.125</v>
      </c>
      <c r="Q652" t="s">
        <v>8320</v>
      </c>
      <c r="R652" t="s">
        <v>8322</v>
      </c>
      <c r="S652" s="10">
        <f t="shared" si="52"/>
        <v>41932.036851851852</v>
      </c>
      <c r="T652" s="11">
        <f t="shared" si="53"/>
        <v>41992.078518518523</v>
      </c>
      <c r="U652">
        <f t="shared" si="54"/>
        <v>60</v>
      </c>
      <c r="W652" s="20">
        <v>48</v>
      </c>
      <c r="X652" s="18">
        <v>1686</v>
      </c>
      <c r="Y652" s="5">
        <v>1.1240000000000001</v>
      </c>
    </row>
    <row r="653" spans="1:25" ht="42.75" x14ac:dyDescent="0.4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20">
        <v>105</v>
      </c>
      <c r="M653" t="b">
        <v>1</v>
      </c>
      <c r="N653" t="s">
        <v>8273</v>
      </c>
      <c r="O653" s="5">
        <f t="shared" si="50"/>
        <v>1.00528</v>
      </c>
      <c r="P653" s="18">
        <f t="shared" si="51"/>
        <v>239.35238095238094</v>
      </c>
      <c r="Q653" t="s">
        <v>8320</v>
      </c>
      <c r="R653" t="s">
        <v>8322</v>
      </c>
      <c r="S653" s="10">
        <f t="shared" si="52"/>
        <v>41956.017488425925</v>
      </c>
      <c r="T653" s="11">
        <f t="shared" si="53"/>
        <v>41986.017488425925</v>
      </c>
      <c r="U653">
        <f t="shared" si="54"/>
        <v>30</v>
      </c>
      <c r="W653" s="20">
        <v>105</v>
      </c>
      <c r="X653" s="18">
        <v>25132</v>
      </c>
      <c r="Y653" s="5">
        <v>1.00528</v>
      </c>
    </row>
    <row r="654" spans="1:25" ht="57" x14ac:dyDescent="0.4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20">
        <v>28</v>
      </c>
      <c r="M654" t="b">
        <v>1</v>
      </c>
      <c r="N654" t="s">
        <v>8273</v>
      </c>
      <c r="O654" s="5">
        <f t="shared" si="50"/>
        <v>1.0046666666666666</v>
      </c>
      <c r="P654" s="18">
        <f t="shared" si="51"/>
        <v>107.64285714285714</v>
      </c>
      <c r="Q654" t="s">
        <v>8320</v>
      </c>
      <c r="R654" t="s">
        <v>8322</v>
      </c>
      <c r="S654" s="10">
        <f t="shared" si="52"/>
        <v>42675.690393518518</v>
      </c>
      <c r="T654" s="11">
        <f t="shared" si="53"/>
        <v>42705.732060185182</v>
      </c>
      <c r="U654">
        <f t="shared" si="54"/>
        <v>30</v>
      </c>
      <c r="W654" s="20">
        <v>28</v>
      </c>
      <c r="X654" s="18">
        <v>3014</v>
      </c>
      <c r="Y654" s="5">
        <v>1.0046666666666666</v>
      </c>
    </row>
    <row r="655" spans="1:25" ht="42.75" hidden="1" x14ac:dyDescent="0.4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20">
        <v>1107</v>
      </c>
      <c r="M655" t="b">
        <v>1</v>
      </c>
      <c r="N655" t="s">
        <v>8273</v>
      </c>
      <c r="O655" s="5">
        <f t="shared" si="50"/>
        <v>1.4144600000000001</v>
      </c>
      <c r="P655" s="18">
        <f t="shared" si="51"/>
        <v>95.830623306233065</v>
      </c>
      <c r="Q655" t="s">
        <v>8320</v>
      </c>
      <c r="R655" t="s">
        <v>8322</v>
      </c>
      <c r="S655" s="10">
        <f t="shared" si="52"/>
        <v>42199.618518518517</v>
      </c>
      <c r="T655" s="11">
        <f t="shared" si="53"/>
        <v>42236.618518518517</v>
      </c>
      <c r="U655">
        <f t="shared" si="54"/>
        <v>37</v>
      </c>
      <c r="W655" s="20">
        <v>1107</v>
      </c>
      <c r="X655" s="18">
        <v>106084.5</v>
      </c>
      <c r="Y655" s="5">
        <v>1.4144600000000001</v>
      </c>
    </row>
    <row r="656" spans="1:25" ht="42.75" hidden="1" x14ac:dyDescent="0.4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20">
        <v>1013</v>
      </c>
      <c r="M656" t="b">
        <v>1</v>
      </c>
      <c r="N656" t="s">
        <v>8273</v>
      </c>
      <c r="O656" s="5">
        <f t="shared" si="50"/>
        <v>2.6729166666666666</v>
      </c>
      <c r="P656" s="18">
        <f t="shared" si="51"/>
        <v>31.663376110562684</v>
      </c>
      <c r="Q656" t="s">
        <v>8320</v>
      </c>
      <c r="R656" t="s">
        <v>8322</v>
      </c>
      <c r="S656" s="10">
        <f t="shared" si="52"/>
        <v>42163.957326388889</v>
      </c>
      <c r="T656" s="11">
        <f t="shared" si="53"/>
        <v>42193.957326388889</v>
      </c>
      <c r="U656">
        <f t="shared" si="54"/>
        <v>30</v>
      </c>
      <c r="W656" s="20">
        <v>1013</v>
      </c>
      <c r="X656" s="18">
        <v>32075</v>
      </c>
      <c r="Y656" s="5">
        <v>2.6729166666666666</v>
      </c>
    </row>
    <row r="657" spans="1:25" ht="42.75" x14ac:dyDescent="0.4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20">
        <v>274</v>
      </c>
      <c r="M657" t="b">
        <v>1</v>
      </c>
      <c r="N657" t="s">
        <v>8273</v>
      </c>
      <c r="O657" s="5">
        <f t="shared" si="50"/>
        <v>1.4688749999999999</v>
      </c>
      <c r="P657" s="18">
        <f t="shared" si="51"/>
        <v>42.886861313868614</v>
      </c>
      <c r="Q657" t="s">
        <v>8320</v>
      </c>
      <c r="R657" t="s">
        <v>8322</v>
      </c>
      <c r="S657" s="10">
        <f t="shared" si="52"/>
        <v>42045.957314814819</v>
      </c>
      <c r="T657" s="11">
        <f t="shared" si="53"/>
        <v>42075.915648148148</v>
      </c>
      <c r="U657">
        <f t="shared" si="54"/>
        <v>30</v>
      </c>
      <c r="W657" s="20">
        <v>274</v>
      </c>
      <c r="X657" s="18">
        <v>11751</v>
      </c>
      <c r="Y657" s="5">
        <v>1.4688749999999999</v>
      </c>
    </row>
    <row r="658" spans="1:25" ht="42.75" x14ac:dyDescent="0.4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20">
        <v>87</v>
      </c>
      <c r="M658" t="b">
        <v>1</v>
      </c>
      <c r="N658" t="s">
        <v>8273</v>
      </c>
      <c r="O658" s="5">
        <f t="shared" si="50"/>
        <v>2.1356000000000002</v>
      </c>
      <c r="P658" s="18">
        <f t="shared" si="51"/>
        <v>122.73563218390805</v>
      </c>
      <c r="Q658" t="s">
        <v>8320</v>
      </c>
      <c r="R658" t="s">
        <v>8322</v>
      </c>
      <c r="S658" s="10">
        <f t="shared" si="52"/>
        <v>42417.804618055554</v>
      </c>
      <c r="T658" s="11">
        <f t="shared" si="53"/>
        <v>42477.762951388882</v>
      </c>
      <c r="U658">
        <f t="shared" si="54"/>
        <v>60</v>
      </c>
      <c r="W658" s="20">
        <v>87</v>
      </c>
      <c r="X658" s="18">
        <v>10678</v>
      </c>
      <c r="Y658" s="5">
        <v>2.1356000000000002</v>
      </c>
    </row>
    <row r="659" spans="1:25" ht="42.75" x14ac:dyDescent="0.4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20">
        <v>99</v>
      </c>
      <c r="M659" t="b">
        <v>1</v>
      </c>
      <c r="N659" t="s">
        <v>8273</v>
      </c>
      <c r="O659" s="5">
        <f t="shared" si="50"/>
        <v>1.2569999999999999</v>
      </c>
      <c r="P659" s="18">
        <f t="shared" si="51"/>
        <v>190.45454545454547</v>
      </c>
      <c r="Q659" t="s">
        <v>8320</v>
      </c>
      <c r="R659" t="s">
        <v>8322</v>
      </c>
      <c r="S659" s="10">
        <f t="shared" si="52"/>
        <v>42331.84574074074</v>
      </c>
      <c r="T659" s="11">
        <f t="shared" si="53"/>
        <v>42361.84574074074</v>
      </c>
      <c r="U659">
        <f t="shared" si="54"/>
        <v>30</v>
      </c>
      <c r="W659" s="20">
        <v>99</v>
      </c>
      <c r="X659" s="18">
        <v>18855</v>
      </c>
      <c r="Y659" s="5">
        <v>1.2569999999999999</v>
      </c>
    </row>
    <row r="660" spans="1:25" ht="42.75" x14ac:dyDescent="0.4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20">
        <v>276</v>
      </c>
      <c r="M660" t="b">
        <v>1</v>
      </c>
      <c r="N660" t="s">
        <v>8273</v>
      </c>
      <c r="O660" s="5">
        <f t="shared" si="50"/>
        <v>1.0446206037108834</v>
      </c>
      <c r="P660" s="18">
        <f t="shared" si="51"/>
        <v>109.33695652173913</v>
      </c>
      <c r="Q660" t="s">
        <v>8320</v>
      </c>
      <c r="R660" t="s">
        <v>8322</v>
      </c>
      <c r="S660" s="10">
        <f t="shared" si="52"/>
        <v>42179.160752314812</v>
      </c>
      <c r="T660" s="11">
        <f t="shared" si="53"/>
        <v>42211.75</v>
      </c>
      <c r="U660">
        <f t="shared" si="54"/>
        <v>32</v>
      </c>
      <c r="W660" s="20">
        <v>276</v>
      </c>
      <c r="X660" s="18">
        <v>30177</v>
      </c>
      <c r="Y660" s="5">
        <v>1.0446206037108834</v>
      </c>
    </row>
    <row r="661" spans="1:25" x14ac:dyDescent="0.4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20">
        <v>21</v>
      </c>
      <c r="M661" t="b">
        <v>1</v>
      </c>
      <c r="N661" t="s">
        <v>8273</v>
      </c>
      <c r="O661" s="5">
        <f t="shared" si="50"/>
        <v>1.0056666666666667</v>
      </c>
      <c r="P661" s="18">
        <f t="shared" si="51"/>
        <v>143.66666666666666</v>
      </c>
      <c r="Q661" t="s">
        <v>8320</v>
      </c>
      <c r="R661" t="s">
        <v>8322</v>
      </c>
      <c r="S661" s="10">
        <f t="shared" si="52"/>
        <v>42209.593692129631</v>
      </c>
      <c r="T661" s="11">
        <f t="shared" si="53"/>
        <v>42239.593692129631</v>
      </c>
      <c r="U661">
        <f t="shared" si="54"/>
        <v>30</v>
      </c>
      <c r="W661" s="20">
        <v>21</v>
      </c>
      <c r="X661" s="18">
        <v>3017</v>
      </c>
      <c r="Y661" s="5">
        <v>1.0056666666666667</v>
      </c>
    </row>
    <row r="662" spans="1:25" ht="42.75" x14ac:dyDescent="0.4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20">
        <v>18</v>
      </c>
      <c r="M662" t="b">
        <v>0</v>
      </c>
      <c r="N662" t="s">
        <v>8273</v>
      </c>
      <c r="O662" s="5">
        <f t="shared" si="50"/>
        <v>3.058E-2</v>
      </c>
      <c r="P662" s="18">
        <f t="shared" si="51"/>
        <v>84.944444444444443</v>
      </c>
      <c r="Q662" t="s">
        <v>8320</v>
      </c>
      <c r="R662" t="s">
        <v>8322</v>
      </c>
      <c r="S662" s="10">
        <f t="shared" si="52"/>
        <v>41922.741655092592</v>
      </c>
      <c r="T662" s="11">
        <f t="shared" si="53"/>
        <v>41952.783321759263</v>
      </c>
      <c r="U662">
        <f t="shared" si="54"/>
        <v>30</v>
      </c>
      <c r="W662" s="20">
        <v>18</v>
      </c>
      <c r="X662" s="18">
        <v>1529</v>
      </c>
      <c r="Y662" s="5">
        <v>3.058E-2</v>
      </c>
    </row>
    <row r="663" spans="1:25" ht="42.75" hidden="1" x14ac:dyDescent="0.4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20">
        <v>9</v>
      </c>
      <c r="M663" t="b">
        <v>0</v>
      </c>
      <c r="N663" t="s">
        <v>8273</v>
      </c>
      <c r="O663" s="5">
        <f t="shared" si="50"/>
        <v>9.4999999999999998E-3</v>
      </c>
      <c r="P663" s="18">
        <f t="shared" si="51"/>
        <v>10.555555555555555</v>
      </c>
      <c r="Q663" t="s">
        <v>8320</v>
      </c>
      <c r="R663" t="s">
        <v>8322</v>
      </c>
      <c r="S663" s="10">
        <f t="shared" si="52"/>
        <v>42636.645358796297</v>
      </c>
      <c r="T663" s="11">
        <f t="shared" si="53"/>
        <v>42666.645358796297</v>
      </c>
      <c r="U663">
        <f t="shared" si="54"/>
        <v>30</v>
      </c>
      <c r="W663" s="20">
        <v>9</v>
      </c>
      <c r="X663" s="18">
        <v>95</v>
      </c>
      <c r="Y663" s="5">
        <v>9.4999999999999998E-3</v>
      </c>
    </row>
    <row r="664" spans="1:25" ht="42.75" hidden="1" x14ac:dyDescent="0.4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20">
        <v>4</v>
      </c>
      <c r="M664" t="b">
        <v>0</v>
      </c>
      <c r="N664" t="s">
        <v>8273</v>
      </c>
      <c r="O664" s="5">
        <f t="shared" si="50"/>
        <v>4.0000000000000001E-3</v>
      </c>
      <c r="P664" s="18">
        <f t="shared" si="51"/>
        <v>39</v>
      </c>
      <c r="Q664" t="s">
        <v>8320</v>
      </c>
      <c r="R664" t="s">
        <v>8322</v>
      </c>
      <c r="S664" s="10">
        <f t="shared" si="52"/>
        <v>41990.438043981485</v>
      </c>
      <c r="T664" s="11">
        <f t="shared" si="53"/>
        <v>42020.438043981485</v>
      </c>
      <c r="U664">
        <f t="shared" si="54"/>
        <v>30</v>
      </c>
      <c r="W664" s="20">
        <v>4</v>
      </c>
      <c r="X664" s="18">
        <v>156</v>
      </c>
      <c r="Y664" s="5">
        <v>4.0000000000000001E-3</v>
      </c>
    </row>
    <row r="665" spans="1:25" ht="42.75" hidden="1" x14ac:dyDescent="0.4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20">
        <v>7</v>
      </c>
      <c r="M665" t="b">
        <v>0</v>
      </c>
      <c r="N665" t="s">
        <v>8273</v>
      </c>
      <c r="O665" s="5">
        <f t="shared" si="50"/>
        <v>3.5000000000000001E-3</v>
      </c>
      <c r="P665" s="18">
        <f t="shared" si="51"/>
        <v>100</v>
      </c>
      <c r="Q665" t="s">
        <v>8320</v>
      </c>
      <c r="R665" t="s">
        <v>8322</v>
      </c>
      <c r="S665" s="10">
        <f t="shared" si="52"/>
        <v>42173.843240740738</v>
      </c>
      <c r="T665" s="11">
        <f t="shared" si="53"/>
        <v>42203.843240740738</v>
      </c>
      <c r="U665">
        <f t="shared" si="54"/>
        <v>30</v>
      </c>
      <c r="W665" s="20">
        <v>7</v>
      </c>
      <c r="X665" s="18">
        <v>700</v>
      </c>
      <c r="Y665" s="5">
        <v>3.5000000000000001E-3</v>
      </c>
    </row>
    <row r="666" spans="1:25" ht="42.75" x14ac:dyDescent="0.4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20">
        <v>29</v>
      </c>
      <c r="M666" t="b">
        <v>0</v>
      </c>
      <c r="N666" t="s">
        <v>8273</v>
      </c>
      <c r="O666" s="5">
        <f t="shared" si="50"/>
        <v>7.5333333333333335E-2</v>
      </c>
      <c r="P666" s="18">
        <f t="shared" si="51"/>
        <v>31.172413793103448</v>
      </c>
      <c r="Q666" t="s">
        <v>8320</v>
      </c>
      <c r="R666" t="s">
        <v>8322</v>
      </c>
      <c r="S666" s="10">
        <f t="shared" si="52"/>
        <v>42077.666377314818</v>
      </c>
      <c r="T666" s="11">
        <f t="shared" si="53"/>
        <v>42107.666377314818</v>
      </c>
      <c r="U666">
        <f t="shared" si="54"/>
        <v>30</v>
      </c>
      <c r="W666" s="20">
        <v>29</v>
      </c>
      <c r="X666" s="18">
        <v>904</v>
      </c>
      <c r="Y666" s="5">
        <v>7.5333333333333335E-2</v>
      </c>
    </row>
    <row r="667" spans="1:25" ht="42.75" x14ac:dyDescent="0.4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20">
        <v>12</v>
      </c>
      <c r="M667" t="b">
        <v>0</v>
      </c>
      <c r="N667" t="s">
        <v>8273</v>
      </c>
      <c r="O667" s="5">
        <f t="shared" si="50"/>
        <v>0.18640000000000001</v>
      </c>
      <c r="P667" s="18">
        <f t="shared" si="51"/>
        <v>155.33333333333334</v>
      </c>
      <c r="Q667" t="s">
        <v>8320</v>
      </c>
      <c r="R667" t="s">
        <v>8322</v>
      </c>
      <c r="S667" s="10">
        <f t="shared" si="52"/>
        <v>42688.711354166662</v>
      </c>
      <c r="T667" s="11">
        <f t="shared" si="53"/>
        <v>42748.711354166662</v>
      </c>
      <c r="U667">
        <f t="shared" si="54"/>
        <v>60</v>
      </c>
      <c r="W667" s="20">
        <v>12</v>
      </c>
      <c r="X667" s="18">
        <v>1864</v>
      </c>
      <c r="Y667" s="5">
        <v>0.18640000000000001</v>
      </c>
    </row>
    <row r="668" spans="1:25" ht="42.75" hidden="1" x14ac:dyDescent="0.4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20">
        <v>4</v>
      </c>
      <c r="M668" t="b">
        <v>0</v>
      </c>
      <c r="N668" t="s">
        <v>8273</v>
      </c>
      <c r="O668" s="5">
        <f t="shared" si="50"/>
        <v>4.0000000000000003E-5</v>
      </c>
      <c r="P668" s="18">
        <f t="shared" si="51"/>
        <v>2</v>
      </c>
      <c r="Q668" t="s">
        <v>8320</v>
      </c>
      <c r="R668" t="s">
        <v>8322</v>
      </c>
      <c r="S668" s="10">
        <f t="shared" si="52"/>
        <v>41838.832152777781</v>
      </c>
      <c r="T668" s="11">
        <f t="shared" si="53"/>
        <v>41868.832152777781</v>
      </c>
      <c r="U668">
        <f t="shared" si="54"/>
        <v>30</v>
      </c>
      <c r="W668" s="20">
        <v>4</v>
      </c>
      <c r="X668" s="18">
        <v>8</v>
      </c>
      <c r="Y668" s="5">
        <v>4.0000000000000003E-5</v>
      </c>
    </row>
    <row r="669" spans="1:25" ht="42.75" x14ac:dyDescent="0.4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20">
        <v>28</v>
      </c>
      <c r="M669" t="b">
        <v>0</v>
      </c>
      <c r="N669" t="s">
        <v>8273</v>
      </c>
      <c r="O669" s="5">
        <f t="shared" si="50"/>
        <v>0.1002</v>
      </c>
      <c r="P669" s="18">
        <f t="shared" si="51"/>
        <v>178.92857142857142</v>
      </c>
      <c r="Q669" t="s">
        <v>8320</v>
      </c>
      <c r="R669" t="s">
        <v>8322</v>
      </c>
      <c r="S669" s="10">
        <f t="shared" si="52"/>
        <v>42632.373414351852</v>
      </c>
      <c r="T669" s="11">
        <f t="shared" si="53"/>
        <v>42672.373414351852</v>
      </c>
      <c r="U669">
        <f t="shared" si="54"/>
        <v>40</v>
      </c>
      <c r="W669" s="20">
        <v>28</v>
      </c>
      <c r="X669" s="18">
        <v>5010</v>
      </c>
      <c r="Y669" s="5">
        <v>0.1002</v>
      </c>
    </row>
    <row r="670" spans="1:25" ht="42.75" x14ac:dyDescent="0.4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20">
        <v>25</v>
      </c>
      <c r="M670" t="b">
        <v>0</v>
      </c>
      <c r="N670" t="s">
        <v>8273</v>
      </c>
      <c r="O670" s="5">
        <f t="shared" si="50"/>
        <v>4.5600000000000002E-2</v>
      </c>
      <c r="P670" s="18">
        <f t="shared" si="51"/>
        <v>27.36</v>
      </c>
      <c r="Q670" t="s">
        <v>8320</v>
      </c>
      <c r="R670" t="s">
        <v>8322</v>
      </c>
      <c r="S670" s="10">
        <f t="shared" si="52"/>
        <v>42090.831273148149</v>
      </c>
      <c r="T670" s="11">
        <f t="shared" si="53"/>
        <v>42135.831273148149</v>
      </c>
      <c r="U670">
        <f t="shared" si="54"/>
        <v>45</v>
      </c>
      <c r="W670" s="20">
        <v>25</v>
      </c>
      <c r="X670" s="18">
        <v>684</v>
      </c>
      <c r="Y670" s="5">
        <v>4.5600000000000002E-2</v>
      </c>
    </row>
    <row r="671" spans="1:25" ht="57" x14ac:dyDescent="0.4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20">
        <v>28</v>
      </c>
      <c r="M671" t="b">
        <v>0</v>
      </c>
      <c r="N671" t="s">
        <v>8273</v>
      </c>
      <c r="O671" s="5">
        <f t="shared" si="50"/>
        <v>0.21507499999999999</v>
      </c>
      <c r="P671" s="18">
        <f t="shared" si="51"/>
        <v>1536.25</v>
      </c>
      <c r="Q671" t="s">
        <v>8320</v>
      </c>
      <c r="R671" t="s">
        <v>8322</v>
      </c>
      <c r="S671" s="10">
        <f t="shared" si="52"/>
        <v>42527.625671296293</v>
      </c>
      <c r="T671" s="11">
        <f t="shared" si="53"/>
        <v>42557.625671296293</v>
      </c>
      <c r="U671">
        <f t="shared" si="54"/>
        <v>30</v>
      </c>
      <c r="W671" s="20">
        <v>28</v>
      </c>
      <c r="X671" s="18">
        <v>43015</v>
      </c>
      <c r="Y671" s="5">
        <v>0.21507499999999999</v>
      </c>
    </row>
    <row r="672" spans="1:25" ht="42.75" x14ac:dyDescent="0.4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20">
        <v>310</v>
      </c>
      <c r="M672" t="b">
        <v>0</v>
      </c>
      <c r="N672" t="s">
        <v>8273</v>
      </c>
      <c r="O672" s="5">
        <f t="shared" si="50"/>
        <v>0.29276666666666668</v>
      </c>
      <c r="P672" s="18">
        <f t="shared" si="51"/>
        <v>84.99677419354839</v>
      </c>
      <c r="Q672" t="s">
        <v>8320</v>
      </c>
      <c r="R672" t="s">
        <v>8322</v>
      </c>
      <c r="S672" s="10">
        <f t="shared" si="52"/>
        <v>42506.709722222222</v>
      </c>
      <c r="T672" s="11">
        <f t="shared" si="53"/>
        <v>42540.340277777781</v>
      </c>
      <c r="U672">
        <f t="shared" si="54"/>
        <v>34</v>
      </c>
      <c r="W672" s="20">
        <v>310</v>
      </c>
      <c r="X672" s="18">
        <v>26349</v>
      </c>
      <c r="Y672" s="5">
        <v>0.29276666666666668</v>
      </c>
    </row>
    <row r="673" spans="1:25" ht="42.75" x14ac:dyDescent="0.4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20">
        <v>15</v>
      </c>
      <c r="M673" t="b">
        <v>0</v>
      </c>
      <c r="N673" t="s">
        <v>8273</v>
      </c>
      <c r="O673" s="5">
        <f t="shared" si="50"/>
        <v>0.39426666666666665</v>
      </c>
      <c r="P673" s="18">
        <f t="shared" si="51"/>
        <v>788.5333333333333</v>
      </c>
      <c r="Q673" t="s">
        <v>8320</v>
      </c>
      <c r="R673" t="s">
        <v>8322</v>
      </c>
      <c r="S673" s="10">
        <f t="shared" si="52"/>
        <v>41984.692731481482</v>
      </c>
      <c r="T673" s="11">
        <f t="shared" si="53"/>
        <v>42018.166666666672</v>
      </c>
      <c r="U673">
        <f t="shared" si="54"/>
        <v>34</v>
      </c>
      <c r="W673" s="20">
        <v>15</v>
      </c>
      <c r="X673" s="18">
        <v>11828</v>
      </c>
      <c r="Y673" s="5">
        <v>0.39426666666666665</v>
      </c>
    </row>
    <row r="674" spans="1:25" ht="42.75" x14ac:dyDescent="0.4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20">
        <v>215</v>
      </c>
      <c r="M674" t="b">
        <v>0</v>
      </c>
      <c r="N674" t="s">
        <v>8273</v>
      </c>
      <c r="O674" s="5">
        <f t="shared" si="50"/>
        <v>0.21628</v>
      </c>
      <c r="P674" s="18">
        <f t="shared" si="51"/>
        <v>50.29767441860465</v>
      </c>
      <c r="Q674" t="s">
        <v>8320</v>
      </c>
      <c r="R674" t="s">
        <v>8322</v>
      </c>
      <c r="S674" s="10">
        <f t="shared" si="52"/>
        <v>41974.219490740739</v>
      </c>
      <c r="T674" s="11">
        <f t="shared" si="53"/>
        <v>42005.207638888889</v>
      </c>
      <c r="U674">
        <f t="shared" si="54"/>
        <v>31</v>
      </c>
      <c r="W674" s="20">
        <v>215</v>
      </c>
      <c r="X674" s="18">
        <v>10814</v>
      </c>
      <c r="Y674" s="5">
        <v>0.21628</v>
      </c>
    </row>
    <row r="675" spans="1:25" ht="42.75" hidden="1" x14ac:dyDescent="0.4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20">
        <v>3</v>
      </c>
      <c r="M675" t="b">
        <v>0</v>
      </c>
      <c r="N675" t="s">
        <v>8273</v>
      </c>
      <c r="O675" s="5">
        <f t="shared" si="50"/>
        <v>2.0500000000000002E-3</v>
      </c>
      <c r="P675" s="18">
        <f t="shared" si="51"/>
        <v>68.333333333333329</v>
      </c>
      <c r="Q675" t="s">
        <v>8320</v>
      </c>
      <c r="R675" t="s">
        <v>8322</v>
      </c>
      <c r="S675" s="10">
        <f t="shared" si="52"/>
        <v>41838.840474537035</v>
      </c>
      <c r="T675" s="11">
        <f t="shared" si="53"/>
        <v>41883.840474537035</v>
      </c>
      <c r="U675">
        <f t="shared" si="54"/>
        <v>45</v>
      </c>
      <c r="W675" s="20">
        <v>3</v>
      </c>
      <c r="X675" s="18">
        <v>205</v>
      </c>
      <c r="Y675" s="5">
        <v>2.0500000000000002E-3</v>
      </c>
    </row>
    <row r="676" spans="1:25" ht="28.5" hidden="1" x14ac:dyDescent="0.4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20">
        <v>2</v>
      </c>
      <c r="M676" t="b">
        <v>0</v>
      </c>
      <c r="N676" t="s">
        <v>8273</v>
      </c>
      <c r="O676" s="5">
        <f t="shared" si="50"/>
        <v>2.9999999999999997E-4</v>
      </c>
      <c r="P676" s="18">
        <f t="shared" si="51"/>
        <v>7.5</v>
      </c>
      <c r="Q676" t="s">
        <v>8320</v>
      </c>
      <c r="R676" t="s">
        <v>8322</v>
      </c>
      <c r="S676" s="10">
        <f t="shared" si="52"/>
        <v>41803.116053240738</v>
      </c>
      <c r="T676" s="11">
        <f t="shared" si="53"/>
        <v>41863.116053240738</v>
      </c>
      <c r="U676">
        <f t="shared" si="54"/>
        <v>60</v>
      </c>
      <c r="W676" s="20">
        <v>2</v>
      </c>
      <c r="X676" s="18">
        <v>15</v>
      </c>
      <c r="Y676" s="5">
        <v>2.9999999999999997E-4</v>
      </c>
    </row>
    <row r="677" spans="1:25" ht="42.75" x14ac:dyDescent="0.4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20">
        <v>26</v>
      </c>
      <c r="M677" t="b">
        <v>0</v>
      </c>
      <c r="N677" t="s">
        <v>8273</v>
      </c>
      <c r="O677" s="5">
        <f t="shared" si="50"/>
        <v>0.14849999999999999</v>
      </c>
      <c r="P677" s="18">
        <f t="shared" si="51"/>
        <v>34.269230769230766</v>
      </c>
      <c r="Q677" t="s">
        <v>8320</v>
      </c>
      <c r="R677" t="s">
        <v>8322</v>
      </c>
      <c r="S677" s="10">
        <f t="shared" si="52"/>
        <v>41975.930601851855</v>
      </c>
      <c r="T677" s="11">
        <f t="shared" si="53"/>
        <v>42005.290972222225</v>
      </c>
      <c r="U677">
        <f t="shared" si="54"/>
        <v>30</v>
      </c>
      <c r="W677" s="20">
        <v>26</v>
      </c>
      <c r="X677" s="18">
        <v>891</v>
      </c>
      <c r="Y677" s="5">
        <v>0.14849999999999999</v>
      </c>
    </row>
    <row r="678" spans="1:25" ht="57" x14ac:dyDescent="0.4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20">
        <v>24</v>
      </c>
      <c r="M678" t="b">
        <v>0</v>
      </c>
      <c r="N678" t="s">
        <v>8273</v>
      </c>
      <c r="O678" s="5">
        <f t="shared" si="50"/>
        <v>1.4710000000000001E-2</v>
      </c>
      <c r="P678" s="18">
        <f t="shared" si="51"/>
        <v>61.291666666666664</v>
      </c>
      <c r="Q678" t="s">
        <v>8320</v>
      </c>
      <c r="R678" t="s">
        <v>8322</v>
      </c>
      <c r="S678" s="10">
        <f t="shared" si="52"/>
        <v>42012.768298611118</v>
      </c>
      <c r="T678" s="11">
        <f t="shared" si="53"/>
        <v>42042.768298611118</v>
      </c>
      <c r="U678">
        <f t="shared" si="54"/>
        <v>30</v>
      </c>
      <c r="W678" s="20">
        <v>24</v>
      </c>
      <c r="X678" s="18">
        <v>1471</v>
      </c>
      <c r="Y678" s="5">
        <v>1.4710000000000001E-2</v>
      </c>
    </row>
    <row r="679" spans="1:25" ht="42.75" x14ac:dyDescent="0.4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20">
        <v>96</v>
      </c>
      <c r="M679" t="b">
        <v>0</v>
      </c>
      <c r="N679" t="s">
        <v>8273</v>
      </c>
      <c r="O679" s="5">
        <f t="shared" si="50"/>
        <v>0.25584000000000001</v>
      </c>
      <c r="P679" s="18">
        <f t="shared" si="51"/>
        <v>133.25</v>
      </c>
      <c r="Q679" t="s">
        <v>8320</v>
      </c>
      <c r="R679" t="s">
        <v>8322</v>
      </c>
      <c r="S679" s="10">
        <f t="shared" si="52"/>
        <v>42504.403877314813</v>
      </c>
      <c r="T679" s="11">
        <f t="shared" si="53"/>
        <v>42549.403877314813</v>
      </c>
      <c r="U679">
        <f t="shared" si="54"/>
        <v>45</v>
      </c>
      <c r="W679" s="20">
        <v>96</v>
      </c>
      <c r="X679" s="18">
        <v>12792</v>
      </c>
      <c r="Y679" s="5">
        <v>0.25584000000000001</v>
      </c>
    </row>
    <row r="680" spans="1:25" ht="42.75" x14ac:dyDescent="0.4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20">
        <v>17</v>
      </c>
      <c r="M680" t="b">
        <v>0</v>
      </c>
      <c r="N680" t="s">
        <v>8273</v>
      </c>
      <c r="O680" s="5">
        <f t="shared" si="50"/>
        <v>3.8206896551724136E-2</v>
      </c>
      <c r="P680" s="18">
        <f t="shared" si="51"/>
        <v>65.17647058823529</v>
      </c>
      <c r="Q680" t="s">
        <v>8320</v>
      </c>
      <c r="R680" t="s">
        <v>8322</v>
      </c>
      <c r="S680" s="10">
        <f t="shared" si="52"/>
        <v>42481.376597222217</v>
      </c>
      <c r="T680" s="11">
        <f t="shared" si="53"/>
        <v>42511.376597222217</v>
      </c>
      <c r="U680">
        <f t="shared" si="54"/>
        <v>30</v>
      </c>
      <c r="W680" s="20">
        <v>17</v>
      </c>
      <c r="X680" s="18">
        <v>1108</v>
      </c>
      <c r="Y680" s="5">
        <v>3.8206896551724136E-2</v>
      </c>
    </row>
    <row r="681" spans="1:25" ht="42.75" x14ac:dyDescent="0.4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20">
        <v>94</v>
      </c>
      <c r="M681" t="b">
        <v>0</v>
      </c>
      <c r="N681" t="s">
        <v>8273</v>
      </c>
      <c r="O681" s="5">
        <f t="shared" si="50"/>
        <v>0.15485964912280703</v>
      </c>
      <c r="P681" s="18">
        <f t="shared" si="51"/>
        <v>93.90425531914893</v>
      </c>
      <c r="Q681" t="s">
        <v>8320</v>
      </c>
      <c r="R681" t="s">
        <v>8322</v>
      </c>
      <c r="S681" s="10">
        <f t="shared" si="52"/>
        <v>42556.695706018523</v>
      </c>
      <c r="T681" s="11">
        <f t="shared" si="53"/>
        <v>42616.695706018523</v>
      </c>
      <c r="U681">
        <f t="shared" si="54"/>
        <v>60</v>
      </c>
      <c r="W681" s="20">
        <v>94</v>
      </c>
      <c r="X681" s="18">
        <v>8827</v>
      </c>
      <c r="Y681" s="5">
        <v>0.15485964912280703</v>
      </c>
    </row>
    <row r="682" spans="1:25" ht="42.75" x14ac:dyDescent="0.4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20">
        <v>129</v>
      </c>
      <c r="M682" t="b">
        <v>0</v>
      </c>
      <c r="N682" t="s">
        <v>8273</v>
      </c>
      <c r="O682" s="5">
        <f t="shared" si="50"/>
        <v>0.25912000000000002</v>
      </c>
      <c r="P682" s="18">
        <f t="shared" si="51"/>
        <v>150.65116279069767</v>
      </c>
      <c r="Q682" t="s">
        <v>8320</v>
      </c>
      <c r="R682" t="s">
        <v>8322</v>
      </c>
      <c r="S682" s="10">
        <f t="shared" si="52"/>
        <v>41864.501516203702</v>
      </c>
      <c r="T682" s="11">
        <f t="shared" si="53"/>
        <v>41899.501516203702</v>
      </c>
      <c r="U682">
        <f t="shared" si="54"/>
        <v>35</v>
      </c>
      <c r="W682" s="20">
        <v>129</v>
      </c>
      <c r="X682" s="18">
        <v>19434</v>
      </c>
      <c r="Y682" s="5">
        <v>0.25912000000000002</v>
      </c>
    </row>
    <row r="683" spans="1:25" ht="42.75" hidden="1" x14ac:dyDescent="0.4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20">
        <v>1</v>
      </c>
      <c r="M683" t="b">
        <v>0</v>
      </c>
      <c r="N683" t="s">
        <v>8273</v>
      </c>
      <c r="O683" s="5">
        <f t="shared" si="50"/>
        <v>4.0000000000000002E-4</v>
      </c>
      <c r="P683" s="18">
        <f t="shared" si="51"/>
        <v>1</v>
      </c>
      <c r="Q683" t="s">
        <v>8320</v>
      </c>
      <c r="R683" t="s">
        <v>8322</v>
      </c>
      <c r="S683" s="10">
        <f t="shared" si="52"/>
        <v>42639.805601851855</v>
      </c>
      <c r="T683" s="11">
        <f t="shared" si="53"/>
        <v>42669.805601851855</v>
      </c>
      <c r="U683">
        <f t="shared" si="54"/>
        <v>30</v>
      </c>
      <c r="W683" s="20">
        <v>1</v>
      </c>
      <c r="X683" s="18">
        <v>1</v>
      </c>
      <c r="Y683" s="5">
        <v>4.0000000000000002E-4</v>
      </c>
    </row>
    <row r="684" spans="1:25" ht="42.75" hidden="1" x14ac:dyDescent="0.4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20">
        <v>4</v>
      </c>
      <c r="M684" t="b">
        <v>0</v>
      </c>
      <c r="N684" t="s">
        <v>8273</v>
      </c>
      <c r="O684" s="5">
        <f t="shared" si="50"/>
        <v>1.06E-3</v>
      </c>
      <c r="P684" s="18">
        <f t="shared" si="51"/>
        <v>13.25</v>
      </c>
      <c r="Q684" t="s">
        <v>8320</v>
      </c>
      <c r="R684" t="s">
        <v>8322</v>
      </c>
      <c r="S684" s="10">
        <f t="shared" si="52"/>
        <v>42778.765300925923</v>
      </c>
      <c r="T684" s="11">
        <f t="shared" si="53"/>
        <v>42808.723634259266</v>
      </c>
      <c r="U684">
        <f t="shared" si="54"/>
        <v>30</v>
      </c>
      <c r="W684" s="20">
        <v>4</v>
      </c>
      <c r="X684" s="18">
        <v>53</v>
      </c>
      <c r="Y684" s="5">
        <v>1.06E-3</v>
      </c>
    </row>
    <row r="685" spans="1:25" ht="42.75" hidden="1" x14ac:dyDescent="0.4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20">
        <v>3</v>
      </c>
      <c r="M685" t="b">
        <v>0</v>
      </c>
      <c r="N685" t="s">
        <v>8273</v>
      </c>
      <c r="O685" s="5">
        <f t="shared" si="50"/>
        <v>8.5142857142857138E-3</v>
      </c>
      <c r="P685" s="18">
        <f t="shared" si="51"/>
        <v>99.333333333333329</v>
      </c>
      <c r="Q685" t="s">
        <v>8320</v>
      </c>
      <c r="R685" t="s">
        <v>8322</v>
      </c>
      <c r="S685" s="10">
        <f t="shared" si="52"/>
        <v>42634.900046296301</v>
      </c>
      <c r="T685" s="11">
        <f t="shared" si="53"/>
        <v>42674.900046296301</v>
      </c>
      <c r="U685">
        <f t="shared" si="54"/>
        <v>40</v>
      </c>
      <c r="W685" s="20">
        <v>3</v>
      </c>
      <c r="X685" s="18">
        <v>298</v>
      </c>
      <c r="Y685" s="5">
        <v>8.5142857142857138E-3</v>
      </c>
    </row>
    <row r="686" spans="1:25" ht="28.5" x14ac:dyDescent="0.4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20">
        <v>135</v>
      </c>
      <c r="M686" t="b">
        <v>0</v>
      </c>
      <c r="N686" t="s">
        <v>8273</v>
      </c>
      <c r="O686" s="5">
        <f t="shared" si="50"/>
        <v>7.4837500000000001E-2</v>
      </c>
      <c r="P686" s="18">
        <f t="shared" si="51"/>
        <v>177.39259259259259</v>
      </c>
      <c r="Q686" t="s">
        <v>8320</v>
      </c>
      <c r="R686" t="s">
        <v>8322</v>
      </c>
      <c r="S686" s="10">
        <f t="shared" si="52"/>
        <v>41809.473275462966</v>
      </c>
      <c r="T686" s="11">
        <f t="shared" si="53"/>
        <v>41845.125</v>
      </c>
      <c r="U686">
        <f t="shared" si="54"/>
        <v>36</v>
      </c>
      <c r="W686" s="20">
        <v>135</v>
      </c>
      <c r="X686" s="18">
        <v>23948</v>
      </c>
      <c r="Y686" s="5">
        <v>7.4837500000000001E-2</v>
      </c>
    </row>
    <row r="687" spans="1:25" ht="42.75" x14ac:dyDescent="0.4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20">
        <v>10</v>
      </c>
      <c r="M687" t="b">
        <v>0</v>
      </c>
      <c r="N687" t="s">
        <v>8273</v>
      </c>
      <c r="O687" s="5">
        <f t="shared" si="50"/>
        <v>0.27650000000000002</v>
      </c>
      <c r="P687" s="18">
        <f t="shared" si="51"/>
        <v>55.3</v>
      </c>
      <c r="Q687" t="s">
        <v>8320</v>
      </c>
      <c r="R687" t="s">
        <v>8322</v>
      </c>
      <c r="S687" s="10">
        <f t="shared" si="52"/>
        <v>41971.866574074069</v>
      </c>
      <c r="T687" s="11">
        <f t="shared" si="53"/>
        <v>42016.866574074069</v>
      </c>
      <c r="U687">
        <f t="shared" si="54"/>
        <v>45</v>
      </c>
      <c r="W687" s="20">
        <v>10</v>
      </c>
      <c r="X687" s="18">
        <v>553</v>
      </c>
      <c r="Y687" s="5">
        <v>0.27650000000000002</v>
      </c>
    </row>
    <row r="688" spans="1:25" ht="57" hidden="1" x14ac:dyDescent="0.4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20">
        <v>0</v>
      </c>
      <c r="M688" t="b">
        <v>0</v>
      </c>
      <c r="N688" t="s">
        <v>8273</v>
      </c>
      <c r="O688" s="5">
        <f t="shared" si="50"/>
        <v>0</v>
      </c>
      <c r="P688" s="18" t="e">
        <f t="shared" si="51"/>
        <v>#DIV/0!</v>
      </c>
      <c r="Q688" t="s">
        <v>8320</v>
      </c>
      <c r="R688" t="s">
        <v>8322</v>
      </c>
      <c r="S688" s="10">
        <f t="shared" si="52"/>
        <v>42189.673263888893</v>
      </c>
      <c r="T688" s="11">
        <f t="shared" si="53"/>
        <v>42219.673263888893</v>
      </c>
      <c r="U688">
        <f t="shared" si="54"/>
        <v>30</v>
      </c>
      <c r="W688" s="20">
        <v>0</v>
      </c>
      <c r="X688" s="18">
        <v>0</v>
      </c>
      <c r="Y688" s="5">
        <v>0</v>
      </c>
    </row>
    <row r="689" spans="1:25" ht="42.75" x14ac:dyDescent="0.4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20">
        <v>6</v>
      </c>
      <c r="M689" t="b">
        <v>0</v>
      </c>
      <c r="N689" t="s">
        <v>8273</v>
      </c>
      <c r="O689" s="5">
        <f t="shared" si="50"/>
        <v>3.5499999999999997E-2</v>
      </c>
      <c r="P689" s="18">
        <f t="shared" si="51"/>
        <v>591.66666666666663</v>
      </c>
      <c r="Q689" t="s">
        <v>8320</v>
      </c>
      <c r="R689" t="s">
        <v>8322</v>
      </c>
      <c r="S689" s="10">
        <f t="shared" si="52"/>
        <v>42711.750613425931</v>
      </c>
      <c r="T689" s="11">
        <f t="shared" si="53"/>
        <v>42771.750613425931</v>
      </c>
      <c r="U689">
        <f t="shared" si="54"/>
        <v>60</v>
      </c>
      <c r="W689" s="20">
        <v>6</v>
      </c>
      <c r="X689" s="18">
        <v>3550</v>
      </c>
      <c r="Y689" s="5">
        <v>3.5499999999999997E-2</v>
      </c>
    </row>
    <row r="690" spans="1:25" ht="42.75" x14ac:dyDescent="0.4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20">
        <v>36</v>
      </c>
      <c r="M690" t="b">
        <v>0</v>
      </c>
      <c r="N690" t="s">
        <v>8273</v>
      </c>
      <c r="O690" s="5">
        <f t="shared" si="50"/>
        <v>0.72989999999999999</v>
      </c>
      <c r="P690" s="18">
        <f t="shared" si="51"/>
        <v>405.5</v>
      </c>
      <c r="Q690" t="s">
        <v>8320</v>
      </c>
      <c r="R690" t="s">
        <v>8322</v>
      </c>
      <c r="S690" s="10">
        <f t="shared" si="52"/>
        <v>42262.104780092588</v>
      </c>
      <c r="T690" s="11">
        <f t="shared" si="53"/>
        <v>42292.104780092588</v>
      </c>
      <c r="U690">
        <f t="shared" si="54"/>
        <v>30</v>
      </c>
      <c r="W690" s="20">
        <v>36</v>
      </c>
      <c r="X690" s="18">
        <v>14598</v>
      </c>
      <c r="Y690" s="5">
        <v>0.72989999999999999</v>
      </c>
    </row>
    <row r="691" spans="1:25" ht="42.75" x14ac:dyDescent="0.4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20">
        <v>336</v>
      </c>
      <c r="M691" t="b">
        <v>0</v>
      </c>
      <c r="N691" t="s">
        <v>8273</v>
      </c>
      <c r="O691" s="5">
        <f t="shared" si="50"/>
        <v>0.57648750000000004</v>
      </c>
      <c r="P691" s="18">
        <f t="shared" si="51"/>
        <v>343.14732142857144</v>
      </c>
      <c r="Q691" t="s">
        <v>8320</v>
      </c>
      <c r="R691" t="s">
        <v>8322</v>
      </c>
      <c r="S691" s="10">
        <f t="shared" si="52"/>
        <v>42675.66778935185</v>
      </c>
      <c r="T691" s="11">
        <f t="shared" si="53"/>
        <v>42712.207638888889</v>
      </c>
      <c r="U691">
        <f t="shared" si="54"/>
        <v>37</v>
      </c>
      <c r="W691" s="20">
        <v>336</v>
      </c>
      <c r="X691" s="18">
        <v>115297.5</v>
      </c>
      <c r="Y691" s="5">
        <v>0.57648750000000004</v>
      </c>
    </row>
    <row r="692" spans="1:25" ht="28.5" x14ac:dyDescent="0.4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20">
        <v>34</v>
      </c>
      <c r="M692" t="b">
        <v>0</v>
      </c>
      <c r="N692" t="s">
        <v>8273</v>
      </c>
      <c r="O692" s="5">
        <f t="shared" si="50"/>
        <v>0.1234</v>
      </c>
      <c r="P692" s="18">
        <f t="shared" si="51"/>
        <v>72.588235294117652</v>
      </c>
      <c r="Q692" t="s">
        <v>8320</v>
      </c>
      <c r="R692" t="s">
        <v>8322</v>
      </c>
      <c r="S692" s="10">
        <f t="shared" si="52"/>
        <v>42579.634733796294</v>
      </c>
      <c r="T692" s="11">
        <f t="shared" si="53"/>
        <v>42622.25</v>
      </c>
      <c r="U692">
        <f t="shared" si="54"/>
        <v>43</v>
      </c>
      <c r="W692" s="20">
        <v>34</v>
      </c>
      <c r="X692" s="18">
        <v>2468</v>
      </c>
      <c r="Y692" s="5">
        <v>0.1234</v>
      </c>
    </row>
    <row r="693" spans="1:25" ht="42.75" hidden="1" x14ac:dyDescent="0.4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20">
        <v>10</v>
      </c>
      <c r="M693" t="b">
        <v>0</v>
      </c>
      <c r="N693" t="s">
        <v>8273</v>
      </c>
      <c r="O693" s="5">
        <f t="shared" si="50"/>
        <v>5.1999999999999998E-3</v>
      </c>
      <c r="P693" s="18">
        <f t="shared" si="51"/>
        <v>26</v>
      </c>
      <c r="Q693" t="s">
        <v>8320</v>
      </c>
      <c r="R693" t="s">
        <v>8322</v>
      </c>
      <c r="S693" s="10">
        <f t="shared" si="52"/>
        <v>42158.028310185182</v>
      </c>
      <c r="T693" s="11">
        <f t="shared" si="53"/>
        <v>42186.028310185182</v>
      </c>
      <c r="U693">
        <f t="shared" si="54"/>
        <v>28</v>
      </c>
      <c r="W693" s="20">
        <v>10</v>
      </c>
      <c r="X693" s="18">
        <v>260</v>
      </c>
      <c r="Y693" s="5">
        <v>5.1999999999999998E-3</v>
      </c>
    </row>
    <row r="694" spans="1:25" ht="42.75" x14ac:dyDescent="0.4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20">
        <v>201</v>
      </c>
      <c r="M694" t="b">
        <v>0</v>
      </c>
      <c r="N694" t="s">
        <v>8273</v>
      </c>
      <c r="O694" s="5">
        <f t="shared" si="50"/>
        <v>6.5299999999999997E-2</v>
      </c>
      <c r="P694" s="18">
        <f t="shared" si="51"/>
        <v>6.4975124378109452</v>
      </c>
      <c r="Q694" t="s">
        <v>8320</v>
      </c>
      <c r="R694" t="s">
        <v>8322</v>
      </c>
      <c r="S694" s="10">
        <f t="shared" si="52"/>
        <v>42696.37572916667</v>
      </c>
      <c r="T694" s="11">
        <f t="shared" si="53"/>
        <v>42726.37572916667</v>
      </c>
      <c r="U694">
        <f t="shared" si="54"/>
        <v>30</v>
      </c>
      <c r="W694" s="20">
        <v>201</v>
      </c>
      <c r="X694" s="18">
        <v>1306</v>
      </c>
      <c r="Y694" s="5">
        <v>6.5299999999999997E-2</v>
      </c>
    </row>
    <row r="695" spans="1:25" ht="28.5" x14ac:dyDescent="0.4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20">
        <v>296</v>
      </c>
      <c r="M695" t="b">
        <v>0</v>
      </c>
      <c r="N695" t="s">
        <v>8273</v>
      </c>
      <c r="O695" s="5">
        <f t="shared" si="50"/>
        <v>0.35338000000000003</v>
      </c>
      <c r="P695" s="18">
        <f t="shared" si="51"/>
        <v>119.38513513513513</v>
      </c>
      <c r="Q695" t="s">
        <v>8320</v>
      </c>
      <c r="R695" t="s">
        <v>8322</v>
      </c>
      <c r="S695" s="10">
        <f t="shared" si="52"/>
        <v>42094.808182870373</v>
      </c>
      <c r="T695" s="11">
        <f t="shared" si="53"/>
        <v>42124.808182870373</v>
      </c>
      <c r="U695">
        <f t="shared" si="54"/>
        <v>30</v>
      </c>
      <c r="W695" s="20">
        <v>296</v>
      </c>
      <c r="X695" s="18">
        <v>35338</v>
      </c>
      <c r="Y695" s="5">
        <v>0.35338000000000003</v>
      </c>
    </row>
    <row r="696" spans="1:25" ht="42.75" hidden="1" x14ac:dyDescent="0.4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20">
        <v>7</v>
      </c>
      <c r="M696" t="b">
        <v>0</v>
      </c>
      <c r="N696" t="s">
        <v>8273</v>
      </c>
      <c r="O696" s="5">
        <f t="shared" si="50"/>
        <v>3.933333333333333E-3</v>
      </c>
      <c r="P696" s="18">
        <f t="shared" si="51"/>
        <v>84.285714285714292</v>
      </c>
      <c r="Q696" t="s">
        <v>8320</v>
      </c>
      <c r="R696" t="s">
        <v>8322</v>
      </c>
      <c r="S696" s="10">
        <f t="shared" si="52"/>
        <v>42737.663877314815</v>
      </c>
      <c r="T696" s="11">
        <f t="shared" si="53"/>
        <v>42767.663877314815</v>
      </c>
      <c r="U696">
        <f t="shared" si="54"/>
        <v>30</v>
      </c>
      <c r="W696" s="20">
        <v>7</v>
      </c>
      <c r="X696" s="18">
        <v>590</v>
      </c>
      <c r="Y696" s="5">
        <v>3.933333333333333E-3</v>
      </c>
    </row>
    <row r="697" spans="1:25" ht="42.75" x14ac:dyDescent="0.4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20">
        <v>7</v>
      </c>
      <c r="M697" t="b">
        <v>0</v>
      </c>
      <c r="N697" t="s">
        <v>8273</v>
      </c>
      <c r="O697" s="5">
        <f t="shared" si="50"/>
        <v>1.06E-2</v>
      </c>
      <c r="P697" s="18">
        <f t="shared" si="51"/>
        <v>90.857142857142861</v>
      </c>
      <c r="Q697" t="s">
        <v>8320</v>
      </c>
      <c r="R697" t="s">
        <v>8322</v>
      </c>
      <c r="S697" s="10">
        <f t="shared" si="52"/>
        <v>41913.521064814813</v>
      </c>
      <c r="T697" s="11">
        <f t="shared" si="53"/>
        <v>41943.521064814813</v>
      </c>
      <c r="U697">
        <f t="shared" si="54"/>
        <v>30</v>
      </c>
      <c r="W697" s="20">
        <v>7</v>
      </c>
      <c r="X697" s="18">
        <v>636</v>
      </c>
      <c r="Y697" s="5">
        <v>1.06E-2</v>
      </c>
    </row>
    <row r="698" spans="1:25" ht="28.5" hidden="1" x14ac:dyDescent="0.4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20">
        <v>1</v>
      </c>
      <c r="M698" t="b">
        <v>0</v>
      </c>
      <c r="N698" t="s">
        <v>8273</v>
      </c>
      <c r="O698" s="5">
        <f t="shared" si="50"/>
        <v>5.7142857142857145E-6</v>
      </c>
      <c r="P698" s="18">
        <f t="shared" si="51"/>
        <v>1</v>
      </c>
      <c r="Q698" t="s">
        <v>8320</v>
      </c>
      <c r="R698" t="s">
        <v>8322</v>
      </c>
      <c r="S698" s="10">
        <f t="shared" si="52"/>
        <v>41815.927106481482</v>
      </c>
      <c r="T698" s="11">
        <f t="shared" si="53"/>
        <v>41845.927106481482</v>
      </c>
      <c r="U698">
        <f t="shared" si="54"/>
        <v>30</v>
      </c>
      <c r="W698" s="20">
        <v>1</v>
      </c>
      <c r="X698" s="18">
        <v>1</v>
      </c>
      <c r="Y698" s="5">
        <v>5.7142857142857145E-6</v>
      </c>
    </row>
    <row r="699" spans="1:25" ht="42.75" x14ac:dyDescent="0.4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20">
        <v>114</v>
      </c>
      <c r="M699" t="b">
        <v>0</v>
      </c>
      <c r="N699" t="s">
        <v>8273</v>
      </c>
      <c r="O699" s="5">
        <f t="shared" si="50"/>
        <v>0.46379999999999999</v>
      </c>
      <c r="P699" s="18">
        <f t="shared" si="51"/>
        <v>20.342105263157894</v>
      </c>
      <c r="Q699" t="s">
        <v>8320</v>
      </c>
      <c r="R699" t="s">
        <v>8322</v>
      </c>
      <c r="S699" s="10">
        <f t="shared" si="52"/>
        <v>42388.523020833338</v>
      </c>
      <c r="T699" s="11">
        <f t="shared" si="53"/>
        <v>42403.523020833338</v>
      </c>
      <c r="U699">
        <f t="shared" si="54"/>
        <v>15</v>
      </c>
      <c r="W699" s="20">
        <v>114</v>
      </c>
      <c r="X699" s="18">
        <v>2319</v>
      </c>
      <c r="Y699" s="5">
        <v>0.46379999999999999</v>
      </c>
    </row>
    <row r="700" spans="1:25" ht="42.75" x14ac:dyDescent="0.4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20">
        <v>29</v>
      </c>
      <c r="M700" t="b">
        <v>0</v>
      </c>
      <c r="N700" t="s">
        <v>8273</v>
      </c>
      <c r="O700" s="5">
        <f t="shared" si="50"/>
        <v>0.15390000000000001</v>
      </c>
      <c r="P700" s="18">
        <f t="shared" si="51"/>
        <v>530.68965517241384</v>
      </c>
      <c r="Q700" t="s">
        <v>8320</v>
      </c>
      <c r="R700" t="s">
        <v>8322</v>
      </c>
      <c r="S700" s="10">
        <f t="shared" si="52"/>
        <v>41866.931076388886</v>
      </c>
      <c r="T700" s="11">
        <f t="shared" si="53"/>
        <v>41900.083333333336</v>
      </c>
      <c r="U700">
        <f t="shared" si="54"/>
        <v>34</v>
      </c>
      <c r="W700" s="20">
        <v>29</v>
      </c>
      <c r="X700" s="18">
        <v>15390</v>
      </c>
      <c r="Y700" s="5">
        <v>0.15390000000000001</v>
      </c>
    </row>
    <row r="701" spans="1:25" ht="42.75" hidden="1" x14ac:dyDescent="0.4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20">
        <v>890</v>
      </c>
      <c r="M701" t="b">
        <v>0</v>
      </c>
      <c r="N701" t="s">
        <v>8273</v>
      </c>
      <c r="O701" s="5">
        <f t="shared" si="50"/>
        <v>0.824221076923077</v>
      </c>
      <c r="P701" s="18">
        <f t="shared" si="51"/>
        <v>120.39184269662923</v>
      </c>
      <c r="Q701" t="s">
        <v>8320</v>
      </c>
      <c r="R701" t="s">
        <v>8322</v>
      </c>
      <c r="S701" s="10">
        <f t="shared" si="52"/>
        <v>41563.485509259262</v>
      </c>
      <c r="T701" s="11">
        <f t="shared" si="53"/>
        <v>41600.666666666664</v>
      </c>
      <c r="U701">
        <f t="shared" si="54"/>
        <v>37</v>
      </c>
      <c r="W701" s="20">
        <v>890</v>
      </c>
      <c r="X701" s="18">
        <v>107148.74</v>
      </c>
      <c r="Y701" s="5">
        <v>0.824221076923077</v>
      </c>
    </row>
    <row r="702" spans="1:25" ht="42.75" x14ac:dyDescent="0.4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20">
        <v>31</v>
      </c>
      <c r="M702" t="b">
        <v>0</v>
      </c>
      <c r="N702" t="s">
        <v>8273</v>
      </c>
      <c r="O702" s="5">
        <f t="shared" si="50"/>
        <v>2.6866666666666667E-2</v>
      </c>
      <c r="P702" s="18">
        <f t="shared" si="51"/>
        <v>13</v>
      </c>
      <c r="Q702" t="s">
        <v>8320</v>
      </c>
      <c r="R702" t="s">
        <v>8322</v>
      </c>
      <c r="S702" s="10">
        <f t="shared" si="52"/>
        <v>42715.688437500001</v>
      </c>
      <c r="T702" s="11">
        <f t="shared" si="53"/>
        <v>42745.688437500001</v>
      </c>
      <c r="U702">
        <f t="shared" si="54"/>
        <v>30</v>
      </c>
      <c r="W702" s="20">
        <v>31</v>
      </c>
      <c r="X702" s="18">
        <v>403</v>
      </c>
      <c r="Y702" s="5">
        <v>2.6866666666666667E-2</v>
      </c>
    </row>
    <row r="703" spans="1:25" ht="42.75" x14ac:dyDescent="0.4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20">
        <v>21</v>
      </c>
      <c r="M703" t="b">
        <v>0</v>
      </c>
      <c r="N703" t="s">
        <v>8273</v>
      </c>
      <c r="O703" s="5">
        <f t="shared" si="50"/>
        <v>0.26600000000000001</v>
      </c>
      <c r="P703" s="18">
        <f t="shared" si="51"/>
        <v>291.33333333333331</v>
      </c>
      <c r="Q703" t="s">
        <v>8320</v>
      </c>
      <c r="R703" t="s">
        <v>8322</v>
      </c>
      <c r="S703" s="10">
        <f t="shared" si="52"/>
        <v>41813.662962962961</v>
      </c>
      <c r="T703" s="11">
        <f t="shared" si="53"/>
        <v>41843.662962962961</v>
      </c>
      <c r="U703">
        <f t="shared" si="54"/>
        <v>30</v>
      </c>
      <c r="W703" s="20">
        <v>21</v>
      </c>
      <c r="X703" s="18">
        <v>6118</v>
      </c>
      <c r="Y703" s="5">
        <v>0.26600000000000001</v>
      </c>
    </row>
    <row r="704" spans="1:25" ht="42.75" x14ac:dyDescent="0.4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20">
        <v>37</v>
      </c>
      <c r="M704" t="b">
        <v>0</v>
      </c>
      <c r="N704" t="s">
        <v>8273</v>
      </c>
      <c r="O704" s="5">
        <f t="shared" si="50"/>
        <v>0.30813400000000002</v>
      </c>
      <c r="P704" s="18">
        <f t="shared" si="51"/>
        <v>124.9191891891892</v>
      </c>
      <c r="Q704" t="s">
        <v>8320</v>
      </c>
      <c r="R704" t="s">
        <v>8322</v>
      </c>
      <c r="S704" s="10">
        <f t="shared" si="52"/>
        <v>42668.726701388892</v>
      </c>
      <c r="T704" s="11">
        <f t="shared" si="53"/>
        <v>42698.768368055549</v>
      </c>
      <c r="U704">
        <f t="shared" si="54"/>
        <v>30</v>
      </c>
      <c r="W704" s="20">
        <v>37</v>
      </c>
      <c r="X704" s="18">
        <v>4622.01</v>
      </c>
      <c r="Y704" s="5">
        <v>0.30813400000000002</v>
      </c>
    </row>
    <row r="705" spans="1:25" ht="42.75" x14ac:dyDescent="0.4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20">
        <v>7</v>
      </c>
      <c r="M705" t="b">
        <v>0</v>
      </c>
      <c r="N705" t="s">
        <v>8273</v>
      </c>
      <c r="O705" s="5">
        <f t="shared" si="50"/>
        <v>5.5800000000000002E-2</v>
      </c>
      <c r="P705" s="18">
        <f t="shared" si="51"/>
        <v>119.57142857142857</v>
      </c>
      <c r="Q705" t="s">
        <v>8320</v>
      </c>
      <c r="R705" t="s">
        <v>8322</v>
      </c>
      <c r="S705" s="10">
        <f t="shared" si="52"/>
        <v>42711.950798611113</v>
      </c>
      <c r="T705" s="11">
        <f t="shared" si="53"/>
        <v>42766.98055555555</v>
      </c>
      <c r="U705">
        <f t="shared" si="54"/>
        <v>55</v>
      </c>
      <c r="W705" s="20">
        <v>7</v>
      </c>
      <c r="X705" s="18">
        <v>837</v>
      </c>
      <c r="Y705" s="5">
        <v>5.5800000000000002E-2</v>
      </c>
    </row>
    <row r="706" spans="1:25" ht="42.75" hidden="1" x14ac:dyDescent="0.4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20">
        <v>4</v>
      </c>
      <c r="M706" t="b">
        <v>0</v>
      </c>
      <c r="N706" t="s">
        <v>8273</v>
      </c>
      <c r="O706" s="5">
        <f t="shared" si="50"/>
        <v>8.7454545454545458E-3</v>
      </c>
      <c r="P706" s="18">
        <f t="shared" si="51"/>
        <v>120.25</v>
      </c>
      <c r="Q706" t="s">
        <v>8320</v>
      </c>
      <c r="R706" t="s">
        <v>8322</v>
      </c>
      <c r="S706" s="10">
        <f t="shared" si="52"/>
        <v>42726.192916666667</v>
      </c>
      <c r="T706" s="11">
        <f t="shared" si="53"/>
        <v>42786.192916666667</v>
      </c>
      <c r="U706">
        <f t="shared" si="54"/>
        <v>60</v>
      </c>
      <c r="W706" s="20">
        <v>4</v>
      </c>
      <c r="X706" s="18">
        <v>481</v>
      </c>
      <c r="Y706" s="5">
        <v>8.7454545454545458E-3</v>
      </c>
    </row>
    <row r="707" spans="1:25" ht="28.5" hidden="1" x14ac:dyDescent="0.4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20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18">
        <f t="shared" ref="P707:P770" si="56">E707/L707</f>
        <v>195.4</v>
      </c>
      <c r="Q707" t="s">
        <v>8320</v>
      </c>
      <c r="R707" t="s">
        <v>8322</v>
      </c>
      <c r="S707" s="10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_xlfn.DAYS(T707,S707)</f>
        <v>30</v>
      </c>
      <c r="W707" s="20">
        <v>5</v>
      </c>
      <c r="X707" s="18">
        <v>977</v>
      </c>
      <c r="Y707" s="5">
        <v>9.7699999999999992E-3</v>
      </c>
    </row>
    <row r="708" spans="1:25" ht="42.75" hidden="1" x14ac:dyDescent="0.4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20">
        <v>0</v>
      </c>
      <c r="M708" t="b">
        <v>0</v>
      </c>
      <c r="N708" t="s">
        <v>8273</v>
      </c>
      <c r="O708" s="5">
        <f t="shared" si="55"/>
        <v>0</v>
      </c>
      <c r="P708" s="18" t="e">
        <f t="shared" si="56"/>
        <v>#DIV/0!</v>
      </c>
      <c r="Q708" t="s">
        <v>8320</v>
      </c>
      <c r="R708" t="s">
        <v>8322</v>
      </c>
      <c r="S708" s="10">
        <f t="shared" si="57"/>
        <v>42676.995173611111</v>
      </c>
      <c r="T708" s="11">
        <f t="shared" si="58"/>
        <v>42718.777083333334</v>
      </c>
      <c r="U708">
        <f t="shared" si="59"/>
        <v>42</v>
      </c>
      <c r="W708" s="20">
        <v>0</v>
      </c>
      <c r="X708" s="18">
        <v>0</v>
      </c>
      <c r="Y708" s="5">
        <v>0</v>
      </c>
    </row>
    <row r="709" spans="1:25" ht="42.75" hidden="1" x14ac:dyDescent="0.4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20">
        <v>456</v>
      </c>
      <c r="M709" t="b">
        <v>0</v>
      </c>
      <c r="N709" t="s">
        <v>8273</v>
      </c>
      <c r="O709" s="5">
        <f t="shared" si="55"/>
        <v>0.78927352941176465</v>
      </c>
      <c r="P709" s="18">
        <f t="shared" si="56"/>
        <v>117.69868421052631</v>
      </c>
      <c r="Q709" t="s">
        <v>8320</v>
      </c>
      <c r="R709" t="s">
        <v>8322</v>
      </c>
      <c r="S709" s="10">
        <f t="shared" si="57"/>
        <v>42696.663506944446</v>
      </c>
      <c r="T709" s="11">
        <f t="shared" si="58"/>
        <v>42736.663506944446</v>
      </c>
      <c r="U709">
        <f t="shared" si="59"/>
        <v>40</v>
      </c>
      <c r="W709" s="20">
        <v>456</v>
      </c>
      <c r="X709" s="18">
        <v>53670.6</v>
      </c>
      <c r="Y709" s="5">
        <v>0.78927352941176465</v>
      </c>
    </row>
    <row r="710" spans="1:25" ht="42.75" x14ac:dyDescent="0.4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20">
        <v>369</v>
      </c>
      <c r="M710" t="b">
        <v>0</v>
      </c>
      <c r="N710" t="s">
        <v>8273</v>
      </c>
      <c r="O710" s="5">
        <f t="shared" si="55"/>
        <v>0.22092500000000001</v>
      </c>
      <c r="P710" s="18">
        <f t="shared" si="56"/>
        <v>23.948509485094849</v>
      </c>
      <c r="Q710" t="s">
        <v>8320</v>
      </c>
      <c r="R710" t="s">
        <v>8322</v>
      </c>
      <c r="S710" s="10">
        <f t="shared" si="57"/>
        <v>41835.581018518518</v>
      </c>
      <c r="T710" s="11">
        <f t="shared" si="58"/>
        <v>41895.581018518518</v>
      </c>
      <c r="U710">
        <f t="shared" si="59"/>
        <v>60</v>
      </c>
      <c r="W710" s="20">
        <v>369</v>
      </c>
      <c r="X710" s="18">
        <v>8837</v>
      </c>
      <c r="Y710" s="5">
        <v>0.22092500000000001</v>
      </c>
    </row>
    <row r="711" spans="1:25" ht="28.5" hidden="1" x14ac:dyDescent="0.4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20">
        <v>2</v>
      </c>
      <c r="M711" t="b">
        <v>0</v>
      </c>
      <c r="N711" t="s">
        <v>8273</v>
      </c>
      <c r="O711" s="5">
        <f t="shared" si="55"/>
        <v>4.0666666666666663E-3</v>
      </c>
      <c r="P711" s="18">
        <f t="shared" si="56"/>
        <v>30.5</v>
      </c>
      <c r="Q711" t="s">
        <v>8320</v>
      </c>
      <c r="R711" t="s">
        <v>8322</v>
      </c>
      <c r="S711" s="10">
        <f t="shared" si="57"/>
        <v>41948.041192129633</v>
      </c>
      <c r="T711" s="11">
        <f t="shared" si="58"/>
        <v>41978.041192129633</v>
      </c>
      <c r="U711">
        <f t="shared" si="59"/>
        <v>30</v>
      </c>
      <c r="W711" s="20">
        <v>2</v>
      </c>
      <c r="X711" s="18">
        <v>61</v>
      </c>
      <c r="Y711" s="5">
        <v>4.0666666666666663E-3</v>
      </c>
    </row>
    <row r="712" spans="1:25" ht="28.5" hidden="1" x14ac:dyDescent="0.4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20">
        <v>0</v>
      </c>
      <c r="M712" t="b">
        <v>0</v>
      </c>
      <c r="N712" t="s">
        <v>8273</v>
      </c>
      <c r="O712" s="5">
        <f t="shared" si="55"/>
        <v>0</v>
      </c>
      <c r="P712" s="18" t="e">
        <f t="shared" si="56"/>
        <v>#DIV/0!</v>
      </c>
      <c r="Q712" t="s">
        <v>8320</v>
      </c>
      <c r="R712" t="s">
        <v>8322</v>
      </c>
      <c r="S712" s="10">
        <f t="shared" si="57"/>
        <v>41837.984976851854</v>
      </c>
      <c r="T712" s="11">
        <f t="shared" si="58"/>
        <v>41871.030555555553</v>
      </c>
      <c r="U712">
        <f t="shared" si="59"/>
        <v>34</v>
      </c>
      <c r="W712" s="20">
        <v>0</v>
      </c>
      <c r="X712" s="18">
        <v>0</v>
      </c>
      <c r="Y712" s="5">
        <v>0</v>
      </c>
    </row>
    <row r="713" spans="1:25" ht="42.75" x14ac:dyDescent="0.4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20">
        <v>338</v>
      </c>
      <c r="M713" t="b">
        <v>0</v>
      </c>
      <c r="N713" t="s">
        <v>8273</v>
      </c>
      <c r="O713" s="5">
        <f t="shared" si="55"/>
        <v>0.33790999999999999</v>
      </c>
      <c r="P713" s="18">
        <f t="shared" si="56"/>
        <v>99.973372781065095</v>
      </c>
      <c r="Q713" t="s">
        <v>8320</v>
      </c>
      <c r="R713" t="s">
        <v>8322</v>
      </c>
      <c r="S713" s="10">
        <f t="shared" si="57"/>
        <v>42678.459120370375</v>
      </c>
      <c r="T713" s="11">
        <f t="shared" si="58"/>
        <v>42718.500787037032</v>
      </c>
      <c r="U713">
        <f t="shared" si="59"/>
        <v>40</v>
      </c>
      <c r="W713" s="20">
        <v>338</v>
      </c>
      <c r="X713" s="18">
        <v>33791</v>
      </c>
      <c r="Y713" s="5">
        <v>0.33790999999999999</v>
      </c>
    </row>
    <row r="714" spans="1:25" ht="42.75" hidden="1" x14ac:dyDescent="0.4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20">
        <v>4</v>
      </c>
      <c r="M714" t="b">
        <v>0</v>
      </c>
      <c r="N714" t="s">
        <v>8273</v>
      </c>
      <c r="O714" s="5">
        <f t="shared" si="55"/>
        <v>2.1649484536082476E-3</v>
      </c>
      <c r="P714" s="18">
        <f t="shared" si="56"/>
        <v>26.25</v>
      </c>
      <c r="Q714" t="s">
        <v>8320</v>
      </c>
      <c r="R714" t="s">
        <v>8322</v>
      </c>
      <c r="S714" s="10">
        <f t="shared" si="57"/>
        <v>42384.680925925932</v>
      </c>
      <c r="T714" s="11">
        <f t="shared" si="58"/>
        <v>42414.680925925932</v>
      </c>
      <c r="U714">
        <f t="shared" si="59"/>
        <v>30</v>
      </c>
      <c r="W714" s="20">
        <v>4</v>
      </c>
      <c r="X714" s="18">
        <v>105</v>
      </c>
      <c r="Y714" s="5">
        <v>2.1649484536082476E-3</v>
      </c>
    </row>
    <row r="715" spans="1:25" ht="42.75" hidden="1" x14ac:dyDescent="0.4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20">
        <v>1</v>
      </c>
      <c r="M715" t="b">
        <v>0</v>
      </c>
      <c r="N715" t="s">
        <v>8273</v>
      </c>
      <c r="O715" s="5">
        <f t="shared" si="55"/>
        <v>7.9600000000000001E-3</v>
      </c>
      <c r="P715" s="18">
        <f t="shared" si="56"/>
        <v>199</v>
      </c>
      <c r="Q715" t="s">
        <v>8320</v>
      </c>
      <c r="R715" t="s">
        <v>8322</v>
      </c>
      <c r="S715" s="10">
        <f t="shared" si="57"/>
        <v>42496.529305555552</v>
      </c>
      <c r="T715" s="11">
        <f t="shared" si="58"/>
        <v>42526.529305555552</v>
      </c>
      <c r="U715">
        <f t="shared" si="59"/>
        <v>30</v>
      </c>
      <c r="W715" s="20">
        <v>1</v>
      </c>
      <c r="X715" s="18">
        <v>199</v>
      </c>
      <c r="Y715" s="5">
        <v>7.9600000000000001E-3</v>
      </c>
    </row>
    <row r="716" spans="1:25" ht="42.75" x14ac:dyDescent="0.4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20">
        <v>28</v>
      </c>
      <c r="M716" t="b">
        <v>0</v>
      </c>
      <c r="N716" t="s">
        <v>8273</v>
      </c>
      <c r="O716" s="5">
        <f t="shared" si="55"/>
        <v>0.14993333333333334</v>
      </c>
      <c r="P716" s="18">
        <f t="shared" si="56"/>
        <v>80.321428571428569</v>
      </c>
      <c r="Q716" t="s">
        <v>8320</v>
      </c>
      <c r="R716" t="s">
        <v>8322</v>
      </c>
      <c r="S716" s="10">
        <f t="shared" si="57"/>
        <v>42734.787986111114</v>
      </c>
      <c r="T716" s="11">
        <f t="shared" si="58"/>
        <v>42794.787986111114</v>
      </c>
      <c r="U716">
        <f t="shared" si="59"/>
        <v>60</v>
      </c>
      <c r="W716" s="20">
        <v>28</v>
      </c>
      <c r="X716" s="18">
        <v>2249</v>
      </c>
      <c r="Y716" s="5">
        <v>0.14993333333333334</v>
      </c>
    </row>
    <row r="717" spans="1:25" ht="42.75" x14ac:dyDescent="0.4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20">
        <v>12</v>
      </c>
      <c r="M717" t="b">
        <v>0</v>
      </c>
      <c r="N717" t="s">
        <v>8273</v>
      </c>
      <c r="O717" s="5">
        <f t="shared" si="55"/>
        <v>5.0509090909090906E-2</v>
      </c>
      <c r="P717" s="18">
        <f t="shared" si="56"/>
        <v>115.75</v>
      </c>
      <c r="Q717" t="s">
        <v>8320</v>
      </c>
      <c r="R717" t="s">
        <v>8322</v>
      </c>
      <c r="S717" s="10">
        <f t="shared" si="57"/>
        <v>42273.090740740736</v>
      </c>
      <c r="T717" s="11">
        <f t="shared" si="58"/>
        <v>42313.132407407407</v>
      </c>
      <c r="U717">
        <f t="shared" si="59"/>
        <v>40</v>
      </c>
      <c r="W717" s="20">
        <v>12</v>
      </c>
      <c r="X717" s="18">
        <v>1389</v>
      </c>
      <c r="Y717" s="5">
        <v>5.0509090909090906E-2</v>
      </c>
    </row>
    <row r="718" spans="1:25" ht="42.75" x14ac:dyDescent="0.4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20">
        <v>16</v>
      </c>
      <c r="M718" t="b">
        <v>0</v>
      </c>
      <c r="N718" t="s">
        <v>8273</v>
      </c>
      <c r="O718" s="5">
        <f t="shared" si="55"/>
        <v>0.10214285714285715</v>
      </c>
      <c r="P718" s="18">
        <f t="shared" si="56"/>
        <v>44.6875</v>
      </c>
      <c r="Q718" t="s">
        <v>8320</v>
      </c>
      <c r="R718" t="s">
        <v>8322</v>
      </c>
      <c r="S718" s="10">
        <f t="shared" si="57"/>
        <v>41940.658645833333</v>
      </c>
      <c r="T718" s="11">
        <f t="shared" si="58"/>
        <v>41974</v>
      </c>
      <c r="U718">
        <f t="shared" si="59"/>
        <v>34</v>
      </c>
      <c r="W718" s="20">
        <v>16</v>
      </c>
      <c r="X718" s="18">
        <v>715</v>
      </c>
      <c r="Y718" s="5">
        <v>0.10214285714285715</v>
      </c>
    </row>
    <row r="719" spans="1:25" hidden="1" x14ac:dyDescent="0.4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20">
        <v>4</v>
      </c>
      <c r="M719" t="b">
        <v>0</v>
      </c>
      <c r="N719" t="s">
        <v>8273</v>
      </c>
      <c r="O719" s="5">
        <f t="shared" si="55"/>
        <v>3.0500000000000002E-3</v>
      </c>
      <c r="P719" s="18">
        <f t="shared" si="56"/>
        <v>76.25</v>
      </c>
      <c r="Q719" t="s">
        <v>8320</v>
      </c>
      <c r="R719" t="s">
        <v>8322</v>
      </c>
      <c r="S719" s="10">
        <f t="shared" si="57"/>
        <v>41857.854189814818</v>
      </c>
      <c r="T719" s="11">
        <f t="shared" si="58"/>
        <v>41887.854189814818</v>
      </c>
      <c r="U719">
        <f t="shared" si="59"/>
        <v>30</v>
      </c>
      <c r="W719" s="20">
        <v>4</v>
      </c>
      <c r="X719" s="18">
        <v>305</v>
      </c>
      <c r="Y719" s="5">
        <v>3.0500000000000002E-3</v>
      </c>
    </row>
    <row r="720" spans="1:25" ht="42.75" hidden="1" x14ac:dyDescent="0.4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20">
        <v>4</v>
      </c>
      <c r="M720" t="b">
        <v>0</v>
      </c>
      <c r="N720" t="s">
        <v>8273</v>
      </c>
      <c r="O720" s="5">
        <f t="shared" si="55"/>
        <v>7.4999999999999997E-3</v>
      </c>
      <c r="P720" s="18">
        <f t="shared" si="56"/>
        <v>22.5</v>
      </c>
      <c r="Q720" t="s">
        <v>8320</v>
      </c>
      <c r="R720" t="s">
        <v>8322</v>
      </c>
      <c r="S720" s="10">
        <f t="shared" si="57"/>
        <v>42752.845451388886</v>
      </c>
      <c r="T720" s="11">
        <f t="shared" si="58"/>
        <v>42784.249305555553</v>
      </c>
      <c r="U720">
        <f t="shared" si="59"/>
        <v>32</v>
      </c>
      <c r="W720" s="20">
        <v>4</v>
      </c>
      <c r="X720" s="18">
        <v>90</v>
      </c>
      <c r="Y720" s="5">
        <v>7.4999999999999997E-3</v>
      </c>
    </row>
    <row r="721" spans="1:25" ht="42.75" x14ac:dyDescent="0.4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20">
        <v>10</v>
      </c>
      <c r="M721" t="b">
        <v>0</v>
      </c>
      <c r="N721" t="s">
        <v>8273</v>
      </c>
      <c r="O721" s="5">
        <f t="shared" si="55"/>
        <v>1.2933333333333333E-2</v>
      </c>
      <c r="P721" s="18">
        <f t="shared" si="56"/>
        <v>19.399999999999999</v>
      </c>
      <c r="Q721" t="s">
        <v>8320</v>
      </c>
      <c r="R721" t="s">
        <v>8322</v>
      </c>
      <c r="S721" s="10">
        <f t="shared" si="57"/>
        <v>42409.040231481486</v>
      </c>
      <c r="T721" s="11">
        <f t="shared" si="58"/>
        <v>42423.040231481486</v>
      </c>
      <c r="U721">
        <f t="shared" si="59"/>
        <v>14</v>
      </c>
      <c r="W721" s="20">
        <v>10</v>
      </c>
      <c r="X721" s="18">
        <v>194</v>
      </c>
      <c r="Y721" s="5">
        <v>1.2933333333333333E-2</v>
      </c>
    </row>
    <row r="722" spans="1:25" ht="42.75" x14ac:dyDescent="0.4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20">
        <v>41</v>
      </c>
      <c r="M722" t="b">
        <v>1</v>
      </c>
      <c r="N722" t="s">
        <v>8274</v>
      </c>
      <c r="O722" s="5">
        <f t="shared" si="55"/>
        <v>1.4394736842105262</v>
      </c>
      <c r="P722" s="18">
        <f t="shared" si="56"/>
        <v>66.707317073170728</v>
      </c>
      <c r="Q722" t="s">
        <v>8323</v>
      </c>
      <c r="R722" t="s">
        <v>8324</v>
      </c>
      <c r="S722" s="10">
        <f t="shared" si="57"/>
        <v>40909.649201388893</v>
      </c>
      <c r="T722" s="11">
        <f t="shared" si="58"/>
        <v>40937.649201388893</v>
      </c>
      <c r="U722">
        <f t="shared" si="59"/>
        <v>28</v>
      </c>
      <c r="W722" s="20">
        <v>41</v>
      </c>
      <c r="X722" s="18">
        <v>2735</v>
      </c>
      <c r="Y722" s="5">
        <v>1.4394736842105262</v>
      </c>
    </row>
    <row r="723" spans="1:25" ht="57" x14ac:dyDescent="0.4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20">
        <v>119</v>
      </c>
      <c r="M723" t="b">
        <v>1</v>
      </c>
      <c r="N723" t="s">
        <v>8274</v>
      </c>
      <c r="O723" s="5">
        <f t="shared" si="55"/>
        <v>1.2210975609756098</v>
      </c>
      <c r="P723" s="18">
        <f t="shared" si="56"/>
        <v>84.142857142857139</v>
      </c>
      <c r="Q723" t="s">
        <v>8323</v>
      </c>
      <c r="R723" t="s">
        <v>8324</v>
      </c>
      <c r="S723" s="10">
        <f t="shared" si="57"/>
        <v>41807.571840277778</v>
      </c>
      <c r="T723" s="11">
        <f t="shared" si="58"/>
        <v>41852.571840277778</v>
      </c>
      <c r="U723">
        <f t="shared" si="59"/>
        <v>45</v>
      </c>
      <c r="W723" s="20">
        <v>119</v>
      </c>
      <c r="X723" s="18">
        <v>10013</v>
      </c>
      <c r="Y723" s="5">
        <v>1.2210975609756098</v>
      </c>
    </row>
    <row r="724" spans="1:25" ht="42.75" x14ac:dyDescent="0.4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20">
        <v>153</v>
      </c>
      <c r="M724" t="b">
        <v>1</v>
      </c>
      <c r="N724" t="s">
        <v>8274</v>
      </c>
      <c r="O724" s="5">
        <f t="shared" si="55"/>
        <v>1.3202400000000001</v>
      </c>
      <c r="P724" s="18">
        <f t="shared" si="56"/>
        <v>215.72549019607843</v>
      </c>
      <c r="Q724" t="s">
        <v>8323</v>
      </c>
      <c r="R724" t="s">
        <v>8324</v>
      </c>
      <c r="S724" s="10">
        <f t="shared" si="57"/>
        <v>40977.805300925924</v>
      </c>
      <c r="T724" s="11">
        <f t="shared" si="58"/>
        <v>41007.76363425926</v>
      </c>
      <c r="U724">
        <f t="shared" si="59"/>
        <v>30</v>
      </c>
      <c r="W724" s="20">
        <v>153</v>
      </c>
      <c r="X724" s="18">
        <v>33006</v>
      </c>
      <c r="Y724" s="5">
        <v>1.3202400000000001</v>
      </c>
    </row>
    <row r="725" spans="1:25" ht="28.5" x14ac:dyDescent="0.4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20">
        <v>100</v>
      </c>
      <c r="M725" t="b">
        <v>1</v>
      </c>
      <c r="N725" t="s">
        <v>8274</v>
      </c>
      <c r="O725" s="5">
        <f t="shared" si="55"/>
        <v>1.0938000000000001</v>
      </c>
      <c r="P725" s="18">
        <f t="shared" si="56"/>
        <v>54.69</v>
      </c>
      <c r="Q725" t="s">
        <v>8323</v>
      </c>
      <c r="R725" t="s">
        <v>8324</v>
      </c>
      <c r="S725" s="10">
        <f t="shared" si="57"/>
        <v>42184.816539351858</v>
      </c>
      <c r="T725" s="11">
        <f t="shared" si="58"/>
        <v>42215.165972222225</v>
      </c>
      <c r="U725">
        <f t="shared" si="59"/>
        <v>31</v>
      </c>
      <c r="W725" s="20">
        <v>100</v>
      </c>
      <c r="X725" s="18">
        <v>5469</v>
      </c>
      <c r="Y725" s="5">
        <v>1.0938000000000001</v>
      </c>
    </row>
    <row r="726" spans="1:25" ht="42.75" x14ac:dyDescent="0.4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20">
        <v>143</v>
      </c>
      <c r="M726" t="b">
        <v>1</v>
      </c>
      <c r="N726" t="s">
        <v>8274</v>
      </c>
      <c r="O726" s="5">
        <f t="shared" si="55"/>
        <v>1.0547157142857144</v>
      </c>
      <c r="P726" s="18">
        <f t="shared" si="56"/>
        <v>51.62944055944056</v>
      </c>
      <c r="Q726" t="s">
        <v>8323</v>
      </c>
      <c r="R726" t="s">
        <v>8324</v>
      </c>
      <c r="S726" s="10">
        <f t="shared" si="57"/>
        <v>40694.638460648144</v>
      </c>
      <c r="T726" s="11">
        <f t="shared" si="58"/>
        <v>40724.638460648144</v>
      </c>
      <c r="U726">
        <f t="shared" si="59"/>
        <v>30</v>
      </c>
      <c r="W726" s="20">
        <v>143</v>
      </c>
      <c r="X726" s="18">
        <v>7383.01</v>
      </c>
      <c r="Y726" s="5">
        <v>1.0547157142857144</v>
      </c>
    </row>
    <row r="727" spans="1:25" ht="42.75" x14ac:dyDescent="0.4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20">
        <v>140</v>
      </c>
      <c r="M727" t="b">
        <v>1</v>
      </c>
      <c r="N727" t="s">
        <v>8274</v>
      </c>
      <c r="O727" s="5">
        <f t="shared" si="55"/>
        <v>1.0035000000000001</v>
      </c>
      <c r="P727" s="18">
        <f t="shared" si="56"/>
        <v>143.35714285714286</v>
      </c>
      <c r="Q727" t="s">
        <v>8323</v>
      </c>
      <c r="R727" t="s">
        <v>8324</v>
      </c>
      <c r="S727" s="10">
        <f t="shared" si="57"/>
        <v>42321.626296296294</v>
      </c>
      <c r="T727" s="11">
        <f t="shared" si="58"/>
        <v>42351.626296296294</v>
      </c>
      <c r="U727">
        <f t="shared" si="59"/>
        <v>30</v>
      </c>
      <c r="W727" s="20">
        <v>140</v>
      </c>
      <c r="X727" s="18">
        <v>20070</v>
      </c>
      <c r="Y727" s="5">
        <v>1.0035000000000001</v>
      </c>
    </row>
    <row r="728" spans="1:25" ht="42.75" x14ac:dyDescent="0.4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20">
        <v>35</v>
      </c>
      <c r="M728" t="b">
        <v>1</v>
      </c>
      <c r="N728" t="s">
        <v>8274</v>
      </c>
      <c r="O728" s="5">
        <f t="shared" si="55"/>
        <v>1.014</v>
      </c>
      <c r="P728" s="18">
        <f t="shared" si="56"/>
        <v>72.428571428571431</v>
      </c>
      <c r="Q728" t="s">
        <v>8323</v>
      </c>
      <c r="R728" t="s">
        <v>8324</v>
      </c>
      <c r="S728" s="10">
        <f t="shared" si="57"/>
        <v>41346.042673611111</v>
      </c>
      <c r="T728" s="11">
        <f t="shared" si="58"/>
        <v>41376.042673611111</v>
      </c>
      <c r="U728">
        <f t="shared" si="59"/>
        <v>30</v>
      </c>
      <c r="W728" s="20">
        <v>35</v>
      </c>
      <c r="X728" s="18">
        <v>2535</v>
      </c>
      <c r="Y728" s="5">
        <v>1.014</v>
      </c>
    </row>
    <row r="729" spans="1:25" ht="42.75" x14ac:dyDescent="0.4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20">
        <v>149</v>
      </c>
      <c r="M729" t="b">
        <v>1</v>
      </c>
      <c r="N729" t="s">
        <v>8274</v>
      </c>
      <c r="O729" s="5">
        <f t="shared" si="55"/>
        <v>1.5551428571428572</v>
      </c>
      <c r="P729" s="18">
        <f t="shared" si="56"/>
        <v>36.530201342281877</v>
      </c>
      <c r="Q729" t="s">
        <v>8323</v>
      </c>
      <c r="R729" t="s">
        <v>8324</v>
      </c>
      <c r="S729" s="10">
        <f t="shared" si="57"/>
        <v>41247.020243055551</v>
      </c>
      <c r="T729" s="11">
        <f t="shared" si="58"/>
        <v>41288.888888888891</v>
      </c>
      <c r="U729">
        <f t="shared" si="59"/>
        <v>41</v>
      </c>
      <c r="W729" s="20">
        <v>149</v>
      </c>
      <c r="X729" s="18">
        <v>5443</v>
      </c>
      <c r="Y729" s="5">
        <v>1.5551428571428572</v>
      </c>
    </row>
    <row r="730" spans="1:25" ht="42.75" x14ac:dyDescent="0.4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20">
        <v>130</v>
      </c>
      <c r="M730" t="b">
        <v>1</v>
      </c>
      <c r="N730" t="s">
        <v>8274</v>
      </c>
      <c r="O730" s="5">
        <f t="shared" si="55"/>
        <v>1.05566</v>
      </c>
      <c r="P730" s="18">
        <f t="shared" si="56"/>
        <v>60.903461538461535</v>
      </c>
      <c r="Q730" t="s">
        <v>8323</v>
      </c>
      <c r="R730" t="s">
        <v>8324</v>
      </c>
      <c r="S730" s="10">
        <f t="shared" si="57"/>
        <v>40731.837465277778</v>
      </c>
      <c r="T730" s="11">
        <f t="shared" si="58"/>
        <v>40776.837465277778</v>
      </c>
      <c r="U730">
        <f t="shared" si="59"/>
        <v>45</v>
      </c>
      <c r="W730" s="20">
        <v>130</v>
      </c>
      <c r="X730" s="18">
        <v>7917.45</v>
      </c>
      <c r="Y730" s="5">
        <v>1.05566</v>
      </c>
    </row>
    <row r="731" spans="1:25" ht="42.75" x14ac:dyDescent="0.4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20">
        <v>120</v>
      </c>
      <c r="M731" t="b">
        <v>1</v>
      </c>
      <c r="N731" t="s">
        <v>8274</v>
      </c>
      <c r="O731" s="5">
        <f t="shared" si="55"/>
        <v>1.3065</v>
      </c>
      <c r="P731" s="18">
        <f t="shared" si="56"/>
        <v>43.55</v>
      </c>
      <c r="Q731" t="s">
        <v>8323</v>
      </c>
      <c r="R731" t="s">
        <v>8324</v>
      </c>
      <c r="S731" s="10">
        <f t="shared" si="57"/>
        <v>41111.185891203706</v>
      </c>
      <c r="T731" s="11">
        <f t="shared" si="58"/>
        <v>41171.185891203706</v>
      </c>
      <c r="U731">
        <f t="shared" si="59"/>
        <v>60</v>
      </c>
      <c r="W731" s="20">
        <v>120</v>
      </c>
      <c r="X731" s="18">
        <v>5226</v>
      </c>
      <c r="Y731" s="5">
        <v>1.3065</v>
      </c>
    </row>
    <row r="732" spans="1:25" ht="28.5" x14ac:dyDescent="0.4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20">
        <v>265</v>
      </c>
      <c r="M732" t="b">
        <v>1</v>
      </c>
      <c r="N732" t="s">
        <v>8274</v>
      </c>
      <c r="O732" s="5">
        <f t="shared" si="55"/>
        <v>1.3219000000000001</v>
      </c>
      <c r="P732" s="18">
        <f t="shared" si="56"/>
        <v>99.766037735849054</v>
      </c>
      <c r="Q732" t="s">
        <v>8323</v>
      </c>
      <c r="R732" t="s">
        <v>8324</v>
      </c>
      <c r="S732" s="10">
        <f t="shared" si="57"/>
        <v>40854.745266203703</v>
      </c>
      <c r="T732" s="11">
        <f t="shared" si="58"/>
        <v>40884.745266203703</v>
      </c>
      <c r="U732">
        <f t="shared" si="59"/>
        <v>30</v>
      </c>
      <c r="W732" s="20">
        <v>265</v>
      </c>
      <c r="X732" s="18">
        <v>26438</v>
      </c>
      <c r="Y732" s="5">
        <v>1.3219000000000001</v>
      </c>
    </row>
    <row r="733" spans="1:25" ht="42.75" x14ac:dyDescent="0.4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20">
        <v>71</v>
      </c>
      <c r="M733" t="b">
        <v>1</v>
      </c>
      <c r="N733" t="s">
        <v>8274</v>
      </c>
      <c r="O733" s="5">
        <f t="shared" si="55"/>
        <v>1.26</v>
      </c>
      <c r="P733" s="18">
        <f t="shared" si="56"/>
        <v>88.732394366197184</v>
      </c>
      <c r="Q733" t="s">
        <v>8323</v>
      </c>
      <c r="R733" t="s">
        <v>8324</v>
      </c>
      <c r="S733" s="10">
        <f t="shared" si="57"/>
        <v>40879.795682870368</v>
      </c>
      <c r="T733" s="11">
        <f t="shared" si="58"/>
        <v>40930.25</v>
      </c>
      <c r="U733">
        <f t="shared" si="59"/>
        <v>51</v>
      </c>
      <c r="W733" s="20">
        <v>71</v>
      </c>
      <c r="X733" s="18">
        <v>6300</v>
      </c>
      <c r="Y733" s="5">
        <v>1.26</v>
      </c>
    </row>
    <row r="734" spans="1:25" ht="42.75" x14ac:dyDescent="0.4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20">
        <v>13</v>
      </c>
      <c r="M734" t="b">
        <v>1</v>
      </c>
      <c r="N734" t="s">
        <v>8274</v>
      </c>
      <c r="O734" s="5">
        <f t="shared" si="55"/>
        <v>1.6</v>
      </c>
      <c r="P734" s="18">
        <f t="shared" si="56"/>
        <v>4.9230769230769234</v>
      </c>
      <c r="Q734" t="s">
        <v>8323</v>
      </c>
      <c r="R734" t="s">
        <v>8324</v>
      </c>
      <c r="S734" s="10">
        <f t="shared" si="57"/>
        <v>41486.424317129626</v>
      </c>
      <c r="T734" s="11">
        <f t="shared" si="58"/>
        <v>41546.424317129626</v>
      </c>
      <c r="U734">
        <f t="shared" si="59"/>
        <v>60</v>
      </c>
      <c r="W734" s="20">
        <v>13</v>
      </c>
      <c r="X734" s="18">
        <v>64</v>
      </c>
      <c r="Y734" s="5">
        <v>1.6</v>
      </c>
    </row>
    <row r="735" spans="1:25" ht="57" x14ac:dyDescent="0.4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20">
        <v>169</v>
      </c>
      <c r="M735" t="b">
        <v>1</v>
      </c>
      <c r="N735" t="s">
        <v>8274</v>
      </c>
      <c r="O735" s="5">
        <f t="shared" si="55"/>
        <v>1.2048000000000001</v>
      </c>
      <c r="P735" s="18">
        <f t="shared" si="56"/>
        <v>17.822485207100591</v>
      </c>
      <c r="Q735" t="s">
        <v>8323</v>
      </c>
      <c r="R735" t="s">
        <v>8324</v>
      </c>
      <c r="S735" s="10">
        <f t="shared" si="57"/>
        <v>41598.420046296298</v>
      </c>
      <c r="T735" s="11">
        <f t="shared" si="58"/>
        <v>41628.420046296298</v>
      </c>
      <c r="U735">
        <f t="shared" si="59"/>
        <v>30</v>
      </c>
      <c r="W735" s="20">
        <v>169</v>
      </c>
      <c r="X735" s="18">
        <v>3012</v>
      </c>
      <c r="Y735" s="5">
        <v>1.2048000000000001</v>
      </c>
    </row>
    <row r="736" spans="1:25" ht="28.5" x14ac:dyDescent="0.4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20">
        <v>57</v>
      </c>
      <c r="M736" t="b">
        <v>1</v>
      </c>
      <c r="N736" t="s">
        <v>8274</v>
      </c>
      <c r="O736" s="5">
        <f t="shared" si="55"/>
        <v>1.2552941176470589</v>
      </c>
      <c r="P736" s="18">
        <f t="shared" si="56"/>
        <v>187.19298245614036</v>
      </c>
      <c r="Q736" t="s">
        <v>8323</v>
      </c>
      <c r="R736" t="s">
        <v>8324</v>
      </c>
      <c r="S736" s="10">
        <f t="shared" si="57"/>
        <v>42102.164583333331</v>
      </c>
      <c r="T736" s="11">
        <f t="shared" si="58"/>
        <v>42133.208333333328</v>
      </c>
      <c r="U736">
        <f t="shared" si="59"/>
        <v>31</v>
      </c>
      <c r="W736" s="20">
        <v>57</v>
      </c>
      <c r="X736" s="18">
        <v>10670</v>
      </c>
      <c r="Y736" s="5">
        <v>1.2552941176470589</v>
      </c>
    </row>
    <row r="737" spans="1:25" ht="42.75" x14ac:dyDescent="0.4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20">
        <v>229</v>
      </c>
      <c r="M737" t="b">
        <v>1</v>
      </c>
      <c r="N737" t="s">
        <v>8274</v>
      </c>
      <c r="O737" s="5">
        <f t="shared" si="55"/>
        <v>1.1440638297872341</v>
      </c>
      <c r="P737" s="18">
        <f t="shared" si="56"/>
        <v>234.80786026200875</v>
      </c>
      <c r="Q737" t="s">
        <v>8323</v>
      </c>
      <c r="R737" t="s">
        <v>8324</v>
      </c>
      <c r="S737" s="10">
        <f t="shared" si="57"/>
        <v>41946.029467592591</v>
      </c>
      <c r="T737" s="11">
        <f t="shared" si="58"/>
        <v>41977.027083333334</v>
      </c>
      <c r="U737">
        <f t="shared" si="59"/>
        <v>31</v>
      </c>
      <c r="W737" s="20">
        <v>229</v>
      </c>
      <c r="X737" s="18">
        <v>53771</v>
      </c>
      <c r="Y737" s="5">
        <v>1.1440638297872341</v>
      </c>
    </row>
    <row r="738" spans="1:25" ht="42.75" x14ac:dyDescent="0.4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20">
        <v>108</v>
      </c>
      <c r="M738" t="b">
        <v>1</v>
      </c>
      <c r="N738" t="s">
        <v>8274</v>
      </c>
      <c r="O738" s="5">
        <f t="shared" si="55"/>
        <v>3.151388888888889</v>
      </c>
      <c r="P738" s="18">
        <f t="shared" si="56"/>
        <v>105.04629629629629</v>
      </c>
      <c r="Q738" t="s">
        <v>8323</v>
      </c>
      <c r="R738" t="s">
        <v>8324</v>
      </c>
      <c r="S738" s="10">
        <f t="shared" si="57"/>
        <v>41579.734259259261</v>
      </c>
      <c r="T738" s="11">
        <f t="shared" si="58"/>
        <v>41599.207638888889</v>
      </c>
      <c r="U738">
        <f t="shared" si="59"/>
        <v>20</v>
      </c>
      <c r="W738" s="20">
        <v>108</v>
      </c>
      <c r="X738" s="18">
        <v>11345</v>
      </c>
      <c r="Y738" s="5">
        <v>3.151388888888889</v>
      </c>
    </row>
    <row r="739" spans="1:25" ht="42.75" x14ac:dyDescent="0.4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20">
        <v>108</v>
      </c>
      <c r="M739" t="b">
        <v>1</v>
      </c>
      <c r="N739" t="s">
        <v>8274</v>
      </c>
      <c r="O739" s="5">
        <f t="shared" si="55"/>
        <v>1.224</v>
      </c>
      <c r="P739" s="18">
        <f t="shared" si="56"/>
        <v>56.666666666666664</v>
      </c>
      <c r="Q739" t="s">
        <v>8323</v>
      </c>
      <c r="R739" t="s">
        <v>8324</v>
      </c>
      <c r="S739" s="10">
        <f t="shared" si="57"/>
        <v>41667.275312500002</v>
      </c>
      <c r="T739" s="11">
        <f t="shared" si="58"/>
        <v>41684.833333333336</v>
      </c>
      <c r="U739">
        <f t="shared" si="59"/>
        <v>17</v>
      </c>
      <c r="W739" s="20">
        <v>108</v>
      </c>
      <c r="X739" s="18">
        <v>6120</v>
      </c>
      <c r="Y739" s="5">
        <v>1.224</v>
      </c>
    </row>
    <row r="740" spans="1:25" ht="28.5" x14ac:dyDescent="0.4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20">
        <v>41</v>
      </c>
      <c r="M740" t="b">
        <v>1</v>
      </c>
      <c r="N740" t="s">
        <v>8274</v>
      </c>
      <c r="O740" s="5">
        <f t="shared" si="55"/>
        <v>1.0673333333333332</v>
      </c>
      <c r="P740" s="18">
        <f t="shared" si="56"/>
        <v>39.048780487804876</v>
      </c>
      <c r="Q740" t="s">
        <v>8323</v>
      </c>
      <c r="R740" t="s">
        <v>8324</v>
      </c>
      <c r="S740" s="10">
        <f t="shared" si="57"/>
        <v>41943.604097222218</v>
      </c>
      <c r="T740" s="11">
        <f t="shared" si="58"/>
        <v>41974.207638888889</v>
      </c>
      <c r="U740">
        <f t="shared" si="59"/>
        <v>31</v>
      </c>
      <c r="W740" s="20">
        <v>41</v>
      </c>
      <c r="X740" s="18">
        <v>1601</v>
      </c>
      <c r="Y740" s="5">
        <v>1.0673333333333332</v>
      </c>
    </row>
    <row r="741" spans="1:25" ht="42.75" x14ac:dyDescent="0.4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20">
        <v>139</v>
      </c>
      <c r="M741" t="b">
        <v>1</v>
      </c>
      <c r="N741" t="s">
        <v>8274</v>
      </c>
      <c r="O741" s="5">
        <f t="shared" si="55"/>
        <v>1.5833333333333333</v>
      </c>
      <c r="P741" s="18">
        <f t="shared" si="56"/>
        <v>68.345323741007192</v>
      </c>
      <c r="Q741" t="s">
        <v>8323</v>
      </c>
      <c r="R741" t="s">
        <v>8324</v>
      </c>
      <c r="S741" s="10">
        <f t="shared" si="57"/>
        <v>41829.502650462964</v>
      </c>
      <c r="T741" s="11">
        <f t="shared" si="58"/>
        <v>41862.502650462964</v>
      </c>
      <c r="U741">
        <f t="shared" si="59"/>
        <v>33</v>
      </c>
      <c r="W741" s="20">
        <v>139</v>
      </c>
      <c r="X741" s="18">
        <v>9500</v>
      </c>
      <c r="Y741" s="5">
        <v>1.5833333333333333</v>
      </c>
    </row>
    <row r="742" spans="1:25" ht="42.75" x14ac:dyDescent="0.4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20">
        <v>19</v>
      </c>
      <c r="M742" t="b">
        <v>1</v>
      </c>
      <c r="N742" t="s">
        <v>8274</v>
      </c>
      <c r="O742" s="5">
        <f t="shared" si="55"/>
        <v>1.0740000000000001</v>
      </c>
      <c r="P742" s="18">
        <f t="shared" si="56"/>
        <v>169.57894736842104</v>
      </c>
      <c r="Q742" t="s">
        <v>8323</v>
      </c>
      <c r="R742" t="s">
        <v>8324</v>
      </c>
      <c r="S742" s="10">
        <f t="shared" si="57"/>
        <v>42162.146782407406</v>
      </c>
      <c r="T742" s="11">
        <f t="shared" si="58"/>
        <v>42176.146782407406</v>
      </c>
      <c r="U742">
        <f t="shared" si="59"/>
        <v>14</v>
      </c>
      <c r="W742" s="20">
        <v>19</v>
      </c>
      <c r="X742" s="18">
        <v>3222</v>
      </c>
      <c r="Y742" s="5">
        <v>1.0740000000000001</v>
      </c>
    </row>
    <row r="743" spans="1:25" ht="28.5" x14ac:dyDescent="0.4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20">
        <v>94</v>
      </c>
      <c r="M743" t="b">
        <v>1</v>
      </c>
      <c r="N743" t="s">
        <v>8274</v>
      </c>
      <c r="O743" s="5">
        <f t="shared" si="55"/>
        <v>1.0226</v>
      </c>
      <c r="P743" s="18">
        <f t="shared" si="56"/>
        <v>141.42340425531913</v>
      </c>
      <c r="Q743" t="s">
        <v>8323</v>
      </c>
      <c r="R743" t="s">
        <v>8324</v>
      </c>
      <c r="S743" s="10">
        <f t="shared" si="57"/>
        <v>41401.648217592592</v>
      </c>
      <c r="T743" s="11">
        <f t="shared" si="58"/>
        <v>41436.648217592592</v>
      </c>
      <c r="U743">
        <f t="shared" si="59"/>
        <v>35</v>
      </c>
      <c r="W743" s="20">
        <v>94</v>
      </c>
      <c r="X743" s="18">
        <v>13293.8</v>
      </c>
      <c r="Y743" s="5">
        <v>1.0226</v>
      </c>
    </row>
    <row r="744" spans="1:25" ht="57" x14ac:dyDescent="0.4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20">
        <v>23</v>
      </c>
      <c r="M744" t="b">
        <v>1</v>
      </c>
      <c r="N744" t="s">
        <v>8274</v>
      </c>
      <c r="O744" s="5">
        <f t="shared" si="55"/>
        <v>1.1071428571428572</v>
      </c>
      <c r="P744" s="18">
        <f t="shared" si="56"/>
        <v>67.391304347826093</v>
      </c>
      <c r="Q744" t="s">
        <v>8323</v>
      </c>
      <c r="R744" t="s">
        <v>8324</v>
      </c>
      <c r="S744" s="10">
        <f t="shared" si="57"/>
        <v>41689.917962962965</v>
      </c>
      <c r="T744" s="11">
        <f t="shared" si="58"/>
        <v>41719.876296296294</v>
      </c>
      <c r="U744">
        <f t="shared" si="59"/>
        <v>30</v>
      </c>
      <c r="W744" s="20">
        <v>23</v>
      </c>
      <c r="X744" s="18">
        <v>1550</v>
      </c>
      <c r="Y744" s="5">
        <v>1.1071428571428572</v>
      </c>
    </row>
    <row r="745" spans="1:25" ht="42.75" x14ac:dyDescent="0.4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20">
        <v>15</v>
      </c>
      <c r="M745" t="b">
        <v>1</v>
      </c>
      <c r="N745" t="s">
        <v>8274</v>
      </c>
      <c r="O745" s="5">
        <f t="shared" si="55"/>
        <v>1.48</v>
      </c>
      <c r="P745" s="18">
        <f t="shared" si="56"/>
        <v>54.266666666666666</v>
      </c>
      <c r="Q745" t="s">
        <v>8323</v>
      </c>
      <c r="R745" t="s">
        <v>8324</v>
      </c>
      <c r="S745" s="10">
        <f t="shared" si="57"/>
        <v>40990.709317129629</v>
      </c>
      <c r="T745" s="11">
        <f t="shared" si="58"/>
        <v>41015.875</v>
      </c>
      <c r="U745">
        <f t="shared" si="59"/>
        <v>25</v>
      </c>
      <c r="W745" s="20">
        <v>15</v>
      </c>
      <c r="X745" s="18">
        <v>814</v>
      </c>
      <c r="Y745" s="5">
        <v>1.48</v>
      </c>
    </row>
    <row r="746" spans="1:25" ht="28.5" x14ac:dyDescent="0.4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20">
        <v>62</v>
      </c>
      <c r="M746" t="b">
        <v>1</v>
      </c>
      <c r="N746" t="s">
        <v>8274</v>
      </c>
      <c r="O746" s="5">
        <f t="shared" si="55"/>
        <v>1.0232000000000001</v>
      </c>
      <c r="P746" s="18">
        <f t="shared" si="56"/>
        <v>82.516129032258064</v>
      </c>
      <c r="Q746" t="s">
        <v>8323</v>
      </c>
      <c r="R746" t="s">
        <v>8324</v>
      </c>
      <c r="S746" s="10">
        <f t="shared" si="57"/>
        <v>41226.95721064815</v>
      </c>
      <c r="T746" s="11">
        <f t="shared" si="58"/>
        <v>41256.95721064815</v>
      </c>
      <c r="U746">
        <f t="shared" si="59"/>
        <v>30</v>
      </c>
      <c r="W746" s="20">
        <v>62</v>
      </c>
      <c r="X746" s="18">
        <v>5116</v>
      </c>
      <c r="Y746" s="5">
        <v>1.0232000000000001</v>
      </c>
    </row>
    <row r="747" spans="1:25" ht="42.75" x14ac:dyDescent="0.4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20">
        <v>74</v>
      </c>
      <c r="M747" t="b">
        <v>1</v>
      </c>
      <c r="N747" t="s">
        <v>8274</v>
      </c>
      <c r="O747" s="5">
        <f t="shared" si="55"/>
        <v>1.7909909909909909</v>
      </c>
      <c r="P747" s="18">
        <f t="shared" si="56"/>
        <v>53.729729729729726</v>
      </c>
      <c r="Q747" t="s">
        <v>8323</v>
      </c>
      <c r="R747" t="s">
        <v>8324</v>
      </c>
      <c r="S747" s="10">
        <f t="shared" si="57"/>
        <v>41367.572280092594</v>
      </c>
      <c r="T747" s="11">
        <f t="shared" si="58"/>
        <v>41397.572280092594</v>
      </c>
      <c r="U747">
        <f t="shared" si="59"/>
        <v>30</v>
      </c>
      <c r="W747" s="20">
        <v>74</v>
      </c>
      <c r="X747" s="18">
        <v>3976</v>
      </c>
      <c r="Y747" s="5">
        <v>1.7909909909909909</v>
      </c>
    </row>
    <row r="748" spans="1:25" x14ac:dyDescent="0.4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20">
        <v>97</v>
      </c>
      <c r="M748" t="b">
        <v>1</v>
      </c>
      <c r="N748" t="s">
        <v>8274</v>
      </c>
      <c r="O748" s="5">
        <f t="shared" si="55"/>
        <v>1.1108135252761968</v>
      </c>
      <c r="P748" s="18">
        <f t="shared" si="56"/>
        <v>34.206185567010309</v>
      </c>
      <c r="Q748" t="s">
        <v>8323</v>
      </c>
      <c r="R748" t="s">
        <v>8324</v>
      </c>
      <c r="S748" s="10">
        <f t="shared" si="57"/>
        <v>41157.042928240742</v>
      </c>
      <c r="T748" s="11">
        <f t="shared" si="58"/>
        <v>41175.165972222225</v>
      </c>
      <c r="U748">
        <f t="shared" si="59"/>
        <v>18</v>
      </c>
      <c r="W748" s="20">
        <v>97</v>
      </c>
      <c r="X748" s="18">
        <v>3318</v>
      </c>
      <c r="Y748" s="5">
        <v>1.1108135252761968</v>
      </c>
    </row>
    <row r="749" spans="1:25" ht="42.75" x14ac:dyDescent="0.4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20">
        <v>55</v>
      </c>
      <c r="M749" t="b">
        <v>1</v>
      </c>
      <c r="N749" t="s">
        <v>8274</v>
      </c>
      <c r="O749" s="5">
        <f t="shared" si="55"/>
        <v>1.0004285714285714</v>
      </c>
      <c r="P749" s="18">
        <f t="shared" si="56"/>
        <v>127.32727272727273</v>
      </c>
      <c r="Q749" t="s">
        <v>8323</v>
      </c>
      <c r="R749" t="s">
        <v>8324</v>
      </c>
      <c r="S749" s="10">
        <f t="shared" si="57"/>
        <v>41988.548831018517</v>
      </c>
      <c r="T749" s="11">
        <f t="shared" si="58"/>
        <v>42019.454166666663</v>
      </c>
      <c r="U749">
        <f t="shared" si="59"/>
        <v>31</v>
      </c>
      <c r="W749" s="20">
        <v>55</v>
      </c>
      <c r="X749" s="18">
        <v>7003</v>
      </c>
      <c r="Y749" s="5">
        <v>1.0004285714285714</v>
      </c>
    </row>
    <row r="750" spans="1:25" ht="42.75" x14ac:dyDescent="0.4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20">
        <v>44</v>
      </c>
      <c r="M750" t="b">
        <v>1</v>
      </c>
      <c r="N750" t="s">
        <v>8274</v>
      </c>
      <c r="O750" s="5">
        <f t="shared" si="55"/>
        <v>1.0024999999999999</v>
      </c>
      <c r="P750" s="18">
        <f t="shared" si="56"/>
        <v>45.56818181818182</v>
      </c>
      <c r="Q750" t="s">
        <v>8323</v>
      </c>
      <c r="R750" t="s">
        <v>8324</v>
      </c>
      <c r="S750" s="10">
        <f t="shared" si="57"/>
        <v>41831.846828703703</v>
      </c>
      <c r="T750" s="11">
        <f t="shared" si="58"/>
        <v>41861.846828703703</v>
      </c>
      <c r="U750">
        <f t="shared" si="59"/>
        <v>30</v>
      </c>
      <c r="W750" s="20">
        <v>44</v>
      </c>
      <c r="X750" s="18">
        <v>2005</v>
      </c>
      <c r="Y750" s="5">
        <v>1.0024999999999999</v>
      </c>
    </row>
    <row r="751" spans="1:25" ht="42.75" x14ac:dyDescent="0.4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20">
        <v>110</v>
      </c>
      <c r="M751" t="b">
        <v>1</v>
      </c>
      <c r="N751" t="s">
        <v>8274</v>
      </c>
      <c r="O751" s="5">
        <f t="shared" si="55"/>
        <v>1.0556000000000001</v>
      </c>
      <c r="P751" s="18">
        <f t="shared" si="56"/>
        <v>95.963636363636368</v>
      </c>
      <c r="Q751" t="s">
        <v>8323</v>
      </c>
      <c r="R751" t="s">
        <v>8324</v>
      </c>
      <c r="S751" s="10">
        <f t="shared" si="57"/>
        <v>42733.94131944445</v>
      </c>
      <c r="T751" s="11">
        <f t="shared" si="58"/>
        <v>42763.94131944445</v>
      </c>
      <c r="U751">
        <f t="shared" si="59"/>
        <v>30</v>
      </c>
      <c r="W751" s="20">
        <v>110</v>
      </c>
      <c r="X751" s="18">
        <v>10556</v>
      </c>
      <c r="Y751" s="5">
        <v>1.0556000000000001</v>
      </c>
    </row>
    <row r="752" spans="1:25" ht="42.75" x14ac:dyDescent="0.4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20">
        <v>59</v>
      </c>
      <c r="M752" t="b">
        <v>1</v>
      </c>
      <c r="N752" t="s">
        <v>8274</v>
      </c>
      <c r="O752" s="5">
        <f t="shared" si="55"/>
        <v>1.0258775877587758</v>
      </c>
      <c r="P752" s="18">
        <f t="shared" si="56"/>
        <v>77.271186440677965</v>
      </c>
      <c r="Q752" t="s">
        <v>8323</v>
      </c>
      <c r="R752" t="s">
        <v>8324</v>
      </c>
      <c r="S752" s="10">
        <f t="shared" si="57"/>
        <v>41299.878148148149</v>
      </c>
      <c r="T752" s="11">
        <f t="shared" si="58"/>
        <v>41329.878148148149</v>
      </c>
      <c r="U752">
        <f t="shared" si="59"/>
        <v>30</v>
      </c>
      <c r="W752" s="20">
        <v>59</v>
      </c>
      <c r="X752" s="18">
        <v>4559</v>
      </c>
      <c r="Y752" s="5">
        <v>1.0258775877587758</v>
      </c>
    </row>
    <row r="753" spans="1:25" ht="42.75" x14ac:dyDescent="0.4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20">
        <v>62</v>
      </c>
      <c r="M753" t="b">
        <v>1</v>
      </c>
      <c r="N753" t="s">
        <v>8274</v>
      </c>
      <c r="O753" s="5">
        <f t="shared" si="55"/>
        <v>1.1850000000000001</v>
      </c>
      <c r="P753" s="18">
        <f t="shared" si="56"/>
        <v>57.338709677419352</v>
      </c>
      <c r="Q753" t="s">
        <v>8323</v>
      </c>
      <c r="R753" t="s">
        <v>8324</v>
      </c>
      <c r="S753" s="10">
        <f t="shared" si="57"/>
        <v>40713.630497685182</v>
      </c>
      <c r="T753" s="11">
        <f t="shared" si="58"/>
        <v>40759.630497685182</v>
      </c>
      <c r="U753">
        <f t="shared" si="59"/>
        <v>46</v>
      </c>
      <c r="W753" s="20">
        <v>62</v>
      </c>
      <c r="X753" s="18">
        <v>3555</v>
      </c>
      <c r="Y753" s="5">
        <v>1.1850000000000001</v>
      </c>
    </row>
    <row r="754" spans="1:25" ht="42.75" x14ac:dyDescent="0.4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20">
        <v>105</v>
      </c>
      <c r="M754" t="b">
        <v>1</v>
      </c>
      <c r="N754" t="s">
        <v>8274</v>
      </c>
      <c r="O754" s="5">
        <f t="shared" si="55"/>
        <v>1.117</v>
      </c>
      <c r="P754" s="18">
        <f t="shared" si="56"/>
        <v>53.19047619047619</v>
      </c>
      <c r="Q754" t="s">
        <v>8323</v>
      </c>
      <c r="R754" t="s">
        <v>8324</v>
      </c>
      <c r="S754" s="10">
        <f t="shared" si="57"/>
        <v>42639.421493055561</v>
      </c>
      <c r="T754" s="11">
        <f t="shared" si="58"/>
        <v>42659.458333333328</v>
      </c>
      <c r="U754">
        <f t="shared" si="59"/>
        <v>20</v>
      </c>
      <c r="W754" s="20">
        <v>105</v>
      </c>
      <c r="X754" s="18">
        <v>5585</v>
      </c>
      <c r="Y754" s="5">
        <v>1.117</v>
      </c>
    </row>
    <row r="755" spans="1:25" ht="42.75" x14ac:dyDescent="0.4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20">
        <v>26</v>
      </c>
      <c r="M755" t="b">
        <v>1</v>
      </c>
      <c r="N755" t="s">
        <v>8274</v>
      </c>
      <c r="O755" s="5">
        <f t="shared" si="55"/>
        <v>1.28</v>
      </c>
      <c r="P755" s="18">
        <f t="shared" si="56"/>
        <v>492.30769230769232</v>
      </c>
      <c r="Q755" t="s">
        <v>8323</v>
      </c>
      <c r="R755" t="s">
        <v>8324</v>
      </c>
      <c r="S755" s="10">
        <f t="shared" si="57"/>
        <v>42019.590173611112</v>
      </c>
      <c r="T755" s="11">
        <f t="shared" si="58"/>
        <v>42049.590173611112</v>
      </c>
      <c r="U755">
        <f t="shared" si="59"/>
        <v>30</v>
      </c>
      <c r="W755" s="20">
        <v>26</v>
      </c>
      <c r="X755" s="18">
        <v>12800</v>
      </c>
      <c r="Y755" s="5">
        <v>1.28</v>
      </c>
    </row>
    <row r="756" spans="1:25" ht="42.75" x14ac:dyDescent="0.4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20">
        <v>49</v>
      </c>
      <c r="M756" t="b">
        <v>1</v>
      </c>
      <c r="N756" t="s">
        <v>8274</v>
      </c>
      <c r="O756" s="5">
        <f t="shared" si="55"/>
        <v>1.0375000000000001</v>
      </c>
      <c r="P756" s="18">
        <f t="shared" si="56"/>
        <v>42.346938775510203</v>
      </c>
      <c r="Q756" t="s">
        <v>8323</v>
      </c>
      <c r="R756" t="s">
        <v>8324</v>
      </c>
      <c r="S756" s="10">
        <f t="shared" si="57"/>
        <v>41249.749085648145</v>
      </c>
      <c r="T756" s="11">
        <f t="shared" si="58"/>
        <v>41279.749085648145</v>
      </c>
      <c r="U756">
        <f t="shared" si="59"/>
        <v>30</v>
      </c>
      <c r="W756" s="20">
        <v>49</v>
      </c>
      <c r="X756" s="18">
        <v>2075</v>
      </c>
      <c r="Y756" s="5">
        <v>1.0375000000000001</v>
      </c>
    </row>
    <row r="757" spans="1:25" ht="42.75" x14ac:dyDescent="0.4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20">
        <v>68</v>
      </c>
      <c r="M757" t="b">
        <v>1</v>
      </c>
      <c r="N757" t="s">
        <v>8274</v>
      </c>
      <c r="O757" s="5">
        <f t="shared" si="55"/>
        <v>1.0190760000000001</v>
      </c>
      <c r="P757" s="18">
        <f t="shared" si="56"/>
        <v>37.466029411764708</v>
      </c>
      <c r="Q757" t="s">
        <v>8323</v>
      </c>
      <c r="R757" t="s">
        <v>8324</v>
      </c>
      <c r="S757" s="10">
        <f t="shared" si="57"/>
        <v>41383.605057870373</v>
      </c>
      <c r="T757" s="11">
        <f t="shared" si="58"/>
        <v>41414.02847222222</v>
      </c>
      <c r="U757">
        <f t="shared" si="59"/>
        <v>31</v>
      </c>
      <c r="W757" s="20">
        <v>68</v>
      </c>
      <c r="X757" s="18">
        <v>2547.69</v>
      </c>
      <c r="Y757" s="5">
        <v>1.0190760000000001</v>
      </c>
    </row>
    <row r="758" spans="1:25" ht="42.75" x14ac:dyDescent="0.4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20">
        <v>22</v>
      </c>
      <c r="M758" t="b">
        <v>1</v>
      </c>
      <c r="N758" t="s">
        <v>8274</v>
      </c>
      <c r="O758" s="5">
        <f t="shared" si="55"/>
        <v>1.177142857142857</v>
      </c>
      <c r="P758" s="18">
        <f t="shared" si="56"/>
        <v>37.454545454545453</v>
      </c>
      <c r="Q758" t="s">
        <v>8323</v>
      </c>
      <c r="R758" t="s">
        <v>8324</v>
      </c>
      <c r="S758" s="10">
        <f t="shared" si="57"/>
        <v>40590.766886574071</v>
      </c>
      <c r="T758" s="11">
        <f t="shared" si="58"/>
        <v>40651.725219907406</v>
      </c>
      <c r="U758">
        <f t="shared" si="59"/>
        <v>61</v>
      </c>
      <c r="W758" s="20">
        <v>22</v>
      </c>
      <c r="X758" s="18">
        <v>824</v>
      </c>
      <c r="Y758" s="5">
        <v>1.177142857142857</v>
      </c>
    </row>
    <row r="759" spans="1:25" ht="42.75" x14ac:dyDescent="0.4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20">
        <v>18</v>
      </c>
      <c r="M759" t="b">
        <v>1</v>
      </c>
      <c r="N759" t="s">
        <v>8274</v>
      </c>
      <c r="O759" s="5">
        <f t="shared" si="55"/>
        <v>2.38</v>
      </c>
      <c r="P759" s="18">
        <f t="shared" si="56"/>
        <v>33.055555555555557</v>
      </c>
      <c r="Q759" t="s">
        <v>8323</v>
      </c>
      <c r="R759" t="s">
        <v>8324</v>
      </c>
      <c r="S759" s="10">
        <f t="shared" si="57"/>
        <v>41235.054560185185</v>
      </c>
      <c r="T759" s="11">
        <f t="shared" si="58"/>
        <v>41249.054560185185</v>
      </c>
      <c r="U759">
        <f t="shared" si="59"/>
        <v>14</v>
      </c>
      <c r="W759" s="20">
        <v>18</v>
      </c>
      <c r="X759" s="18">
        <v>595</v>
      </c>
      <c r="Y759" s="5">
        <v>2.38</v>
      </c>
    </row>
    <row r="760" spans="1:25" ht="28.5" x14ac:dyDescent="0.4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20">
        <v>19</v>
      </c>
      <c r="M760" t="b">
        <v>1</v>
      </c>
      <c r="N760" t="s">
        <v>8274</v>
      </c>
      <c r="O760" s="5">
        <f t="shared" si="55"/>
        <v>1.02</v>
      </c>
      <c r="P760" s="18">
        <f t="shared" si="56"/>
        <v>134.21052631578948</v>
      </c>
      <c r="Q760" t="s">
        <v>8323</v>
      </c>
      <c r="R760" t="s">
        <v>8324</v>
      </c>
      <c r="S760" s="10">
        <f t="shared" si="57"/>
        <v>40429.836435185185</v>
      </c>
      <c r="T760" s="11">
        <f t="shared" si="58"/>
        <v>40459.836435185185</v>
      </c>
      <c r="U760">
        <f t="shared" si="59"/>
        <v>30</v>
      </c>
      <c r="W760" s="20">
        <v>19</v>
      </c>
      <c r="X760" s="18">
        <v>2550</v>
      </c>
      <c r="Y760" s="5">
        <v>1.02</v>
      </c>
    </row>
    <row r="761" spans="1:25" ht="42.75" x14ac:dyDescent="0.4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20">
        <v>99</v>
      </c>
      <c r="M761" t="b">
        <v>1</v>
      </c>
      <c r="N761" t="s">
        <v>8274</v>
      </c>
      <c r="O761" s="5">
        <f t="shared" si="55"/>
        <v>1.0192000000000001</v>
      </c>
      <c r="P761" s="18">
        <f t="shared" si="56"/>
        <v>51.474747474747474</v>
      </c>
      <c r="Q761" t="s">
        <v>8323</v>
      </c>
      <c r="R761" t="s">
        <v>8324</v>
      </c>
      <c r="S761" s="10">
        <f t="shared" si="57"/>
        <v>41789.330312500002</v>
      </c>
      <c r="T761" s="11">
        <f t="shared" si="58"/>
        <v>41829.330312500002</v>
      </c>
      <c r="U761">
        <f t="shared" si="59"/>
        <v>40</v>
      </c>
      <c r="W761" s="20">
        <v>99</v>
      </c>
      <c r="X761" s="18">
        <v>5096</v>
      </c>
      <c r="Y761" s="5">
        <v>1.0192000000000001</v>
      </c>
    </row>
    <row r="762" spans="1:25" ht="42.75" hidden="1" x14ac:dyDescent="0.4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20">
        <v>0</v>
      </c>
      <c r="M762" t="b">
        <v>0</v>
      </c>
      <c r="N762" t="s">
        <v>8275</v>
      </c>
      <c r="O762" s="5">
        <f t="shared" si="55"/>
        <v>0</v>
      </c>
      <c r="P762" s="18" t="e">
        <f t="shared" si="56"/>
        <v>#DIV/0!</v>
      </c>
      <c r="Q762" t="s">
        <v>8323</v>
      </c>
      <c r="R762" t="s">
        <v>8325</v>
      </c>
      <c r="S762" s="10">
        <f t="shared" si="57"/>
        <v>42670.764039351852</v>
      </c>
      <c r="T762" s="11">
        <f t="shared" si="58"/>
        <v>42700.805706018517</v>
      </c>
      <c r="U762">
        <f t="shared" si="59"/>
        <v>30</v>
      </c>
      <c r="W762" s="20">
        <v>0</v>
      </c>
      <c r="X762" s="18">
        <v>0</v>
      </c>
      <c r="Y762" s="5">
        <v>0</v>
      </c>
    </row>
    <row r="763" spans="1:25" ht="42.75" x14ac:dyDescent="0.4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20">
        <v>6</v>
      </c>
      <c r="M763" t="b">
        <v>0</v>
      </c>
      <c r="N763" t="s">
        <v>8275</v>
      </c>
      <c r="O763" s="5">
        <f t="shared" si="55"/>
        <v>4.7E-2</v>
      </c>
      <c r="P763" s="18">
        <f t="shared" si="56"/>
        <v>39.166666666666664</v>
      </c>
      <c r="Q763" t="s">
        <v>8323</v>
      </c>
      <c r="R763" t="s">
        <v>8325</v>
      </c>
      <c r="S763" s="10">
        <f t="shared" si="57"/>
        <v>41642.751458333332</v>
      </c>
      <c r="T763" s="11">
        <f t="shared" si="58"/>
        <v>41672.751458333332</v>
      </c>
      <c r="U763">
        <f t="shared" si="59"/>
        <v>30</v>
      </c>
      <c r="W763" s="20">
        <v>6</v>
      </c>
      <c r="X763" s="18">
        <v>235</v>
      </c>
      <c r="Y763" s="5">
        <v>4.7E-2</v>
      </c>
    </row>
    <row r="764" spans="1:25" ht="42.75" hidden="1" x14ac:dyDescent="0.4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20">
        <v>0</v>
      </c>
      <c r="M764" t="b">
        <v>0</v>
      </c>
      <c r="N764" t="s">
        <v>8275</v>
      </c>
      <c r="O764" s="5">
        <f t="shared" si="55"/>
        <v>0</v>
      </c>
      <c r="P764" s="18" t="e">
        <f t="shared" si="56"/>
        <v>#DIV/0!</v>
      </c>
      <c r="Q764" t="s">
        <v>8323</v>
      </c>
      <c r="R764" t="s">
        <v>8325</v>
      </c>
      <c r="S764" s="10">
        <f t="shared" si="57"/>
        <v>42690.858449074076</v>
      </c>
      <c r="T764" s="11">
        <f t="shared" si="58"/>
        <v>42708.25</v>
      </c>
      <c r="U764">
        <f t="shared" si="59"/>
        <v>18</v>
      </c>
      <c r="W764" s="20">
        <v>0</v>
      </c>
      <c r="X764" s="18">
        <v>0</v>
      </c>
      <c r="Y764" s="5">
        <v>0</v>
      </c>
    </row>
    <row r="765" spans="1:25" ht="42.75" hidden="1" x14ac:dyDescent="0.4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20">
        <v>1</v>
      </c>
      <c r="M765" t="b">
        <v>0</v>
      </c>
      <c r="N765" t="s">
        <v>8275</v>
      </c>
      <c r="O765" s="5">
        <f t="shared" si="55"/>
        <v>1.1655011655011655E-3</v>
      </c>
      <c r="P765" s="18">
        <f t="shared" si="56"/>
        <v>5</v>
      </c>
      <c r="Q765" t="s">
        <v>8323</v>
      </c>
      <c r="R765" t="s">
        <v>8325</v>
      </c>
      <c r="S765" s="10">
        <f t="shared" si="57"/>
        <v>41471.446851851848</v>
      </c>
      <c r="T765" s="11">
        <f t="shared" si="58"/>
        <v>41501.446851851848</v>
      </c>
      <c r="U765">
        <f t="shared" si="59"/>
        <v>30</v>
      </c>
      <c r="W765" s="20">
        <v>1</v>
      </c>
      <c r="X765" s="18">
        <v>5</v>
      </c>
      <c r="Y765" s="5">
        <v>1.1655011655011655E-3</v>
      </c>
    </row>
    <row r="766" spans="1:25" ht="42.75" hidden="1" x14ac:dyDescent="0.4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20">
        <v>0</v>
      </c>
      <c r="M766" t="b">
        <v>0</v>
      </c>
      <c r="N766" t="s">
        <v>8275</v>
      </c>
      <c r="O766" s="5">
        <f t="shared" si="55"/>
        <v>0</v>
      </c>
      <c r="P766" s="18" t="e">
        <f t="shared" si="56"/>
        <v>#DIV/0!</v>
      </c>
      <c r="Q766" t="s">
        <v>8323</v>
      </c>
      <c r="R766" t="s">
        <v>8325</v>
      </c>
      <c r="S766" s="10">
        <f t="shared" si="57"/>
        <v>42227.173159722224</v>
      </c>
      <c r="T766" s="11">
        <f t="shared" si="58"/>
        <v>42257.173159722224</v>
      </c>
      <c r="U766">
        <f t="shared" si="59"/>
        <v>30</v>
      </c>
      <c r="W766" s="20">
        <v>0</v>
      </c>
      <c r="X766" s="18">
        <v>0</v>
      </c>
      <c r="Y766" s="5">
        <v>0</v>
      </c>
    </row>
    <row r="767" spans="1:25" ht="42.75" x14ac:dyDescent="0.4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20">
        <v>44</v>
      </c>
      <c r="M767" t="b">
        <v>0</v>
      </c>
      <c r="N767" t="s">
        <v>8275</v>
      </c>
      <c r="O767" s="5">
        <f t="shared" si="55"/>
        <v>0.36014285714285715</v>
      </c>
      <c r="P767" s="18">
        <f t="shared" si="56"/>
        <v>57.295454545454547</v>
      </c>
      <c r="Q767" t="s">
        <v>8323</v>
      </c>
      <c r="R767" t="s">
        <v>8325</v>
      </c>
      <c r="S767" s="10">
        <f t="shared" si="57"/>
        <v>41901.542638888888</v>
      </c>
      <c r="T767" s="11">
        <f t="shared" si="58"/>
        <v>41931.542638888888</v>
      </c>
      <c r="U767">
        <f t="shared" si="59"/>
        <v>30</v>
      </c>
      <c r="W767" s="20">
        <v>44</v>
      </c>
      <c r="X767" s="18">
        <v>2521</v>
      </c>
      <c r="Y767" s="5">
        <v>0.36014285714285715</v>
      </c>
    </row>
    <row r="768" spans="1:25" ht="42.75" hidden="1" x14ac:dyDescent="0.4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20">
        <v>0</v>
      </c>
      <c r="M768" t="b">
        <v>0</v>
      </c>
      <c r="N768" t="s">
        <v>8275</v>
      </c>
      <c r="O768" s="5">
        <f t="shared" si="55"/>
        <v>0</v>
      </c>
      <c r="P768" s="18" t="e">
        <f t="shared" si="56"/>
        <v>#DIV/0!</v>
      </c>
      <c r="Q768" t="s">
        <v>8323</v>
      </c>
      <c r="R768" t="s">
        <v>8325</v>
      </c>
      <c r="S768" s="10">
        <f t="shared" si="57"/>
        <v>42021.783368055556</v>
      </c>
      <c r="T768" s="11">
        <f t="shared" si="58"/>
        <v>42051.783368055556</v>
      </c>
      <c r="U768">
        <f t="shared" si="59"/>
        <v>30</v>
      </c>
      <c r="W768" s="20">
        <v>0</v>
      </c>
      <c r="X768" s="18">
        <v>0</v>
      </c>
      <c r="Y768" s="5">
        <v>0</v>
      </c>
    </row>
    <row r="769" spans="1:25" ht="57" x14ac:dyDescent="0.4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20">
        <v>3</v>
      </c>
      <c r="M769" t="b">
        <v>0</v>
      </c>
      <c r="N769" t="s">
        <v>8275</v>
      </c>
      <c r="O769" s="5">
        <f t="shared" si="55"/>
        <v>3.5400000000000001E-2</v>
      </c>
      <c r="P769" s="18">
        <f t="shared" si="56"/>
        <v>59</v>
      </c>
      <c r="Q769" t="s">
        <v>8323</v>
      </c>
      <c r="R769" t="s">
        <v>8325</v>
      </c>
      <c r="S769" s="10">
        <f t="shared" si="57"/>
        <v>42115.143634259264</v>
      </c>
      <c r="T769" s="11">
        <f t="shared" si="58"/>
        <v>42145.143634259264</v>
      </c>
      <c r="U769">
        <f t="shared" si="59"/>
        <v>30</v>
      </c>
      <c r="W769" s="20">
        <v>3</v>
      </c>
      <c r="X769" s="18">
        <v>177</v>
      </c>
      <c r="Y769" s="5">
        <v>3.5400000000000001E-2</v>
      </c>
    </row>
    <row r="770" spans="1:25" ht="42.75" hidden="1" x14ac:dyDescent="0.4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20">
        <v>0</v>
      </c>
      <c r="M770" t="b">
        <v>0</v>
      </c>
      <c r="N770" t="s">
        <v>8275</v>
      </c>
      <c r="O770" s="5">
        <f t="shared" si="55"/>
        <v>0</v>
      </c>
      <c r="P770" s="18" t="e">
        <f t="shared" si="56"/>
        <v>#DIV/0!</v>
      </c>
      <c r="Q770" t="s">
        <v>8323</v>
      </c>
      <c r="R770" t="s">
        <v>8325</v>
      </c>
      <c r="S770" s="10">
        <f t="shared" si="57"/>
        <v>41594.207060185188</v>
      </c>
      <c r="T770" s="11">
        <f t="shared" si="58"/>
        <v>41624.207060185188</v>
      </c>
      <c r="U770">
        <f t="shared" si="59"/>
        <v>30</v>
      </c>
      <c r="W770" s="20">
        <v>0</v>
      </c>
      <c r="X770" s="18">
        <v>0</v>
      </c>
      <c r="Y770" s="5">
        <v>0</v>
      </c>
    </row>
    <row r="771" spans="1:25" ht="42.75" x14ac:dyDescent="0.4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20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18">
        <f t="shared" ref="P771:P834" si="61">E771/L771</f>
        <v>31.846153846153847</v>
      </c>
      <c r="Q771" t="s">
        <v>8323</v>
      </c>
      <c r="R771" t="s">
        <v>8325</v>
      </c>
      <c r="S771" s="10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_xlfn.DAYS(T771,S771)</f>
        <v>30</v>
      </c>
      <c r="W771" s="20">
        <v>52</v>
      </c>
      <c r="X771" s="18">
        <v>1656</v>
      </c>
      <c r="Y771" s="5">
        <v>0.41399999999999998</v>
      </c>
    </row>
    <row r="772" spans="1:25" ht="42.75" hidden="1" x14ac:dyDescent="0.4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20">
        <v>0</v>
      </c>
      <c r="M772" t="b">
        <v>0</v>
      </c>
      <c r="N772" t="s">
        <v>8275</v>
      </c>
      <c r="O772" s="5">
        <f t="shared" si="60"/>
        <v>0</v>
      </c>
      <c r="P772" s="18" t="e">
        <f t="shared" si="61"/>
        <v>#DIV/0!</v>
      </c>
      <c r="Q772" t="s">
        <v>8323</v>
      </c>
      <c r="R772" t="s">
        <v>8325</v>
      </c>
      <c r="S772" s="10">
        <f t="shared" si="62"/>
        <v>41289.999641203707</v>
      </c>
      <c r="T772" s="11">
        <f t="shared" si="63"/>
        <v>41329.999641203707</v>
      </c>
      <c r="U772">
        <f t="shared" si="64"/>
        <v>40</v>
      </c>
      <c r="W772" s="20">
        <v>0</v>
      </c>
      <c r="X772" s="18">
        <v>0</v>
      </c>
      <c r="Y772" s="5">
        <v>0</v>
      </c>
    </row>
    <row r="773" spans="1:25" ht="42.75" hidden="1" x14ac:dyDescent="0.4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20">
        <v>1</v>
      </c>
      <c r="M773" t="b">
        <v>0</v>
      </c>
      <c r="N773" t="s">
        <v>8275</v>
      </c>
      <c r="O773" s="5">
        <f t="shared" si="60"/>
        <v>2.631578947368421E-4</v>
      </c>
      <c r="P773" s="18">
        <f t="shared" si="61"/>
        <v>10</v>
      </c>
      <c r="Q773" t="s">
        <v>8323</v>
      </c>
      <c r="R773" t="s">
        <v>8325</v>
      </c>
      <c r="S773" s="10">
        <f t="shared" si="62"/>
        <v>42349.824097222227</v>
      </c>
      <c r="T773" s="11">
        <f t="shared" si="63"/>
        <v>42399.824097222227</v>
      </c>
      <c r="U773">
        <f t="shared" si="64"/>
        <v>50</v>
      </c>
      <c r="W773" s="20">
        <v>1</v>
      </c>
      <c r="X773" s="18">
        <v>10</v>
      </c>
      <c r="Y773" s="5">
        <v>2.631578947368421E-4</v>
      </c>
    </row>
    <row r="774" spans="1:25" ht="57" x14ac:dyDescent="0.4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20">
        <v>1</v>
      </c>
      <c r="M774" t="b">
        <v>0</v>
      </c>
      <c r="N774" t="s">
        <v>8275</v>
      </c>
      <c r="O774" s="5">
        <f t="shared" si="60"/>
        <v>3.3333333333333333E-2</v>
      </c>
      <c r="P774" s="18">
        <f t="shared" si="61"/>
        <v>50</v>
      </c>
      <c r="Q774" t="s">
        <v>8323</v>
      </c>
      <c r="R774" t="s">
        <v>8325</v>
      </c>
      <c r="S774" s="10">
        <f t="shared" si="62"/>
        <v>40068.056932870371</v>
      </c>
      <c r="T774" s="11">
        <f t="shared" si="63"/>
        <v>40118.165972222225</v>
      </c>
      <c r="U774">
        <f t="shared" si="64"/>
        <v>50</v>
      </c>
      <c r="W774" s="20">
        <v>1</v>
      </c>
      <c r="X774" s="18">
        <v>50</v>
      </c>
      <c r="Y774" s="5">
        <v>3.3333333333333333E-2</v>
      </c>
    </row>
    <row r="775" spans="1:25" ht="42.75" hidden="1" x14ac:dyDescent="0.4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20">
        <v>2</v>
      </c>
      <c r="M775" t="b">
        <v>0</v>
      </c>
      <c r="N775" t="s">
        <v>8275</v>
      </c>
      <c r="O775" s="5">
        <f t="shared" si="60"/>
        <v>8.5129023676509714E-3</v>
      </c>
      <c r="P775" s="18">
        <f t="shared" si="61"/>
        <v>16</v>
      </c>
      <c r="Q775" t="s">
        <v>8323</v>
      </c>
      <c r="R775" t="s">
        <v>8325</v>
      </c>
      <c r="S775" s="10">
        <f t="shared" si="62"/>
        <v>42100.735937499994</v>
      </c>
      <c r="T775" s="11">
        <f t="shared" si="63"/>
        <v>42134.959027777775</v>
      </c>
      <c r="U775">
        <f t="shared" si="64"/>
        <v>34</v>
      </c>
      <c r="W775" s="20">
        <v>2</v>
      </c>
      <c r="X775" s="18">
        <v>32</v>
      </c>
      <c r="Y775" s="5">
        <v>8.5129023676509714E-3</v>
      </c>
    </row>
    <row r="776" spans="1:25" ht="42.75" x14ac:dyDescent="0.4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20">
        <v>9</v>
      </c>
      <c r="M776" t="b">
        <v>0</v>
      </c>
      <c r="N776" t="s">
        <v>8275</v>
      </c>
      <c r="O776" s="5">
        <f t="shared" si="60"/>
        <v>0.70199999999999996</v>
      </c>
      <c r="P776" s="18">
        <f t="shared" si="61"/>
        <v>39</v>
      </c>
      <c r="Q776" t="s">
        <v>8323</v>
      </c>
      <c r="R776" t="s">
        <v>8325</v>
      </c>
      <c r="S776" s="10">
        <f t="shared" si="62"/>
        <v>41663.780300925922</v>
      </c>
      <c r="T776" s="11">
        <f t="shared" si="63"/>
        <v>41693.780300925922</v>
      </c>
      <c r="U776">
        <f t="shared" si="64"/>
        <v>30</v>
      </c>
      <c r="W776" s="20">
        <v>9</v>
      </c>
      <c r="X776" s="18">
        <v>351</v>
      </c>
      <c r="Y776" s="5">
        <v>0.70199999999999996</v>
      </c>
    </row>
    <row r="777" spans="1:25" ht="42.75" x14ac:dyDescent="0.4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20">
        <v>5</v>
      </c>
      <c r="M777" t="b">
        <v>0</v>
      </c>
      <c r="N777" t="s">
        <v>8275</v>
      </c>
      <c r="O777" s="5">
        <f t="shared" si="60"/>
        <v>1.7000000000000001E-2</v>
      </c>
      <c r="P777" s="18">
        <f t="shared" si="61"/>
        <v>34</v>
      </c>
      <c r="Q777" t="s">
        <v>8323</v>
      </c>
      <c r="R777" t="s">
        <v>8325</v>
      </c>
      <c r="S777" s="10">
        <f t="shared" si="62"/>
        <v>40863.060127314813</v>
      </c>
      <c r="T777" s="11">
        <f t="shared" si="63"/>
        <v>40893.060127314813</v>
      </c>
      <c r="U777">
        <f t="shared" si="64"/>
        <v>30</v>
      </c>
      <c r="W777" s="20">
        <v>5</v>
      </c>
      <c r="X777" s="18">
        <v>170</v>
      </c>
      <c r="Y777" s="5">
        <v>1.7000000000000001E-2</v>
      </c>
    </row>
    <row r="778" spans="1:25" ht="42.75" x14ac:dyDescent="0.4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20">
        <v>57</v>
      </c>
      <c r="M778" t="b">
        <v>0</v>
      </c>
      <c r="N778" t="s">
        <v>8275</v>
      </c>
      <c r="O778" s="5">
        <f t="shared" si="60"/>
        <v>0.51400000000000001</v>
      </c>
      <c r="P778" s="18">
        <f t="shared" si="61"/>
        <v>63.122807017543863</v>
      </c>
      <c r="Q778" t="s">
        <v>8323</v>
      </c>
      <c r="R778" t="s">
        <v>8325</v>
      </c>
      <c r="S778" s="10">
        <f t="shared" si="62"/>
        <v>42250.685706018514</v>
      </c>
      <c r="T778" s="11">
        <f t="shared" si="63"/>
        <v>42288.208333333328</v>
      </c>
      <c r="U778">
        <f t="shared" si="64"/>
        <v>38</v>
      </c>
      <c r="W778" s="20">
        <v>57</v>
      </c>
      <c r="X778" s="18">
        <v>3598</v>
      </c>
      <c r="Y778" s="5">
        <v>0.51400000000000001</v>
      </c>
    </row>
    <row r="779" spans="1:25" ht="42.75" hidden="1" x14ac:dyDescent="0.4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20">
        <v>3</v>
      </c>
      <c r="M779" t="b">
        <v>0</v>
      </c>
      <c r="N779" t="s">
        <v>8275</v>
      </c>
      <c r="O779" s="5">
        <f t="shared" si="60"/>
        <v>7.0000000000000001E-3</v>
      </c>
      <c r="P779" s="18">
        <f t="shared" si="61"/>
        <v>7</v>
      </c>
      <c r="Q779" t="s">
        <v>8323</v>
      </c>
      <c r="R779" t="s">
        <v>8325</v>
      </c>
      <c r="S779" s="10">
        <f t="shared" si="62"/>
        <v>41456.981215277774</v>
      </c>
      <c r="T779" s="11">
        <f t="shared" si="63"/>
        <v>41486.981215277774</v>
      </c>
      <c r="U779">
        <f t="shared" si="64"/>
        <v>30</v>
      </c>
      <c r="W779" s="20">
        <v>3</v>
      </c>
      <c r="X779" s="18">
        <v>21</v>
      </c>
      <c r="Y779" s="5">
        <v>7.0000000000000001E-3</v>
      </c>
    </row>
    <row r="780" spans="1:25" ht="42.75" hidden="1" x14ac:dyDescent="0.4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20">
        <v>1</v>
      </c>
      <c r="M780" t="b">
        <v>0</v>
      </c>
      <c r="N780" t="s">
        <v>8275</v>
      </c>
      <c r="O780" s="5">
        <f t="shared" si="60"/>
        <v>4.0000000000000001E-3</v>
      </c>
      <c r="P780" s="18">
        <f t="shared" si="61"/>
        <v>2</v>
      </c>
      <c r="Q780" t="s">
        <v>8323</v>
      </c>
      <c r="R780" t="s">
        <v>8325</v>
      </c>
      <c r="S780" s="10">
        <f t="shared" si="62"/>
        <v>41729.702314814815</v>
      </c>
      <c r="T780" s="11">
        <f t="shared" si="63"/>
        <v>41759.702314814815</v>
      </c>
      <c r="U780">
        <f t="shared" si="64"/>
        <v>30</v>
      </c>
      <c r="W780" s="20">
        <v>1</v>
      </c>
      <c r="X780" s="18">
        <v>2</v>
      </c>
      <c r="Y780" s="5">
        <v>4.0000000000000001E-3</v>
      </c>
    </row>
    <row r="781" spans="1:25" ht="42.75" x14ac:dyDescent="0.4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20">
        <v>6</v>
      </c>
      <c r="M781" t="b">
        <v>0</v>
      </c>
      <c r="N781" t="s">
        <v>8275</v>
      </c>
      <c r="O781" s="5">
        <f t="shared" si="60"/>
        <v>2.6666666666666668E-2</v>
      </c>
      <c r="P781" s="18">
        <f t="shared" si="61"/>
        <v>66.666666666666671</v>
      </c>
      <c r="Q781" t="s">
        <v>8323</v>
      </c>
      <c r="R781" t="s">
        <v>8325</v>
      </c>
      <c r="S781" s="10">
        <f t="shared" si="62"/>
        <v>40436.68408564815</v>
      </c>
      <c r="T781" s="11">
        <f t="shared" si="63"/>
        <v>40466.166666666664</v>
      </c>
      <c r="U781">
        <f t="shared" si="64"/>
        <v>30</v>
      </c>
      <c r="W781" s="20">
        <v>6</v>
      </c>
      <c r="X781" s="18">
        <v>400</v>
      </c>
      <c r="Y781" s="5">
        <v>2.6666666666666668E-2</v>
      </c>
    </row>
    <row r="782" spans="1:25" ht="28.5" x14ac:dyDescent="0.4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20">
        <v>27</v>
      </c>
      <c r="M782" t="b">
        <v>1</v>
      </c>
      <c r="N782" t="s">
        <v>8276</v>
      </c>
      <c r="O782" s="5">
        <f t="shared" si="60"/>
        <v>1.04</v>
      </c>
      <c r="P782" s="18">
        <f t="shared" si="61"/>
        <v>38.518518518518519</v>
      </c>
      <c r="Q782" t="s">
        <v>8326</v>
      </c>
      <c r="R782" t="s">
        <v>8327</v>
      </c>
      <c r="S782" s="10">
        <f t="shared" si="62"/>
        <v>40636.673900462964</v>
      </c>
      <c r="T782" s="11">
        <f t="shared" si="63"/>
        <v>40666.673900462964</v>
      </c>
      <c r="U782">
        <f t="shared" si="64"/>
        <v>30</v>
      </c>
      <c r="W782" s="20">
        <v>27</v>
      </c>
      <c r="X782" s="18">
        <v>1040</v>
      </c>
      <c r="Y782" s="5">
        <v>1.04</v>
      </c>
    </row>
    <row r="783" spans="1:25" ht="42.75" x14ac:dyDescent="0.4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20">
        <v>25</v>
      </c>
      <c r="M783" t="b">
        <v>1</v>
      </c>
      <c r="N783" t="s">
        <v>8276</v>
      </c>
      <c r="O783" s="5">
        <f t="shared" si="60"/>
        <v>1.3315375</v>
      </c>
      <c r="P783" s="18">
        <f t="shared" si="61"/>
        <v>42.609200000000001</v>
      </c>
      <c r="Q783" t="s">
        <v>8326</v>
      </c>
      <c r="R783" t="s">
        <v>8327</v>
      </c>
      <c r="S783" s="10">
        <f t="shared" si="62"/>
        <v>41403.000856481485</v>
      </c>
      <c r="T783" s="11">
        <f t="shared" si="63"/>
        <v>41433.000856481485</v>
      </c>
      <c r="U783">
        <f t="shared" si="64"/>
        <v>30</v>
      </c>
      <c r="W783" s="20">
        <v>25</v>
      </c>
      <c r="X783" s="18">
        <v>1065.23</v>
      </c>
      <c r="Y783" s="5">
        <v>1.3315375</v>
      </c>
    </row>
    <row r="784" spans="1:25" ht="42.75" x14ac:dyDescent="0.4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20">
        <v>14</v>
      </c>
      <c r="M784" t="b">
        <v>1</v>
      </c>
      <c r="N784" t="s">
        <v>8276</v>
      </c>
      <c r="O784" s="5">
        <f t="shared" si="60"/>
        <v>1</v>
      </c>
      <c r="P784" s="18">
        <f t="shared" si="61"/>
        <v>50</v>
      </c>
      <c r="Q784" t="s">
        <v>8326</v>
      </c>
      <c r="R784" t="s">
        <v>8327</v>
      </c>
      <c r="S784" s="10">
        <f t="shared" si="62"/>
        <v>41116.758125</v>
      </c>
      <c r="T784" s="11">
        <f t="shared" si="63"/>
        <v>41146.758125</v>
      </c>
      <c r="U784">
        <f t="shared" si="64"/>
        <v>30</v>
      </c>
      <c r="W784" s="20">
        <v>14</v>
      </c>
      <c r="X784" s="18">
        <v>700</v>
      </c>
      <c r="Y784" s="5">
        <v>1</v>
      </c>
    </row>
    <row r="785" spans="1:25" ht="42.75" x14ac:dyDescent="0.4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20">
        <v>35</v>
      </c>
      <c r="M785" t="b">
        <v>1</v>
      </c>
      <c r="N785" t="s">
        <v>8276</v>
      </c>
      <c r="O785" s="5">
        <f t="shared" si="60"/>
        <v>1.4813333333333334</v>
      </c>
      <c r="P785" s="18">
        <f t="shared" si="61"/>
        <v>63.485714285714288</v>
      </c>
      <c r="Q785" t="s">
        <v>8326</v>
      </c>
      <c r="R785" t="s">
        <v>8327</v>
      </c>
      <c r="S785" s="10">
        <f t="shared" si="62"/>
        <v>40987.773715277777</v>
      </c>
      <c r="T785" s="11">
        <f t="shared" si="63"/>
        <v>41026.916666666664</v>
      </c>
      <c r="U785">
        <f t="shared" si="64"/>
        <v>39</v>
      </c>
      <c r="W785" s="20">
        <v>35</v>
      </c>
      <c r="X785" s="18">
        <v>2222</v>
      </c>
      <c r="Y785" s="5">
        <v>1.4813333333333334</v>
      </c>
    </row>
    <row r="786" spans="1:25" ht="42.75" x14ac:dyDescent="0.4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20">
        <v>10</v>
      </c>
      <c r="M786" t="b">
        <v>1</v>
      </c>
      <c r="N786" t="s">
        <v>8276</v>
      </c>
      <c r="O786" s="5">
        <f t="shared" si="60"/>
        <v>1.0249999999999999</v>
      </c>
      <c r="P786" s="18">
        <f t="shared" si="61"/>
        <v>102.5</v>
      </c>
      <c r="Q786" t="s">
        <v>8326</v>
      </c>
      <c r="R786" t="s">
        <v>8327</v>
      </c>
      <c r="S786" s="10">
        <f t="shared" si="62"/>
        <v>41675.149525462963</v>
      </c>
      <c r="T786" s="11">
        <f t="shared" si="63"/>
        <v>41715.107858796298</v>
      </c>
      <c r="U786">
        <f t="shared" si="64"/>
        <v>40</v>
      </c>
      <c r="W786" s="20">
        <v>10</v>
      </c>
      <c r="X786" s="18">
        <v>1025</v>
      </c>
      <c r="Y786" s="5">
        <v>1.0249999999999999</v>
      </c>
    </row>
    <row r="787" spans="1:25" ht="42.75" x14ac:dyDescent="0.4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20">
        <v>29</v>
      </c>
      <c r="M787" t="b">
        <v>1</v>
      </c>
      <c r="N787" t="s">
        <v>8276</v>
      </c>
      <c r="O787" s="5">
        <f t="shared" si="60"/>
        <v>1.8062799999999999</v>
      </c>
      <c r="P787" s="18">
        <f t="shared" si="61"/>
        <v>31.142758620689655</v>
      </c>
      <c r="Q787" t="s">
        <v>8326</v>
      </c>
      <c r="R787" t="s">
        <v>8327</v>
      </c>
      <c r="S787" s="10">
        <f t="shared" si="62"/>
        <v>41303.593923611108</v>
      </c>
      <c r="T787" s="11">
        <f t="shared" si="63"/>
        <v>41333.593923611108</v>
      </c>
      <c r="U787">
        <f t="shared" si="64"/>
        <v>30</v>
      </c>
      <c r="W787" s="20">
        <v>29</v>
      </c>
      <c r="X787" s="18">
        <v>903.14</v>
      </c>
      <c r="Y787" s="5">
        <v>1.8062799999999999</v>
      </c>
    </row>
    <row r="788" spans="1:25" ht="42.75" x14ac:dyDescent="0.4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20">
        <v>44</v>
      </c>
      <c r="M788" t="b">
        <v>1</v>
      </c>
      <c r="N788" t="s">
        <v>8276</v>
      </c>
      <c r="O788" s="5">
        <f t="shared" si="60"/>
        <v>1.4279999999999999</v>
      </c>
      <c r="P788" s="18">
        <f t="shared" si="61"/>
        <v>162.27272727272728</v>
      </c>
      <c r="Q788" t="s">
        <v>8326</v>
      </c>
      <c r="R788" t="s">
        <v>8327</v>
      </c>
      <c r="S788" s="10">
        <f t="shared" si="62"/>
        <v>40983.055949074071</v>
      </c>
      <c r="T788" s="11">
        <f t="shared" si="63"/>
        <v>41040.657638888886</v>
      </c>
      <c r="U788">
        <f t="shared" si="64"/>
        <v>57</v>
      </c>
      <c r="W788" s="20">
        <v>44</v>
      </c>
      <c r="X788" s="18">
        <v>7140</v>
      </c>
      <c r="Y788" s="5">
        <v>1.4279999999999999</v>
      </c>
    </row>
    <row r="789" spans="1:25" ht="42.75" x14ac:dyDescent="0.4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20">
        <v>17</v>
      </c>
      <c r="M789" t="b">
        <v>1</v>
      </c>
      <c r="N789" t="s">
        <v>8276</v>
      </c>
      <c r="O789" s="5">
        <f t="shared" si="60"/>
        <v>1.1416666666666666</v>
      </c>
      <c r="P789" s="18">
        <f t="shared" si="61"/>
        <v>80.588235294117652</v>
      </c>
      <c r="Q789" t="s">
        <v>8326</v>
      </c>
      <c r="R789" t="s">
        <v>8327</v>
      </c>
      <c r="S789" s="10">
        <f t="shared" si="62"/>
        <v>41549.627615740741</v>
      </c>
      <c r="T789" s="11">
        <f t="shared" si="63"/>
        <v>41579.627615740741</v>
      </c>
      <c r="U789">
        <f t="shared" si="64"/>
        <v>30</v>
      </c>
      <c r="W789" s="20">
        <v>17</v>
      </c>
      <c r="X789" s="18">
        <v>1370</v>
      </c>
      <c r="Y789" s="5">
        <v>1.1416666666666666</v>
      </c>
    </row>
    <row r="790" spans="1:25" ht="42.75" x14ac:dyDescent="0.4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20">
        <v>34</v>
      </c>
      <c r="M790" t="b">
        <v>1</v>
      </c>
      <c r="N790" t="s">
        <v>8276</v>
      </c>
      <c r="O790" s="5">
        <f t="shared" si="60"/>
        <v>2.03505</v>
      </c>
      <c r="P790" s="18">
        <f t="shared" si="61"/>
        <v>59.85441176470588</v>
      </c>
      <c r="Q790" t="s">
        <v>8326</v>
      </c>
      <c r="R790" t="s">
        <v>8327</v>
      </c>
      <c r="S790" s="10">
        <f t="shared" si="62"/>
        <v>41059.006805555553</v>
      </c>
      <c r="T790" s="11">
        <f t="shared" si="63"/>
        <v>41097.165972222225</v>
      </c>
      <c r="U790">
        <f t="shared" si="64"/>
        <v>38</v>
      </c>
      <c r="W790" s="20">
        <v>34</v>
      </c>
      <c r="X790" s="18">
        <v>2035.05</v>
      </c>
      <c r="Y790" s="5">
        <v>2.03505</v>
      </c>
    </row>
    <row r="791" spans="1:25" ht="42.75" x14ac:dyDescent="0.4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20">
        <v>14</v>
      </c>
      <c r="M791" t="b">
        <v>1</v>
      </c>
      <c r="N791" t="s">
        <v>8276</v>
      </c>
      <c r="O791" s="5">
        <f t="shared" si="60"/>
        <v>1.0941176470588236</v>
      </c>
      <c r="P791" s="18">
        <f t="shared" si="61"/>
        <v>132.85714285714286</v>
      </c>
      <c r="Q791" t="s">
        <v>8326</v>
      </c>
      <c r="R791" t="s">
        <v>8327</v>
      </c>
      <c r="S791" s="10">
        <f t="shared" si="62"/>
        <v>41277.186111111114</v>
      </c>
      <c r="T791" s="11">
        <f t="shared" si="63"/>
        <v>41295.332638888889</v>
      </c>
      <c r="U791">
        <f t="shared" si="64"/>
        <v>18</v>
      </c>
      <c r="W791" s="20">
        <v>14</v>
      </c>
      <c r="X791" s="18">
        <v>1860</v>
      </c>
      <c r="Y791" s="5">
        <v>1.0941176470588236</v>
      </c>
    </row>
    <row r="792" spans="1:25" ht="42.75" x14ac:dyDescent="0.4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20">
        <v>156</v>
      </c>
      <c r="M792" t="b">
        <v>1</v>
      </c>
      <c r="N792" t="s">
        <v>8276</v>
      </c>
      <c r="O792" s="5">
        <f t="shared" si="60"/>
        <v>1.443746</v>
      </c>
      <c r="P792" s="18">
        <f t="shared" si="61"/>
        <v>92.547820512820508</v>
      </c>
      <c r="Q792" t="s">
        <v>8326</v>
      </c>
      <c r="R792" t="s">
        <v>8327</v>
      </c>
      <c r="S792" s="10">
        <f t="shared" si="62"/>
        <v>41276.047905092593</v>
      </c>
      <c r="T792" s="11">
        <f t="shared" si="63"/>
        <v>41306.047905092593</v>
      </c>
      <c r="U792">
        <f t="shared" si="64"/>
        <v>30</v>
      </c>
      <c r="W792" s="20">
        <v>156</v>
      </c>
      <c r="X792" s="18">
        <v>14437.46</v>
      </c>
      <c r="Y792" s="5">
        <v>1.443746</v>
      </c>
    </row>
    <row r="793" spans="1:25" ht="42.75" x14ac:dyDescent="0.4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20">
        <v>128</v>
      </c>
      <c r="M793" t="b">
        <v>1</v>
      </c>
      <c r="N793" t="s">
        <v>8276</v>
      </c>
      <c r="O793" s="5">
        <f t="shared" si="60"/>
        <v>1.0386666666666666</v>
      </c>
      <c r="P793" s="18">
        <f t="shared" si="61"/>
        <v>60.859375</v>
      </c>
      <c r="Q793" t="s">
        <v>8326</v>
      </c>
      <c r="R793" t="s">
        <v>8327</v>
      </c>
      <c r="S793" s="10">
        <f t="shared" si="62"/>
        <v>41557.780624999999</v>
      </c>
      <c r="T793" s="11">
        <f t="shared" si="63"/>
        <v>41591.249305555553</v>
      </c>
      <c r="U793">
        <f t="shared" si="64"/>
        <v>34</v>
      </c>
      <c r="W793" s="20">
        <v>128</v>
      </c>
      <c r="X793" s="18">
        <v>7790</v>
      </c>
      <c r="Y793" s="5">
        <v>1.0386666666666666</v>
      </c>
    </row>
    <row r="794" spans="1:25" ht="28.5" x14ac:dyDescent="0.4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20">
        <v>60</v>
      </c>
      <c r="M794" t="b">
        <v>1</v>
      </c>
      <c r="N794" t="s">
        <v>8276</v>
      </c>
      <c r="O794" s="5">
        <f t="shared" si="60"/>
        <v>1.0044440000000001</v>
      </c>
      <c r="P794" s="18">
        <f t="shared" si="61"/>
        <v>41.851833333333339</v>
      </c>
      <c r="Q794" t="s">
        <v>8326</v>
      </c>
      <c r="R794" t="s">
        <v>8327</v>
      </c>
      <c r="S794" s="10">
        <f t="shared" si="62"/>
        <v>41555.873645833337</v>
      </c>
      <c r="T794" s="11">
        <f t="shared" si="63"/>
        <v>41585.915312500001</v>
      </c>
      <c r="U794">
        <f t="shared" si="64"/>
        <v>30</v>
      </c>
      <c r="W794" s="20">
        <v>60</v>
      </c>
      <c r="X794" s="18">
        <v>2511.11</v>
      </c>
      <c r="Y794" s="5">
        <v>1.0044440000000001</v>
      </c>
    </row>
    <row r="795" spans="1:25" ht="42.75" x14ac:dyDescent="0.4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20">
        <v>32</v>
      </c>
      <c r="M795" t="b">
        <v>1</v>
      </c>
      <c r="N795" t="s">
        <v>8276</v>
      </c>
      <c r="O795" s="5">
        <f t="shared" si="60"/>
        <v>1.0277927272727272</v>
      </c>
      <c r="P795" s="18">
        <f t="shared" si="61"/>
        <v>88.325937499999995</v>
      </c>
      <c r="Q795" t="s">
        <v>8326</v>
      </c>
      <c r="R795" t="s">
        <v>8327</v>
      </c>
      <c r="S795" s="10">
        <f t="shared" si="62"/>
        <v>41442.741249999999</v>
      </c>
      <c r="T795" s="11">
        <f t="shared" si="63"/>
        <v>41458.207638888889</v>
      </c>
      <c r="U795">
        <f t="shared" si="64"/>
        <v>16</v>
      </c>
      <c r="W795" s="20">
        <v>32</v>
      </c>
      <c r="X795" s="18">
        <v>2826.43</v>
      </c>
      <c r="Y795" s="5">
        <v>1.0277927272727272</v>
      </c>
    </row>
    <row r="796" spans="1:25" ht="42.75" x14ac:dyDescent="0.4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20">
        <v>53</v>
      </c>
      <c r="M796" t="b">
        <v>1</v>
      </c>
      <c r="N796" t="s">
        <v>8276</v>
      </c>
      <c r="O796" s="5">
        <f t="shared" si="60"/>
        <v>1.0531250000000001</v>
      </c>
      <c r="P796" s="18">
        <f t="shared" si="61"/>
        <v>158.96226415094338</v>
      </c>
      <c r="Q796" t="s">
        <v>8326</v>
      </c>
      <c r="R796" t="s">
        <v>8327</v>
      </c>
      <c r="S796" s="10">
        <f t="shared" si="62"/>
        <v>40736.115011574075</v>
      </c>
      <c r="T796" s="11">
        <f t="shared" si="63"/>
        <v>40791.712500000001</v>
      </c>
      <c r="U796">
        <f t="shared" si="64"/>
        <v>55</v>
      </c>
      <c r="W796" s="20">
        <v>53</v>
      </c>
      <c r="X796" s="18">
        <v>8425</v>
      </c>
      <c r="Y796" s="5">
        <v>1.0531250000000001</v>
      </c>
    </row>
    <row r="797" spans="1:25" ht="42.75" x14ac:dyDescent="0.4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20">
        <v>184</v>
      </c>
      <c r="M797" t="b">
        <v>1</v>
      </c>
      <c r="N797" t="s">
        <v>8276</v>
      </c>
      <c r="O797" s="5">
        <f t="shared" si="60"/>
        <v>1.1178571428571429</v>
      </c>
      <c r="P797" s="18">
        <f t="shared" si="61"/>
        <v>85.054347826086953</v>
      </c>
      <c r="Q797" t="s">
        <v>8326</v>
      </c>
      <c r="R797" t="s">
        <v>8327</v>
      </c>
      <c r="S797" s="10">
        <f t="shared" si="62"/>
        <v>40963.613032407404</v>
      </c>
      <c r="T797" s="11">
        <f t="shared" si="63"/>
        <v>41006.207638888889</v>
      </c>
      <c r="U797">
        <f t="shared" si="64"/>
        <v>43</v>
      </c>
      <c r="W797" s="20">
        <v>184</v>
      </c>
      <c r="X797" s="18">
        <v>15650</v>
      </c>
      <c r="Y797" s="5">
        <v>1.1178571428571429</v>
      </c>
    </row>
    <row r="798" spans="1:25" ht="57" x14ac:dyDescent="0.4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20">
        <v>90</v>
      </c>
      <c r="M798" t="b">
        <v>1</v>
      </c>
      <c r="N798" t="s">
        <v>8276</v>
      </c>
      <c r="O798" s="5">
        <f t="shared" si="60"/>
        <v>1.0135000000000001</v>
      </c>
      <c r="P798" s="18">
        <f t="shared" si="61"/>
        <v>112.61111111111111</v>
      </c>
      <c r="Q798" t="s">
        <v>8326</v>
      </c>
      <c r="R798" t="s">
        <v>8327</v>
      </c>
      <c r="S798" s="10">
        <f t="shared" si="62"/>
        <v>41502.882928240739</v>
      </c>
      <c r="T798" s="11">
        <f t="shared" si="63"/>
        <v>41532.881944444445</v>
      </c>
      <c r="U798">
        <f t="shared" si="64"/>
        <v>30</v>
      </c>
      <c r="W798" s="20">
        <v>90</v>
      </c>
      <c r="X798" s="18">
        <v>10135</v>
      </c>
      <c r="Y798" s="5">
        <v>1.0135000000000001</v>
      </c>
    </row>
    <row r="799" spans="1:25" ht="42.75" x14ac:dyDescent="0.4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20">
        <v>71</v>
      </c>
      <c r="M799" t="b">
        <v>1</v>
      </c>
      <c r="N799" t="s">
        <v>8276</v>
      </c>
      <c r="O799" s="5">
        <f t="shared" si="60"/>
        <v>1.0753333333333333</v>
      </c>
      <c r="P799" s="18">
        <f t="shared" si="61"/>
        <v>45.436619718309856</v>
      </c>
      <c r="Q799" t="s">
        <v>8326</v>
      </c>
      <c r="R799" t="s">
        <v>8327</v>
      </c>
      <c r="S799" s="10">
        <f t="shared" si="62"/>
        <v>40996.994074074071</v>
      </c>
      <c r="T799" s="11">
        <f t="shared" si="63"/>
        <v>41028.166666666664</v>
      </c>
      <c r="U799">
        <f t="shared" si="64"/>
        <v>32</v>
      </c>
      <c r="W799" s="20">
        <v>71</v>
      </c>
      <c r="X799" s="18">
        <v>3226</v>
      </c>
      <c r="Y799" s="5">
        <v>1.0753333333333333</v>
      </c>
    </row>
    <row r="800" spans="1:25" ht="42.75" x14ac:dyDescent="0.4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20">
        <v>87</v>
      </c>
      <c r="M800" t="b">
        <v>1</v>
      </c>
      <c r="N800" t="s">
        <v>8276</v>
      </c>
      <c r="O800" s="5">
        <f t="shared" si="60"/>
        <v>1.1488571428571428</v>
      </c>
      <c r="P800" s="18">
        <f t="shared" si="61"/>
        <v>46.218390804597703</v>
      </c>
      <c r="Q800" t="s">
        <v>8326</v>
      </c>
      <c r="R800" t="s">
        <v>8327</v>
      </c>
      <c r="S800" s="10">
        <f t="shared" si="62"/>
        <v>41882.590127314819</v>
      </c>
      <c r="T800" s="11">
        <f t="shared" si="63"/>
        <v>41912.590127314819</v>
      </c>
      <c r="U800">
        <f t="shared" si="64"/>
        <v>30</v>
      </c>
      <c r="W800" s="20">
        <v>87</v>
      </c>
      <c r="X800" s="18">
        <v>4021</v>
      </c>
      <c r="Y800" s="5">
        <v>1.1488571428571428</v>
      </c>
    </row>
    <row r="801" spans="1:25" ht="42.75" x14ac:dyDescent="0.4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20">
        <v>28</v>
      </c>
      <c r="M801" t="b">
        <v>1</v>
      </c>
      <c r="N801" t="s">
        <v>8276</v>
      </c>
      <c r="O801" s="5">
        <f t="shared" si="60"/>
        <v>1.0002</v>
      </c>
      <c r="P801" s="18">
        <f t="shared" si="61"/>
        <v>178.60714285714286</v>
      </c>
      <c r="Q801" t="s">
        <v>8326</v>
      </c>
      <c r="R801" t="s">
        <v>8327</v>
      </c>
      <c r="S801" s="10">
        <f t="shared" si="62"/>
        <v>40996.667199074072</v>
      </c>
      <c r="T801" s="11">
        <f t="shared" si="63"/>
        <v>41026.667199074072</v>
      </c>
      <c r="U801">
        <f t="shared" si="64"/>
        <v>30</v>
      </c>
      <c r="W801" s="20">
        <v>28</v>
      </c>
      <c r="X801" s="18">
        <v>5001</v>
      </c>
      <c r="Y801" s="5">
        <v>1.0002</v>
      </c>
    </row>
    <row r="802" spans="1:25" ht="42.75" x14ac:dyDescent="0.4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20">
        <v>56</v>
      </c>
      <c r="M802" t="b">
        <v>1</v>
      </c>
      <c r="N802" t="s">
        <v>8276</v>
      </c>
      <c r="O802" s="5">
        <f t="shared" si="60"/>
        <v>1.5213333333333334</v>
      </c>
      <c r="P802" s="18">
        <f t="shared" si="61"/>
        <v>40.75</v>
      </c>
      <c r="Q802" t="s">
        <v>8326</v>
      </c>
      <c r="R802" t="s">
        <v>8327</v>
      </c>
      <c r="S802" s="10">
        <f t="shared" si="62"/>
        <v>41863.433495370373</v>
      </c>
      <c r="T802" s="11">
        <f t="shared" si="63"/>
        <v>41893.433495370373</v>
      </c>
      <c r="U802">
        <f t="shared" si="64"/>
        <v>30</v>
      </c>
      <c r="W802" s="20">
        <v>56</v>
      </c>
      <c r="X802" s="18">
        <v>2282</v>
      </c>
      <c r="Y802" s="5">
        <v>1.5213333333333334</v>
      </c>
    </row>
    <row r="803" spans="1:25" ht="42.75" x14ac:dyDescent="0.4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20">
        <v>51</v>
      </c>
      <c r="M803" t="b">
        <v>1</v>
      </c>
      <c r="N803" t="s">
        <v>8276</v>
      </c>
      <c r="O803" s="5">
        <f t="shared" si="60"/>
        <v>1.1152149999999998</v>
      </c>
      <c r="P803" s="18">
        <f t="shared" si="61"/>
        <v>43.733921568627444</v>
      </c>
      <c r="Q803" t="s">
        <v>8326</v>
      </c>
      <c r="R803" t="s">
        <v>8327</v>
      </c>
      <c r="S803" s="10">
        <f t="shared" si="62"/>
        <v>40695.795370370368</v>
      </c>
      <c r="T803" s="11">
        <f t="shared" si="63"/>
        <v>40725.795370370368</v>
      </c>
      <c r="U803">
        <f t="shared" si="64"/>
        <v>30</v>
      </c>
      <c r="W803" s="20">
        <v>51</v>
      </c>
      <c r="X803" s="18">
        <v>2230.4299999999998</v>
      </c>
      <c r="Y803" s="5">
        <v>1.1152149999999998</v>
      </c>
    </row>
    <row r="804" spans="1:25" ht="42.75" x14ac:dyDescent="0.4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20">
        <v>75</v>
      </c>
      <c r="M804" t="b">
        <v>1</v>
      </c>
      <c r="N804" t="s">
        <v>8276</v>
      </c>
      <c r="O804" s="5">
        <f t="shared" si="60"/>
        <v>1.0133333333333334</v>
      </c>
      <c r="P804" s="18">
        <f t="shared" si="61"/>
        <v>81.066666666666663</v>
      </c>
      <c r="Q804" t="s">
        <v>8326</v>
      </c>
      <c r="R804" t="s">
        <v>8327</v>
      </c>
      <c r="S804" s="10">
        <f t="shared" si="62"/>
        <v>41123.022268518522</v>
      </c>
      <c r="T804" s="11">
        <f t="shared" si="63"/>
        <v>41169.170138888891</v>
      </c>
      <c r="U804">
        <f t="shared" si="64"/>
        <v>46</v>
      </c>
      <c r="W804" s="20">
        <v>75</v>
      </c>
      <c r="X804" s="18">
        <v>6080</v>
      </c>
      <c r="Y804" s="5">
        <v>1.0133333333333334</v>
      </c>
    </row>
    <row r="805" spans="1:25" ht="42.75" x14ac:dyDescent="0.4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20">
        <v>38</v>
      </c>
      <c r="M805" t="b">
        <v>1</v>
      </c>
      <c r="N805" t="s">
        <v>8276</v>
      </c>
      <c r="O805" s="5">
        <f t="shared" si="60"/>
        <v>1.232608695652174</v>
      </c>
      <c r="P805" s="18">
        <f t="shared" si="61"/>
        <v>74.60526315789474</v>
      </c>
      <c r="Q805" t="s">
        <v>8326</v>
      </c>
      <c r="R805" t="s">
        <v>8327</v>
      </c>
      <c r="S805" s="10">
        <f t="shared" si="62"/>
        <v>40665.949976851851</v>
      </c>
      <c r="T805" s="11">
        <f t="shared" si="63"/>
        <v>40692.041666666664</v>
      </c>
      <c r="U805">
        <f t="shared" si="64"/>
        <v>27</v>
      </c>
      <c r="W805" s="20">
        <v>38</v>
      </c>
      <c r="X805" s="18">
        <v>2835</v>
      </c>
      <c r="Y805" s="5">
        <v>1.232608695652174</v>
      </c>
    </row>
    <row r="806" spans="1:25" ht="42.75" x14ac:dyDescent="0.4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20">
        <v>18</v>
      </c>
      <c r="M806" t="b">
        <v>1</v>
      </c>
      <c r="N806" t="s">
        <v>8276</v>
      </c>
      <c r="O806" s="5">
        <f t="shared" si="60"/>
        <v>1</v>
      </c>
      <c r="P806" s="18">
        <f t="shared" si="61"/>
        <v>305.55555555555554</v>
      </c>
      <c r="Q806" t="s">
        <v>8326</v>
      </c>
      <c r="R806" t="s">
        <v>8327</v>
      </c>
      <c r="S806" s="10">
        <f t="shared" si="62"/>
        <v>40730.105625000004</v>
      </c>
      <c r="T806" s="11">
        <f t="shared" si="63"/>
        <v>40747.165972222225</v>
      </c>
      <c r="U806">
        <f t="shared" si="64"/>
        <v>17</v>
      </c>
      <c r="W806" s="20">
        <v>18</v>
      </c>
      <c r="X806" s="18">
        <v>5500</v>
      </c>
      <c r="Y806" s="5">
        <v>1</v>
      </c>
    </row>
    <row r="807" spans="1:25" ht="42.75" x14ac:dyDescent="0.4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20">
        <v>54</v>
      </c>
      <c r="M807" t="b">
        <v>1</v>
      </c>
      <c r="N807" t="s">
        <v>8276</v>
      </c>
      <c r="O807" s="5">
        <f t="shared" si="60"/>
        <v>1.05</v>
      </c>
      <c r="P807" s="18">
        <f t="shared" si="61"/>
        <v>58.333333333333336</v>
      </c>
      <c r="Q807" t="s">
        <v>8326</v>
      </c>
      <c r="R807" t="s">
        <v>8327</v>
      </c>
      <c r="S807" s="10">
        <f t="shared" si="62"/>
        <v>40690.823055555556</v>
      </c>
      <c r="T807" s="11">
        <f t="shared" si="63"/>
        <v>40740.958333333336</v>
      </c>
      <c r="U807">
        <f t="shared" si="64"/>
        <v>50</v>
      </c>
      <c r="W807" s="20">
        <v>54</v>
      </c>
      <c r="X807" s="18">
        <v>3150</v>
      </c>
      <c r="Y807" s="5">
        <v>1.05</v>
      </c>
    </row>
    <row r="808" spans="1:25" x14ac:dyDescent="0.4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20">
        <v>71</v>
      </c>
      <c r="M808" t="b">
        <v>1</v>
      </c>
      <c r="N808" t="s">
        <v>8276</v>
      </c>
      <c r="O808" s="5">
        <f t="shared" si="60"/>
        <v>1.0443750000000001</v>
      </c>
      <c r="P808" s="18">
        <f t="shared" si="61"/>
        <v>117.67605633802818</v>
      </c>
      <c r="Q808" t="s">
        <v>8326</v>
      </c>
      <c r="R808" t="s">
        <v>8327</v>
      </c>
      <c r="S808" s="10">
        <f t="shared" si="62"/>
        <v>40763.691423611112</v>
      </c>
      <c r="T808" s="11">
        <f t="shared" si="63"/>
        <v>40793.691423611112</v>
      </c>
      <c r="U808">
        <f t="shared" si="64"/>
        <v>30</v>
      </c>
      <c r="W808" s="20">
        <v>71</v>
      </c>
      <c r="X808" s="18">
        <v>8355</v>
      </c>
      <c r="Y808" s="5">
        <v>1.0443750000000001</v>
      </c>
    </row>
    <row r="809" spans="1:25" ht="28.5" x14ac:dyDescent="0.4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20">
        <v>57</v>
      </c>
      <c r="M809" t="b">
        <v>1</v>
      </c>
      <c r="N809" t="s">
        <v>8276</v>
      </c>
      <c r="O809" s="5">
        <f t="shared" si="60"/>
        <v>1.05125</v>
      </c>
      <c r="P809" s="18">
        <f t="shared" si="61"/>
        <v>73.771929824561397</v>
      </c>
      <c r="Q809" t="s">
        <v>8326</v>
      </c>
      <c r="R809" t="s">
        <v>8327</v>
      </c>
      <c r="S809" s="10">
        <f t="shared" si="62"/>
        <v>42759.628599537042</v>
      </c>
      <c r="T809" s="11">
        <f t="shared" si="63"/>
        <v>42795.083333333328</v>
      </c>
      <c r="U809">
        <f t="shared" si="64"/>
        <v>36</v>
      </c>
      <c r="W809" s="20">
        <v>57</v>
      </c>
      <c r="X809" s="18">
        <v>4205</v>
      </c>
      <c r="Y809" s="5">
        <v>1.05125</v>
      </c>
    </row>
    <row r="810" spans="1:25" ht="42.75" x14ac:dyDescent="0.4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20">
        <v>43</v>
      </c>
      <c r="M810" t="b">
        <v>1</v>
      </c>
      <c r="N810" t="s">
        <v>8276</v>
      </c>
      <c r="O810" s="5">
        <f t="shared" si="60"/>
        <v>1</v>
      </c>
      <c r="P810" s="18">
        <f t="shared" si="61"/>
        <v>104.65116279069767</v>
      </c>
      <c r="Q810" t="s">
        <v>8326</v>
      </c>
      <c r="R810" t="s">
        <v>8327</v>
      </c>
      <c r="S810" s="10">
        <f t="shared" si="62"/>
        <v>41962.100532407407</v>
      </c>
      <c r="T810" s="11">
        <f t="shared" si="63"/>
        <v>41995.207638888889</v>
      </c>
      <c r="U810">
        <f t="shared" si="64"/>
        <v>33</v>
      </c>
      <c r="W810" s="20">
        <v>43</v>
      </c>
      <c r="X810" s="18">
        <v>4500</v>
      </c>
      <c r="Y810" s="5">
        <v>1</v>
      </c>
    </row>
    <row r="811" spans="1:25" ht="42.75" x14ac:dyDescent="0.4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20">
        <v>52</v>
      </c>
      <c r="M811" t="b">
        <v>1</v>
      </c>
      <c r="N811" t="s">
        <v>8276</v>
      </c>
      <c r="O811" s="5">
        <f t="shared" si="60"/>
        <v>1.03775</v>
      </c>
      <c r="P811" s="18">
        <f t="shared" si="61"/>
        <v>79.82692307692308</v>
      </c>
      <c r="Q811" t="s">
        <v>8326</v>
      </c>
      <c r="R811" t="s">
        <v>8327</v>
      </c>
      <c r="S811" s="10">
        <f t="shared" si="62"/>
        <v>41628.833680555559</v>
      </c>
      <c r="T811" s="11">
        <f t="shared" si="63"/>
        <v>41658.833680555559</v>
      </c>
      <c r="U811">
        <f t="shared" si="64"/>
        <v>30</v>
      </c>
      <c r="W811" s="20">
        <v>52</v>
      </c>
      <c r="X811" s="18">
        <v>4151</v>
      </c>
      <c r="Y811" s="5">
        <v>1.03775</v>
      </c>
    </row>
    <row r="812" spans="1:25" ht="42.75" x14ac:dyDescent="0.4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20">
        <v>27</v>
      </c>
      <c r="M812" t="b">
        <v>1</v>
      </c>
      <c r="N812" t="s">
        <v>8276</v>
      </c>
      <c r="O812" s="5">
        <f t="shared" si="60"/>
        <v>1.05</v>
      </c>
      <c r="P812" s="18">
        <f t="shared" si="61"/>
        <v>58.333333333333336</v>
      </c>
      <c r="Q812" t="s">
        <v>8326</v>
      </c>
      <c r="R812" t="s">
        <v>8327</v>
      </c>
      <c r="S812" s="10">
        <f t="shared" si="62"/>
        <v>41123.056273148148</v>
      </c>
      <c r="T812" s="11">
        <f t="shared" si="63"/>
        <v>41153.056273148148</v>
      </c>
      <c r="U812">
        <f t="shared" si="64"/>
        <v>30</v>
      </c>
      <c r="W812" s="20">
        <v>27</v>
      </c>
      <c r="X812" s="18">
        <v>1575</v>
      </c>
      <c r="Y812" s="5">
        <v>1.05</v>
      </c>
    </row>
    <row r="813" spans="1:25" ht="28.5" x14ac:dyDescent="0.4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20">
        <v>12</v>
      </c>
      <c r="M813" t="b">
        <v>1</v>
      </c>
      <c r="N813" t="s">
        <v>8276</v>
      </c>
      <c r="O813" s="5">
        <f t="shared" si="60"/>
        <v>1.04</v>
      </c>
      <c r="P813" s="18">
        <f t="shared" si="61"/>
        <v>86.666666666666671</v>
      </c>
      <c r="Q813" t="s">
        <v>8326</v>
      </c>
      <c r="R813" t="s">
        <v>8327</v>
      </c>
      <c r="S813" s="10">
        <f t="shared" si="62"/>
        <v>41443.643541666665</v>
      </c>
      <c r="T813" s="11">
        <f t="shared" si="63"/>
        <v>41465.702777777777</v>
      </c>
      <c r="U813">
        <f t="shared" si="64"/>
        <v>22</v>
      </c>
      <c r="W813" s="20">
        <v>12</v>
      </c>
      <c r="X813" s="18">
        <v>1040</v>
      </c>
      <c r="Y813" s="5">
        <v>1.04</v>
      </c>
    </row>
    <row r="814" spans="1:25" ht="42.75" x14ac:dyDescent="0.4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20">
        <v>33</v>
      </c>
      <c r="M814" t="b">
        <v>1</v>
      </c>
      <c r="N814" t="s">
        <v>8276</v>
      </c>
      <c r="O814" s="5">
        <f t="shared" si="60"/>
        <v>1.5183333333333333</v>
      </c>
      <c r="P814" s="18">
        <f t="shared" si="61"/>
        <v>27.606060606060606</v>
      </c>
      <c r="Q814" t="s">
        <v>8326</v>
      </c>
      <c r="R814" t="s">
        <v>8327</v>
      </c>
      <c r="S814" s="10">
        <f t="shared" si="62"/>
        <v>41282.017962962964</v>
      </c>
      <c r="T814" s="11">
        <f t="shared" si="63"/>
        <v>41334.581944444442</v>
      </c>
      <c r="U814">
        <f t="shared" si="64"/>
        <v>52</v>
      </c>
      <c r="W814" s="20">
        <v>33</v>
      </c>
      <c r="X814" s="18">
        <v>911</v>
      </c>
      <c r="Y814" s="5">
        <v>1.5183333333333333</v>
      </c>
    </row>
    <row r="815" spans="1:25" ht="28.5" x14ac:dyDescent="0.4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20">
        <v>96</v>
      </c>
      <c r="M815" t="b">
        <v>1</v>
      </c>
      <c r="N815" t="s">
        <v>8276</v>
      </c>
      <c r="O815" s="5">
        <f t="shared" si="60"/>
        <v>1.59996</v>
      </c>
      <c r="P815" s="18">
        <f t="shared" si="61"/>
        <v>24.999375000000001</v>
      </c>
      <c r="Q815" t="s">
        <v>8326</v>
      </c>
      <c r="R815" t="s">
        <v>8327</v>
      </c>
      <c r="S815" s="10">
        <f t="shared" si="62"/>
        <v>41080.960243055553</v>
      </c>
      <c r="T815" s="11">
        <f t="shared" si="63"/>
        <v>41110.960243055553</v>
      </c>
      <c r="U815">
        <f t="shared" si="64"/>
        <v>30</v>
      </c>
      <c r="W815" s="20">
        <v>96</v>
      </c>
      <c r="X815" s="18">
        <v>2399.94</v>
      </c>
      <c r="Y815" s="5">
        <v>1.59996</v>
      </c>
    </row>
    <row r="816" spans="1:25" ht="42.75" x14ac:dyDescent="0.4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20">
        <v>28</v>
      </c>
      <c r="M816" t="b">
        <v>1</v>
      </c>
      <c r="N816" t="s">
        <v>8276</v>
      </c>
      <c r="O816" s="5">
        <f t="shared" si="60"/>
        <v>1.2729999999999999</v>
      </c>
      <c r="P816" s="18">
        <f t="shared" si="61"/>
        <v>45.464285714285715</v>
      </c>
      <c r="Q816" t="s">
        <v>8326</v>
      </c>
      <c r="R816" t="s">
        <v>8327</v>
      </c>
      <c r="S816" s="10">
        <f t="shared" si="62"/>
        <v>40679.743067129632</v>
      </c>
      <c r="T816" s="11">
        <f t="shared" si="63"/>
        <v>40694.75277777778</v>
      </c>
      <c r="U816">
        <f t="shared" si="64"/>
        <v>15</v>
      </c>
      <c r="W816" s="20">
        <v>28</v>
      </c>
      <c r="X816" s="18">
        <v>1273</v>
      </c>
      <c r="Y816" s="5">
        <v>1.2729999999999999</v>
      </c>
    </row>
    <row r="817" spans="1:25" ht="28.5" x14ac:dyDescent="0.4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20">
        <v>43</v>
      </c>
      <c r="M817" t="b">
        <v>1</v>
      </c>
      <c r="N817" t="s">
        <v>8276</v>
      </c>
      <c r="O817" s="5">
        <f t="shared" si="60"/>
        <v>1.07</v>
      </c>
      <c r="P817" s="18">
        <f t="shared" si="61"/>
        <v>99.534883720930239</v>
      </c>
      <c r="Q817" t="s">
        <v>8326</v>
      </c>
      <c r="R817" t="s">
        <v>8327</v>
      </c>
      <c r="S817" s="10">
        <f t="shared" si="62"/>
        <v>41914.917858796296</v>
      </c>
      <c r="T817" s="11">
        <f t="shared" si="63"/>
        <v>41944.917858796296</v>
      </c>
      <c r="U817">
        <f t="shared" si="64"/>
        <v>30</v>
      </c>
      <c r="W817" s="20">
        <v>43</v>
      </c>
      <c r="X817" s="18">
        <v>4280</v>
      </c>
      <c r="Y817" s="5">
        <v>1.07</v>
      </c>
    </row>
    <row r="818" spans="1:25" ht="28.5" x14ac:dyDescent="0.4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20">
        <v>205</v>
      </c>
      <c r="M818" t="b">
        <v>1</v>
      </c>
      <c r="N818" t="s">
        <v>8276</v>
      </c>
      <c r="O818" s="5">
        <f t="shared" si="60"/>
        <v>1.1512214285714286</v>
      </c>
      <c r="P818" s="18">
        <f t="shared" si="61"/>
        <v>39.31</v>
      </c>
      <c r="Q818" t="s">
        <v>8326</v>
      </c>
      <c r="R818" t="s">
        <v>8327</v>
      </c>
      <c r="S818" s="10">
        <f t="shared" si="62"/>
        <v>41341.870868055557</v>
      </c>
      <c r="T818" s="11">
        <f t="shared" si="63"/>
        <v>41373.270833333336</v>
      </c>
      <c r="U818">
        <f t="shared" si="64"/>
        <v>32</v>
      </c>
      <c r="W818" s="20">
        <v>205</v>
      </c>
      <c r="X818" s="18">
        <v>8058.55</v>
      </c>
      <c r="Y818" s="5">
        <v>1.1512214285714286</v>
      </c>
    </row>
    <row r="819" spans="1:25" ht="42.75" x14ac:dyDescent="0.4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20">
        <v>23</v>
      </c>
      <c r="M819" t="b">
        <v>1</v>
      </c>
      <c r="N819" t="s">
        <v>8276</v>
      </c>
      <c r="O819" s="5">
        <f t="shared" si="60"/>
        <v>1.3711066666666665</v>
      </c>
      <c r="P819" s="18">
        <f t="shared" si="61"/>
        <v>89.419999999999987</v>
      </c>
      <c r="Q819" t="s">
        <v>8326</v>
      </c>
      <c r="R819" t="s">
        <v>8327</v>
      </c>
      <c r="S819" s="10">
        <f t="shared" si="62"/>
        <v>40925.599664351852</v>
      </c>
      <c r="T819" s="11">
        <f t="shared" si="63"/>
        <v>40979.207638888889</v>
      </c>
      <c r="U819">
        <f t="shared" si="64"/>
        <v>54</v>
      </c>
      <c r="W819" s="20">
        <v>23</v>
      </c>
      <c r="X819" s="18">
        <v>2056.66</v>
      </c>
      <c r="Y819" s="5">
        <v>1.3711066666666665</v>
      </c>
    </row>
    <row r="820" spans="1:25" ht="42.75" x14ac:dyDescent="0.4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20">
        <v>19</v>
      </c>
      <c r="M820" t="b">
        <v>1</v>
      </c>
      <c r="N820" t="s">
        <v>8276</v>
      </c>
      <c r="O820" s="5">
        <f t="shared" si="60"/>
        <v>1.5571428571428572</v>
      </c>
      <c r="P820" s="18">
        <f t="shared" si="61"/>
        <v>28.684210526315791</v>
      </c>
      <c r="Q820" t="s">
        <v>8326</v>
      </c>
      <c r="R820" t="s">
        <v>8327</v>
      </c>
      <c r="S820" s="10">
        <f t="shared" si="62"/>
        <v>41120.882881944446</v>
      </c>
      <c r="T820" s="11">
        <f t="shared" si="63"/>
        <v>41128.709027777775</v>
      </c>
      <c r="U820">
        <f t="shared" si="64"/>
        <v>8</v>
      </c>
      <c r="W820" s="20">
        <v>19</v>
      </c>
      <c r="X820" s="18">
        <v>545</v>
      </c>
      <c r="Y820" s="5">
        <v>1.5571428571428572</v>
      </c>
    </row>
    <row r="821" spans="1:25" ht="28.5" x14ac:dyDescent="0.4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20">
        <v>14</v>
      </c>
      <c r="M821" t="b">
        <v>1</v>
      </c>
      <c r="N821" t="s">
        <v>8276</v>
      </c>
      <c r="O821" s="5">
        <f t="shared" si="60"/>
        <v>1.0874999999999999</v>
      </c>
      <c r="P821" s="18">
        <f t="shared" si="61"/>
        <v>31.071428571428573</v>
      </c>
      <c r="Q821" t="s">
        <v>8326</v>
      </c>
      <c r="R821" t="s">
        <v>8327</v>
      </c>
      <c r="S821" s="10">
        <f t="shared" si="62"/>
        <v>41619.998310185183</v>
      </c>
      <c r="T821" s="11">
        <f t="shared" si="63"/>
        <v>41629.197222222225</v>
      </c>
      <c r="U821">
        <f t="shared" si="64"/>
        <v>10</v>
      </c>
      <c r="W821" s="20">
        <v>14</v>
      </c>
      <c r="X821" s="18">
        <v>435</v>
      </c>
      <c r="Y821" s="5">
        <v>1.0874999999999999</v>
      </c>
    </row>
    <row r="822" spans="1:25" ht="42.75" x14ac:dyDescent="0.4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20">
        <v>38</v>
      </c>
      <c r="M822" t="b">
        <v>1</v>
      </c>
      <c r="N822" t="s">
        <v>8276</v>
      </c>
      <c r="O822" s="5">
        <f t="shared" si="60"/>
        <v>1.3405</v>
      </c>
      <c r="P822" s="18">
        <f t="shared" si="61"/>
        <v>70.55263157894737</v>
      </c>
      <c r="Q822" t="s">
        <v>8326</v>
      </c>
      <c r="R822" t="s">
        <v>8327</v>
      </c>
      <c r="S822" s="10">
        <f t="shared" si="62"/>
        <v>41768.841921296298</v>
      </c>
      <c r="T822" s="11">
        <f t="shared" si="63"/>
        <v>41799.208333333336</v>
      </c>
      <c r="U822">
        <f t="shared" si="64"/>
        <v>31</v>
      </c>
      <c r="W822" s="20">
        <v>38</v>
      </c>
      <c r="X822" s="18">
        <v>2681</v>
      </c>
      <c r="Y822" s="5">
        <v>1.3405</v>
      </c>
    </row>
    <row r="823" spans="1:25" ht="42.75" x14ac:dyDescent="0.4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20">
        <v>78</v>
      </c>
      <c r="M823" t="b">
        <v>1</v>
      </c>
      <c r="N823" t="s">
        <v>8276</v>
      </c>
      <c r="O823" s="5">
        <f t="shared" si="60"/>
        <v>1</v>
      </c>
      <c r="P823" s="18">
        <f t="shared" si="61"/>
        <v>224.12820512820514</v>
      </c>
      <c r="Q823" t="s">
        <v>8326</v>
      </c>
      <c r="R823" t="s">
        <v>8327</v>
      </c>
      <c r="S823" s="10">
        <f t="shared" si="62"/>
        <v>42093.922048611115</v>
      </c>
      <c r="T823" s="11">
        <f t="shared" si="63"/>
        <v>42128.167361111111</v>
      </c>
      <c r="U823">
        <f t="shared" si="64"/>
        <v>35</v>
      </c>
      <c r="W823" s="20">
        <v>78</v>
      </c>
      <c r="X823" s="18">
        <v>17482</v>
      </c>
      <c r="Y823" s="5">
        <v>1</v>
      </c>
    </row>
    <row r="824" spans="1:25" ht="28.5" x14ac:dyDescent="0.4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20">
        <v>69</v>
      </c>
      <c r="M824" t="b">
        <v>1</v>
      </c>
      <c r="N824" t="s">
        <v>8276</v>
      </c>
      <c r="O824" s="5">
        <f t="shared" si="60"/>
        <v>1.1916666666666667</v>
      </c>
      <c r="P824" s="18">
        <f t="shared" si="61"/>
        <v>51.811594202898547</v>
      </c>
      <c r="Q824" t="s">
        <v>8326</v>
      </c>
      <c r="R824" t="s">
        <v>8327</v>
      </c>
      <c r="S824" s="10">
        <f t="shared" si="62"/>
        <v>41157.947337962964</v>
      </c>
      <c r="T824" s="11">
        <f t="shared" si="63"/>
        <v>41187.947337962964</v>
      </c>
      <c r="U824">
        <f t="shared" si="64"/>
        <v>30</v>
      </c>
      <c r="W824" s="20">
        <v>69</v>
      </c>
      <c r="X824" s="18">
        <v>3575</v>
      </c>
      <c r="Y824" s="5">
        <v>1.1916666666666667</v>
      </c>
    </row>
    <row r="825" spans="1:25" ht="42.75" x14ac:dyDescent="0.4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20">
        <v>33</v>
      </c>
      <c r="M825" t="b">
        <v>1</v>
      </c>
      <c r="N825" t="s">
        <v>8276</v>
      </c>
      <c r="O825" s="5">
        <f t="shared" si="60"/>
        <v>1.7949999999999999</v>
      </c>
      <c r="P825" s="18">
        <f t="shared" si="61"/>
        <v>43.515151515151516</v>
      </c>
      <c r="Q825" t="s">
        <v>8326</v>
      </c>
      <c r="R825" t="s">
        <v>8327</v>
      </c>
      <c r="S825" s="10">
        <f t="shared" si="62"/>
        <v>42055.972824074073</v>
      </c>
      <c r="T825" s="11">
        <f t="shared" si="63"/>
        <v>42085.931157407409</v>
      </c>
      <c r="U825">
        <f t="shared" si="64"/>
        <v>30</v>
      </c>
      <c r="W825" s="20">
        <v>33</v>
      </c>
      <c r="X825" s="18">
        <v>1436</v>
      </c>
      <c r="Y825" s="5">
        <v>1.7949999999999999</v>
      </c>
    </row>
    <row r="826" spans="1:25" ht="42.75" x14ac:dyDescent="0.4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20">
        <v>54</v>
      </c>
      <c r="M826" t="b">
        <v>1</v>
      </c>
      <c r="N826" t="s">
        <v>8276</v>
      </c>
      <c r="O826" s="5">
        <f t="shared" si="60"/>
        <v>1.3438124999999999</v>
      </c>
      <c r="P826" s="18">
        <f t="shared" si="61"/>
        <v>39.816666666666663</v>
      </c>
      <c r="Q826" t="s">
        <v>8326</v>
      </c>
      <c r="R826" t="s">
        <v>8327</v>
      </c>
      <c r="S826" s="10">
        <f t="shared" si="62"/>
        <v>40250.242106481484</v>
      </c>
      <c r="T826" s="11">
        <f t="shared" si="63"/>
        <v>40286.290972222225</v>
      </c>
      <c r="U826">
        <f t="shared" si="64"/>
        <v>36</v>
      </c>
      <c r="W826" s="20">
        <v>54</v>
      </c>
      <c r="X826" s="18">
        <v>2150.1</v>
      </c>
      <c r="Y826" s="5">
        <v>1.3438124999999999</v>
      </c>
    </row>
    <row r="827" spans="1:25" ht="28.5" x14ac:dyDescent="0.4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20">
        <v>99</v>
      </c>
      <c r="M827" t="b">
        <v>1</v>
      </c>
      <c r="N827" t="s">
        <v>8276</v>
      </c>
      <c r="O827" s="5">
        <f t="shared" si="60"/>
        <v>1.0043200000000001</v>
      </c>
      <c r="P827" s="18">
        <f t="shared" si="61"/>
        <v>126.8080808080808</v>
      </c>
      <c r="Q827" t="s">
        <v>8326</v>
      </c>
      <c r="R827" t="s">
        <v>8327</v>
      </c>
      <c r="S827" s="10">
        <f t="shared" si="62"/>
        <v>41186.306527777779</v>
      </c>
      <c r="T827" s="11">
        <f t="shared" si="63"/>
        <v>41211.306527777779</v>
      </c>
      <c r="U827">
        <f t="shared" si="64"/>
        <v>25</v>
      </c>
      <c r="W827" s="20">
        <v>99</v>
      </c>
      <c r="X827" s="18">
        <v>12554</v>
      </c>
      <c r="Y827" s="5">
        <v>1.0043200000000001</v>
      </c>
    </row>
    <row r="828" spans="1:25" ht="42.75" x14ac:dyDescent="0.4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20">
        <v>49</v>
      </c>
      <c r="M828" t="b">
        <v>1</v>
      </c>
      <c r="N828" t="s">
        <v>8276</v>
      </c>
      <c r="O828" s="5">
        <f t="shared" si="60"/>
        <v>1.0145454545454546</v>
      </c>
      <c r="P828" s="18">
        <f t="shared" si="61"/>
        <v>113.87755102040816</v>
      </c>
      <c r="Q828" t="s">
        <v>8326</v>
      </c>
      <c r="R828" t="s">
        <v>8327</v>
      </c>
      <c r="S828" s="10">
        <f t="shared" si="62"/>
        <v>40973.038541666669</v>
      </c>
      <c r="T828" s="11">
        <f t="shared" si="63"/>
        <v>40993.996874999997</v>
      </c>
      <c r="U828">
        <f t="shared" si="64"/>
        <v>20</v>
      </c>
      <c r="W828" s="20">
        <v>49</v>
      </c>
      <c r="X828" s="18">
        <v>5580</v>
      </c>
      <c r="Y828" s="5">
        <v>1.0145454545454546</v>
      </c>
    </row>
    <row r="829" spans="1:25" ht="42.75" x14ac:dyDescent="0.4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20">
        <v>11</v>
      </c>
      <c r="M829" t="b">
        <v>1</v>
      </c>
      <c r="N829" t="s">
        <v>8276</v>
      </c>
      <c r="O829" s="5">
        <f t="shared" si="60"/>
        <v>1.0333333333333334</v>
      </c>
      <c r="P829" s="18">
        <f t="shared" si="61"/>
        <v>28.181818181818183</v>
      </c>
      <c r="Q829" t="s">
        <v>8326</v>
      </c>
      <c r="R829" t="s">
        <v>8327</v>
      </c>
      <c r="S829" s="10">
        <f t="shared" si="62"/>
        <v>40927.473460648151</v>
      </c>
      <c r="T829" s="11">
        <f t="shared" si="63"/>
        <v>40953.825694444444</v>
      </c>
      <c r="U829">
        <f t="shared" si="64"/>
        <v>26</v>
      </c>
      <c r="W829" s="20">
        <v>11</v>
      </c>
      <c r="X829" s="18">
        <v>310</v>
      </c>
      <c r="Y829" s="5">
        <v>1.0333333333333334</v>
      </c>
    </row>
    <row r="830" spans="1:25" ht="42.75" x14ac:dyDescent="0.4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20">
        <v>38</v>
      </c>
      <c r="M830" t="b">
        <v>1</v>
      </c>
      <c r="N830" t="s">
        <v>8276</v>
      </c>
      <c r="O830" s="5">
        <f t="shared" si="60"/>
        <v>1.07</v>
      </c>
      <c r="P830" s="18">
        <f t="shared" si="61"/>
        <v>36.60526315789474</v>
      </c>
      <c r="Q830" t="s">
        <v>8326</v>
      </c>
      <c r="R830" t="s">
        <v>8327</v>
      </c>
      <c r="S830" s="10">
        <f t="shared" si="62"/>
        <v>41073.050717592596</v>
      </c>
      <c r="T830" s="11">
        <f t="shared" si="63"/>
        <v>41085.683333333334</v>
      </c>
      <c r="U830">
        <f t="shared" si="64"/>
        <v>12</v>
      </c>
      <c r="W830" s="20">
        <v>38</v>
      </c>
      <c r="X830" s="18">
        <v>1391</v>
      </c>
      <c r="Y830" s="5">
        <v>1.07</v>
      </c>
    </row>
    <row r="831" spans="1:25" ht="42.75" x14ac:dyDescent="0.4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20">
        <v>16</v>
      </c>
      <c r="M831" t="b">
        <v>1</v>
      </c>
      <c r="N831" t="s">
        <v>8276</v>
      </c>
      <c r="O831" s="5">
        <f t="shared" si="60"/>
        <v>1.04</v>
      </c>
      <c r="P831" s="18">
        <f t="shared" si="61"/>
        <v>32.5</v>
      </c>
      <c r="Q831" t="s">
        <v>8326</v>
      </c>
      <c r="R831" t="s">
        <v>8327</v>
      </c>
      <c r="S831" s="10">
        <f t="shared" si="62"/>
        <v>42504.801388888889</v>
      </c>
      <c r="T831" s="11">
        <f t="shared" si="63"/>
        <v>42564.801388888889</v>
      </c>
      <c r="U831">
        <f t="shared" si="64"/>
        <v>60</v>
      </c>
      <c r="W831" s="20">
        <v>16</v>
      </c>
      <c r="X831" s="18">
        <v>520</v>
      </c>
      <c r="Y831" s="5">
        <v>1.04</v>
      </c>
    </row>
    <row r="832" spans="1:25" ht="42.75" x14ac:dyDescent="0.4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20">
        <v>32</v>
      </c>
      <c r="M832" t="b">
        <v>1</v>
      </c>
      <c r="N832" t="s">
        <v>8276</v>
      </c>
      <c r="O832" s="5">
        <f t="shared" si="60"/>
        <v>1.0783333333333334</v>
      </c>
      <c r="P832" s="18">
        <f t="shared" si="61"/>
        <v>60.65625</v>
      </c>
      <c r="Q832" t="s">
        <v>8326</v>
      </c>
      <c r="R832" t="s">
        <v>8327</v>
      </c>
      <c r="S832" s="10">
        <f t="shared" si="62"/>
        <v>41325.525752314818</v>
      </c>
      <c r="T832" s="11">
        <f t="shared" si="63"/>
        <v>41355.484085648146</v>
      </c>
      <c r="U832">
        <f t="shared" si="64"/>
        <v>30</v>
      </c>
      <c r="W832" s="20">
        <v>32</v>
      </c>
      <c r="X832" s="18">
        <v>1941</v>
      </c>
      <c r="Y832" s="5">
        <v>1.0783333333333334</v>
      </c>
    </row>
    <row r="833" spans="1:25" ht="28.5" x14ac:dyDescent="0.4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20">
        <v>20</v>
      </c>
      <c r="M833" t="b">
        <v>1</v>
      </c>
      <c r="N833" t="s">
        <v>8276</v>
      </c>
      <c r="O833" s="5">
        <f t="shared" si="60"/>
        <v>2.3333333333333335</v>
      </c>
      <c r="P833" s="18">
        <f t="shared" si="61"/>
        <v>175</v>
      </c>
      <c r="Q833" t="s">
        <v>8326</v>
      </c>
      <c r="R833" t="s">
        <v>8327</v>
      </c>
      <c r="S833" s="10">
        <f t="shared" si="62"/>
        <v>40996.646921296298</v>
      </c>
      <c r="T833" s="11">
        <f t="shared" si="63"/>
        <v>41026.646921296298</v>
      </c>
      <c r="U833">
        <f t="shared" si="64"/>
        <v>30</v>
      </c>
      <c r="W833" s="20">
        <v>20</v>
      </c>
      <c r="X833" s="18">
        <v>3500</v>
      </c>
      <c r="Y833" s="5">
        <v>2.3333333333333335</v>
      </c>
    </row>
    <row r="834" spans="1:25" ht="42.75" x14ac:dyDescent="0.4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20">
        <v>154</v>
      </c>
      <c r="M834" t="b">
        <v>1</v>
      </c>
      <c r="N834" t="s">
        <v>8276</v>
      </c>
      <c r="O834" s="5">
        <f t="shared" si="60"/>
        <v>1.0060706666666666</v>
      </c>
      <c r="P834" s="18">
        <f t="shared" si="61"/>
        <v>97.993896103896105</v>
      </c>
      <c r="Q834" t="s">
        <v>8326</v>
      </c>
      <c r="R834" t="s">
        <v>8327</v>
      </c>
      <c r="S834" s="10">
        <f t="shared" si="62"/>
        <v>40869.675173611111</v>
      </c>
      <c r="T834" s="11">
        <f t="shared" si="63"/>
        <v>40929.342361111114</v>
      </c>
      <c r="U834">
        <f t="shared" si="64"/>
        <v>60</v>
      </c>
      <c r="W834" s="20">
        <v>154</v>
      </c>
      <c r="X834" s="18">
        <v>15091.06</v>
      </c>
      <c r="Y834" s="5">
        <v>1.0060706666666666</v>
      </c>
    </row>
    <row r="835" spans="1:25" x14ac:dyDescent="0.4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20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18">
        <f t="shared" ref="P835:P898" si="66">E835/L835</f>
        <v>148.78048780487805</v>
      </c>
      <c r="Q835" t="s">
        <v>8326</v>
      </c>
      <c r="R835" t="s">
        <v>8327</v>
      </c>
      <c r="S835" s="10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_xlfn.DAYS(T835,S835)</f>
        <v>30</v>
      </c>
      <c r="W835" s="20">
        <v>41</v>
      </c>
      <c r="X835" s="18">
        <v>6100</v>
      </c>
      <c r="Y835" s="5">
        <v>1.0166666666666666</v>
      </c>
    </row>
    <row r="836" spans="1:25" ht="42.75" x14ac:dyDescent="0.4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20">
        <v>75</v>
      </c>
      <c r="M836" t="b">
        <v>1</v>
      </c>
      <c r="N836" t="s">
        <v>8276</v>
      </c>
      <c r="O836" s="5">
        <f t="shared" si="65"/>
        <v>1.3101818181818181</v>
      </c>
      <c r="P836" s="18">
        <f t="shared" si="66"/>
        <v>96.08</v>
      </c>
      <c r="Q836" t="s">
        <v>8326</v>
      </c>
      <c r="R836" t="s">
        <v>8327</v>
      </c>
      <c r="S836" s="10">
        <f t="shared" si="67"/>
        <v>41422.822824074072</v>
      </c>
      <c r="T836" s="11">
        <f t="shared" si="68"/>
        <v>41456.165972222225</v>
      </c>
      <c r="U836">
        <f t="shared" si="69"/>
        <v>34</v>
      </c>
      <c r="W836" s="20">
        <v>75</v>
      </c>
      <c r="X836" s="18">
        <v>7206</v>
      </c>
      <c r="Y836" s="5">
        <v>1.3101818181818181</v>
      </c>
    </row>
    <row r="837" spans="1:25" ht="42.75" x14ac:dyDescent="0.4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20">
        <v>40</v>
      </c>
      <c r="M837" t="b">
        <v>1</v>
      </c>
      <c r="N837" t="s">
        <v>8276</v>
      </c>
      <c r="O837" s="5">
        <f t="shared" si="65"/>
        <v>1.1725000000000001</v>
      </c>
      <c r="P837" s="18">
        <f t="shared" si="66"/>
        <v>58.625</v>
      </c>
      <c r="Q837" t="s">
        <v>8326</v>
      </c>
      <c r="R837" t="s">
        <v>8327</v>
      </c>
      <c r="S837" s="10">
        <f t="shared" si="67"/>
        <v>41005.45784722222</v>
      </c>
      <c r="T837" s="11">
        <f t="shared" si="68"/>
        <v>41048.125</v>
      </c>
      <c r="U837">
        <f t="shared" si="69"/>
        <v>43</v>
      </c>
      <c r="W837" s="20">
        <v>40</v>
      </c>
      <c r="X837" s="18">
        <v>2345</v>
      </c>
      <c r="Y837" s="5">
        <v>1.1725000000000001</v>
      </c>
    </row>
    <row r="838" spans="1:25" x14ac:dyDescent="0.4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20">
        <v>46</v>
      </c>
      <c r="M838" t="b">
        <v>1</v>
      </c>
      <c r="N838" t="s">
        <v>8276</v>
      </c>
      <c r="O838" s="5">
        <f t="shared" si="65"/>
        <v>1.009304</v>
      </c>
      <c r="P838" s="18">
        <f t="shared" si="66"/>
        <v>109.70695652173914</v>
      </c>
      <c r="Q838" t="s">
        <v>8326</v>
      </c>
      <c r="R838" t="s">
        <v>8327</v>
      </c>
      <c r="S838" s="10">
        <f t="shared" si="67"/>
        <v>41524.056921296295</v>
      </c>
      <c r="T838" s="11">
        <f t="shared" si="68"/>
        <v>41554.056921296295</v>
      </c>
      <c r="U838">
        <f t="shared" si="69"/>
        <v>30</v>
      </c>
      <c r="W838" s="20">
        <v>46</v>
      </c>
      <c r="X838" s="18">
        <v>5046.5200000000004</v>
      </c>
      <c r="Y838" s="5">
        <v>1.009304</v>
      </c>
    </row>
    <row r="839" spans="1:25" ht="28.5" x14ac:dyDescent="0.4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20">
        <v>62</v>
      </c>
      <c r="M839" t="b">
        <v>1</v>
      </c>
      <c r="N839" t="s">
        <v>8276</v>
      </c>
      <c r="O839" s="5">
        <f t="shared" si="65"/>
        <v>1.218</v>
      </c>
      <c r="P839" s="18">
        <f t="shared" si="66"/>
        <v>49.112903225806448</v>
      </c>
      <c r="Q839" t="s">
        <v>8326</v>
      </c>
      <c r="R839" t="s">
        <v>8327</v>
      </c>
      <c r="S839" s="10">
        <f t="shared" si="67"/>
        <v>41730.998402777775</v>
      </c>
      <c r="T839" s="11">
        <f t="shared" si="68"/>
        <v>41760.998402777775</v>
      </c>
      <c r="U839">
        <f t="shared" si="69"/>
        <v>30</v>
      </c>
      <c r="W839" s="20">
        <v>62</v>
      </c>
      <c r="X839" s="18">
        <v>3045</v>
      </c>
      <c r="Y839" s="5">
        <v>1.218</v>
      </c>
    </row>
    <row r="840" spans="1:25" ht="42.75" x14ac:dyDescent="0.4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20">
        <v>61</v>
      </c>
      <c r="M840" t="b">
        <v>1</v>
      </c>
      <c r="N840" t="s">
        <v>8276</v>
      </c>
      <c r="O840" s="5">
        <f t="shared" si="65"/>
        <v>1.454</v>
      </c>
      <c r="P840" s="18">
        <f t="shared" si="66"/>
        <v>47.672131147540981</v>
      </c>
      <c r="Q840" t="s">
        <v>8326</v>
      </c>
      <c r="R840" t="s">
        <v>8327</v>
      </c>
      <c r="S840" s="10">
        <f t="shared" si="67"/>
        <v>40895.897974537038</v>
      </c>
      <c r="T840" s="11">
        <f t="shared" si="68"/>
        <v>40925.897974537038</v>
      </c>
      <c r="U840">
        <f t="shared" si="69"/>
        <v>30</v>
      </c>
      <c r="W840" s="20">
        <v>61</v>
      </c>
      <c r="X840" s="18">
        <v>2908</v>
      </c>
      <c r="Y840" s="5">
        <v>1.454</v>
      </c>
    </row>
    <row r="841" spans="1:25" ht="42.75" x14ac:dyDescent="0.4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20">
        <v>96</v>
      </c>
      <c r="M841" t="b">
        <v>1</v>
      </c>
      <c r="N841" t="s">
        <v>8276</v>
      </c>
      <c r="O841" s="5">
        <f t="shared" si="65"/>
        <v>1.166166</v>
      </c>
      <c r="P841" s="18">
        <f t="shared" si="66"/>
        <v>60.737812499999997</v>
      </c>
      <c r="Q841" t="s">
        <v>8326</v>
      </c>
      <c r="R841" t="s">
        <v>8327</v>
      </c>
      <c r="S841" s="10">
        <f t="shared" si="67"/>
        <v>41144.763379629629</v>
      </c>
      <c r="T841" s="11">
        <f t="shared" si="68"/>
        <v>41174.763379629629</v>
      </c>
      <c r="U841">
        <f t="shared" si="69"/>
        <v>30</v>
      </c>
      <c r="W841" s="20">
        <v>96</v>
      </c>
      <c r="X841" s="18">
        <v>5830.83</v>
      </c>
      <c r="Y841" s="5">
        <v>1.166166</v>
      </c>
    </row>
    <row r="842" spans="1:25" ht="42.75" x14ac:dyDescent="0.4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20">
        <v>190</v>
      </c>
      <c r="M842" t="b">
        <v>1</v>
      </c>
      <c r="N842" t="s">
        <v>8277</v>
      </c>
      <c r="O842" s="5">
        <f t="shared" si="65"/>
        <v>1.2041660000000001</v>
      </c>
      <c r="P842" s="18">
        <f t="shared" si="66"/>
        <v>63.37715789473684</v>
      </c>
      <c r="Q842" t="s">
        <v>8326</v>
      </c>
      <c r="R842" t="s">
        <v>8328</v>
      </c>
      <c r="S842" s="10">
        <f t="shared" si="67"/>
        <v>42607.226701388892</v>
      </c>
      <c r="T842" s="11">
        <f t="shared" si="68"/>
        <v>42637.226701388892</v>
      </c>
      <c r="U842">
        <f t="shared" si="69"/>
        <v>30</v>
      </c>
      <c r="W842" s="20">
        <v>190</v>
      </c>
      <c r="X842" s="18">
        <v>12041.66</v>
      </c>
      <c r="Y842" s="5">
        <v>1.2041660000000001</v>
      </c>
    </row>
    <row r="843" spans="1:25" ht="42.75" x14ac:dyDescent="0.4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20">
        <v>94</v>
      </c>
      <c r="M843" t="b">
        <v>1</v>
      </c>
      <c r="N843" t="s">
        <v>8277</v>
      </c>
      <c r="O843" s="5">
        <f t="shared" si="65"/>
        <v>1.0132000000000001</v>
      </c>
      <c r="P843" s="18">
        <f t="shared" si="66"/>
        <v>53.893617021276597</v>
      </c>
      <c r="Q843" t="s">
        <v>8326</v>
      </c>
      <c r="R843" t="s">
        <v>8328</v>
      </c>
      <c r="S843" s="10">
        <f t="shared" si="67"/>
        <v>41923.838692129626</v>
      </c>
      <c r="T843" s="11">
        <f t="shared" si="68"/>
        <v>41953.88035879629</v>
      </c>
      <c r="U843">
        <f t="shared" si="69"/>
        <v>30</v>
      </c>
      <c r="W843" s="20">
        <v>94</v>
      </c>
      <c r="X843" s="18">
        <v>5066</v>
      </c>
      <c r="Y843" s="5">
        <v>1.0132000000000001</v>
      </c>
    </row>
    <row r="844" spans="1:25" ht="42.75" x14ac:dyDescent="0.4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20">
        <v>39</v>
      </c>
      <c r="M844" t="b">
        <v>1</v>
      </c>
      <c r="N844" t="s">
        <v>8277</v>
      </c>
      <c r="O844" s="5">
        <f t="shared" si="65"/>
        <v>1.0431999999999999</v>
      </c>
      <c r="P844" s="18">
        <f t="shared" si="66"/>
        <v>66.871794871794876</v>
      </c>
      <c r="Q844" t="s">
        <v>8326</v>
      </c>
      <c r="R844" t="s">
        <v>8328</v>
      </c>
      <c r="S844" s="10">
        <f t="shared" si="67"/>
        <v>41526.592395833337</v>
      </c>
      <c r="T844" s="11">
        <f t="shared" si="68"/>
        <v>41561.165972222225</v>
      </c>
      <c r="U844">
        <f t="shared" si="69"/>
        <v>35</v>
      </c>
      <c r="W844" s="20">
        <v>39</v>
      </c>
      <c r="X844" s="18">
        <v>2608</v>
      </c>
      <c r="Y844" s="5">
        <v>1.0431999999999999</v>
      </c>
    </row>
    <row r="845" spans="1:25" ht="42.75" x14ac:dyDescent="0.4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20">
        <v>127</v>
      </c>
      <c r="M845" t="b">
        <v>1</v>
      </c>
      <c r="N845" t="s">
        <v>8277</v>
      </c>
      <c r="O845" s="5">
        <f t="shared" si="65"/>
        <v>2.6713333333333331</v>
      </c>
      <c r="P845" s="18">
        <f t="shared" si="66"/>
        <v>63.102362204724407</v>
      </c>
      <c r="Q845" t="s">
        <v>8326</v>
      </c>
      <c r="R845" t="s">
        <v>8328</v>
      </c>
      <c r="S845" s="10">
        <f t="shared" si="67"/>
        <v>42695.257870370369</v>
      </c>
      <c r="T845" s="11">
        <f t="shared" si="68"/>
        <v>42712.333333333328</v>
      </c>
      <c r="U845">
        <f t="shared" si="69"/>
        <v>17</v>
      </c>
      <c r="W845" s="20">
        <v>127</v>
      </c>
      <c r="X845" s="18">
        <v>8014</v>
      </c>
      <c r="Y845" s="5">
        <v>2.6713333333333331</v>
      </c>
    </row>
    <row r="846" spans="1:25" ht="42.75" x14ac:dyDescent="0.4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20">
        <v>159</v>
      </c>
      <c r="M846" t="b">
        <v>1</v>
      </c>
      <c r="N846" t="s">
        <v>8277</v>
      </c>
      <c r="O846" s="5">
        <f t="shared" si="65"/>
        <v>1.9413333333333334</v>
      </c>
      <c r="P846" s="18">
        <f t="shared" si="66"/>
        <v>36.628930817610062</v>
      </c>
      <c r="Q846" t="s">
        <v>8326</v>
      </c>
      <c r="R846" t="s">
        <v>8328</v>
      </c>
      <c r="S846" s="10">
        <f t="shared" si="67"/>
        <v>41905.684629629628</v>
      </c>
      <c r="T846" s="11">
        <f t="shared" si="68"/>
        <v>41944.207638888889</v>
      </c>
      <c r="U846">
        <f t="shared" si="69"/>
        <v>39</v>
      </c>
      <c r="W846" s="20">
        <v>159</v>
      </c>
      <c r="X846" s="18">
        <v>5824</v>
      </c>
      <c r="Y846" s="5">
        <v>1.9413333333333334</v>
      </c>
    </row>
    <row r="847" spans="1:25" ht="42.75" x14ac:dyDescent="0.4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20">
        <v>177</v>
      </c>
      <c r="M847" t="b">
        <v>1</v>
      </c>
      <c r="N847" t="s">
        <v>8277</v>
      </c>
      <c r="O847" s="5">
        <f t="shared" si="65"/>
        <v>1.203802</v>
      </c>
      <c r="P847" s="18">
        <f t="shared" si="66"/>
        <v>34.005706214689269</v>
      </c>
      <c r="Q847" t="s">
        <v>8326</v>
      </c>
      <c r="R847" t="s">
        <v>8328</v>
      </c>
      <c r="S847" s="10">
        <f t="shared" si="67"/>
        <v>42578.205972222218</v>
      </c>
      <c r="T847" s="11">
        <f t="shared" si="68"/>
        <v>42618.165972222225</v>
      </c>
      <c r="U847">
        <f t="shared" si="69"/>
        <v>40</v>
      </c>
      <c r="W847" s="20">
        <v>177</v>
      </c>
      <c r="X847" s="18">
        <v>6019.01</v>
      </c>
      <c r="Y847" s="5">
        <v>1.203802</v>
      </c>
    </row>
    <row r="848" spans="1:25" ht="42.75" x14ac:dyDescent="0.4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20">
        <v>47</v>
      </c>
      <c r="M848" t="b">
        <v>1</v>
      </c>
      <c r="N848" t="s">
        <v>8277</v>
      </c>
      <c r="O848" s="5">
        <f t="shared" si="65"/>
        <v>1.2200090909090908</v>
      </c>
      <c r="P848" s="18">
        <f t="shared" si="66"/>
        <v>28.553404255319148</v>
      </c>
      <c r="Q848" t="s">
        <v>8326</v>
      </c>
      <c r="R848" t="s">
        <v>8328</v>
      </c>
      <c r="S848" s="10">
        <f t="shared" si="67"/>
        <v>41694.391840277778</v>
      </c>
      <c r="T848" s="11">
        <f t="shared" si="68"/>
        <v>41708.583333333336</v>
      </c>
      <c r="U848">
        <f t="shared" si="69"/>
        <v>14</v>
      </c>
      <c r="W848" s="20">
        <v>47</v>
      </c>
      <c r="X848" s="18">
        <v>1342.01</v>
      </c>
      <c r="Y848" s="5">
        <v>1.2200090909090908</v>
      </c>
    </row>
    <row r="849" spans="1:25" ht="28.5" x14ac:dyDescent="0.4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20">
        <v>1</v>
      </c>
      <c r="M849" t="b">
        <v>1</v>
      </c>
      <c r="N849" t="s">
        <v>8277</v>
      </c>
      <c r="O849" s="5">
        <f t="shared" si="65"/>
        <v>1</v>
      </c>
      <c r="P849" s="18">
        <f t="shared" si="66"/>
        <v>10</v>
      </c>
      <c r="Q849" t="s">
        <v>8326</v>
      </c>
      <c r="R849" t="s">
        <v>8328</v>
      </c>
      <c r="S849" s="10">
        <f t="shared" si="67"/>
        <v>42165.79833333334</v>
      </c>
      <c r="T849" s="11">
        <f t="shared" si="68"/>
        <v>42195.79833333334</v>
      </c>
      <c r="U849">
        <f t="shared" si="69"/>
        <v>30</v>
      </c>
      <c r="W849" s="20">
        <v>1</v>
      </c>
      <c r="X849" s="18">
        <v>10</v>
      </c>
      <c r="Y849" s="5">
        <v>1</v>
      </c>
    </row>
    <row r="850" spans="1:25" ht="42.75" x14ac:dyDescent="0.4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20">
        <v>16</v>
      </c>
      <c r="M850" t="b">
        <v>1</v>
      </c>
      <c r="N850" t="s">
        <v>8277</v>
      </c>
      <c r="O850" s="5">
        <f t="shared" si="65"/>
        <v>1</v>
      </c>
      <c r="P850" s="18">
        <f t="shared" si="66"/>
        <v>18.75</v>
      </c>
      <c r="Q850" t="s">
        <v>8326</v>
      </c>
      <c r="R850" t="s">
        <v>8328</v>
      </c>
      <c r="S850" s="10">
        <f t="shared" si="67"/>
        <v>42078.792048611111</v>
      </c>
      <c r="T850" s="11">
        <f t="shared" si="68"/>
        <v>42108.792048611111</v>
      </c>
      <c r="U850">
        <f t="shared" si="69"/>
        <v>30</v>
      </c>
      <c r="W850" s="20">
        <v>16</v>
      </c>
      <c r="X850" s="18">
        <v>300</v>
      </c>
      <c r="Y850" s="5">
        <v>1</v>
      </c>
    </row>
    <row r="851" spans="1:25" ht="57" x14ac:dyDescent="0.4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20">
        <v>115</v>
      </c>
      <c r="M851" t="b">
        <v>1</v>
      </c>
      <c r="N851" t="s">
        <v>8277</v>
      </c>
      <c r="O851" s="5">
        <f t="shared" si="65"/>
        <v>1.1990000000000001</v>
      </c>
      <c r="P851" s="18">
        <f t="shared" si="66"/>
        <v>41.704347826086959</v>
      </c>
      <c r="Q851" t="s">
        <v>8326</v>
      </c>
      <c r="R851" t="s">
        <v>8328</v>
      </c>
      <c r="S851" s="10">
        <f t="shared" si="67"/>
        <v>42051.148888888885</v>
      </c>
      <c r="T851" s="11">
        <f t="shared" si="68"/>
        <v>42079.107222222221</v>
      </c>
      <c r="U851">
        <f t="shared" si="69"/>
        <v>28</v>
      </c>
      <c r="W851" s="20">
        <v>115</v>
      </c>
      <c r="X851" s="18">
        <v>4796</v>
      </c>
      <c r="Y851" s="5">
        <v>1.1990000000000001</v>
      </c>
    </row>
    <row r="852" spans="1:25" ht="42.75" x14ac:dyDescent="0.4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20">
        <v>133</v>
      </c>
      <c r="M852" t="b">
        <v>1</v>
      </c>
      <c r="N852" t="s">
        <v>8277</v>
      </c>
      <c r="O852" s="5">
        <f t="shared" si="65"/>
        <v>1.55175</v>
      </c>
      <c r="P852" s="18">
        <f t="shared" si="66"/>
        <v>46.669172932330824</v>
      </c>
      <c r="Q852" t="s">
        <v>8326</v>
      </c>
      <c r="R852" t="s">
        <v>8328</v>
      </c>
      <c r="S852" s="10">
        <f t="shared" si="67"/>
        <v>42452.827743055561</v>
      </c>
      <c r="T852" s="11">
        <f t="shared" si="68"/>
        <v>42485.207638888889</v>
      </c>
      <c r="U852">
        <f t="shared" si="69"/>
        <v>33</v>
      </c>
      <c r="W852" s="20">
        <v>133</v>
      </c>
      <c r="X852" s="18">
        <v>6207</v>
      </c>
      <c r="Y852" s="5">
        <v>1.55175</v>
      </c>
    </row>
    <row r="853" spans="1:25" ht="42.75" x14ac:dyDescent="0.4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20">
        <v>70</v>
      </c>
      <c r="M853" t="b">
        <v>1</v>
      </c>
      <c r="N853" t="s">
        <v>8277</v>
      </c>
      <c r="O853" s="5">
        <f t="shared" si="65"/>
        <v>1.3045</v>
      </c>
      <c r="P853" s="18">
        <f t="shared" si="66"/>
        <v>37.271428571428572</v>
      </c>
      <c r="Q853" t="s">
        <v>8326</v>
      </c>
      <c r="R853" t="s">
        <v>8328</v>
      </c>
      <c r="S853" s="10">
        <f t="shared" si="67"/>
        <v>42522.880243055552</v>
      </c>
      <c r="T853" s="11">
        <f t="shared" si="68"/>
        <v>42582.822916666672</v>
      </c>
      <c r="U853">
        <f t="shared" si="69"/>
        <v>60</v>
      </c>
      <c r="W853" s="20">
        <v>70</v>
      </c>
      <c r="X853" s="18">
        <v>2609</v>
      </c>
      <c r="Y853" s="5">
        <v>1.3045</v>
      </c>
    </row>
    <row r="854" spans="1:25" ht="28.5" x14ac:dyDescent="0.4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20">
        <v>62</v>
      </c>
      <c r="M854" t="b">
        <v>1</v>
      </c>
      <c r="N854" t="s">
        <v>8277</v>
      </c>
      <c r="O854" s="5">
        <f t="shared" si="65"/>
        <v>1.0497142857142858</v>
      </c>
      <c r="P854" s="18">
        <f t="shared" si="66"/>
        <v>59.258064516129032</v>
      </c>
      <c r="Q854" t="s">
        <v>8326</v>
      </c>
      <c r="R854" t="s">
        <v>8328</v>
      </c>
      <c r="S854" s="10">
        <f t="shared" si="67"/>
        <v>42656.805497685185</v>
      </c>
      <c r="T854" s="11">
        <f t="shared" si="68"/>
        <v>42667.875</v>
      </c>
      <c r="U854">
        <f t="shared" si="69"/>
        <v>11</v>
      </c>
      <c r="W854" s="20">
        <v>62</v>
      </c>
      <c r="X854" s="18">
        <v>3674</v>
      </c>
      <c r="Y854" s="5">
        <v>1.0497142857142858</v>
      </c>
    </row>
    <row r="855" spans="1:25" ht="42.75" x14ac:dyDescent="0.4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20">
        <v>10</v>
      </c>
      <c r="M855" t="b">
        <v>1</v>
      </c>
      <c r="N855" t="s">
        <v>8277</v>
      </c>
      <c r="O855" s="5">
        <f t="shared" si="65"/>
        <v>1</v>
      </c>
      <c r="P855" s="18">
        <f t="shared" si="66"/>
        <v>30</v>
      </c>
      <c r="Q855" t="s">
        <v>8326</v>
      </c>
      <c r="R855" t="s">
        <v>8328</v>
      </c>
      <c r="S855" s="10">
        <f t="shared" si="67"/>
        <v>42021.832280092596</v>
      </c>
      <c r="T855" s="11">
        <f t="shared" si="68"/>
        <v>42051.832280092596</v>
      </c>
      <c r="U855">
        <f t="shared" si="69"/>
        <v>30</v>
      </c>
      <c r="W855" s="20">
        <v>10</v>
      </c>
      <c r="X855" s="18">
        <v>300</v>
      </c>
      <c r="Y855" s="5">
        <v>1</v>
      </c>
    </row>
    <row r="856" spans="1:25" ht="42.75" hidden="1" x14ac:dyDescent="0.4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20">
        <v>499</v>
      </c>
      <c r="M856" t="b">
        <v>1</v>
      </c>
      <c r="N856" t="s">
        <v>8277</v>
      </c>
      <c r="O856" s="5">
        <f t="shared" si="65"/>
        <v>1.1822050359712231</v>
      </c>
      <c r="P856" s="18">
        <f t="shared" si="66"/>
        <v>65.8623246492986</v>
      </c>
      <c r="Q856" t="s">
        <v>8326</v>
      </c>
      <c r="R856" t="s">
        <v>8328</v>
      </c>
      <c r="S856" s="10">
        <f t="shared" si="67"/>
        <v>42702.212337962963</v>
      </c>
      <c r="T856" s="11">
        <f t="shared" si="68"/>
        <v>42732.212337962963</v>
      </c>
      <c r="U856">
        <f t="shared" si="69"/>
        <v>30</v>
      </c>
      <c r="W856" s="20">
        <v>499</v>
      </c>
      <c r="X856" s="18">
        <v>32865.300000000003</v>
      </c>
      <c r="Y856" s="5">
        <v>1.1822050359712231</v>
      </c>
    </row>
    <row r="857" spans="1:25" ht="28.5" x14ac:dyDescent="0.4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20">
        <v>47</v>
      </c>
      <c r="M857" t="b">
        <v>1</v>
      </c>
      <c r="N857" t="s">
        <v>8277</v>
      </c>
      <c r="O857" s="5">
        <f t="shared" si="65"/>
        <v>1.0344827586206897</v>
      </c>
      <c r="P857" s="18">
        <f t="shared" si="66"/>
        <v>31.914893617021278</v>
      </c>
      <c r="Q857" t="s">
        <v>8326</v>
      </c>
      <c r="R857" t="s">
        <v>8328</v>
      </c>
      <c r="S857" s="10">
        <f t="shared" si="67"/>
        <v>42545.125196759262</v>
      </c>
      <c r="T857" s="11">
        <f t="shared" si="68"/>
        <v>42575.125196759262</v>
      </c>
      <c r="U857">
        <f t="shared" si="69"/>
        <v>30</v>
      </c>
      <c r="W857" s="20">
        <v>47</v>
      </c>
      <c r="X857" s="18">
        <v>1500</v>
      </c>
      <c r="Y857" s="5">
        <v>1.0344827586206897</v>
      </c>
    </row>
    <row r="858" spans="1:25" ht="42.75" x14ac:dyDescent="0.4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20">
        <v>28</v>
      </c>
      <c r="M858" t="b">
        <v>1</v>
      </c>
      <c r="N858" t="s">
        <v>8277</v>
      </c>
      <c r="O858" s="5">
        <f t="shared" si="65"/>
        <v>2.1800000000000002</v>
      </c>
      <c r="P858" s="18">
        <f t="shared" si="66"/>
        <v>19.464285714285715</v>
      </c>
      <c r="Q858" t="s">
        <v>8326</v>
      </c>
      <c r="R858" t="s">
        <v>8328</v>
      </c>
      <c r="S858" s="10">
        <f t="shared" si="67"/>
        <v>42609.311990740738</v>
      </c>
      <c r="T858" s="11">
        <f t="shared" si="68"/>
        <v>42668.791666666672</v>
      </c>
      <c r="U858">
        <f t="shared" si="69"/>
        <v>59</v>
      </c>
      <c r="W858" s="20">
        <v>28</v>
      </c>
      <c r="X858" s="18">
        <v>545</v>
      </c>
      <c r="Y858" s="5">
        <v>2.1800000000000002</v>
      </c>
    </row>
    <row r="859" spans="1:25" ht="28.5" x14ac:dyDescent="0.4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20">
        <v>24</v>
      </c>
      <c r="M859" t="b">
        <v>1</v>
      </c>
      <c r="N859" t="s">
        <v>8277</v>
      </c>
      <c r="O859" s="5">
        <f t="shared" si="65"/>
        <v>1</v>
      </c>
      <c r="P859" s="18">
        <f t="shared" si="66"/>
        <v>50</v>
      </c>
      <c r="Q859" t="s">
        <v>8326</v>
      </c>
      <c r="R859" t="s">
        <v>8328</v>
      </c>
      <c r="S859" s="10">
        <f t="shared" si="67"/>
        <v>42291.581377314811</v>
      </c>
      <c r="T859" s="11">
        <f t="shared" si="68"/>
        <v>42333.623043981483</v>
      </c>
      <c r="U859">
        <f t="shared" si="69"/>
        <v>42</v>
      </c>
      <c r="W859" s="20">
        <v>24</v>
      </c>
      <c r="X859" s="18">
        <v>1200</v>
      </c>
      <c r="Y859" s="5">
        <v>1</v>
      </c>
    </row>
    <row r="860" spans="1:25" ht="42.75" x14ac:dyDescent="0.4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20">
        <v>76</v>
      </c>
      <c r="M860" t="b">
        <v>1</v>
      </c>
      <c r="N860" t="s">
        <v>8277</v>
      </c>
      <c r="O860" s="5">
        <f t="shared" si="65"/>
        <v>1.4400583333333332</v>
      </c>
      <c r="P860" s="18">
        <f t="shared" si="66"/>
        <v>22.737763157894737</v>
      </c>
      <c r="Q860" t="s">
        <v>8326</v>
      </c>
      <c r="R860" t="s">
        <v>8328</v>
      </c>
      <c r="S860" s="10">
        <f t="shared" si="67"/>
        <v>42079.745578703703</v>
      </c>
      <c r="T860" s="11">
        <f t="shared" si="68"/>
        <v>42109.957638888889</v>
      </c>
      <c r="U860">
        <f t="shared" si="69"/>
        <v>30</v>
      </c>
      <c r="W860" s="20">
        <v>76</v>
      </c>
      <c r="X860" s="18">
        <v>1728.07</v>
      </c>
      <c r="Y860" s="5">
        <v>1.4400583333333332</v>
      </c>
    </row>
    <row r="861" spans="1:25" ht="42.75" x14ac:dyDescent="0.4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20">
        <v>98</v>
      </c>
      <c r="M861" t="b">
        <v>1</v>
      </c>
      <c r="N861" t="s">
        <v>8277</v>
      </c>
      <c r="O861" s="5">
        <f t="shared" si="65"/>
        <v>1.0467500000000001</v>
      </c>
      <c r="P861" s="18">
        <f t="shared" si="66"/>
        <v>42.724489795918366</v>
      </c>
      <c r="Q861" t="s">
        <v>8326</v>
      </c>
      <c r="R861" t="s">
        <v>8328</v>
      </c>
      <c r="S861" s="10">
        <f t="shared" si="67"/>
        <v>42128.820231481484</v>
      </c>
      <c r="T861" s="11">
        <f t="shared" si="68"/>
        <v>42159</v>
      </c>
      <c r="U861">
        <f t="shared" si="69"/>
        <v>31</v>
      </c>
      <c r="W861" s="20">
        <v>98</v>
      </c>
      <c r="X861" s="18">
        <v>4187</v>
      </c>
      <c r="Y861" s="5">
        <v>1.0467500000000001</v>
      </c>
    </row>
    <row r="862" spans="1:25" ht="42.75" x14ac:dyDescent="0.4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20">
        <v>48</v>
      </c>
      <c r="M862" t="b">
        <v>0</v>
      </c>
      <c r="N862" t="s">
        <v>8278</v>
      </c>
      <c r="O862" s="5">
        <f t="shared" si="65"/>
        <v>0.18142857142857144</v>
      </c>
      <c r="P862" s="18">
        <f t="shared" si="66"/>
        <v>52.916666666666664</v>
      </c>
      <c r="Q862" t="s">
        <v>8326</v>
      </c>
      <c r="R862" t="s">
        <v>8329</v>
      </c>
      <c r="S862" s="10">
        <f t="shared" si="67"/>
        <v>41570.482789351852</v>
      </c>
      <c r="T862" s="11">
        <f t="shared" si="68"/>
        <v>41600.524456018517</v>
      </c>
      <c r="U862">
        <f t="shared" si="69"/>
        <v>30</v>
      </c>
      <c r="W862" s="20">
        <v>48</v>
      </c>
      <c r="X862" s="18">
        <v>2540</v>
      </c>
      <c r="Y862" s="5">
        <v>0.18142857142857144</v>
      </c>
    </row>
    <row r="863" spans="1:25" ht="42.75" x14ac:dyDescent="0.4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20">
        <v>2</v>
      </c>
      <c r="M863" t="b">
        <v>0</v>
      </c>
      <c r="N863" t="s">
        <v>8278</v>
      </c>
      <c r="O863" s="5">
        <f t="shared" si="65"/>
        <v>2.2444444444444444E-2</v>
      </c>
      <c r="P863" s="18">
        <f t="shared" si="66"/>
        <v>50.5</v>
      </c>
      <c r="Q863" t="s">
        <v>8326</v>
      </c>
      <c r="R863" t="s">
        <v>8329</v>
      </c>
      <c r="S863" s="10">
        <f t="shared" si="67"/>
        <v>42599.965324074074</v>
      </c>
      <c r="T863" s="11">
        <f t="shared" si="68"/>
        <v>42629.965324074074</v>
      </c>
      <c r="U863">
        <f t="shared" si="69"/>
        <v>30</v>
      </c>
      <c r="W863" s="20">
        <v>2</v>
      </c>
      <c r="X863" s="18">
        <v>101</v>
      </c>
      <c r="Y863" s="5">
        <v>2.2444444444444444E-2</v>
      </c>
    </row>
    <row r="864" spans="1:25" ht="42.75" hidden="1" x14ac:dyDescent="0.4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20">
        <v>4</v>
      </c>
      <c r="M864" t="b">
        <v>0</v>
      </c>
      <c r="N864" t="s">
        <v>8278</v>
      </c>
      <c r="O864" s="5">
        <f t="shared" si="65"/>
        <v>3.3999999999999998E-3</v>
      </c>
      <c r="P864" s="18">
        <f t="shared" si="66"/>
        <v>42.5</v>
      </c>
      <c r="Q864" t="s">
        <v>8326</v>
      </c>
      <c r="R864" t="s">
        <v>8329</v>
      </c>
      <c r="S864" s="10">
        <f t="shared" si="67"/>
        <v>41559.5549537037</v>
      </c>
      <c r="T864" s="11">
        <f t="shared" si="68"/>
        <v>41589.596620370372</v>
      </c>
      <c r="U864">
        <f t="shared" si="69"/>
        <v>30</v>
      </c>
      <c r="W864" s="20">
        <v>4</v>
      </c>
      <c r="X864" s="18">
        <v>170</v>
      </c>
      <c r="Y864" s="5">
        <v>3.3999999999999998E-3</v>
      </c>
    </row>
    <row r="865" spans="1:25" ht="42.75" x14ac:dyDescent="0.4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20">
        <v>5</v>
      </c>
      <c r="M865" t="b">
        <v>0</v>
      </c>
      <c r="N865" t="s">
        <v>8278</v>
      </c>
      <c r="O865" s="5">
        <f t="shared" si="65"/>
        <v>4.4999999999999998E-2</v>
      </c>
      <c r="P865" s="18">
        <f t="shared" si="66"/>
        <v>18</v>
      </c>
      <c r="Q865" t="s">
        <v>8326</v>
      </c>
      <c r="R865" t="s">
        <v>8329</v>
      </c>
      <c r="S865" s="10">
        <f t="shared" si="67"/>
        <v>40921.117662037039</v>
      </c>
      <c r="T865" s="11">
        <f t="shared" si="68"/>
        <v>40951.117662037039</v>
      </c>
      <c r="U865">
        <f t="shared" si="69"/>
        <v>30</v>
      </c>
      <c r="W865" s="20">
        <v>5</v>
      </c>
      <c r="X865" s="18">
        <v>90</v>
      </c>
      <c r="Y865" s="5">
        <v>4.4999999999999998E-2</v>
      </c>
    </row>
    <row r="866" spans="1:25" ht="42.75" x14ac:dyDescent="0.4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20">
        <v>79</v>
      </c>
      <c r="M866" t="b">
        <v>0</v>
      </c>
      <c r="N866" t="s">
        <v>8278</v>
      </c>
      <c r="O866" s="5">
        <f t="shared" si="65"/>
        <v>0.41538461538461541</v>
      </c>
      <c r="P866" s="18">
        <f t="shared" si="66"/>
        <v>34.177215189873415</v>
      </c>
      <c r="Q866" t="s">
        <v>8326</v>
      </c>
      <c r="R866" t="s">
        <v>8329</v>
      </c>
      <c r="S866" s="10">
        <f t="shared" si="67"/>
        <v>41541.106921296298</v>
      </c>
      <c r="T866" s="11">
        <f t="shared" si="68"/>
        <v>41563.415972222225</v>
      </c>
      <c r="U866">
        <f t="shared" si="69"/>
        <v>22</v>
      </c>
      <c r="W866" s="20">
        <v>79</v>
      </c>
      <c r="X866" s="18">
        <v>2700</v>
      </c>
      <c r="Y866" s="5">
        <v>0.41538461538461541</v>
      </c>
    </row>
    <row r="867" spans="1:25" ht="42.75" x14ac:dyDescent="0.4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20">
        <v>2</v>
      </c>
      <c r="M867" t="b">
        <v>0</v>
      </c>
      <c r="N867" t="s">
        <v>8278</v>
      </c>
      <c r="O867" s="5">
        <f t="shared" si="65"/>
        <v>2.0454545454545454E-2</v>
      </c>
      <c r="P867" s="18">
        <f t="shared" si="66"/>
        <v>22.5</v>
      </c>
      <c r="Q867" t="s">
        <v>8326</v>
      </c>
      <c r="R867" t="s">
        <v>8329</v>
      </c>
      <c r="S867" s="10">
        <f t="shared" si="67"/>
        <v>41230.77311342593</v>
      </c>
      <c r="T867" s="11">
        <f t="shared" si="68"/>
        <v>41290.77311342593</v>
      </c>
      <c r="U867">
        <f t="shared" si="69"/>
        <v>60</v>
      </c>
      <c r="W867" s="20">
        <v>2</v>
      </c>
      <c r="X867" s="18">
        <v>45</v>
      </c>
      <c r="Y867" s="5">
        <v>2.0454545454545454E-2</v>
      </c>
    </row>
    <row r="868" spans="1:25" ht="42.75" x14ac:dyDescent="0.4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20">
        <v>11</v>
      </c>
      <c r="M868" t="b">
        <v>0</v>
      </c>
      <c r="N868" t="s">
        <v>8278</v>
      </c>
      <c r="O868" s="5">
        <f t="shared" si="65"/>
        <v>0.18285714285714286</v>
      </c>
      <c r="P868" s="18">
        <f t="shared" si="66"/>
        <v>58.18181818181818</v>
      </c>
      <c r="Q868" t="s">
        <v>8326</v>
      </c>
      <c r="R868" t="s">
        <v>8329</v>
      </c>
      <c r="S868" s="10">
        <f t="shared" si="67"/>
        <v>42025.637939814813</v>
      </c>
      <c r="T868" s="11">
        <f t="shared" si="68"/>
        <v>42063.631944444445</v>
      </c>
      <c r="U868">
        <f t="shared" si="69"/>
        <v>38</v>
      </c>
      <c r="W868" s="20">
        <v>11</v>
      </c>
      <c r="X868" s="18">
        <v>640</v>
      </c>
      <c r="Y868" s="5">
        <v>0.18285714285714286</v>
      </c>
    </row>
    <row r="869" spans="1:25" ht="42.75" x14ac:dyDescent="0.4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20">
        <v>11</v>
      </c>
      <c r="M869" t="b">
        <v>0</v>
      </c>
      <c r="N869" t="s">
        <v>8278</v>
      </c>
      <c r="O869" s="5">
        <f t="shared" si="65"/>
        <v>0.2402</v>
      </c>
      <c r="P869" s="18">
        <f t="shared" si="66"/>
        <v>109.18181818181819</v>
      </c>
      <c r="Q869" t="s">
        <v>8326</v>
      </c>
      <c r="R869" t="s">
        <v>8329</v>
      </c>
      <c r="S869" s="10">
        <f t="shared" si="67"/>
        <v>40088.105393518519</v>
      </c>
      <c r="T869" s="11">
        <f t="shared" si="68"/>
        <v>40148.207638888889</v>
      </c>
      <c r="U869">
        <f t="shared" si="69"/>
        <v>60</v>
      </c>
      <c r="W869" s="20">
        <v>11</v>
      </c>
      <c r="X869" s="18">
        <v>1201</v>
      </c>
      <c r="Y869" s="5">
        <v>0.2402</v>
      </c>
    </row>
    <row r="870" spans="1:25" ht="57" hidden="1" x14ac:dyDescent="0.4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20">
        <v>1</v>
      </c>
      <c r="M870" t="b">
        <v>0</v>
      </c>
      <c r="N870" t="s">
        <v>8278</v>
      </c>
      <c r="O870" s="5">
        <f t="shared" si="65"/>
        <v>1.1111111111111111E-3</v>
      </c>
      <c r="P870" s="18">
        <f t="shared" si="66"/>
        <v>50</v>
      </c>
      <c r="Q870" t="s">
        <v>8326</v>
      </c>
      <c r="R870" t="s">
        <v>8329</v>
      </c>
      <c r="S870" s="10">
        <f t="shared" si="67"/>
        <v>41616.027754629627</v>
      </c>
      <c r="T870" s="11">
        <f t="shared" si="68"/>
        <v>41646.027754629627</v>
      </c>
      <c r="U870">
        <f t="shared" si="69"/>
        <v>30</v>
      </c>
      <c r="W870" s="20">
        <v>1</v>
      </c>
      <c r="X870" s="18">
        <v>50</v>
      </c>
      <c r="Y870" s="5">
        <v>1.1111111111111111E-3</v>
      </c>
    </row>
    <row r="871" spans="1:25" ht="57" x14ac:dyDescent="0.4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20">
        <v>3</v>
      </c>
      <c r="M871" t="b">
        <v>0</v>
      </c>
      <c r="N871" t="s">
        <v>8278</v>
      </c>
      <c r="O871" s="5">
        <f t="shared" si="65"/>
        <v>0.11818181818181818</v>
      </c>
      <c r="P871" s="18">
        <f t="shared" si="66"/>
        <v>346.66666666666669</v>
      </c>
      <c r="Q871" t="s">
        <v>8326</v>
      </c>
      <c r="R871" t="s">
        <v>8329</v>
      </c>
      <c r="S871" s="10">
        <f t="shared" si="67"/>
        <v>41342.845567129632</v>
      </c>
      <c r="T871" s="11">
        <f t="shared" si="68"/>
        <v>41372.803900462961</v>
      </c>
      <c r="U871">
        <f t="shared" si="69"/>
        <v>30</v>
      </c>
      <c r="W871" s="20">
        <v>3</v>
      </c>
      <c r="X871" s="18">
        <v>1040</v>
      </c>
      <c r="Y871" s="5">
        <v>0.11818181818181818</v>
      </c>
    </row>
    <row r="872" spans="1:25" ht="42.75" hidden="1" x14ac:dyDescent="0.4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20">
        <v>5</v>
      </c>
      <c r="M872" t="b">
        <v>0</v>
      </c>
      <c r="N872" t="s">
        <v>8278</v>
      </c>
      <c r="O872" s="5">
        <f t="shared" si="65"/>
        <v>3.0999999999999999E-3</v>
      </c>
      <c r="P872" s="18">
        <f t="shared" si="66"/>
        <v>12.4</v>
      </c>
      <c r="Q872" t="s">
        <v>8326</v>
      </c>
      <c r="R872" t="s">
        <v>8329</v>
      </c>
      <c r="S872" s="10">
        <f t="shared" si="67"/>
        <v>41488.022256944445</v>
      </c>
      <c r="T872" s="11">
        <f t="shared" si="68"/>
        <v>41518.022256944445</v>
      </c>
      <c r="U872">
        <f t="shared" si="69"/>
        <v>30</v>
      </c>
      <c r="W872" s="20">
        <v>5</v>
      </c>
      <c r="X872" s="18">
        <v>62</v>
      </c>
      <c r="Y872" s="5">
        <v>3.0999999999999999E-3</v>
      </c>
    </row>
    <row r="873" spans="1:25" ht="42.75" x14ac:dyDescent="0.4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20">
        <v>12</v>
      </c>
      <c r="M873" t="b">
        <v>0</v>
      </c>
      <c r="N873" t="s">
        <v>8278</v>
      </c>
      <c r="O873" s="5">
        <f t="shared" si="65"/>
        <v>5.4166666666666669E-2</v>
      </c>
      <c r="P873" s="18">
        <f t="shared" si="66"/>
        <v>27.083333333333332</v>
      </c>
      <c r="Q873" t="s">
        <v>8326</v>
      </c>
      <c r="R873" t="s">
        <v>8329</v>
      </c>
      <c r="S873" s="10">
        <f t="shared" si="67"/>
        <v>41577.561284722222</v>
      </c>
      <c r="T873" s="11">
        <f t="shared" si="68"/>
        <v>41607.602951388886</v>
      </c>
      <c r="U873">
        <f t="shared" si="69"/>
        <v>30</v>
      </c>
      <c r="W873" s="20">
        <v>12</v>
      </c>
      <c r="X873" s="18">
        <v>325</v>
      </c>
      <c r="Y873" s="5">
        <v>5.4166666666666669E-2</v>
      </c>
    </row>
    <row r="874" spans="1:25" ht="42.75" hidden="1" x14ac:dyDescent="0.4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20">
        <v>2</v>
      </c>
      <c r="M874" t="b">
        <v>0</v>
      </c>
      <c r="N874" t="s">
        <v>8278</v>
      </c>
      <c r="O874" s="5">
        <f t="shared" si="65"/>
        <v>8.1250000000000003E-3</v>
      </c>
      <c r="P874" s="18">
        <f t="shared" si="66"/>
        <v>32.5</v>
      </c>
      <c r="Q874" t="s">
        <v>8326</v>
      </c>
      <c r="R874" t="s">
        <v>8329</v>
      </c>
      <c r="S874" s="10">
        <f t="shared" si="67"/>
        <v>40567.825543981482</v>
      </c>
      <c r="T874" s="11">
        <f t="shared" si="68"/>
        <v>40612.825543981482</v>
      </c>
      <c r="U874">
        <f t="shared" si="69"/>
        <v>45</v>
      </c>
      <c r="W874" s="20">
        <v>2</v>
      </c>
      <c r="X874" s="18">
        <v>65</v>
      </c>
      <c r="Y874" s="5">
        <v>8.1250000000000003E-3</v>
      </c>
    </row>
    <row r="875" spans="1:25" ht="28.5" x14ac:dyDescent="0.4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20">
        <v>5</v>
      </c>
      <c r="M875" t="b">
        <v>0</v>
      </c>
      <c r="N875" t="s">
        <v>8278</v>
      </c>
      <c r="O875" s="5">
        <f t="shared" si="65"/>
        <v>1.2857142857142857E-2</v>
      </c>
      <c r="P875" s="18">
        <f t="shared" si="66"/>
        <v>9</v>
      </c>
      <c r="Q875" t="s">
        <v>8326</v>
      </c>
      <c r="R875" t="s">
        <v>8329</v>
      </c>
      <c r="S875" s="10">
        <f t="shared" si="67"/>
        <v>41184.167129629634</v>
      </c>
      <c r="T875" s="11">
        <f t="shared" si="68"/>
        <v>41224.208796296298</v>
      </c>
      <c r="U875">
        <f t="shared" si="69"/>
        <v>40</v>
      </c>
      <c r="W875" s="20">
        <v>5</v>
      </c>
      <c r="X875" s="18">
        <v>45</v>
      </c>
      <c r="Y875" s="5">
        <v>1.2857142857142857E-2</v>
      </c>
    </row>
    <row r="876" spans="1:25" ht="57" x14ac:dyDescent="0.4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20">
        <v>21</v>
      </c>
      <c r="M876" t="b">
        <v>0</v>
      </c>
      <c r="N876" t="s">
        <v>8278</v>
      </c>
      <c r="O876" s="5">
        <f t="shared" si="65"/>
        <v>0.24333333333333335</v>
      </c>
      <c r="P876" s="18">
        <f t="shared" si="66"/>
        <v>34.761904761904759</v>
      </c>
      <c r="Q876" t="s">
        <v>8326</v>
      </c>
      <c r="R876" t="s">
        <v>8329</v>
      </c>
      <c r="S876" s="10">
        <f t="shared" si="67"/>
        <v>41368.583726851852</v>
      </c>
      <c r="T876" s="11">
        <f t="shared" si="68"/>
        <v>41398.583726851852</v>
      </c>
      <c r="U876">
        <f t="shared" si="69"/>
        <v>30</v>
      </c>
      <c r="W876" s="20">
        <v>21</v>
      </c>
      <c r="X876" s="18">
        <v>730</v>
      </c>
      <c r="Y876" s="5">
        <v>0.24333333333333335</v>
      </c>
    </row>
    <row r="877" spans="1:25" ht="57" hidden="1" x14ac:dyDescent="0.4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20">
        <v>0</v>
      </c>
      <c r="M877" t="b">
        <v>0</v>
      </c>
      <c r="N877" t="s">
        <v>8278</v>
      </c>
      <c r="O877" s="5">
        <f t="shared" si="65"/>
        <v>0</v>
      </c>
      <c r="P877" s="18" t="e">
        <f t="shared" si="66"/>
        <v>#DIV/0!</v>
      </c>
      <c r="Q877" t="s">
        <v>8326</v>
      </c>
      <c r="R877" t="s">
        <v>8329</v>
      </c>
      <c r="S877" s="10">
        <f t="shared" si="67"/>
        <v>42248.723738425921</v>
      </c>
      <c r="T877" s="11">
        <f t="shared" si="68"/>
        <v>42268.723738425921</v>
      </c>
      <c r="U877">
        <f t="shared" si="69"/>
        <v>20</v>
      </c>
      <c r="W877" s="20">
        <v>0</v>
      </c>
      <c r="X877" s="18">
        <v>0</v>
      </c>
      <c r="Y877" s="5">
        <v>0</v>
      </c>
    </row>
    <row r="878" spans="1:25" ht="28.5" x14ac:dyDescent="0.4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20">
        <v>45</v>
      </c>
      <c r="M878" t="b">
        <v>0</v>
      </c>
      <c r="N878" t="s">
        <v>8278</v>
      </c>
      <c r="O878" s="5">
        <f t="shared" si="65"/>
        <v>0.40799492385786801</v>
      </c>
      <c r="P878" s="18">
        <f t="shared" si="66"/>
        <v>28.577777777777779</v>
      </c>
      <c r="Q878" t="s">
        <v>8326</v>
      </c>
      <c r="R878" t="s">
        <v>8329</v>
      </c>
      <c r="S878" s="10">
        <f t="shared" si="67"/>
        <v>41276.496840277774</v>
      </c>
      <c r="T878" s="11">
        <f t="shared" si="68"/>
        <v>41309.496840277774</v>
      </c>
      <c r="U878">
        <f t="shared" si="69"/>
        <v>33</v>
      </c>
      <c r="W878" s="20">
        <v>45</v>
      </c>
      <c r="X878" s="18">
        <v>1286</v>
      </c>
      <c r="Y878" s="5">
        <v>0.40799492385786801</v>
      </c>
    </row>
    <row r="879" spans="1:25" ht="42.75" x14ac:dyDescent="0.4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20">
        <v>29</v>
      </c>
      <c r="M879" t="b">
        <v>0</v>
      </c>
      <c r="N879" t="s">
        <v>8278</v>
      </c>
      <c r="O879" s="5">
        <f t="shared" si="65"/>
        <v>0.67549999999999999</v>
      </c>
      <c r="P879" s="18">
        <f t="shared" si="66"/>
        <v>46.586206896551722</v>
      </c>
      <c r="Q879" t="s">
        <v>8326</v>
      </c>
      <c r="R879" t="s">
        <v>8329</v>
      </c>
      <c r="S879" s="10">
        <f t="shared" si="67"/>
        <v>41597.788888888892</v>
      </c>
      <c r="T879" s="11">
        <f t="shared" si="68"/>
        <v>41627.788888888892</v>
      </c>
      <c r="U879">
        <f t="shared" si="69"/>
        <v>30</v>
      </c>
      <c r="W879" s="20">
        <v>29</v>
      </c>
      <c r="X879" s="18">
        <v>1351</v>
      </c>
      <c r="Y879" s="5">
        <v>0.67549999999999999</v>
      </c>
    </row>
    <row r="880" spans="1:25" ht="42.75" x14ac:dyDescent="0.4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20">
        <v>2</v>
      </c>
      <c r="M880" t="b">
        <v>0</v>
      </c>
      <c r="N880" t="s">
        <v>8278</v>
      </c>
      <c r="O880" s="5">
        <f t="shared" si="65"/>
        <v>1.2999999999999999E-2</v>
      </c>
      <c r="P880" s="18">
        <f t="shared" si="66"/>
        <v>32.5</v>
      </c>
      <c r="Q880" t="s">
        <v>8326</v>
      </c>
      <c r="R880" t="s">
        <v>8329</v>
      </c>
      <c r="S880" s="10">
        <f t="shared" si="67"/>
        <v>40505.232916666668</v>
      </c>
      <c r="T880" s="11">
        <f t="shared" si="68"/>
        <v>40535.232916666668</v>
      </c>
      <c r="U880">
        <f t="shared" si="69"/>
        <v>30</v>
      </c>
      <c r="W880" s="20">
        <v>2</v>
      </c>
      <c r="X880" s="18">
        <v>65</v>
      </c>
      <c r="Y880" s="5">
        <v>1.2999999999999999E-2</v>
      </c>
    </row>
    <row r="881" spans="1:25" ht="42.75" x14ac:dyDescent="0.4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20">
        <v>30</v>
      </c>
      <c r="M881" t="b">
        <v>0</v>
      </c>
      <c r="N881" t="s">
        <v>8278</v>
      </c>
      <c r="O881" s="5">
        <f t="shared" si="65"/>
        <v>0.30666666666666664</v>
      </c>
      <c r="P881" s="18">
        <f t="shared" si="66"/>
        <v>21.466666666666665</v>
      </c>
      <c r="Q881" t="s">
        <v>8326</v>
      </c>
      <c r="R881" t="s">
        <v>8329</v>
      </c>
      <c r="S881" s="10">
        <f t="shared" si="67"/>
        <v>41037.829918981479</v>
      </c>
      <c r="T881" s="11">
        <f t="shared" si="68"/>
        <v>41058.829918981479</v>
      </c>
      <c r="U881">
        <f t="shared" si="69"/>
        <v>21</v>
      </c>
      <c r="W881" s="20">
        <v>30</v>
      </c>
      <c r="X881" s="18">
        <v>644</v>
      </c>
      <c r="Y881" s="5">
        <v>0.30666666666666664</v>
      </c>
    </row>
    <row r="882" spans="1:25" ht="42.75" x14ac:dyDescent="0.4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20">
        <v>8</v>
      </c>
      <c r="M882" t="b">
        <v>0</v>
      </c>
      <c r="N882" t="s">
        <v>8279</v>
      </c>
      <c r="O882" s="5">
        <f t="shared" si="65"/>
        <v>2.9894179894179893E-2</v>
      </c>
      <c r="P882" s="18">
        <f t="shared" si="66"/>
        <v>14.125</v>
      </c>
      <c r="Q882" t="s">
        <v>8326</v>
      </c>
      <c r="R882" t="s">
        <v>8330</v>
      </c>
      <c r="S882" s="10">
        <f t="shared" si="67"/>
        <v>41179.32104166667</v>
      </c>
      <c r="T882" s="11">
        <f t="shared" si="68"/>
        <v>41212.32104166667</v>
      </c>
      <c r="U882">
        <f t="shared" si="69"/>
        <v>33</v>
      </c>
      <c r="W882" s="20">
        <v>8</v>
      </c>
      <c r="X882" s="18">
        <v>113</v>
      </c>
      <c r="Y882" s="5">
        <v>2.9894179894179893E-2</v>
      </c>
    </row>
    <row r="883" spans="1:25" ht="42.75" hidden="1" x14ac:dyDescent="0.4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20">
        <v>1</v>
      </c>
      <c r="M883" t="b">
        <v>0</v>
      </c>
      <c r="N883" t="s">
        <v>8279</v>
      </c>
      <c r="O883" s="5">
        <f t="shared" si="65"/>
        <v>8.0000000000000002E-3</v>
      </c>
      <c r="P883" s="18">
        <f t="shared" si="66"/>
        <v>30</v>
      </c>
      <c r="Q883" t="s">
        <v>8326</v>
      </c>
      <c r="R883" t="s">
        <v>8330</v>
      </c>
      <c r="S883" s="10">
        <f t="shared" si="67"/>
        <v>40877.25099537037</v>
      </c>
      <c r="T883" s="11">
        <f t="shared" si="68"/>
        <v>40922.25099537037</v>
      </c>
      <c r="U883">
        <f t="shared" si="69"/>
        <v>45</v>
      </c>
      <c r="W883" s="20">
        <v>1</v>
      </c>
      <c r="X883" s="18">
        <v>30</v>
      </c>
      <c r="Y883" s="5">
        <v>8.0000000000000002E-3</v>
      </c>
    </row>
    <row r="884" spans="1:25" ht="42.75" x14ac:dyDescent="0.4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20">
        <v>14</v>
      </c>
      <c r="M884" t="b">
        <v>0</v>
      </c>
      <c r="N884" t="s">
        <v>8279</v>
      </c>
      <c r="O884" s="5">
        <f t="shared" si="65"/>
        <v>0.20133333333333334</v>
      </c>
      <c r="P884" s="18">
        <f t="shared" si="66"/>
        <v>21.571428571428573</v>
      </c>
      <c r="Q884" t="s">
        <v>8326</v>
      </c>
      <c r="R884" t="s">
        <v>8330</v>
      </c>
      <c r="S884" s="10">
        <f t="shared" si="67"/>
        <v>40759.860532407409</v>
      </c>
      <c r="T884" s="11">
        <f t="shared" si="68"/>
        <v>40792.860532407409</v>
      </c>
      <c r="U884">
        <f t="shared" si="69"/>
        <v>33</v>
      </c>
      <c r="W884" s="20">
        <v>14</v>
      </c>
      <c r="X884" s="18">
        <v>302</v>
      </c>
      <c r="Y884" s="5">
        <v>0.20133333333333334</v>
      </c>
    </row>
    <row r="885" spans="1:25" ht="42.75" x14ac:dyDescent="0.4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20">
        <v>24</v>
      </c>
      <c r="M885" t="b">
        <v>0</v>
      </c>
      <c r="N885" t="s">
        <v>8279</v>
      </c>
      <c r="O885" s="5">
        <f t="shared" si="65"/>
        <v>0.4002</v>
      </c>
      <c r="P885" s="18">
        <f t="shared" si="66"/>
        <v>83.375</v>
      </c>
      <c r="Q885" t="s">
        <v>8326</v>
      </c>
      <c r="R885" t="s">
        <v>8330</v>
      </c>
      <c r="S885" s="10">
        <f t="shared" si="67"/>
        <v>42371.935590277775</v>
      </c>
      <c r="T885" s="11">
        <f t="shared" si="68"/>
        <v>42431.935590277775</v>
      </c>
      <c r="U885">
        <f t="shared" si="69"/>
        <v>60</v>
      </c>
      <c r="W885" s="20">
        <v>24</v>
      </c>
      <c r="X885" s="18">
        <v>2001</v>
      </c>
      <c r="Y885" s="5">
        <v>0.4002</v>
      </c>
    </row>
    <row r="886" spans="1:25" ht="42.75" x14ac:dyDescent="0.4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20">
        <v>2</v>
      </c>
      <c r="M886" t="b">
        <v>0</v>
      </c>
      <c r="N886" t="s">
        <v>8279</v>
      </c>
      <c r="O886" s="5">
        <f t="shared" si="65"/>
        <v>0.01</v>
      </c>
      <c r="P886" s="18">
        <f t="shared" si="66"/>
        <v>10</v>
      </c>
      <c r="Q886" t="s">
        <v>8326</v>
      </c>
      <c r="R886" t="s">
        <v>8330</v>
      </c>
      <c r="S886" s="10">
        <f t="shared" si="67"/>
        <v>40981.802615740737</v>
      </c>
      <c r="T886" s="11">
        <f t="shared" si="68"/>
        <v>41041.104861111111</v>
      </c>
      <c r="U886">
        <f t="shared" si="69"/>
        <v>60</v>
      </c>
      <c r="W886" s="20">
        <v>2</v>
      </c>
      <c r="X886" s="18">
        <v>20</v>
      </c>
      <c r="Y886" s="5">
        <v>0.01</v>
      </c>
    </row>
    <row r="887" spans="1:25" ht="42.75" x14ac:dyDescent="0.4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20">
        <v>21</v>
      </c>
      <c r="M887" t="b">
        <v>0</v>
      </c>
      <c r="N887" t="s">
        <v>8279</v>
      </c>
      <c r="O887" s="5">
        <f t="shared" si="65"/>
        <v>0.75</v>
      </c>
      <c r="P887" s="18">
        <f t="shared" si="66"/>
        <v>35.714285714285715</v>
      </c>
      <c r="Q887" t="s">
        <v>8326</v>
      </c>
      <c r="R887" t="s">
        <v>8330</v>
      </c>
      <c r="S887" s="10">
        <f t="shared" si="67"/>
        <v>42713.941099537042</v>
      </c>
      <c r="T887" s="11">
        <f t="shared" si="68"/>
        <v>42734.941099537042</v>
      </c>
      <c r="U887">
        <f t="shared" si="69"/>
        <v>21</v>
      </c>
      <c r="W887" s="20">
        <v>21</v>
      </c>
      <c r="X887" s="18">
        <v>750</v>
      </c>
      <c r="Y887" s="5">
        <v>0.75</v>
      </c>
    </row>
    <row r="888" spans="1:25" ht="42.75" x14ac:dyDescent="0.4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20">
        <v>7</v>
      </c>
      <c r="M888" t="b">
        <v>0</v>
      </c>
      <c r="N888" t="s">
        <v>8279</v>
      </c>
      <c r="O888" s="5">
        <f t="shared" si="65"/>
        <v>0.41</v>
      </c>
      <c r="P888" s="18">
        <f t="shared" si="66"/>
        <v>29.285714285714285</v>
      </c>
      <c r="Q888" t="s">
        <v>8326</v>
      </c>
      <c r="R888" t="s">
        <v>8330</v>
      </c>
      <c r="S888" s="10">
        <f t="shared" si="67"/>
        <v>42603.870520833334</v>
      </c>
      <c r="T888" s="11">
        <f t="shared" si="68"/>
        <v>42628.870520833334</v>
      </c>
      <c r="U888">
        <f t="shared" si="69"/>
        <v>25</v>
      </c>
      <c r="W888" s="20">
        <v>7</v>
      </c>
      <c r="X888" s="18">
        <v>205</v>
      </c>
      <c r="Y888" s="5">
        <v>0.41</v>
      </c>
    </row>
    <row r="889" spans="1:25" ht="42.75" hidden="1" x14ac:dyDescent="0.4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20">
        <v>0</v>
      </c>
      <c r="M889" t="b">
        <v>0</v>
      </c>
      <c r="N889" t="s">
        <v>8279</v>
      </c>
      <c r="O889" s="5">
        <f t="shared" si="65"/>
        <v>0</v>
      </c>
      <c r="P889" s="18" t="e">
        <f t="shared" si="66"/>
        <v>#DIV/0!</v>
      </c>
      <c r="Q889" t="s">
        <v>8326</v>
      </c>
      <c r="R889" t="s">
        <v>8330</v>
      </c>
      <c r="S889" s="10">
        <f t="shared" si="67"/>
        <v>41026.958969907406</v>
      </c>
      <c r="T889" s="11">
        <f t="shared" si="68"/>
        <v>41056.958969907406</v>
      </c>
      <c r="U889">
        <f t="shared" si="69"/>
        <v>30</v>
      </c>
      <c r="W889" s="20">
        <v>0</v>
      </c>
      <c r="X889" s="18">
        <v>0</v>
      </c>
      <c r="Y889" s="5">
        <v>0</v>
      </c>
    </row>
    <row r="890" spans="1:25" ht="57" x14ac:dyDescent="0.4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20">
        <v>4</v>
      </c>
      <c r="M890" t="b">
        <v>0</v>
      </c>
      <c r="N890" t="s">
        <v>8279</v>
      </c>
      <c r="O890" s="5">
        <f t="shared" si="65"/>
        <v>7.1999999999999995E-2</v>
      </c>
      <c r="P890" s="18">
        <f t="shared" si="66"/>
        <v>18</v>
      </c>
      <c r="Q890" t="s">
        <v>8326</v>
      </c>
      <c r="R890" t="s">
        <v>8330</v>
      </c>
      <c r="S890" s="10">
        <f t="shared" si="67"/>
        <v>40751.753298611111</v>
      </c>
      <c r="T890" s="11">
        <f t="shared" si="68"/>
        <v>40787.25</v>
      </c>
      <c r="U890">
        <f t="shared" si="69"/>
        <v>36</v>
      </c>
      <c r="W890" s="20">
        <v>4</v>
      </c>
      <c r="X890" s="18">
        <v>72</v>
      </c>
      <c r="Y890" s="5">
        <v>7.1999999999999995E-2</v>
      </c>
    </row>
    <row r="891" spans="1:25" ht="42.75" x14ac:dyDescent="0.4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20">
        <v>32</v>
      </c>
      <c r="M891" t="b">
        <v>0</v>
      </c>
      <c r="N891" t="s">
        <v>8279</v>
      </c>
      <c r="O891" s="5">
        <f t="shared" si="65"/>
        <v>9.4412800000000005E-2</v>
      </c>
      <c r="P891" s="18">
        <f t="shared" si="66"/>
        <v>73.760000000000005</v>
      </c>
      <c r="Q891" t="s">
        <v>8326</v>
      </c>
      <c r="R891" t="s">
        <v>8330</v>
      </c>
      <c r="S891" s="10">
        <f t="shared" si="67"/>
        <v>41887.784062500003</v>
      </c>
      <c r="T891" s="11">
        <f t="shared" si="68"/>
        <v>41917.784062500003</v>
      </c>
      <c r="U891">
        <f t="shared" si="69"/>
        <v>30</v>
      </c>
      <c r="W891" s="20">
        <v>32</v>
      </c>
      <c r="X891" s="18">
        <v>2360.3200000000002</v>
      </c>
      <c r="Y891" s="5">
        <v>9.4412800000000005E-2</v>
      </c>
    </row>
    <row r="892" spans="1:25" ht="42.75" x14ac:dyDescent="0.4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20">
        <v>4</v>
      </c>
      <c r="M892" t="b">
        <v>0</v>
      </c>
      <c r="N892" t="s">
        <v>8279</v>
      </c>
      <c r="O892" s="5">
        <f t="shared" si="65"/>
        <v>4.1666666666666664E-2</v>
      </c>
      <c r="P892" s="18">
        <f t="shared" si="66"/>
        <v>31.25</v>
      </c>
      <c r="Q892" t="s">
        <v>8326</v>
      </c>
      <c r="R892" t="s">
        <v>8330</v>
      </c>
      <c r="S892" s="10">
        <f t="shared" si="67"/>
        <v>41569.698831018519</v>
      </c>
      <c r="T892" s="11">
        <f t="shared" si="68"/>
        <v>41599.740497685183</v>
      </c>
      <c r="U892">
        <f t="shared" si="69"/>
        <v>30</v>
      </c>
      <c r="W892" s="20">
        <v>4</v>
      </c>
      <c r="X892" s="18">
        <v>125</v>
      </c>
      <c r="Y892" s="5">
        <v>4.1666666666666664E-2</v>
      </c>
    </row>
    <row r="893" spans="1:25" ht="42.75" x14ac:dyDescent="0.4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20">
        <v>9</v>
      </c>
      <c r="M893" t="b">
        <v>0</v>
      </c>
      <c r="N893" t="s">
        <v>8279</v>
      </c>
      <c r="O893" s="5">
        <f t="shared" si="65"/>
        <v>3.2500000000000001E-2</v>
      </c>
      <c r="P893" s="18">
        <f t="shared" si="66"/>
        <v>28.888888888888889</v>
      </c>
      <c r="Q893" t="s">
        <v>8326</v>
      </c>
      <c r="R893" t="s">
        <v>8330</v>
      </c>
      <c r="S893" s="10">
        <f t="shared" si="67"/>
        <v>41842.031597222223</v>
      </c>
      <c r="T893" s="11">
        <f t="shared" si="68"/>
        <v>41872.031597222223</v>
      </c>
      <c r="U893">
        <f t="shared" si="69"/>
        <v>30</v>
      </c>
      <c r="W893" s="20">
        <v>9</v>
      </c>
      <c r="X893" s="18">
        <v>260</v>
      </c>
      <c r="Y893" s="5">
        <v>3.2500000000000001E-2</v>
      </c>
    </row>
    <row r="894" spans="1:25" ht="42.75" x14ac:dyDescent="0.4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20">
        <v>17</v>
      </c>
      <c r="M894" t="b">
        <v>0</v>
      </c>
      <c r="N894" t="s">
        <v>8279</v>
      </c>
      <c r="O894" s="5">
        <f t="shared" si="65"/>
        <v>0.40749999999999997</v>
      </c>
      <c r="P894" s="18">
        <f t="shared" si="66"/>
        <v>143.8235294117647</v>
      </c>
      <c r="Q894" t="s">
        <v>8326</v>
      </c>
      <c r="R894" t="s">
        <v>8330</v>
      </c>
      <c r="S894" s="10">
        <f t="shared" si="67"/>
        <v>40304.20003472222</v>
      </c>
      <c r="T894" s="11">
        <f t="shared" si="68"/>
        <v>40391.166666666664</v>
      </c>
      <c r="U894">
        <f t="shared" si="69"/>
        <v>87</v>
      </c>
      <c r="W894" s="20">
        <v>17</v>
      </c>
      <c r="X894" s="18">
        <v>2445</v>
      </c>
      <c r="Y894" s="5">
        <v>0.40749999999999997</v>
      </c>
    </row>
    <row r="895" spans="1:25" ht="42.75" x14ac:dyDescent="0.4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20">
        <v>5</v>
      </c>
      <c r="M895" t="b">
        <v>0</v>
      </c>
      <c r="N895" t="s">
        <v>8279</v>
      </c>
      <c r="O895" s="5">
        <f t="shared" si="65"/>
        <v>0.1</v>
      </c>
      <c r="P895" s="18">
        <f t="shared" si="66"/>
        <v>40</v>
      </c>
      <c r="Q895" t="s">
        <v>8326</v>
      </c>
      <c r="R895" t="s">
        <v>8330</v>
      </c>
      <c r="S895" s="10">
        <f t="shared" si="67"/>
        <v>42065.897719907407</v>
      </c>
      <c r="T895" s="11">
        <f t="shared" si="68"/>
        <v>42095.856053240743</v>
      </c>
      <c r="U895">
        <f t="shared" si="69"/>
        <v>30</v>
      </c>
      <c r="W895" s="20">
        <v>5</v>
      </c>
      <c r="X895" s="18">
        <v>200</v>
      </c>
      <c r="Y895" s="5">
        <v>0.1</v>
      </c>
    </row>
    <row r="896" spans="1:25" ht="42.75" x14ac:dyDescent="0.4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20">
        <v>53</v>
      </c>
      <c r="M896" t="b">
        <v>0</v>
      </c>
      <c r="N896" t="s">
        <v>8279</v>
      </c>
      <c r="O896" s="5">
        <f t="shared" si="65"/>
        <v>0.39169999999999999</v>
      </c>
      <c r="P896" s="18">
        <f t="shared" si="66"/>
        <v>147.81132075471697</v>
      </c>
      <c r="Q896" t="s">
        <v>8326</v>
      </c>
      <c r="R896" t="s">
        <v>8330</v>
      </c>
      <c r="S896" s="10">
        <f t="shared" si="67"/>
        <v>42496.981597222228</v>
      </c>
      <c r="T896" s="11">
        <f t="shared" si="68"/>
        <v>42526.981597222228</v>
      </c>
      <c r="U896">
        <f t="shared" si="69"/>
        <v>30</v>
      </c>
      <c r="W896" s="20">
        <v>53</v>
      </c>
      <c r="X896" s="18">
        <v>7834</v>
      </c>
      <c r="Y896" s="5">
        <v>0.39169999999999999</v>
      </c>
    </row>
    <row r="897" spans="1:25" ht="42.75" x14ac:dyDescent="0.4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20">
        <v>7</v>
      </c>
      <c r="M897" t="b">
        <v>0</v>
      </c>
      <c r="N897" t="s">
        <v>8279</v>
      </c>
      <c r="O897" s="5">
        <f t="shared" si="65"/>
        <v>2.4375000000000001E-2</v>
      </c>
      <c r="P897" s="18">
        <f t="shared" si="66"/>
        <v>27.857142857142858</v>
      </c>
      <c r="Q897" t="s">
        <v>8326</v>
      </c>
      <c r="R897" t="s">
        <v>8330</v>
      </c>
      <c r="S897" s="10">
        <f t="shared" si="67"/>
        <v>40431.127650462964</v>
      </c>
      <c r="T897" s="11">
        <f t="shared" si="68"/>
        <v>40476.127650462964</v>
      </c>
      <c r="U897">
        <f t="shared" si="69"/>
        <v>45</v>
      </c>
      <c r="W897" s="20">
        <v>7</v>
      </c>
      <c r="X897" s="18">
        <v>195</v>
      </c>
      <c r="Y897" s="5">
        <v>2.4375000000000001E-2</v>
      </c>
    </row>
    <row r="898" spans="1:25" ht="42.75" x14ac:dyDescent="0.4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20">
        <v>72</v>
      </c>
      <c r="M898" t="b">
        <v>0</v>
      </c>
      <c r="N898" t="s">
        <v>8279</v>
      </c>
      <c r="O898" s="5">
        <f t="shared" si="65"/>
        <v>0.4</v>
      </c>
      <c r="P898" s="18">
        <f t="shared" si="66"/>
        <v>44.444444444444443</v>
      </c>
      <c r="Q898" t="s">
        <v>8326</v>
      </c>
      <c r="R898" t="s">
        <v>8330</v>
      </c>
      <c r="S898" s="10">
        <f t="shared" si="67"/>
        <v>42218.872986111113</v>
      </c>
      <c r="T898" s="11">
        <f t="shared" si="68"/>
        <v>42244.166666666672</v>
      </c>
      <c r="U898">
        <f t="shared" si="69"/>
        <v>26</v>
      </c>
      <c r="W898" s="20">
        <v>72</v>
      </c>
      <c r="X898" s="18">
        <v>3200</v>
      </c>
      <c r="Y898" s="5">
        <v>0.4</v>
      </c>
    </row>
    <row r="899" spans="1:25" ht="42.75" hidden="1" x14ac:dyDescent="0.4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20">
        <v>0</v>
      </c>
      <c r="M899" t="b">
        <v>0</v>
      </c>
      <c r="N899" t="s">
        <v>8279</v>
      </c>
      <c r="O899" s="5">
        <f t="shared" ref="O899:O962" si="70">E899/D899</f>
        <v>0</v>
      </c>
      <c r="P899" s="18" t="e">
        <f t="shared" ref="P899:P962" si="71">E899/L899</f>
        <v>#DIV/0!</v>
      </c>
      <c r="Q899" t="s">
        <v>8326</v>
      </c>
      <c r="R899" t="s">
        <v>8330</v>
      </c>
      <c r="S899" s="10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_xlfn.DAYS(T899,S899)</f>
        <v>30</v>
      </c>
      <c r="W899" s="20">
        <v>0</v>
      </c>
      <c r="X899" s="18">
        <v>0</v>
      </c>
      <c r="Y899" s="5">
        <v>0</v>
      </c>
    </row>
    <row r="900" spans="1:25" ht="42.75" x14ac:dyDescent="0.4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20">
        <v>2</v>
      </c>
      <c r="M900" t="b">
        <v>0</v>
      </c>
      <c r="N900" t="s">
        <v>8279</v>
      </c>
      <c r="O900" s="5">
        <f t="shared" si="70"/>
        <v>2.8000000000000001E-2</v>
      </c>
      <c r="P900" s="18">
        <f t="shared" si="71"/>
        <v>35</v>
      </c>
      <c r="Q900" t="s">
        <v>8326</v>
      </c>
      <c r="R900" t="s">
        <v>8330</v>
      </c>
      <c r="S900" s="10">
        <f t="shared" si="72"/>
        <v>40878.758217592593</v>
      </c>
      <c r="T900" s="11">
        <f t="shared" si="73"/>
        <v>40923.758217592593</v>
      </c>
      <c r="U900">
        <f t="shared" si="74"/>
        <v>45</v>
      </c>
      <c r="W900" s="20">
        <v>2</v>
      </c>
      <c r="X900" s="18">
        <v>70</v>
      </c>
      <c r="Y900" s="5">
        <v>2.8000000000000001E-2</v>
      </c>
    </row>
    <row r="901" spans="1:25" ht="42.75" x14ac:dyDescent="0.4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20">
        <v>8</v>
      </c>
      <c r="M901" t="b">
        <v>0</v>
      </c>
      <c r="N901" t="s">
        <v>8279</v>
      </c>
      <c r="O901" s="5">
        <f t="shared" si="70"/>
        <v>0.37333333333333335</v>
      </c>
      <c r="P901" s="18">
        <f t="shared" si="71"/>
        <v>35</v>
      </c>
      <c r="Q901" t="s">
        <v>8326</v>
      </c>
      <c r="R901" t="s">
        <v>8330</v>
      </c>
      <c r="S901" s="10">
        <f t="shared" si="72"/>
        <v>40646.099097222221</v>
      </c>
      <c r="T901" s="11">
        <f t="shared" si="73"/>
        <v>40691.099097222221</v>
      </c>
      <c r="U901">
        <f t="shared" si="74"/>
        <v>45</v>
      </c>
      <c r="W901" s="20">
        <v>8</v>
      </c>
      <c r="X901" s="18">
        <v>280</v>
      </c>
      <c r="Y901" s="5">
        <v>0.37333333333333335</v>
      </c>
    </row>
    <row r="902" spans="1:25" ht="28.5" hidden="1" x14ac:dyDescent="0.4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20">
        <v>2</v>
      </c>
      <c r="M902" t="b">
        <v>0</v>
      </c>
      <c r="N902" t="s">
        <v>8278</v>
      </c>
      <c r="O902" s="5">
        <f t="shared" si="70"/>
        <v>4.1999999999999997E-3</v>
      </c>
      <c r="P902" s="18">
        <f t="shared" si="71"/>
        <v>10.5</v>
      </c>
      <c r="Q902" t="s">
        <v>8326</v>
      </c>
      <c r="R902" t="s">
        <v>8329</v>
      </c>
      <c r="S902" s="10">
        <f t="shared" si="72"/>
        <v>42429.84956018519</v>
      </c>
      <c r="T902" s="11">
        <f t="shared" si="73"/>
        <v>42459.807893518519</v>
      </c>
      <c r="U902">
        <f t="shared" si="74"/>
        <v>30</v>
      </c>
      <c r="W902" s="20">
        <v>2</v>
      </c>
      <c r="X902" s="18">
        <v>21</v>
      </c>
      <c r="Y902" s="5">
        <v>4.1999999999999997E-3</v>
      </c>
    </row>
    <row r="903" spans="1:25" ht="57" hidden="1" x14ac:dyDescent="0.4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20">
        <v>0</v>
      </c>
      <c r="M903" t="b">
        <v>0</v>
      </c>
      <c r="N903" t="s">
        <v>8278</v>
      </c>
      <c r="O903" s="5">
        <f t="shared" si="70"/>
        <v>0</v>
      </c>
      <c r="P903" s="18" t="e">
        <f t="shared" si="71"/>
        <v>#DIV/0!</v>
      </c>
      <c r="Q903" t="s">
        <v>8326</v>
      </c>
      <c r="R903" t="s">
        <v>8329</v>
      </c>
      <c r="S903" s="10">
        <f t="shared" si="72"/>
        <v>40291.81150462963</v>
      </c>
      <c r="T903" s="11">
        <f t="shared" si="73"/>
        <v>40337.799305555556</v>
      </c>
      <c r="U903">
        <f t="shared" si="74"/>
        <v>46</v>
      </c>
      <c r="W903" s="20">
        <v>0</v>
      </c>
      <c r="X903" s="18">
        <v>0</v>
      </c>
      <c r="Y903" s="5">
        <v>0</v>
      </c>
    </row>
    <row r="904" spans="1:25" ht="57" hidden="1" x14ac:dyDescent="0.4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20">
        <v>3</v>
      </c>
      <c r="M904" t="b">
        <v>0</v>
      </c>
      <c r="N904" t="s">
        <v>8278</v>
      </c>
      <c r="O904" s="5">
        <f t="shared" si="70"/>
        <v>3.0000000000000001E-3</v>
      </c>
      <c r="P904" s="18">
        <f t="shared" si="71"/>
        <v>30</v>
      </c>
      <c r="Q904" t="s">
        <v>8326</v>
      </c>
      <c r="R904" t="s">
        <v>8329</v>
      </c>
      <c r="S904" s="10">
        <f t="shared" si="72"/>
        <v>41829.965532407405</v>
      </c>
      <c r="T904" s="11">
        <f t="shared" si="73"/>
        <v>41881.645833333336</v>
      </c>
      <c r="U904">
        <f t="shared" si="74"/>
        <v>52</v>
      </c>
      <c r="W904" s="20">
        <v>3</v>
      </c>
      <c r="X904" s="18">
        <v>90</v>
      </c>
      <c r="Y904" s="5">
        <v>3.0000000000000001E-3</v>
      </c>
    </row>
    <row r="905" spans="1:25" ht="42.75" x14ac:dyDescent="0.4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20">
        <v>4</v>
      </c>
      <c r="M905" t="b">
        <v>0</v>
      </c>
      <c r="N905" t="s">
        <v>8278</v>
      </c>
      <c r="O905" s="5">
        <f t="shared" si="70"/>
        <v>3.2000000000000001E-2</v>
      </c>
      <c r="P905" s="18">
        <f t="shared" si="71"/>
        <v>40</v>
      </c>
      <c r="Q905" t="s">
        <v>8326</v>
      </c>
      <c r="R905" t="s">
        <v>8329</v>
      </c>
      <c r="S905" s="10">
        <f t="shared" si="72"/>
        <v>41149.796064814815</v>
      </c>
      <c r="T905" s="11">
        <f t="shared" si="73"/>
        <v>41175.100694444445</v>
      </c>
      <c r="U905">
        <f t="shared" si="74"/>
        <v>26</v>
      </c>
      <c r="W905" s="20">
        <v>4</v>
      </c>
      <c r="X905" s="18">
        <v>160</v>
      </c>
      <c r="Y905" s="5">
        <v>3.2000000000000001E-2</v>
      </c>
    </row>
    <row r="906" spans="1:25" ht="42.75" hidden="1" x14ac:dyDescent="0.4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20">
        <v>3</v>
      </c>
      <c r="M906" t="b">
        <v>0</v>
      </c>
      <c r="N906" t="s">
        <v>8278</v>
      </c>
      <c r="O906" s="5">
        <f t="shared" si="70"/>
        <v>3.0200000000000001E-3</v>
      </c>
      <c r="P906" s="18">
        <f t="shared" si="71"/>
        <v>50.333333333333336</v>
      </c>
      <c r="Q906" t="s">
        <v>8326</v>
      </c>
      <c r="R906" t="s">
        <v>8329</v>
      </c>
      <c r="S906" s="10">
        <f t="shared" si="72"/>
        <v>42342.080289351856</v>
      </c>
      <c r="T906" s="11">
        <f t="shared" si="73"/>
        <v>42372.080289351856</v>
      </c>
      <c r="U906">
        <f t="shared" si="74"/>
        <v>30</v>
      </c>
      <c r="W906" s="20">
        <v>3</v>
      </c>
      <c r="X906" s="18">
        <v>151</v>
      </c>
      <c r="Y906" s="5">
        <v>3.0200000000000001E-3</v>
      </c>
    </row>
    <row r="907" spans="1:25" ht="42.75" x14ac:dyDescent="0.4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20">
        <v>6</v>
      </c>
      <c r="M907" t="b">
        <v>0</v>
      </c>
      <c r="N907" t="s">
        <v>8278</v>
      </c>
      <c r="O907" s="5">
        <f t="shared" si="70"/>
        <v>3.0153846153846153E-2</v>
      </c>
      <c r="P907" s="18">
        <f t="shared" si="71"/>
        <v>32.666666666666664</v>
      </c>
      <c r="Q907" t="s">
        <v>8326</v>
      </c>
      <c r="R907" t="s">
        <v>8329</v>
      </c>
      <c r="S907" s="10">
        <f t="shared" si="72"/>
        <v>40507.239884259259</v>
      </c>
      <c r="T907" s="11">
        <f t="shared" si="73"/>
        <v>40567.239884259259</v>
      </c>
      <c r="U907">
        <f t="shared" si="74"/>
        <v>60</v>
      </c>
      <c r="W907" s="20">
        <v>6</v>
      </c>
      <c r="X907" s="18">
        <v>196</v>
      </c>
      <c r="Y907" s="5">
        <v>3.0153846153846153E-2</v>
      </c>
    </row>
    <row r="908" spans="1:25" ht="28.5" hidden="1" x14ac:dyDescent="0.4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20">
        <v>0</v>
      </c>
      <c r="M908" t="b">
        <v>0</v>
      </c>
      <c r="N908" t="s">
        <v>8278</v>
      </c>
      <c r="O908" s="5">
        <f t="shared" si="70"/>
        <v>0</v>
      </c>
      <c r="P908" s="18" t="e">
        <f t="shared" si="71"/>
        <v>#DIV/0!</v>
      </c>
      <c r="Q908" t="s">
        <v>8326</v>
      </c>
      <c r="R908" t="s">
        <v>8329</v>
      </c>
      <c r="S908" s="10">
        <f t="shared" si="72"/>
        <v>41681.189699074072</v>
      </c>
      <c r="T908" s="11">
        <f t="shared" si="73"/>
        <v>41711.148032407407</v>
      </c>
      <c r="U908">
        <f t="shared" si="74"/>
        <v>30</v>
      </c>
      <c r="W908" s="20">
        <v>0</v>
      </c>
      <c r="X908" s="18">
        <v>0</v>
      </c>
      <c r="Y908" s="5">
        <v>0</v>
      </c>
    </row>
    <row r="909" spans="1:25" ht="28.5" hidden="1" x14ac:dyDescent="0.4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20">
        <v>0</v>
      </c>
      <c r="M909" t="b">
        <v>0</v>
      </c>
      <c r="N909" t="s">
        <v>8278</v>
      </c>
      <c r="O909" s="5">
        <f t="shared" si="70"/>
        <v>0</v>
      </c>
      <c r="P909" s="18" t="e">
        <f t="shared" si="71"/>
        <v>#DIV/0!</v>
      </c>
      <c r="Q909" t="s">
        <v>8326</v>
      </c>
      <c r="R909" t="s">
        <v>8329</v>
      </c>
      <c r="S909" s="10">
        <f t="shared" si="72"/>
        <v>40767.192395833335</v>
      </c>
      <c r="T909" s="11">
        <f t="shared" si="73"/>
        <v>40797.192395833335</v>
      </c>
      <c r="U909">
        <f t="shared" si="74"/>
        <v>30</v>
      </c>
      <c r="W909" s="20">
        <v>0</v>
      </c>
      <c r="X909" s="18">
        <v>0</v>
      </c>
      <c r="Y909" s="5">
        <v>0</v>
      </c>
    </row>
    <row r="910" spans="1:25" ht="42.75" hidden="1" x14ac:dyDescent="0.4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20">
        <v>0</v>
      </c>
      <c r="M910" t="b">
        <v>0</v>
      </c>
      <c r="N910" t="s">
        <v>8278</v>
      </c>
      <c r="O910" s="5">
        <f t="shared" si="70"/>
        <v>0</v>
      </c>
      <c r="P910" s="18" t="e">
        <f t="shared" si="71"/>
        <v>#DIV/0!</v>
      </c>
      <c r="Q910" t="s">
        <v>8326</v>
      </c>
      <c r="R910" t="s">
        <v>8329</v>
      </c>
      <c r="S910" s="10">
        <f t="shared" si="72"/>
        <v>40340.801562499997</v>
      </c>
      <c r="T910" s="11">
        <f t="shared" si="73"/>
        <v>40386.207638888889</v>
      </c>
      <c r="U910">
        <f t="shared" si="74"/>
        <v>46</v>
      </c>
      <c r="W910" s="20">
        <v>0</v>
      </c>
      <c r="X910" s="18">
        <v>0</v>
      </c>
      <c r="Y910" s="5">
        <v>0</v>
      </c>
    </row>
    <row r="911" spans="1:25" ht="57" x14ac:dyDescent="0.4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20">
        <v>8</v>
      </c>
      <c r="M911" t="b">
        <v>0</v>
      </c>
      <c r="N911" t="s">
        <v>8278</v>
      </c>
      <c r="O911" s="5">
        <f t="shared" si="70"/>
        <v>3.2500000000000001E-2</v>
      </c>
      <c r="P911" s="18">
        <f t="shared" si="71"/>
        <v>65</v>
      </c>
      <c r="Q911" t="s">
        <v>8326</v>
      </c>
      <c r="R911" t="s">
        <v>8329</v>
      </c>
      <c r="S911" s="10">
        <f t="shared" si="72"/>
        <v>41081.69027777778</v>
      </c>
      <c r="T911" s="11">
        <f t="shared" si="73"/>
        <v>41113.166666666664</v>
      </c>
      <c r="U911">
        <f t="shared" si="74"/>
        <v>32</v>
      </c>
      <c r="W911" s="20">
        <v>8</v>
      </c>
      <c r="X911" s="18">
        <v>520</v>
      </c>
      <c r="Y911" s="5">
        <v>3.2500000000000001E-2</v>
      </c>
    </row>
    <row r="912" spans="1:25" ht="42.75" x14ac:dyDescent="0.4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20">
        <v>5</v>
      </c>
      <c r="M912" t="b">
        <v>0</v>
      </c>
      <c r="N912" t="s">
        <v>8278</v>
      </c>
      <c r="O912" s="5">
        <f t="shared" si="70"/>
        <v>0.22363636363636363</v>
      </c>
      <c r="P912" s="18">
        <f t="shared" si="71"/>
        <v>24.6</v>
      </c>
      <c r="Q912" t="s">
        <v>8326</v>
      </c>
      <c r="R912" t="s">
        <v>8329</v>
      </c>
      <c r="S912" s="10">
        <f t="shared" si="72"/>
        <v>42737.545358796298</v>
      </c>
      <c r="T912" s="11">
        <f t="shared" si="73"/>
        <v>42797.545358796298</v>
      </c>
      <c r="U912">
        <f t="shared" si="74"/>
        <v>60</v>
      </c>
      <c r="W912" s="20">
        <v>5</v>
      </c>
      <c r="X912" s="18">
        <v>123</v>
      </c>
      <c r="Y912" s="5">
        <v>0.22363636363636363</v>
      </c>
    </row>
    <row r="913" spans="1:25" ht="42.75" hidden="1" x14ac:dyDescent="0.4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20">
        <v>0</v>
      </c>
      <c r="M913" t="b">
        <v>0</v>
      </c>
      <c r="N913" t="s">
        <v>8278</v>
      </c>
      <c r="O913" s="5">
        <f t="shared" si="70"/>
        <v>0</v>
      </c>
      <c r="P913" s="18" t="e">
        <f t="shared" si="71"/>
        <v>#DIV/0!</v>
      </c>
      <c r="Q913" t="s">
        <v>8326</v>
      </c>
      <c r="R913" t="s">
        <v>8329</v>
      </c>
      <c r="S913" s="10">
        <f t="shared" si="72"/>
        <v>41642.005150462966</v>
      </c>
      <c r="T913" s="11">
        <f t="shared" si="73"/>
        <v>41663.005150462966</v>
      </c>
      <c r="U913">
        <f t="shared" si="74"/>
        <v>21</v>
      </c>
      <c r="W913" s="20">
        <v>0</v>
      </c>
      <c r="X913" s="18">
        <v>0</v>
      </c>
      <c r="Y913" s="5">
        <v>0</v>
      </c>
    </row>
    <row r="914" spans="1:25" ht="42.75" hidden="1" x14ac:dyDescent="0.4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20">
        <v>2</v>
      </c>
      <c r="M914" t="b">
        <v>0</v>
      </c>
      <c r="N914" t="s">
        <v>8278</v>
      </c>
      <c r="O914" s="5">
        <f t="shared" si="70"/>
        <v>8.5714285714285719E-3</v>
      </c>
      <c r="P914" s="18">
        <f t="shared" si="71"/>
        <v>15</v>
      </c>
      <c r="Q914" t="s">
        <v>8326</v>
      </c>
      <c r="R914" t="s">
        <v>8329</v>
      </c>
      <c r="S914" s="10">
        <f t="shared" si="72"/>
        <v>41194.109340277777</v>
      </c>
      <c r="T914" s="11">
        <f t="shared" si="73"/>
        <v>41254.151006944441</v>
      </c>
      <c r="U914">
        <f t="shared" si="74"/>
        <v>60</v>
      </c>
      <c r="W914" s="20">
        <v>2</v>
      </c>
      <c r="X914" s="18">
        <v>30</v>
      </c>
      <c r="Y914" s="5">
        <v>8.5714285714285719E-3</v>
      </c>
    </row>
    <row r="915" spans="1:25" ht="42.75" x14ac:dyDescent="0.4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20">
        <v>24</v>
      </c>
      <c r="M915" t="b">
        <v>0</v>
      </c>
      <c r="N915" t="s">
        <v>8278</v>
      </c>
      <c r="O915" s="5">
        <f t="shared" si="70"/>
        <v>6.6066666666666662E-2</v>
      </c>
      <c r="P915" s="18">
        <f t="shared" si="71"/>
        <v>82.583333333333329</v>
      </c>
      <c r="Q915" t="s">
        <v>8326</v>
      </c>
      <c r="R915" t="s">
        <v>8329</v>
      </c>
      <c r="S915" s="10">
        <f t="shared" si="72"/>
        <v>41004.139108796298</v>
      </c>
      <c r="T915" s="11">
        <f t="shared" si="73"/>
        <v>41034.139108796298</v>
      </c>
      <c r="U915">
        <f t="shared" si="74"/>
        <v>30</v>
      </c>
      <c r="W915" s="20">
        <v>24</v>
      </c>
      <c r="X915" s="18">
        <v>1982</v>
      </c>
      <c r="Y915" s="5">
        <v>6.6066666666666662E-2</v>
      </c>
    </row>
    <row r="916" spans="1:25" ht="42.75" hidden="1" x14ac:dyDescent="0.4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20">
        <v>0</v>
      </c>
      <c r="M916" t="b">
        <v>0</v>
      </c>
      <c r="N916" t="s">
        <v>8278</v>
      </c>
      <c r="O916" s="5">
        <f t="shared" si="70"/>
        <v>0</v>
      </c>
      <c r="P916" s="18" t="e">
        <f t="shared" si="71"/>
        <v>#DIV/0!</v>
      </c>
      <c r="Q916" t="s">
        <v>8326</v>
      </c>
      <c r="R916" t="s">
        <v>8329</v>
      </c>
      <c r="S916" s="10">
        <f t="shared" si="72"/>
        <v>41116.763275462967</v>
      </c>
      <c r="T916" s="11">
        <f t="shared" si="73"/>
        <v>41146.763275462967</v>
      </c>
      <c r="U916">
        <f t="shared" si="74"/>
        <v>30</v>
      </c>
      <c r="W916" s="20">
        <v>0</v>
      </c>
      <c r="X916" s="18">
        <v>0</v>
      </c>
      <c r="Y916" s="5">
        <v>0</v>
      </c>
    </row>
    <row r="917" spans="1:25" ht="42.75" x14ac:dyDescent="0.4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20">
        <v>9</v>
      </c>
      <c r="M917" t="b">
        <v>0</v>
      </c>
      <c r="N917" t="s">
        <v>8278</v>
      </c>
      <c r="O917" s="5">
        <f t="shared" si="70"/>
        <v>5.7692307692307696E-2</v>
      </c>
      <c r="P917" s="18">
        <f t="shared" si="71"/>
        <v>41.666666666666664</v>
      </c>
      <c r="Q917" t="s">
        <v>8326</v>
      </c>
      <c r="R917" t="s">
        <v>8329</v>
      </c>
      <c r="S917" s="10">
        <f t="shared" si="72"/>
        <v>40937.679560185185</v>
      </c>
      <c r="T917" s="11">
        <f t="shared" si="73"/>
        <v>40969.207638888889</v>
      </c>
      <c r="U917">
        <f t="shared" si="74"/>
        <v>32</v>
      </c>
      <c r="W917" s="20">
        <v>9</v>
      </c>
      <c r="X917" s="18">
        <v>375</v>
      </c>
      <c r="Y917" s="5">
        <v>5.7692307692307696E-2</v>
      </c>
    </row>
    <row r="918" spans="1:25" ht="42.75" hidden="1" x14ac:dyDescent="0.4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20">
        <v>0</v>
      </c>
      <c r="M918" t="b">
        <v>0</v>
      </c>
      <c r="N918" t="s">
        <v>8278</v>
      </c>
      <c r="O918" s="5">
        <f t="shared" si="70"/>
        <v>0</v>
      </c>
      <c r="P918" s="18" t="e">
        <f t="shared" si="71"/>
        <v>#DIV/0!</v>
      </c>
      <c r="Q918" t="s">
        <v>8326</v>
      </c>
      <c r="R918" t="s">
        <v>8329</v>
      </c>
      <c r="S918" s="10">
        <f t="shared" si="72"/>
        <v>40434.853402777779</v>
      </c>
      <c r="T918" s="11">
        <f t="shared" si="73"/>
        <v>40473.208333333336</v>
      </c>
      <c r="U918">
        <f t="shared" si="74"/>
        <v>39</v>
      </c>
      <c r="W918" s="20">
        <v>0</v>
      </c>
      <c r="X918" s="18">
        <v>0</v>
      </c>
      <c r="Y918" s="5">
        <v>0</v>
      </c>
    </row>
    <row r="919" spans="1:25" ht="42.75" hidden="1" x14ac:dyDescent="0.4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20">
        <v>1</v>
      </c>
      <c r="M919" t="b">
        <v>0</v>
      </c>
      <c r="N919" t="s">
        <v>8278</v>
      </c>
      <c r="O919" s="5">
        <f t="shared" si="70"/>
        <v>6.0000000000000001E-3</v>
      </c>
      <c r="P919" s="18">
        <f t="shared" si="71"/>
        <v>30</v>
      </c>
      <c r="Q919" t="s">
        <v>8326</v>
      </c>
      <c r="R919" t="s">
        <v>8329</v>
      </c>
      <c r="S919" s="10">
        <f t="shared" si="72"/>
        <v>41802.94363425926</v>
      </c>
      <c r="T919" s="11">
        <f t="shared" si="73"/>
        <v>41834.104166666664</v>
      </c>
      <c r="U919">
        <f t="shared" si="74"/>
        <v>32</v>
      </c>
      <c r="W919" s="20">
        <v>1</v>
      </c>
      <c r="X919" s="18">
        <v>30</v>
      </c>
      <c r="Y919" s="5">
        <v>6.0000000000000001E-3</v>
      </c>
    </row>
    <row r="920" spans="1:25" ht="42.75" x14ac:dyDescent="0.4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20">
        <v>10</v>
      </c>
      <c r="M920" t="b">
        <v>0</v>
      </c>
      <c r="N920" t="s">
        <v>8278</v>
      </c>
      <c r="O920" s="5">
        <f t="shared" si="70"/>
        <v>5.0256410256410255E-2</v>
      </c>
      <c r="P920" s="18">
        <f t="shared" si="71"/>
        <v>19.600000000000001</v>
      </c>
      <c r="Q920" t="s">
        <v>8326</v>
      </c>
      <c r="R920" t="s">
        <v>8329</v>
      </c>
      <c r="S920" s="10">
        <f t="shared" si="72"/>
        <v>41944.916215277779</v>
      </c>
      <c r="T920" s="11">
        <f t="shared" si="73"/>
        <v>41974.957881944443</v>
      </c>
      <c r="U920">
        <f t="shared" si="74"/>
        <v>30</v>
      </c>
      <c r="W920" s="20">
        <v>10</v>
      </c>
      <c r="X920" s="18">
        <v>196</v>
      </c>
      <c r="Y920" s="5">
        <v>5.0256410256410255E-2</v>
      </c>
    </row>
    <row r="921" spans="1:25" hidden="1" x14ac:dyDescent="0.4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20">
        <v>1</v>
      </c>
      <c r="M921" t="b">
        <v>0</v>
      </c>
      <c r="N921" t="s">
        <v>8278</v>
      </c>
      <c r="O921" s="5">
        <f t="shared" si="70"/>
        <v>5.0000000000000001E-3</v>
      </c>
      <c r="P921" s="18">
        <f t="shared" si="71"/>
        <v>100</v>
      </c>
      <c r="Q921" t="s">
        <v>8326</v>
      </c>
      <c r="R921" t="s">
        <v>8329</v>
      </c>
      <c r="S921" s="10">
        <f t="shared" si="72"/>
        <v>41227.641724537039</v>
      </c>
      <c r="T921" s="11">
        <f t="shared" si="73"/>
        <v>41262.641724537039</v>
      </c>
      <c r="U921">
        <f t="shared" si="74"/>
        <v>35</v>
      </c>
      <c r="W921" s="20">
        <v>1</v>
      </c>
      <c r="X921" s="18">
        <v>100</v>
      </c>
      <c r="Y921" s="5">
        <v>5.0000000000000001E-3</v>
      </c>
    </row>
    <row r="922" spans="1:25" ht="42.75" hidden="1" x14ac:dyDescent="0.4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20">
        <v>0</v>
      </c>
      <c r="M922" t="b">
        <v>0</v>
      </c>
      <c r="N922" t="s">
        <v>8278</v>
      </c>
      <c r="O922" s="5">
        <f t="shared" si="70"/>
        <v>0</v>
      </c>
      <c r="P922" s="18" t="e">
        <f t="shared" si="71"/>
        <v>#DIV/0!</v>
      </c>
      <c r="Q922" t="s">
        <v>8326</v>
      </c>
      <c r="R922" t="s">
        <v>8329</v>
      </c>
      <c r="S922" s="10">
        <f t="shared" si="72"/>
        <v>41562.67155092593</v>
      </c>
      <c r="T922" s="11">
        <f t="shared" si="73"/>
        <v>41592.713217592594</v>
      </c>
      <c r="U922">
        <f t="shared" si="74"/>
        <v>30</v>
      </c>
      <c r="W922" s="20">
        <v>0</v>
      </c>
      <c r="X922" s="18">
        <v>0</v>
      </c>
      <c r="Y922" s="5">
        <v>0</v>
      </c>
    </row>
    <row r="923" spans="1:25" ht="42.75" x14ac:dyDescent="0.4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20">
        <v>20</v>
      </c>
      <c r="M923" t="b">
        <v>0</v>
      </c>
      <c r="N923" t="s">
        <v>8278</v>
      </c>
      <c r="O923" s="5">
        <f t="shared" si="70"/>
        <v>0.309</v>
      </c>
      <c r="P923" s="18">
        <f t="shared" si="71"/>
        <v>231.75</v>
      </c>
      <c r="Q923" t="s">
        <v>8326</v>
      </c>
      <c r="R923" t="s">
        <v>8329</v>
      </c>
      <c r="S923" s="10">
        <f t="shared" si="72"/>
        <v>40847.171018518515</v>
      </c>
      <c r="T923" s="11">
        <f t="shared" si="73"/>
        <v>40889.212685185186</v>
      </c>
      <c r="U923">
        <f t="shared" si="74"/>
        <v>42</v>
      </c>
      <c r="W923" s="20">
        <v>20</v>
      </c>
      <c r="X923" s="18">
        <v>4635</v>
      </c>
      <c r="Y923" s="5">
        <v>0.309</v>
      </c>
    </row>
    <row r="924" spans="1:25" ht="42.75" x14ac:dyDescent="0.4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20">
        <v>30</v>
      </c>
      <c r="M924" t="b">
        <v>0</v>
      </c>
      <c r="N924" t="s">
        <v>8278</v>
      </c>
      <c r="O924" s="5">
        <f t="shared" si="70"/>
        <v>0.21037037037037037</v>
      </c>
      <c r="P924" s="18">
        <f t="shared" si="71"/>
        <v>189.33333333333334</v>
      </c>
      <c r="Q924" t="s">
        <v>8326</v>
      </c>
      <c r="R924" t="s">
        <v>8329</v>
      </c>
      <c r="S924" s="10">
        <f t="shared" si="72"/>
        <v>41878.530011574076</v>
      </c>
      <c r="T924" s="11">
        <f t="shared" si="73"/>
        <v>41913.530011574076</v>
      </c>
      <c r="U924">
        <f t="shared" si="74"/>
        <v>35</v>
      </c>
      <c r="W924" s="20">
        <v>30</v>
      </c>
      <c r="X924" s="18">
        <v>5680</v>
      </c>
      <c r="Y924" s="5">
        <v>0.21037037037037037</v>
      </c>
    </row>
    <row r="925" spans="1:25" ht="42.75" x14ac:dyDescent="0.4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20">
        <v>6</v>
      </c>
      <c r="M925" t="b">
        <v>0</v>
      </c>
      <c r="N925" t="s">
        <v>8278</v>
      </c>
      <c r="O925" s="5">
        <f t="shared" si="70"/>
        <v>2.1999999999999999E-2</v>
      </c>
      <c r="P925" s="18">
        <f t="shared" si="71"/>
        <v>55</v>
      </c>
      <c r="Q925" t="s">
        <v>8326</v>
      </c>
      <c r="R925" t="s">
        <v>8329</v>
      </c>
      <c r="S925" s="10">
        <f t="shared" si="72"/>
        <v>41934.959756944445</v>
      </c>
      <c r="T925" s="11">
        <f t="shared" si="73"/>
        <v>41965.001423611116</v>
      </c>
      <c r="U925">
        <f t="shared" si="74"/>
        <v>31</v>
      </c>
      <c r="W925" s="20">
        <v>6</v>
      </c>
      <c r="X925" s="18">
        <v>330</v>
      </c>
      <c r="Y925" s="5">
        <v>2.1999999999999999E-2</v>
      </c>
    </row>
    <row r="926" spans="1:25" ht="42.75" x14ac:dyDescent="0.4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20">
        <v>15</v>
      </c>
      <c r="M926" t="b">
        <v>0</v>
      </c>
      <c r="N926" t="s">
        <v>8278</v>
      </c>
      <c r="O926" s="5">
        <f t="shared" si="70"/>
        <v>0.109</v>
      </c>
      <c r="P926" s="18">
        <f t="shared" si="71"/>
        <v>21.8</v>
      </c>
      <c r="Q926" t="s">
        <v>8326</v>
      </c>
      <c r="R926" t="s">
        <v>8329</v>
      </c>
      <c r="S926" s="10">
        <f t="shared" si="72"/>
        <v>41288.942928240744</v>
      </c>
      <c r="T926" s="11">
        <f t="shared" si="73"/>
        <v>41318.942928240744</v>
      </c>
      <c r="U926">
        <f t="shared" si="74"/>
        <v>30</v>
      </c>
      <c r="W926" s="20">
        <v>15</v>
      </c>
      <c r="X926" s="18">
        <v>327</v>
      </c>
      <c r="Y926" s="5">
        <v>0.109</v>
      </c>
    </row>
    <row r="927" spans="1:25" ht="42.75" x14ac:dyDescent="0.4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20">
        <v>5</v>
      </c>
      <c r="M927" t="b">
        <v>0</v>
      </c>
      <c r="N927" t="s">
        <v>8278</v>
      </c>
      <c r="O927" s="5">
        <f t="shared" si="70"/>
        <v>2.6666666666666668E-2</v>
      </c>
      <c r="P927" s="18">
        <f t="shared" si="71"/>
        <v>32</v>
      </c>
      <c r="Q927" t="s">
        <v>8326</v>
      </c>
      <c r="R927" t="s">
        <v>8329</v>
      </c>
      <c r="S927" s="10">
        <f t="shared" si="72"/>
        <v>41575.880914351852</v>
      </c>
      <c r="T927" s="11">
        <f t="shared" si="73"/>
        <v>41605.922581018516</v>
      </c>
      <c r="U927">
        <f t="shared" si="74"/>
        <v>30</v>
      </c>
      <c r="W927" s="20">
        <v>5</v>
      </c>
      <c r="X927" s="18">
        <v>160</v>
      </c>
      <c r="Y927" s="5">
        <v>2.6666666666666668E-2</v>
      </c>
    </row>
    <row r="928" spans="1:25" ht="57" hidden="1" x14ac:dyDescent="0.4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20">
        <v>0</v>
      </c>
      <c r="M928" t="b">
        <v>0</v>
      </c>
      <c r="N928" t="s">
        <v>8278</v>
      </c>
      <c r="O928" s="5">
        <f t="shared" si="70"/>
        <v>0</v>
      </c>
      <c r="P928" s="18" t="e">
        <f t="shared" si="71"/>
        <v>#DIV/0!</v>
      </c>
      <c r="Q928" t="s">
        <v>8326</v>
      </c>
      <c r="R928" t="s">
        <v>8329</v>
      </c>
      <c r="S928" s="10">
        <f t="shared" si="72"/>
        <v>40338.02002314815</v>
      </c>
      <c r="T928" s="11">
        <f t="shared" si="73"/>
        <v>40367.944444444445</v>
      </c>
      <c r="U928">
        <f t="shared" si="74"/>
        <v>29</v>
      </c>
      <c r="W928" s="20">
        <v>0</v>
      </c>
      <c r="X928" s="18">
        <v>0</v>
      </c>
      <c r="Y928" s="5">
        <v>0</v>
      </c>
    </row>
    <row r="929" spans="1:25" ht="28.5" hidden="1" x14ac:dyDescent="0.4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20">
        <v>0</v>
      </c>
      <c r="M929" t="b">
        <v>0</v>
      </c>
      <c r="N929" t="s">
        <v>8278</v>
      </c>
      <c r="O929" s="5">
        <f t="shared" si="70"/>
        <v>0</v>
      </c>
      <c r="P929" s="18" t="e">
        <f t="shared" si="71"/>
        <v>#DIV/0!</v>
      </c>
      <c r="Q929" t="s">
        <v>8326</v>
      </c>
      <c r="R929" t="s">
        <v>8329</v>
      </c>
      <c r="S929" s="10">
        <f t="shared" si="72"/>
        <v>41013.822858796295</v>
      </c>
      <c r="T929" s="11">
        <f t="shared" si="73"/>
        <v>41043.822858796295</v>
      </c>
      <c r="U929">
        <f t="shared" si="74"/>
        <v>30</v>
      </c>
      <c r="W929" s="20">
        <v>0</v>
      </c>
      <c r="X929" s="18">
        <v>0</v>
      </c>
      <c r="Y929" s="5">
        <v>0</v>
      </c>
    </row>
    <row r="930" spans="1:25" ht="42.75" x14ac:dyDescent="0.4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20">
        <v>28</v>
      </c>
      <c r="M930" t="b">
        <v>0</v>
      </c>
      <c r="N930" t="s">
        <v>8278</v>
      </c>
      <c r="O930" s="5">
        <f t="shared" si="70"/>
        <v>0.10862068965517241</v>
      </c>
      <c r="P930" s="18">
        <f t="shared" si="71"/>
        <v>56.25</v>
      </c>
      <c r="Q930" t="s">
        <v>8326</v>
      </c>
      <c r="R930" t="s">
        <v>8329</v>
      </c>
      <c r="S930" s="10">
        <f t="shared" si="72"/>
        <v>41180.86241898148</v>
      </c>
      <c r="T930" s="11">
        <f t="shared" si="73"/>
        <v>41231</v>
      </c>
      <c r="U930">
        <f t="shared" si="74"/>
        <v>51</v>
      </c>
      <c r="W930" s="20">
        <v>28</v>
      </c>
      <c r="X930" s="18">
        <v>1575</v>
      </c>
      <c r="Y930" s="5">
        <v>0.10862068965517241</v>
      </c>
    </row>
    <row r="931" spans="1:25" ht="42.75" hidden="1" x14ac:dyDescent="0.4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20">
        <v>0</v>
      </c>
      <c r="M931" t="b">
        <v>0</v>
      </c>
      <c r="N931" t="s">
        <v>8278</v>
      </c>
      <c r="O931" s="5">
        <f t="shared" si="70"/>
        <v>0</v>
      </c>
      <c r="P931" s="18" t="e">
        <f t="shared" si="71"/>
        <v>#DIV/0!</v>
      </c>
      <c r="Q931" t="s">
        <v>8326</v>
      </c>
      <c r="R931" t="s">
        <v>8329</v>
      </c>
      <c r="S931" s="10">
        <f t="shared" si="72"/>
        <v>40978.238067129627</v>
      </c>
      <c r="T931" s="11">
        <f t="shared" si="73"/>
        <v>41008.196400462963</v>
      </c>
      <c r="U931">
        <f t="shared" si="74"/>
        <v>30</v>
      </c>
      <c r="W931" s="20">
        <v>0</v>
      </c>
      <c r="X931" s="18">
        <v>0</v>
      </c>
      <c r="Y931" s="5">
        <v>0</v>
      </c>
    </row>
    <row r="932" spans="1:25" ht="57" x14ac:dyDescent="0.4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20">
        <v>5</v>
      </c>
      <c r="M932" t="b">
        <v>0</v>
      </c>
      <c r="N932" t="s">
        <v>8278</v>
      </c>
      <c r="O932" s="5">
        <f t="shared" si="70"/>
        <v>0.38333333333333336</v>
      </c>
      <c r="P932" s="18">
        <f t="shared" si="71"/>
        <v>69</v>
      </c>
      <c r="Q932" t="s">
        <v>8326</v>
      </c>
      <c r="R932" t="s">
        <v>8329</v>
      </c>
      <c r="S932" s="10">
        <f t="shared" si="72"/>
        <v>40312.915578703702</v>
      </c>
      <c r="T932" s="11">
        <f t="shared" si="73"/>
        <v>40354.897222222222</v>
      </c>
      <c r="U932">
        <f t="shared" si="74"/>
        <v>42</v>
      </c>
      <c r="W932" s="20">
        <v>5</v>
      </c>
      <c r="X932" s="18">
        <v>345</v>
      </c>
      <c r="Y932" s="5">
        <v>0.38333333333333336</v>
      </c>
    </row>
    <row r="933" spans="1:25" ht="42.75" x14ac:dyDescent="0.4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20">
        <v>7</v>
      </c>
      <c r="M933" t="b">
        <v>0</v>
      </c>
      <c r="N933" t="s">
        <v>8278</v>
      </c>
      <c r="O933" s="5">
        <f t="shared" si="70"/>
        <v>6.5500000000000003E-2</v>
      </c>
      <c r="P933" s="18">
        <f t="shared" si="71"/>
        <v>18.714285714285715</v>
      </c>
      <c r="Q933" t="s">
        <v>8326</v>
      </c>
      <c r="R933" t="s">
        <v>8329</v>
      </c>
      <c r="S933" s="10">
        <f t="shared" si="72"/>
        <v>41680.359976851854</v>
      </c>
      <c r="T933" s="11">
        <f t="shared" si="73"/>
        <v>41714.916666666664</v>
      </c>
      <c r="U933">
        <f t="shared" si="74"/>
        <v>34</v>
      </c>
      <c r="W933" s="20">
        <v>7</v>
      </c>
      <c r="X933" s="18">
        <v>131</v>
      </c>
      <c r="Y933" s="5">
        <v>6.5500000000000003E-2</v>
      </c>
    </row>
    <row r="934" spans="1:25" ht="28.5" x14ac:dyDescent="0.4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20">
        <v>30</v>
      </c>
      <c r="M934" t="b">
        <v>0</v>
      </c>
      <c r="N934" t="s">
        <v>8278</v>
      </c>
      <c r="O934" s="5">
        <f t="shared" si="70"/>
        <v>0.14536842105263159</v>
      </c>
      <c r="P934" s="18">
        <f t="shared" si="71"/>
        <v>46.033333333333331</v>
      </c>
      <c r="Q934" t="s">
        <v>8326</v>
      </c>
      <c r="R934" t="s">
        <v>8329</v>
      </c>
      <c r="S934" s="10">
        <f t="shared" si="72"/>
        <v>41310.969270833331</v>
      </c>
      <c r="T934" s="11">
        <f t="shared" si="73"/>
        <v>41355.927604166667</v>
      </c>
      <c r="U934">
        <f t="shared" si="74"/>
        <v>45</v>
      </c>
      <c r="W934" s="20">
        <v>30</v>
      </c>
      <c r="X934" s="18">
        <v>1381</v>
      </c>
      <c r="Y934" s="5">
        <v>0.14536842105263159</v>
      </c>
    </row>
    <row r="935" spans="1:25" ht="42.75" x14ac:dyDescent="0.4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20">
        <v>2</v>
      </c>
      <c r="M935" t="b">
        <v>0</v>
      </c>
      <c r="N935" t="s">
        <v>8278</v>
      </c>
      <c r="O935" s="5">
        <f t="shared" si="70"/>
        <v>0.06</v>
      </c>
      <c r="P935" s="18">
        <f t="shared" si="71"/>
        <v>60</v>
      </c>
      <c r="Q935" t="s">
        <v>8326</v>
      </c>
      <c r="R935" t="s">
        <v>8329</v>
      </c>
      <c r="S935" s="10">
        <f t="shared" si="72"/>
        <v>41711.169085648151</v>
      </c>
      <c r="T935" s="11">
        <f t="shared" si="73"/>
        <v>41771.169085648151</v>
      </c>
      <c r="U935">
        <f t="shared" si="74"/>
        <v>60</v>
      </c>
      <c r="W935" s="20">
        <v>2</v>
      </c>
      <c r="X935" s="18">
        <v>120</v>
      </c>
      <c r="Y935" s="5">
        <v>0.06</v>
      </c>
    </row>
    <row r="936" spans="1:25" ht="42.75" x14ac:dyDescent="0.4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20">
        <v>30</v>
      </c>
      <c r="M936" t="b">
        <v>0</v>
      </c>
      <c r="N936" t="s">
        <v>8278</v>
      </c>
      <c r="O936" s="5">
        <f t="shared" si="70"/>
        <v>0.30399999999999999</v>
      </c>
      <c r="P936" s="18">
        <f t="shared" si="71"/>
        <v>50.666666666666664</v>
      </c>
      <c r="Q936" t="s">
        <v>8326</v>
      </c>
      <c r="R936" t="s">
        <v>8329</v>
      </c>
      <c r="S936" s="10">
        <f t="shared" si="72"/>
        <v>41733.737083333333</v>
      </c>
      <c r="T936" s="11">
        <f t="shared" si="73"/>
        <v>41763.25</v>
      </c>
      <c r="U936">
        <f t="shared" si="74"/>
        <v>30</v>
      </c>
      <c r="W936" s="20">
        <v>30</v>
      </c>
      <c r="X936" s="18">
        <v>1520</v>
      </c>
      <c r="Y936" s="5">
        <v>0.30399999999999999</v>
      </c>
    </row>
    <row r="937" spans="1:25" ht="42.75" x14ac:dyDescent="0.4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20">
        <v>2</v>
      </c>
      <c r="M937" t="b">
        <v>0</v>
      </c>
      <c r="N937" t="s">
        <v>8278</v>
      </c>
      <c r="O937" s="5">
        <f t="shared" si="70"/>
        <v>1.4285714285714285E-2</v>
      </c>
      <c r="P937" s="18">
        <f t="shared" si="71"/>
        <v>25</v>
      </c>
      <c r="Q937" t="s">
        <v>8326</v>
      </c>
      <c r="R937" t="s">
        <v>8329</v>
      </c>
      <c r="S937" s="10">
        <f t="shared" si="72"/>
        <v>42368.333668981482</v>
      </c>
      <c r="T937" s="11">
        <f t="shared" si="73"/>
        <v>42398.333668981482</v>
      </c>
      <c r="U937">
        <f t="shared" si="74"/>
        <v>30</v>
      </c>
      <c r="W937" s="20">
        <v>2</v>
      </c>
      <c r="X937" s="18">
        <v>50</v>
      </c>
      <c r="Y937" s="5">
        <v>1.4285714285714285E-2</v>
      </c>
    </row>
    <row r="938" spans="1:25" ht="42.75" hidden="1" x14ac:dyDescent="0.4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20">
        <v>0</v>
      </c>
      <c r="M938" t="b">
        <v>0</v>
      </c>
      <c r="N938" t="s">
        <v>8278</v>
      </c>
      <c r="O938" s="5">
        <f t="shared" si="70"/>
        <v>0</v>
      </c>
      <c r="P938" s="18" t="e">
        <f t="shared" si="71"/>
        <v>#DIV/0!</v>
      </c>
      <c r="Q938" t="s">
        <v>8326</v>
      </c>
      <c r="R938" t="s">
        <v>8329</v>
      </c>
      <c r="S938" s="10">
        <f t="shared" si="72"/>
        <v>40883.024178240739</v>
      </c>
      <c r="T938" s="11">
        <f t="shared" si="73"/>
        <v>40926.833333333336</v>
      </c>
      <c r="U938">
        <f t="shared" si="74"/>
        <v>43</v>
      </c>
      <c r="W938" s="20">
        <v>0</v>
      </c>
      <c r="X938" s="18">
        <v>0</v>
      </c>
      <c r="Y938" s="5">
        <v>0</v>
      </c>
    </row>
    <row r="939" spans="1:25" ht="42.75" x14ac:dyDescent="0.4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20">
        <v>2</v>
      </c>
      <c r="M939" t="b">
        <v>0</v>
      </c>
      <c r="N939" t="s">
        <v>8278</v>
      </c>
      <c r="O939" s="5">
        <f t="shared" si="70"/>
        <v>1.1428571428571429E-2</v>
      </c>
      <c r="P939" s="18">
        <f t="shared" si="71"/>
        <v>20</v>
      </c>
      <c r="Q939" t="s">
        <v>8326</v>
      </c>
      <c r="R939" t="s">
        <v>8329</v>
      </c>
      <c r="S939" s="10">
        <f t="shared" si="72"/>
        <v>41551.798113425924</v>
      </c>
      <c r="T939" s="11">
        <f t="shared" si="73"/>
        <v>41581.839780092596</v>
      </c>
      <c r="U939">
        <f t="shared" si="74"/>
        <v>30</v>
      </c>
      <c r="W939" s="20">
        <v>2</v>
      </c>
      <c r="X939" s="18">
        <v>40</v>
      </c>
      <c r="Y939" s="5">
        <v>1.1428571428571429E-2</v>
      </c>
    </row>
    <row r="940" spans="1:25" ht="42.75" hidden="1" x14ac:dyDescent="0.4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20">
        <v>1</v>
      </c>
      <c r="M940" t="b">
        <v>0</v>
      </c>
      <c r="N940" t="s">
        <v>8278</v>
      </c>
      <c r="O940" s="5">
        <f t="shared" si="70"/>
        <v>3.5714285714285713E-3</v>
      </c>
      <c r="P940" s="18">
        <f t="shared" si="71"/>
        <v>25</v>
      </c>
      <c r="Q940" t="s">
        <v>8326</v>
      </c>
      <c r="R940" t="s">
        <v>8329</v>
      </c>
      <c r="S940" s="10">
        <f t="shared" si="72"/>
        <v>41124.479722222226</v>
      </c>
      <c r="T940" s="11">
        <f t="shared" si="73"/>
        <v>41154.479722222226</v>
      </c>
      <c r="U940">
        <f t="shared" si="74"/>
        <v>30</v>
      </c>
      <c r="W940" s="20">
        <v>1</v>
      </c>
      <c r="X940" s="18">
        <v>25</v>
      </c>
      <c r="Y940" s="5">
        <v>3.5714285714285713E-3</v>
      </c>
    </row>
    <row r="941" spans="1:25" ht="42.75" x14ac:dyDescent="0.4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20">
        <v>2</v>
      </c>
      <c r="M941" t="b">
        <v>0</v>
      </c>
      <c r="N941" t="s">
        <v>8278</v>
      </c>
      <c r="O941" s="5">
        <f t="shared" si="70"/>
        <v>1.4545454545454545E-2</v>
      </c>
      <c r="P941" s="18">
        <f t="shared" si="71"/>
        <v>20</v>
      </c>
      <c r="Q941" t="s">
        <v>8326</v>
      </c>
      <c r="R941" t="s">
        <v>8329</v>
      </c>
      <c r="S941" s="10">
        <f t="shared" si="72"/>
        <v>41416.763171296298</v>
      </c>
      <c r="T941" s="11">
        <f t="shared" si="73"/>
        <v>41455.831944444442</v>
      </c>
      <c r="U941">
        <f t="shared" si="74"/>
        <v>39</v>
      </c>
      <c r="W941" s="20">
        <v>2</v>
      </c>
      <c r="X941" s="18">
        <v>40</v>
      </c>
      <c r="Y941" s="5">
        <v>1.4545454545454545E-2</v>
      </c>
    </row>
    <row r="942" spans="1:25" ht="42.75" x14ac:dyDescent="0.4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20">
        <v>14</v>
      </c>
      <c r="M942" t="b">
        <v>0</v>
      </c>
      <c r="N942" t="s">
        <v>8273</v>
      </c>
      <c r="O942" s="5">
        <f t="shared" si="70"/>
        <v>0.17155555555555554</v>
      </c>
      <c r="P942" s="18">
        <f t="shared" si="71"/>
        <v>110.28571428571429</v>
      </c>
      <c r="Q942" t="s">
        <v>8320</v>
      </c>
      <c r="R942" t="s">
        <v>8322</v>
      </c>
      <c r="S942" s="10">
        <f t="shared" si="72"/>
        <v>42182.008402777778</v>
      </c>
      <c r="T942" s="11">
        <f t="shared" si="73"/>
        <v>42227.008402777778</v>
      </c>
      <c r="U942">
        <f t="shared" si="74"/>
        <v>45</v>
      </c>
      <c r="W942" s="20">
        <v>14</v>
      </c>
      <c r="X942" s="18">
        <v>1544</v>
      </c>
      <c r="Y942" s="5">
        <v>0.17155555555555554</v>
      </c>
    </row>
    <row r="943" spans="1:25" ht="57" x14ac:dyDescent="0.4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20">
        <v>31</v>
      </c>
      <c r="M943" t="b">
        <v>0</v>
      </c>
      <c r="N943" t="s">
        <v>8273</v>
      </c>
      <c r="O943" s="5">
        <f t="shared" si="70"/>
        <v>2.3220000000000001E-2</v>
      </c>
      <c r="P943" s="18">
        <f t="shared" si="71"/>
        <v>37.451612903225808</v>
      </c>
      <c r="Q943" t="s">
        <v>8320</v>
      </c>
      <c r="R943" t="s">
        <v>8322</v>
      </c>
      <c r="S943" s="10">
        <f t="shared" si="72"/>
        <v>42746.096585648149</v>
      </c>
      <c r="T943" s="11">
        <f t="shared" si="73"/>
        <v>42776.096585648149</v>
      </c>
      <c r="U943">
        <f t="shared" si="74"/>
        <v>30</v>
      </c>
      <c r="W943" s="20">
        <v>31</v>
      </c>
      <c r="X943" s="18">
        <v>1161</v>
      </c>
      <c r="Y943" s="5">
        <v>2.3220000000000001E-2</v>
      </c>
    </row>
    <row r="944" spans="1:25" ht="42.75" x14ac:dyDescent="0.4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20">
        <v>16</v>
      </c>
      <c r="M944" t="b">
        <v>0</v>
      </c>
      <c r="N944" t="s">
        <v>8273</v>
      </c>
      <c r="O944" s="5">
        <f t="shared" si="70"/>
        <v>8.9066666666666669E-2</v>
      </c>
      <c r="P944" s="18">
        <f t="shared" si="71"/>
        <v>41.75</v>
      </c>
      <c r="Q944" t="s">
        <v>8320</v>
      </c>
      <c r="R944" t="s">
        <v>8322</v>
      </c>
      <c r="S944" s="10">
        <f t="shared" si="72"/>
        <v>42382.843287037031</v>
      </c>
      <c r="T944" s="11">
        <f t="shared" si="73"/>
        <v>42418.843287037031</v>
      </c>
      <c r="U944">
        <f t="shared" si="74"/>
        <v>36</v>
      </c>
      <c r="W944" s="20">
        <v>16</v>
      </c>
      <c r="X944" s="18">
        <v>668</v>
      </c>
      <c r="Y944" s="5">
        <v>8.9066666666666669E-2</v>
      </c>
    </row>
    <row r="945" spans="1:25" ht="28.5" x14ac:dyDescent="0.4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20">
        <v>12</v>
      </c>
      <c r="M945" t="b">
        <v>0</v>
      </c>
      <c r="N945" t="s">
        <v>8273</v>
      </c>
      <c r="O945" s="5">
        <f t="shared" si="70"/>
        <v>9.633333333333334E-2</v>
      </c>
      <c r="P945" s="18">
        <f t="shared" si="71"/>
        <v>24.083333333333332</v>
      </c>
      <c r="Q945" t="s">
        <v>8320</v>
      </c>
      <c r="R945" t="s">
        <v>8322</v>
      </c>
      <c r="S945" s="10">
        <f t="shared" si="72"/>
        <v>42673.66788194445</v>
      </c>
      <c r="T945" s="11">
        <f t="shared" si="73"/>
        <v>42703.709548611107</v>
      </c>
      <c r="U945">
        <f t="shared" si="74"/>
        <v>30</v>
      </c>
      <c r="W945" s="20">
        <v>12</v>
      </c>
      <c r="X945" s="18">
        <v>289</v>
      </c>
      <c r="Y945" s="5">
        <v>9.633333333333334E-2</v>
      </c>
    </row>
    <row r="946" spans="1:25" ht="42.75" x14ac:dyDescent="0.4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20">
        <v>96</v>
      </c>
      <c r="M946" t="b">
        <v>0</v>
      </c>
      <c r="N946" t="s">
        <v>8273</v>
      </c>
      <c r="O946" s="5">
        <f t="shared" si="70"/>
        <v>0.13325999999999999</v>
      </c>
      <c r="P946" s="18">
        <f t="shared" si="71"/>
        <v>69.40625</v>
      </c>
      <c r="Q946" t="s">
        <v>8320</v>
      </c>
      <c r="R946" t="s">
        <v>8322</v>
      </c>
      <c r="S946" s="10">
        <f t="shared" si="72"/>
        <v>42444.583912037036</v>
      </c>
      <c r="T946" s="11">
        <f t="shared" si="73"/>
        <v>42478.583333333328</v>
      </c>
      <c r="U946">
        <f t="shared" si="74"/>
        <v>34</v>
      </c>
      <c r="W946" s="20">
        <v>96</v>
      </c>
      <c r="X946" s="18">
        <v>6663</v>
      </c>
      <c r="Y946" s="5">
        <v>0.13325999999999999</v>
      </c>
    </row>
    <row r="947" spans="1:25" ht="42.75" x14ac:dyDescent="0.4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20">
        <v>16</v>
      </c>
      <c r="M947" t="b">
        <v>0</v>
      </c>
      <c r="N947" t="s">
        <v>8273</v>
      </c>
      <c r="O947" s="5">
        <f t="shared" si="70"/>
        <v>2.4840000000000001E-2</v>
      </c>
      <c r="P947" s="18">
        <f t="shared" si="71"/>
        <v>155.25</v>
      </c>
      <c r="Q947" t="s">
        <v>8320</v>
      </c>
      <c r="R947" t="s">
        <v>8322</v>
      </c>
      <c r="S947" s="10">
        <f t="shared" si="72"/>
        <v>42732.872986111113</v>
      </c>
      <c r="T947" s="11">
        <f t="shared" si="73"/>
        <v>42784.999305555553</v>
      </c>
      <c r="U947">
        <f t="shared" si="74"/>
        <v>52</v>
      </c>
      <c r="W947" s="20">
        <v>16</v>
      </c>
      <c r="X947" s="18">
        <v>2484</v>
      </c>
      <c r="Y947" s="5">
        <v>2.4840000000000001E-2</v>
      </c>
    </row>
    <row r="948" spans="1:25" ht="28.5" x14ac:dyDescent="0.4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20">
        <v>5</v>
      </c>
      <c r="M948" t="b">
        <v>0</v>
      </c>
      <c r="N948" t="s">
        <v>8273</v>
      </c>
      <c r="O948" s="5">
        <f t="shared" si="70"/>
        <v>1.9066666666666666E-2</v>
      </c>
      <c r="P948" s="18">
        <f t="shared" si="71"/>
        <v>57.2</v>
      </c>
      <c r="Q948" t="s">
        <v>8320</v>
      </c>
      <c r="R948" t="s">
        <v>8322</v>
      </c>
      <c r="S948" s="10">
        <f t="shared" si="72"/>
        <v>42592.750555555554</v>
      </c>
      <c r="T948" s="11">
        <f t="shared" si="73"/>
        <v>42622.750555555554</v>
      </c>
      <c r="U948">
        <f t="shared" si="74"/>
        <v>30</v>
      </c>
      <c r="W948" s="20">
        <v>5</v>
      </c>
      <c r="X948" s="18">
        <v>286</v>
      </c>
      <c r="Y948" s="5">
        <v>1.9066666666666666E-2</v>
      </c>
    </row>
    <row r="949" spans="1:25" ht="42.75" hidden="1" x14ac:dyDescent="0.4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20">
        <v>0</v>
      </c>
      <c r="M949" t="b">
        <v>0</v>
      </c>
      <c r="N949" t="s">
        <v>8273</v>
      </c>
      <c r="O949" s="5">
        <f t="shared" si="70"/>
        <v>0</v>
      </c>
      <c r="P949" s="18" t="e">
        <f t="shared" si="71"/>
        <v>#DIV/0!</v>
      </c>
      <c r="Q949" t="s">
        <v>8320</v>
      </c>
      <c r="R949" t="s">
        <v>8322</v>
      </c>
      <c r="S949" s="10">
        <f t="shared" si="72"/>
        <v>42491.781319444446</v>
      </c>
      <c r="T949" s="11">
        <f t="shared" si="73"/>
        <v>42551.781319444446</v>
      </c>
      <c r="U949">
        <f t="shared" si="74"/>
        <v>60</v>
      </c>
      <c r="W949" s="20">
        <v>0</v>
      </c>
      <c r="X949" s="18">
        <v>0</v>
      </c>
      <c r="Y949" s="5">
        <v>0</v>
      </c>
    </row>
    <row r="950" spans="1:25" ht="57" x14ac:dyDescent="0.4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20">
        <v>8</v>
      </c>
      <c r="M950" t="b">
        <v>0</v>
      </c>
      <c r="N950" t="s">
        <v>8273</v>
      </c>
      <c r="O950" s="5">
        <f t="shared" si="70"/>
        <v>0.12</v>
      </c>
      <c r="P950" s="18">
        <f t="shared" si="71"/>
        <v>60</v>
      </c>
      <c r="Q950" t="s">
        <v>8320</v>
      </c>
      <c r="R950" t="s">
        <v>8322</v>
      </c>
      <c r="S950" s="10">
        <f t="shared" si="72"/>
        <v>42411.828287037039</v>
      </c>
      <c r="T950" s="11">
        <f t="shared" si="73"/>
        <v>42441.828287037039</v>
      </c>
      <c r="U950">
        <f t="shared" si="74"/>
        <v>30</v>
      </c>
      <c r="W950" s="20">
        <v>8</v>
      </c>
      <c r="X950" s="18">
        <v>480</v>
      </c>
      <c r="Y950" s="5">
        <v>0.12</v>
      </c>
    </row>
    <row r="951" spans="1:25" ht="42.75" x14ac:dyDescent="0.4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20">
        <v>7</v>
      </c>
      <c r="M951" t="b">
        <v>0</v>
      </c>
      <c r="N951" t="s">
        <v>8273</v>
      </c>
      <c r="O951" s="5">
        <f t="shared" si="70"/>
        <v>1.3650000000000001E-2</v>
      </c>
      <c r="P951" s="18">
        <f t="shared" si="71"/>
        <v>39</v>
      </c>
      <c r="Q951" t="s">
        <v>8320</v>
      </c>
      <c r="R951" t="s">
        <v>8322</v>
      </c>
      <c r="S951" s="10">
        <f t="shared" si="72"/>
        <v>42361.043703703705</v>
      </c>
      <c r="T951" s="11">
        <f t="shared" si="73"/>
        <v>42421.043703703705</v>
      </c>
      <c r="U951">
        <f t="shared" si="74"/>
        <v>60</v>
      </c>
      <c r="W951" s="20">
        <v>7</v>
      </c>
      <c r="X951" s="18">
        <v>273</v>
      </c>
      <c r="Y951" s="5">
        <v>1.3650000000000001E-2</v>
      </c>
    </row>
    <row r="952" spans="1:25" ht="42.75" x14ac:dyDescent="0.4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20">
        <v>24</v>
      </c>
      <c r="M952" t="b">
        <v>0</v>
      </c>
      <c r="N952" t="s">
        <v>8273</v>
      </c>
      <c r="O952" s="5">
        <f t="shared" si="70"/>
        <v>0.28039999999999998</v>
      </c>
      <c r="P952" s="18">
        <f t="shared" si="71"/>
        <v>58.416666666666664</v>
      </c>
      <c r="Q952" t="s">
        <v>8320</v>
      </c>
      <c r="R952" t="s">
        <v>8322</v>
      </c>
      <c r="S952" s="10">
        <f t="shared" si="72"/>
        <v>42356.750706018516</v>
      </c>
      <c r="T952" s="11">
        <f t="shared" si="73"/>
        <v>42386.750706018516</v>
      </c>
      <c r="U952">
        <f t="shared" si="74"/>
        <v>30</v>
      </c>
      <c r="W952" s="20">
        <v>24</v>
      </c>
      <c r="X952" s="18">
        <v>1402</v>
      </c>
      <c r="Y952" s="5">
        <v>0.28039999999999998</v>
      </c>
    </row>
    <row r="953" spans="1:25" x14ac:dyDescent="0.4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20">
        <v>121</v>
      </c>
      <c r="M953" t="b">
        <v>0</v>
      </c>
      <c r="N953" t="s">
        <v>8273</v>
      </c>
      <c r="O953" s="5">
        <f t="shared" si="70"/>
        <v>0.38390000000000002</v>
      </c>
      <c r="P953" s="18">
        <f t="shared" si="71"/>
        <v>158.63636363636363</v>
      </c>
      <c r="Q953" t="s">
        <v>8320</v>
      </c>
      <c r="R953" t="s">
        <v>8322</v>
      </c>
      <c r="S953" s="10">
        <f t="shared" si="72"/>
        <v>42480.653611111105</v>
      </c>
      <c r="T953" s="11">
        <f t="shared" si="73"/>
        <v>42525.653611111105</v>
      </c>
      <c r="U953">
        <f t="shared" si="74"/>
        <v>45</v>
      </c>
      <c r="W953" s="20">
        <v>121</v>
      </c>
      <c r="X953" s="18">
        <v>19195</v>
      </c>
      <c r="Y953" s="5">
        <v>0.38390000000000002</v>
      </c>
    </row>
    <row r="954" spans="1:25" ht="28.5" x14ac:dyDescent="0.4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20">
        <v>196</v>
      </c>
      <c r="M954" t="b">
        <v>0</v>
      </c>
      <c r="N954" t="s">
        <v>8273</v>
      </c>
      <c r="O954" s="5">
        <f t="shared" si="70"/>
        <v>0.39942857142857141</v>
      </c>
      <c r="P954" s="18">
        <f t="shared" si="71"/>
        <v>99.857142857142861</v>
      </c>
      <c r="Q954" t="s">
        <v>8320</v>
      </c>
      <c r="R954" t="s">
        <v>8322</v>
      </c>
      <c r="S954" s="10">
        <f t="shared" si="72"/>
        <v>42662.613564814819</v>
      </c>
      <c r="T954" s="11">
        <f t="shared" si="73"/>
        <v>42692.655231481483</v>
      </c>
      <c r="U954">
        <f t="shared" si="74"/>
        <v>30</v>
      </c>
      <c r="W954" s="20">
        <v>196</v>
      </c>
      <c r="X954" s="18">
        <v>19572</v>
      </c>
      <c r="Y954" s="5">
        <v>0.39942857142857141</v>
      </c>
    </row>
    <row r="955" spans="1:25" ht="42.75" hidden="1" x14ac:dyDescent="0.4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20">
        <v>5</v>
      </c>
      <c r="M955" t="b">
        <v>0</v>
      </c>
      <c r="N955" t="s">
        <v>8273</v>
      </c>
      <c r="O955" s="5">
        <f t="shared" si="70"/>
        <v>8.3999999999999995E-3</v>
      </c>
      <c r="P955" s="18">
        <f t="shared" si="71"/>
        <v>25.2</v>
      </c>
      <c r="Q955" t="s">
        <v>8320</v>
      </c>
      <c r="R955" t="s">
        <v>8322</v>
      </c>
      <c r="S955" s="10">
        <f t="shared" si="72"/>
        <v>41999.164340277777</v>
      </c>
      <c r="T955" s="11">
        <f t="shared" si="73"/>
        <v>42029.164340277777</v>
      </c>
      <c r="U955">
        <f t="shared" si="74"/>
        <v>30</v>
      </c>
      <c r="W955" s="20">
        <v>5</v>
      </c>
      <c r="X955" s="18">
        <v>126</v>
      </c>
      <c r="Y955" s="5">
        <v>8.3999999999999995E-3</v>
      </c>
    </row>
    <row r="956" spans="1:25" ht="42.75" x14ac:dyDescent="0.4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20">
        <v>73</v>
      </c>
      <c r="M956" t="b">
        <v>0</v>
      </c>
      <c r="N956" t="s">
        <v>8273</v>
      </c>
      <c r="O956" s="5">
        <f t="shared" si="70"/>
        <v>0.43406666666666666</v>
      </c>
      <c r="P956" s="18">
        <f t="shared" si="71"/>
        <v>89.191780821917803</v>
      </c>
      <c r="Q956" t="s">
        <v>8320</v>
      </c>
      <c r="R956" t="s">
        <v>8322</v>
      </c>
      <c r="S956" s="10">
        <f t="shared" si="72"/>
        <v>42194.833784722221</v>
      </c>
      <c r="T956" s="11">
        <f t="shared" si="73"/>
        <v>42236.833784722221</v>
      </c>
      <c r="U956">
        <f t="shared" si="74"/>
        <v>42</v>
      </c>
      <c r="W956" s="20">
        <v>73</v>
      </c>
      <c r="X956" s="18">
        <v>6511</v>
      </c>
      <c r="Y956" s="5">
        <v>0.43406666666666666</v>
      </c>
    </row>
    <row r="957" spans="1:25" ht="42.75" x14ac:dyDescent="0.4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20">
        <v>93</v>
      </c>
      <c r="M957" t="b">
        <v>0</v>
      </c>
      <c r="N957" t="s">
        <v>8273</v>
      </c>
      <c r="O957" s="5">
        <f t="shared" si="70"/>
        <v>5.6613333333333335E-2</v>
      </c>
      <c r="P957" s="18">
        <f t="shared" si="71"/>
        <v>182.6236559139785</v>
      </c>
      <c r="Q957" t="s">
        <v>8320</v>
      </c>
      <c r="R957" t="s">
        <v>8322</v>
      </c>
      <c r="S957" s="10">
        <f t="shared" si="72"/>
        <v>42586.295138888891</v>
      </c>
      <c r="T957" s="11">
        <f t="shared" si="73"/>
        <v>42626.295138888891</v>
      </c>
      <c r="U957">
        <f t="shared" si="74"/>
        <v>40</v>
      </c>
      <c r="W957" s="20">
        <v>93</v>
      </c>
      <c r="X957" s="18">
        <v>16984</v>
      </c>
      <c r="Y957" s="5">
        <v>5.6613333333333335E-2</v>
      </c>
    </row>
    <row r="958" spans="1:25" ht="57" x14ac:dyDescent="0.4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20">
        <v>17</v>
      </c>
      <c r="M958" t="b">
        <v>0</v>
      </c>
      <c r="N958" t="s">
        <v>8273</v>
      </c>
      <c r="O958" s="5">
        <f t="shared" si="70"/>
        <v>1.7219999999999999E-2</v>
      </c>
      <c r="P958" s="18">
        <f t="shared" si="71"/>
        <v>50.647058823529413</v>
      </c>
      <c r="Q958" t="s">
        <v>8320</v>
      </c>
      <c r="R958" t="s">
        <v>8322</v>
      </c>
      <c r="S958" s="10">
        <f t="shared" si="72"/>
        <v>42060.913877314815</v>
      </c>
      <c r="T958" s="11">
        <f t="shared" si="73"/>
        <v>42120.872210648144</v>
      </c>
      <c r="U958">
        <f t="shared" si="74"/>
        <v>60</v>
      </c>
      <c r="W958" s="20">
        <v>17</v>
      </c>
      <c r="X958" s="18">
        <v>861</v>
      </c>
      <c r="Y958" s="5">
        <v>1.7219999999999999E-2</v>
      </c>
    </row>
    <row r="959" spans="1:25" ht="28.5" x14ac:dyDescent="0.4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20">
        <v>7</v>
      </c>
      <c r="M959" t="b">
        <v>0</v>
      </c>
      <c r="N959" t="s">
        <v>8273</v>
      </c>
      <c r="O959" s="5">
        <f t="shared" si="70"/>
        <v>1.9416666666666665E-2</v>
      </c>
      <c r="P959" s="18">
        <f t="shared" si="71"/>
        <v>33.285714285714285</v>
      </c>
      <c r="Q959" t="s">
        <v>8320</v>
      </c>
      <c r="R959" t="s">
        <v>8322</v>
      </c>
      <c r="S959" s="10">
        <f t="shared" si="72"/>
        <v>42660.552465277782</v>
      </c>
      <c r="T959" s="11">
        <f t="shared" si="73"/>
        <v>42691.594131944439</v>
      </c>
      <c r="U959">
        <f t="shared" si="74"/>
        <v>31</v>
      </c>
      <c r="W959" s="20">
        <v>7</v>
      </c>
      <c r="X959" s="18">
        <v>233</v>
      </c>
      <c r="Y959" s="5">
        <v>1.9416666666666665E-2</v>
      </c>
    </row>
    <row r="960" spans="1:25" ht="42.75" x14ac:dyDescent="0.4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20">
        <v>17</v>
      </c>
      <c r="M960" t="b">
        <v>0</v>
      </c>
      <c r="N960" t="s">
        <v>8273</v>
      </c>
      <c r="O960" s="5">
        <f t="shared" si="70"/>
        <v>0.11328275684711328</v>
      </c>
      <c r="P960" s="18">
        <f t="shared" si="71"/>
        <v>51.823529411764703</v>
      </c>
      <c r="Q960" t="s">
        <v>8320</v>
      </c>
      <c r="R960" t="s">
        <v>8322</v>
      </c>
      <c r="S960" s="10">
        <f t="shared" si="72"/>
        <v>42082.802812499998</v>
      </c>
      <c r="T960" s="11">
        <f t="shared" si="73"/>
        <v>42104.207638888889</v>
      </c>
      <c r="U960">
        <f t="shared" si="74"/>
        <v>22</v>
      </c>
      <c r="W960" s="20">
        <v>17</v>
      </c>
      <c r="X960" s="18">
        <v>881</v>
      </c>
      <c r="Y960" s="5">
        <v>0.11328275684711328</v>
      </c>
    </row>
    <row r="961" spans="1:25" ht="42.75" x14ac:dyDescent="0.4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20">
        <v>171</v>
      </c>
      <c r="M961" t="b">
        <v>0</v>
      </c>
      <c r="N961" t="s">
        <v>8273</v>
      </c>
      <c r="O961" s="5">
        <f t="shared" si="70"/>
        <v>0.3886</v>
      </c>
      <c r="P961" s="18">
        <f t="shared" si="71"/>
        <v>113.62573099415205</v>
      </c>
      <c r="Q961" t="s">
        <v>8320</v>
      </c>
      <c r="R961" t="s">
        <v>8322</v>
      </c>
      <c r="S961" s="10">
        <f t="shared" si="72"/>
        <v>41993.174363425926</v>
      </c>
      <c r="T961" s="11">
        <f t="shared" si="73"/>
        <v>42023.174363425926</v>
      </c>
      <c r="U961">
        <f t="shared" si="74"/>
        <v>30</v>
      </c>
      <c r="W961" s="20">
        <v>171</v>
      </c>
      <c r="X961" s="18">
        <v>19430</v>
      </c>
      <c r="Y961" s="5">
        <v>0.3886</v>
      </c>
    </row>
    <row r="962" spans="1:25" ht="42.75" x14ac:dyDescent="0.4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20">
        <v>188</v>
      </c>
      <c r="M962" t="b">
        <v>0</v>
      </c>
      <c r="N962" t="s">
        <v>8273</v>
      </c>
      <c r="O962" s="5">
        <f t="shared" si="70"/>
        <v>0.46100628930817611</v>
      </c>
      <c r="P962" s="18">
        <f t="shared" si="71"/>
        <v>136.46276595744681</v>
      </c>
      <c r="Q962" t="s">
        <v>8320</v>
      </c>
      <c r="R962" t="s">
        <v>8322</v>
      </c>
      <c r="S962" s="10">
        <f t="shared" si="72"/>
        <v>42766.626793981486</v>
      </c>
      <c r="T962" s="11">
        <f t="shared" si="73"/>
        <v>42808.585127314815</v>
      </c>
      <c r="U962">
        <f t="shared" si="74"/>
        <v>42</v>
      </c>
      <c r="W962" s="20">
        <v>188</v>
      </c>
      <c r="X962" s="18">
        <v>25655</v>
      </c>
      <c r="Y962" s="5">
        <v>0.46100628930817611</v>
      </c>
    </row>
    <row r="963" spans="1:25" ht="42.75" x14ac:dyDescent="0.4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20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18">
        <f t="shared" ref="P963:P1026" si="76">E963/L963</f>
        <v>364.35454545454547</v>
      </c>
      <c r="Q963" t="s">
        <v>8320</v>
      </c>
      <c r="R963" t="s">
        <v>8322</v>
      </c>
      <c r="S963" s="10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_xlfn.DAYS(T963,S963)</f>
        <v>46</v>
      </c>
      <c r="W963" s="20">
        <v>110</v>
      </c>
      <c r="X963" s="18">
        <v>40079</v>
      </c>
      <c r="Y963" s="5">
        <v>0.42188421052631581</v>
      </c>
    </row>
    <row r="964" spans="1:25" ht="42.75" x14ac:dyDescent="0.4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20">
        <v>37</v>
      </c>
      <c r="M964" t="b">
        <v>0</v>
      </c>
      <c r="N964" t="s">
        <v>8273</v>
      </c>
      <c r="O964" s="5">
        <f t="shared" si="75"/>
        <v>0.2848</v>
      </c>
      <c r="P964" s="18">
        <f t="shared" si="76"/>
        <v>19.243243243243242</v>
      </c>
      <c r="Q964" t="s">
        <v>8320</v>
      </c>
      <c r="R964" t="s">
        <v>8322</v>
      </c>
      <c r="S964" s="10">
        <f t="shared" si="77"/>
        <v>42373.712418981479</v>
      </c>
      <c r="T964" s="11">
        <f t="shared" si="78"/>
        <v>42411.712418981479</v>
      </c>
      <c r="U964">
        <f t="shared" si="79"/>
        <v>38</v>
      </c>
      <c r="W964" s="20">
        <v>37</v>
      </c>
      <c r="X964" s="18">
        <v>712</v>
      </c>
      <c r="Y964" s="5">
        <v>0.2848</v>
      </c>
    </row>
    <row r="965" spans="1:25" ht="28.5" x14ac:dyDescent="0.4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20">
        <v>9</v>
      </c>
      <c r="M965" t="b">
        <v>0</v>
      </c>
      <c r="N965" t="s">
        <v>8273</v>
      </c>
      <c r="O965" s="5">
        <f t="shared" si="75"/>
        <v>1.0771428571428571E-2</v>
      </c>
      <c r="P965" s="18">
        <f t="shared" si="76"/>
        <v>41.888888888888886</v>
      </c>
      <c r="Q965" t="s">
        <v>8320</v>
      </c>
      <c r="R965" t="s">
        <v>8322</v>
      </c>
      <c r="S965" s="10">
        <f t="shared" si="77"/>
        <v>42625.635636574079</v>
      </c>
      <c r="T965" s="11">
        <f t="shared" si="78"/>
        <v>42660.635636574079</v>
      </c>
      <c r="U965">
        <f t="shared" si="79"/>
        <v>35</v>
      </c>
      <c r="W965" s="20">
        <v>9</v>
      </c>
      <c r="X965" s="18">
        <v>377</v>
      </c>
      <c r="Y965" s="5">
        <v>1.0771428571428571E-2</v>
      </c>
    </row>
    <row r="966" spans="1:25" ht="42.75" hidden="1" x14ac:dyDescent="0.4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20">
        <v>29</v>
      </c>
      <c r="M966" t="b">
        <v>0</v>
      </c>
      <c r="N966" t="s">
        <v>8273</v>
      </c>
      <c r="O966" s="5">
        <f t="shared" si="75"/>
        <v>7.9909090909090902E-3</v>
      </c>
      <c r="P966" s="18">
        <f t="shared" si="76"/>
        <v>30.310344827586206</v>
      </c>
      <c r="Q966" t="s">
        <v>8320</v>
      </c>
      <c r="R966" t="s">
        <v>8322</v>
      </c>
      <c r="S966" s="10">
        <f t="shared" si="77"/>
        <v>42208.628692129627</v>
      </c>
      <c r="T966" s="11">
        <f t="shared" si="78"/>
        <v>42248.628692129627</v>
      </c>
      <c r="U966">
        <f t="shared" si="79"/>
        <v>40</v>
      </c>
      <c r="W966" s="20">
        <v>29</v>
      </c>
      <c r="X966" s="18">
        <v>879</v>
      </c>
      <c r="Y966" s="5">
        <v>7.9909090909090902E-3</v>
      </c>
    </row>
    <row r="967" spans="1:25" ht="42.75" x14ac:dyDescent="0.4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20">
        <v>6</v>
      </c>
      <c r="M967" t="b">
        <v>0</v>
      </c>
      <c r="N967" t="s">
        <v>8273</v>
      </c>
      <c r="O967" s="5">
        <f t="shared" si="75"/>
        <v>1.192E-2</v>
      </c>
      <c r="P967" s="18">
        <f t="shared" si="76"/>
        <v>49.666666666666664</v>
      </c>
      <c r="Q967" t="s">
        <v>8320</v>
      </c>
      <c r="R967" t="s">
        <v>8322</v>
      </c>
      <c r="S967" s="10">
        <f t="shared" si="77"/>
        <v>42637.016736111109</v>
      </c>
      <c r="T967" s="11">
        <f t="shared" si="78"/>
        <v>42669.165972222225</v>
      </c>
      <c r="U967">
        <f t="shared" si="79"/>
        <v>32</v>
      </c>
      <c r="W967" s="20">
        <v>6</v>
      </c>
      <c r="X967" s="18">
        <v>298</v>
      </c>
      <c r="Y967" s="5">
        <v>1.192E-2</v>
      </c>
    </row>
    <row r="968" spans="1:25" ht="42.75" x14ac:dyDescent="0.4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20">
        <v>30</v>
      </c>
      <c r="M968" t="b">
        <v>0</v>
      </c>
      <c r="N968" t="s">
        <v>8273</v>
      </c>
      <c r="O968" s="5">
        <f t="shared" si="75"/>
        <v>0.14799999999999999</v>
      </c>
      <c r="P968" s="18">
        <f t="shared" si="76"/>
        <v>59.2</v>
      </c>
      <c r="Q968" t="s">
        <v>8320</v>
      </c>
      <c r="R968" t="s">
        <v>8322</v>
      </c>
      <c r="S968" s="10">
        <f t="shared" si="77"/>
        <v>42619.635787037041</v>
      </c>
      <c r="T968" s="11">
        <f t="shared" si="78"/>
        <v>42649.635787037041</v>
      </c>
      <c r="U968">
        <f t="shared" si="79"/>
        <v>30</v>
      </c>
      <c r="W968" s="20">
        <v>30</v>
      </c>
      <c r="X968" s="18">
        <v>1776</v>
      </c>
      <c r="Y968" s="5">
        <v>0.14799999999999999</v>
      </c>
    </row>
    <row r="969" spans="1:25" ht="42.75" x14ac:dyDescent="0.4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20">
        <v>81</v>
      </c>
      <c r="M969" t="b">
        <v>0</v>
      </c>
      <c r="N969" t="s">
        <v>8273</v>
      </c>
      <c r="O969" s="5">
        <f t="shared" si="75"/>
        <v>0.17810000000000001</v>
      </c>
      <c r="P969" s="18">
        <f t="shared" si="76"/>
        <v>43.97530864197531</v>
      </c>
      <c r="Q969" t="s">
        <v>8320</v>
      </c>
      <c r="R969" t="s">
        <v>8322</v>
      </c>
      <c r="S969" s="10">
        <f t="shared" si="77"/>
        <v>42422.254328703704</v>
      </c>
      <c r="T969" s="11">
        <f t="shared" si="78"/>
        <v>42482.21266203704</v>
      </c>
      <c r="U969">
        <f t="shared" si="79"/>
        <v>60</v>
      </c>
      <c r="W969" s="20">
        <v>81</v>
      </c>
      <c r="X969" s="18">
        <v>3562</v>
      </c>
      <c r="Y969" s="5">
        <v>0.17810000000000001</v>
      </c>
    </row>
    <row r="970" spans="1:25" ht="42.75" x14ac:dyDescent="0.4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20">
        <v>4</v>
      </c>
      <c r="M970" t="b">
        <v>0</v>
      </c>
      <c r="N970" t="s">
        <v>8273</v>
      </c>
      <c r="O970" s="5">
        <f t="shared" si="75"/>
        <v>1.325E-2</v>
      </c>
      <c r="P970" s="18">
        <f t="shared" si="76"/>
        <v>26.5</v>
      </c>
      <c r="Q970" t="s">
        <v>8320</v>
      </c>
      <c r="R970" t="s">
        <v>8322</v>
      </c>
      <c r="S970" s="10">
        <f t="shared" si="77"/>
        <v>41836.847615740742</v>
      </c>
      <c r="T970" s="11">
        <f t="shared" si="78"/>
        <v>41866.847615740742</v>
      </c>
      <c r="U970">
        <f t="shared" si="79"/>
        <v>30</v>
      </c>
      <c r="W970" s="20">
        <v>4</v>
      </c>
      <c r="X970" s="18">
        <v>106</v>
      </c>
      <c r="Y970" s="5">
        <v>1.325E-2</v>
      </c>
    </row>
    <row r="971" spans="1:25" ht="28.5" x14ac:dyDescent="0.4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20">
        <v>11</v>
      </c>
      <c r="M971" t="b">
        <v>0</v>
      </c>
      <c r="N971" t="s">
        <v>8273</v>
      </c>
      <c r="O971" s="5">
        <f t="shared" si="75"/>
        <v>0.46666666666666667</v>
      </c>
      <c r="P971" s="18">
        <f t="shared" si="76"/>
        <v>1272.7272727272727</v>
      </c>
      <c r="Q971" t="s">
        <v>8320</v>
      </c>
      <c r="R971" t="s">
        <v>8322</v>
      </c>
      <c r="S971" s="10">
        <f t="shared" si="77"/>
        <v>42742.30332175926</v>
      </c>
      <c r="T971" s="11">
        <f t="shared" si="78"/>
        <v>42775.30332175926</v>
      </c>
      <c r="U971">
        <f t="shared" si="79"/>
        <v>33</v>
      </c>
      <c r="W971" s="20">
        <v>11</v>
      </c>
      <c r="X971" s="18">
        <v>14000</v>
      </c>
      <c r="Y971" s="5">
        <v>0.46666666666666667</v>
      </c>
    </row>
    <row r="972" spans="1:25" ht="42.75" x14ac:dyDescent="0.4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20">
        <v>14</v>
      </c>
      <c r="M972" t="b">
        <v>0</v>
      </c>
      <c r="N972" t="s">
        <v>8273</v>
      </c>
      <c r="O972" s="5">
        <f t="shared" si="75"/>
        <v>0.4592</v>
      </c>
      <c r="P972" s="18">
        <f t="shared" si="76"/>
        <v>164</v>
      </c>
      <c r="Q972" t="s">
        <v>8320</v>
      </c>
      <c r="R972" t="s">
        <v>8322</v>
      </c>
      <c r="S972" s="10">
        <f t="shared" si="77"/>
        <v>42721.220520833333</v>
      </c>
      <c r="T972" s="11">
        <f t="shared" si="78"/>
        <v>42758.207638888889</v>
      </c>
      <c r="U972">
        <f t="shared" si="79"/>
        <v>37</v>
      </c>
      <c r="W972" s="20">
        <v>14</v>
      </c>
      <c r="X972" s="18">
        <v>2296</v>
      </c>
      <c r="Y972" s="5">
        <v>0.4592</v>
      </c>
    </row>
    <row r="973" spans="1:25" ht="42.75" hidden="1" x14ac:dyDescent="0.4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20">
        <v>5</v>
      </c>
      <c r="M973" t="b">
        <v>0</v>
      </c>
      <c r="N973" t="s">
        <v>8273</v>
      </c>
      <c r="O973" s="5">
        <f t="shared" si="75"/>
        <v>2.2599999999999999E-3</v>
      </c>
      <c r="P973" s="18">
        <f t="shared" si="76"/>
        <v>45.2</v>
      </c>
      <c r="Q973" t="s">
        <v>8320</v>
      </c>
      <c r="R973" t="s">
        <v>8322</v>
      </c>
      <c r="S973" s="10">
        <f t="shared" si="77"/>
        <v>42111.709027777775</v>
      </c>
      <c r="T973" s="11">
        <f t="shared" si="78"/>
        <v>42156.709027777775</v>
      </c>
      <c r="U973">
        <f t="shared" si="79"/>
        <v>45</v>
      </c>
      <c r="W973" s="20">
        <v>5</v>
      </c>
      <c r="X973" s="18">
        <v>226</v>
      </c>
      <c r="Y973" s="5">
        <v>2.2599999999999999E-3</v>
      </c>
    </row>
    <row r="974" spans="1:25" ht="42.75" x14ac:dyDescent="0.4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20">
        <v>45</v>
      </c>
      <c r="M974" t="b">
        <v>0</v>
      </c>
      <c r="N974" t="s">
        <v>8273</v>
      </c>
      <c r="O974" s="5">
        <f t="shared" si="75"/>
        <v>0.34625</v>
      </c>
      <c r="P974" s="18">
        <f t="shared" si="76"/>
        <v>153.88888888888889</v>
      </c>
      <c r="Q974" t="s">
        <v>8320</v>
      </c>
      <c r="R974" t="s">
        <v>8322</v>
      </c>
      <c r="S974" s="10">
        <f t="shared" si="77"/>
        <v>41856.865717592591</v>
      </c>
      <c r="T974" s="11">
        <f t="shared" si="78"/>
        <v>41886.290972222225</v>
      </c>
      <c r="U974">
        <f t="shared" si="79"/>
        <v>30</v>
      </c>
      <c r="W974" s="20">
        <v>45</v>
      </c>
      <c r="X974" s="18">
        <v>6925</v>
      </c>
      <c r="Y974" s="5">
        <v>0.34625</v>
      </c>
    </row>
    <row r="975" spans="1:25" ht="42.75" x14ac:dyDescent="0.4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20">
        <v>8</v>
      </c>
      <c r="M975" t="b">
        <v>0</v>
      </c>
      <c r="N975" t="s">
        <v>8273</v>
      </c>
      <c r="O975" s="5">
        <f t="shared" si="75"/>
        <v>2.0549999999999999E-2</v>
      </c>
      <c r="P975" s="18">
        <f t="shared" si="76"/>
        <v>51.375</v>
      </c>
      <c r="Q975" t="s">
        <v>8320</v>
      </c>
      <c r="R975" t="s">
        <v>8322</v>
      </c>
      <c r="S975" s="10">
        <f t="shared" si="77"/>
        <v>42257.014965277776</v>
      </c>
      <c r="T975" s="11">
        <f t="shared" si="78"/>
        <v>42317.056631944448</v>
      </c>
      <c r="U975">
        <f t="shared" si="79"/>
        <v>60</v>
      </c>
      <c r="W975" s="20">
        <v>8</v>
      </c>
      <c r="X975" s="18">
        <v>411</v>
      </c>
      <c r="Y975" s="5">
        <v>2.0549999999999999E-2</v>
      </c>
    </row>
    <row r="976" spans="1:25" ht="42.75" hidden="1" x14ac:dyDescent="0.4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20">
        <v>3</v>
      </c>
      <c r="M976" t="b">
        <v>0</v>
      </c>
      <c r="N976" t="s">
        <v>8273</v>
      </c>
      <c r="O976" s="5">
        <f t="shared" si="75"/>
        <v>5.5999999999999999E-3</v>
      </c>
      <c r="P976" s="18">
        <f t="shared" si="76"/>
        <v>93.333333333333329</v>
      </c>
      <c r="Q976" t="s">
        <v>8320</v>
      </c>
      <c r="R976" t="s">
        <v>8322</v>
      </c>
      <c r="S976" s="10">
        <f t="shared" si="77"/>
        <v>42424.749490740738</v>
      </c>
      <c r="T976" s="11">
        <f t="shared" si="78"/>
        <v>42454.707824074074</v>
      </c>
      <c r="U976">
        <f t="shared" si="79"/>
        <v>30</v>
      </c>
      <c r="W976" s="20">
        <v>3</v>
      </c>
      <c r="X976" s="18">
        <v>280</v>
      </c>
      <c r="Y976" s="5">
        <v>5.5999999999999999E-3</v>
      </c>
    </row>
    <row r="977" spans="1:25" ht="42.75" x14ac:dyDescent="0.4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20">
        <v>24</v>
      </c>
      <c r="M977" t="b">
        <v>0</v>
      </c>
      <c r="N977" t="s">
        <v>8273</v>
      </c>
      <c r="O977" s="5">
        <f t="shared" si="75"/>
        <v>2.6069999999999999E-2</v>
      </c>
      <c r="P977" s="18">
        <f t="shared" si="76"/>
        <v>108.625</v>
      </c>
      <c r="Q977" t="s">
        <v>8320</v>
      </c>
      <c r="R977" t="s">
        <v>8322</v>
      </c>
      <c r="S977" s="10">
        <f t="shared" si="77"/>
        <v>42489.696585648147</v>
      </c>
      <c r="T977" s="11">
        <f t="shared" si="78"/>
        <v>42549.696585648147</v>
      </c>
      <c r="U977">
        <f t="shared" si="79"/>
        <v>60</v>
      </c>
      <c r="W977" s="20">
        <v>24</v>
      </c>
      <c r="X977" s="18">
        <v>2607</v>
      </c>
      <c r="Y977" s="5">
        <v>2.6069999999999999E-2</v>
      </c>
    </row>
    <row r="978" spans="1:25" ht="42.75" x14ac:dyDescent="0.4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20">
        <v>18</v>
      </c>
      <c r="M978" t="b">
        <v>0</v>
      </c>
      <c r="N978" t="s">
        <v>8273</v>
      </c>
      <c r="O978" s="5">
        <f t="shared" si="75"/>
        <v>1.9259999999999999E-2</v>
      </c>
      <c r="P978" s="18">
        <f t="shared" si="76"/>
        <v>160.5</v>
      </c>
      <c r="Q978" t="s">
        <v>8320</v>
      </c>
      <c r="R978" t="s">
        <v>8322</v>
      </c>
      <c r="S978" s="10">
        <f t="shared" si="77"/>
        <v>42185.058993055558</v>
      </c>
      <c r="T978" s="11">
        <f t="shared" si="78"/>
        <v>42230.058993055558</v>
      </c>
      <c r="U978">
        <f t="shared" si="79"/>
        <v>45</v>
      </c>
      <c r="W978" s="20">
        <v>18</v>
      </c>
      <c r="X978" s="18">
        <v>2889</v>
      </c>
      <c r="Y978" s="5">
        <v>1.9259999999999999E-2</v>
      </c>
    </row>
    <row r="979" spans="1:25" ht="42.75" x14ac:dyDescent="0.4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20">
        <v>12</v>
      </c>
      <c r="M979" t="b">
        <v>0</v>
      </c>
      <c r="N979" t="s">
        <v>8273</v>
      </c>
      <c r="O979" s="5">
        <f t="shared" si="75"/>
        <v>0.33666666666666667</v>
      </c>
      <c r="P979" s="18">
        <f t="shared" si="76"/>
        <v>75.75</v>
      </c>
      <c r="Q979" t="s">
        <v>8320</v>
      </c>
      <c r="R979" t="s">
        <v>8322</v>
      </c>
      <c r="S979" s="10">
        <f t="shared" si="77"/>
        <v>42391.942094907412</v>
      </c>
      <c r="T979" s="11">
        <f t="shared" si="78"/>
        <v>42421.942094907412</v>
      </c>
      <c r="U979">
        <f t="shared" si="79"/>
        <v>30</v>
      </c>
      <c r="W979" s="20">
        <v>12</v>
      </c>
      <c r="X979" s="18">
        <v>909</v>
      </c>
      <c r="Y979" s="5">
        <v>0.33666666666666667</v>
      </c>
    </row>
    <row r="980" spans="1:25" ht="42.75" x14ac:dyDescent="0.4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20">
        <v>123</v>
      </c>
      <c r="M980" t="b">
        <v>0</v>
      </c>
      <c r="N980" t="s">
        <v>8273</v>
      </c>
      <c r="O980" s="5">
        <f t="shared" si="75"/>
        <v>0.5626326718299024</v>
      </c>
      <c r="P980" s="18">
        <f t="shared" si="76"/>
        <v>790.83739837398377</v>
      </c>
      <c r="Q980" t="s">
        <v>8320</v>
      </c>
      <c r="R980" t="s">
        <v>8322</v>
      </c>
      <c r="S980" s="10">
        <f t="shared" si="77"/>
        <v>42395.309039351851</v>
      </c>
      <c r="T980" s="11">
        <f t="shared" si="78"/>
        <v>42425.309039351851</v>
      </c>
      <c r="U980">
        <f t="shared" si="79"/>
        <v>30</v>
      </c>
      <c r="W980" s="20">
        <v>123</v>
      </c>
      <c r="X980" s="18">
        <v>97273</v>
      </c>
      <c r="Y980" s="5">
        <v>0.5626326718299024</v>
      </c>
    </row>
    <row r="981" spans="1:25" ht="42.75" x14ac:dyDescent="0.4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20">
        <v>96</v>
      </c>
      <c r="M981" t="b">
        <v>0</v>
      </c>
      <c r="N981" t="s">
        <v>8273</v>
      </c>
      <c r="O981" s="5">
        <f t="shared" si="75"/>
        <v>0.82817600000000002</v>
      </c>
      <c r="P981" s="18">
        <f t="shared" si="76"/>
        <v>301.93916666666667</v>
      </c>
      <c r="Q981" t="s">
        <v>8320</v>
      </c>
      <c r="R981" t="s">
        <v>8322</v>
      </c>
      <c r="S981" s="10">
        <f t="shared" si="77"/>
        <v>42506.416990740734</v>
      </c>
      <c r="T981" s="11">
        <f t="shared" si="78"/>
        <v>42541.790972222225</v>
      </c>
      <c r="U981">
        <f t="shared" si="79"/>
        <v>35</v>
      </c>
      <c r="W981" s="20">
        <v>96</v>
      </c>
      <c r="X981" s="18">
        <v>28986.16</v>
      </c>
      <c r="Y981" s="5">
        <v>0.82817600000000002</v>
      </c>
    </row>
    <row r="982" spans="1:25" ht="42.75" x14ac:dyDescent="0.4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20">
        <v>31</v>
      </c>
      <c r="M982" t="b">
        <v>0</v>
      </c>
      <c r="N982" t="s">
        <v>8273</v>
      </c>
      <c r="O982" s="5">
        <f t="shared" si="75"/>
        <v>0.14860000000000001</v>
      </c>
      <c r="P982" s="18">
        <f t="shared" si="76"/>
        <v>47.935483870967744</v>
      </c>
      <c r="Q982" t="s">
        <v>8320</v>
      </c>
      <c r="R982" t="s">
        <v>8322</v>
      </c>
      <c r="S982" s="10">
        <f t="shared" si="77"/>
        <v>41928.904189814813</v>
      </c>
      <c r="T982" s="11">
        <f t="shared" si="78"/>
        <v>41973.945856481485</v>
      </c>
      <c r="U982">
        <f t="shared" si="79"/>
        <v>45</v>
      </c>
      <c r="W982" s="20">
        <v>31</v>
      </c>
      <c r="X982" s="18">
        <v>1486</v>
      </c>
      <c r="Y982" s="5">
        <v>0.14860000000000001</v>
      </c>
    </row>
    <row r="983" spans="1:25" ht="42.75" hidden="1" x14ac:dyDescent="0.4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20">
        <v>4</v>
      </c>
      <c r="M983" t="b">
        <v>0</v>
      </c>
      <c r="N983" t="s">
        <v>8273</v>
      </c>
      <c r="O983" s="5">
        <f t="shared" si="75"/>
        <v>1.2375123751237513E-4</v>
      </c>
      <c r="P983" s="18">
        <f t="shared" si="76"/>
        <v>2.75</v>
      </c>
      <c r="Q983" t="s">
        <v>8320</v>
      </c>
      <c r="R983" t="s">
        <v>8322</v>
      </c>
      <c r="S983" s="10">
        <f t="shared" si="77"/>
        <v>41830.947013888886</v>
      </c>
      <c r="T983" s="11">
        <f t="shared" si="78"/>
        <v>41860.947013888886</v>
      </c>
      <c r="U983">
        <f t="shared" si="79"/>
        <v>30</v>
      </c>
      <c r="W983" s="20">
        <v>4</v>
      </c>
      <c r="X983" s="18">
        <v>11</v>
      </c>
      <c r="Y983" s="5">
        <v>1.2375123751237513E-4</v>
      </c>
    </row>
    <row r="984" spans="1:25" ht="28.5" hidden="1" x14ac:dyDescent="0.4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20">
        <v>3</v>
      </c>
      <c r="M984" t="b">
        <v>0</v>
      </c>
      <c r="N984" t="s">
        <v>8273</v>
      </c>
      <c r="O984" s="5">
        <f t="shared" si="75"/>
        <v>1.7142857142857143E-4</v>
      </c>
      <c r="P984" s="18">
        <f t="shared" si="76"/>
        <v>1</v>
      </c>
      <c r="Q984" t="s">
        <v>8320</v>
      </c>
      <c r="R984" t="s">
        <v>8322</v>
      </c>
      <c r="S984" s="10">
        <f t="shared" si="77"/>
        <v>42615.753310185188</v>
      </c>
      <c r="T984" s="11">
        <f t="shared" si="78"/>
        <v>42645.753310185188</v>
      </c>
      <c r="U984">
        <f t="shared" si="79"/>
        <v>30</v>
      </c>
      <c r="W984" s="20">
        <v>3</v>
      </c>
      <c r="X984" s="18">
        <v>3</v>
      </c>
      <c r="Y984" s="5">
        <v>1.7142857142857143E-4</v>
      </c>
    </row>
    <row r="985" spans="1:25" ht="57" x14ac:dyDescent="0.4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20">
        <v>179</v>
      </c>
      <c r="M985" t="b">
        <v>0</v>
      </c>
      <c r="N985" t="s">
        <v>8273</v>
      </c>
      <c r="O985" s="5">
        <f t="shared" si="75"/>
        <v>0.2950613611721471</v>
      </c>
      <c r="P985" s="18">
        <f t="shared" si="76"/>
        <v>171.79329608938548</v>
      </c>
      <c r="Q985" t="s">
        <v>8320</v>
      </c>
      <c r="R985" t="s">
        <v>8322</v>
      </c>
      <c r="S985" s="10">
        <f t="shared" si="77"/>
        <v>42574.667650462965</v>
      </c>
      <c r="T985" s="11">
        <f t="shared" si="78"/>
        <v>42605.870833333334</v>
      </c>
      <c r="U985">
        <f t="shared" si="79"/>
        <v>31</v>
      </c>
      <c r="W985" s="20">
        <v>179</v>
      </c>
      <c r="X985" s="18">
        <v>30751</v>
      </c>
      <c r="Y985" s="5">
        <v>0.2950613611721471</v>
      </c>
    </row>
    <row r="986" spans="1:25" ht="71.25" x14ac:dyDescent="0.4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20">
        <v>3</v>
      </c>
      <c r="M986" t="b">
        <v>0</v>
      </c>
      <c r="N986" t="s">
        <v>8273</v>
      </c>
      <c r="O986" s="5">
        <f t="shared" si="75"/>
        <v>1.06E-2</v>
      </c>
      <c r="P986" s="18">
        <f t="shared" si="76"/>
        <v>35.333333333333336</v>
      </c>
      <c r="Q986" t="s">
        <v>8320</v>
      </c>
      <c r="R986" t="s">
        <v>8322</v>
      </c>
      <c r="S986" s="10">
        <f t="shared" si="77"/>
        <v>42061.11583333333</v>
      </c>
      <c r="T986" s="11">
        <f t="shared" si="78"/>
        <v>42091.074166666673</v>
      </c>
      <c r="U986">
        <f t="shared" si="79"/>
        <v>30</v>
      </c>
      <c r="W986" s="20">
        <v>3</v>
      </c>
      <c r="X986" s="18">
        <v>106</v>
      </c>
      <c r="Y986" s="5">
        <v>1.06E-2</v>
      </c>
    </row>
    <row r="987" spans="1:25" ht="42.75" x14ac:dyDescent="0.4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20">
        <v>23</v>
      </c>
      <c r="M987" t="b">
        <v>0</v>
      </c>
      <c r="N987" t="s">
        <v>8273</v>
      </c>
      <c r="O987" s="5">
        <f t="shared" si="75"/>
        <v>6.2933333333333327E-2</v>
      </c>
      <c r="P987" s="18">
        <f t="shared" si="76"/>
        <v>82.086956521739125</v>
      </c>
      <c r="Q987" t="s">
        <v>8320</v>
      </c>
      <c r="R987" t="s">
        <v>8322</v>
      </c>
      <c r="S987" s="10">
        <f t="shared" si="77"/>
        <v>42339.967708333337</v>
      </c>
      <c r="T987" s="11">
        <f t="shared" si="78"/>
        <v>42369.958333333328</v>
      </c>
      <c r="U987">
        <f t="shared" si="79"/>
        <v>30</v>
      </c>
      <c r="W987" s="20">
        <v>23</v>
      </c>
      <c r="X987" s="18">
        <v>1888</v>
      </c>
      <c r="Y987" s="5">
        <v>6.2933333333333327E-2</v>
      </c>
    </row>
    <row r="988" spans="1:25" ht="42.75" x14ac:dyDescent="0.4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20">
        <v>23</v>
      </c>
      <c r="M988" t="b">
        <v>0</v>
      </c>
      <c r="N988" t="s">
        <v>8273</v>
      </c>
      <c r="O988" s="5">
        <f t="shared" si="75"/>
        <v>0.1275</v>
      </c>
      <c r="P988" s="18">
        <f t="shared" si="76"/>
        <v>110.8695652173913</v>
      </c>
      <c r="Q988" t="s">
        <v>8320</v>
      </c>
      <c r="R988" t="s">
        <v>8322</v>
      </c>
      <c r="S988" s="10">
        <f t="shared" si="77"/>
        <v>42324.767361111109</v>
      </c>
      <c r="T988" s="11">
        <f t="shared" si="78"/>
        <v>42379</v>
      </c>
      <c r="U988">
        <f t="shared" si="79"/>
        <v>55</v>
      </c>
      <c r="W988" s="20">
        <v>23</v>
      </c>
      <c r="X988" s="18">
        <v>2550</v>
      </c>
      <c r="Y988" s="5">
        <v>0.1275</v>
      </c>
    </row>
    <row r="989" spans="1:25" ht="42.75" x14ac:dyDescent="0.4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20">
        <v>41</v>
      </c>
      <c r="M989" t="b">
        <v>0</v>
      </c>
      <c r="N989" t="s">
        <v>8273</v>
      </c>
      <c r="O989" s="5">
        <f t="shared" si="75"/>
        <v>0.13220000000000001</v>
      </c>
      <c r="P989" s="18">
        <f t="shared" si="76"/>
        <v>161.21951219512195</v>
      </c>
      <c r="Q989" t="s">
        <v>8320</v>
      </c>
      <c r="R989" t="s">
        <v>8322</v>
      </c>
      <c r="S989" s="10">
        <f t="shared" si="77"/>
        <v>41773.294560185182</v>
      </c>
      <c r="T989" s="11">
        <f t="shared" si="78"/>
        <v>41813.294560185182</v>
      </c>
      <c r="U989">
        <f t="shared" si="79"/>
        <v>40</v>
      </c>
      <c r="W989" s="20">
        <v>41</v>
      </c>
      <c r="X989" s="18">
        <v>6610</v>
      </c>
      <c r="Y989" s="5">
        <v>0.13220000000000001</v>
      </c>
    </row>
    <row r="990" spans="1:25" ht="57" hidden="1" x14ac:dyDescent="0.4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20">
        <v>0</v>
      </c>
      <c r="M990" t="b">
        <v>0</v>
      </c>
      <c r="N990" t="s">
        <v>8273</v>
      </c>
      <c r="O990" s="5">
        <f t="shared" si="75"/>
        <v>0</v>
      </c>
      <c r="P990" s="18" t="e">
        <f t="shared" si="76"/>
        <v>#DIV/0!</v>
      </c>
      <c r="Q990" t="s">
        <v>8320</v>
      </c>
      <c r="R990" t="s">
        <v>8322</v>
      </c>
      <c r="S990" s="10">
        <f t="shared" si="77"/>
        <v>42614.356770833328</v>
      </c>
      <c r="T990" s="11">
        <f t="shared" si="78"/>
        <v>42644.356770833328</v>
      </c>
      <c r="U990">
        <f t="shared" si="79"/>
        <v>30</v>
      </c>
      <c r="W990" s="20">
        <v>0</v>
      </c>
      <c r="X990" s="18">
        <v>0</v>
      </c>
      <c r="Y990" s="5">
        <v>0</v>
      </c>
    </row>
    <row r="991" spans="1:25" x14ac:dyDescent="0.4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20">
        <v>32</v>
      </c>
      <c r="M991" t="b">
        <v>0</v>
      </c>
      <c r="N991" t="s">
        <v>8273</v>
      </c>
      <c r="O991" s="5">
        <f t="shared" si="75"/>
        <v>0.16769999999999999</v>
      </c>
      <c r="P991" s="18">
        <f t="shared" si="76"/>
        <v>52.40625</v>
      </c>
      <c r="Q991" t="s">
        <v>8320</v>
      </c>
      <c r="R991" t="s">
        <v>8322</v>
      </c>
      <c r="S991" s="10">
        <f t="shared" si="77"/>
        <v>42611.933969907404</v>
      </c>
      <c r="T991" s="11">
        <f t="shared" si="78"/>
        <v>42641.933969907404</v>
      </c>
      <c r="U991">
        <f t="shared" si="79"/>
        <v>30</v>
      </c>
      <c r="W991" s="20">
        <v>32</v>
      </c>
      <c r="X991" s="18">
        <v>1677</v>
      </c>
      <c r="Y991" s="5">
        <v>0.16769999999999999</v>
      </c>
    </row>
    <row r="992" spans="1:25" ht="42.75" hidden="1" x14ac:dyDescent="0.4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20">
        <v>2</v>
      </c>
      <c r="M992" t="b">
        <v>0</v>
      </c>
      <c r="N992" t="s">
        <v>8273</v>
      </c>
      <c r="O992" s="5">
        <f t="shared" si="75"/>
        <v>1.0399999999999999E-3</v>
      </c>
      <c r="P992" s="18">
        <f t="shared" si="76"/>
        <v>13</v>
      </c>
      <c r="Q992" t="s">
        <v>8320</v>
      </c>
      <c r="R992" t="s">
        <v>8322</v>
      </c>
      <c r="S992" s="10">
        <f t="shared" si="77"/>
        <v>41855.784305555557</v>
      </c>
      <c r="T992" s="11">
        <f t="shared" si="78"/>
        <v>41885.784305555557</v>
      </c>
      <c r="U992">
        <f t="shared" si="79"/>
        <v>30</v>
      </c>
      <c r="W992" s="20">
        <v>2</v>
      </c>
      <c r="X992" s="18">
        <v>26</v>
      </c>
      <c r="Y992" s="5">
        <v>1.0399999999999999E-3</v>
      </c>
    </row>
    <row r="993" spans="1:25" ht="71.25" x14ac:dyDescent="0.4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20">
        <v>7</v>
      </c>
      <c r="M993" t="b">
        <v>0</v>
      </c>
      <c r="N993" t="s">
        <v>8273</v>
      </c>
      <c r="O993" s="5">
        <f t="shared" si="75"/>
        <v>4.24E-2</v>
      </c>
      <c r="P993" s="18">
        <f t="shared" si="76"/>
        <v>30.285714285714285</v>
      </c>
      <c r="Q993" t="s">
        <v>8320</v>
      </c>
      <c r="R993" t="s">
        <v>8322</v>
      </c>
      <c r="S993" s="10">
        <f t="shared" si="77"/>
        <v>42538.75680555556</v>
      </c>
      <c r="T993" s="11">
        <f t="shared" si="78"/>
        <v>42563.785416666666</v>
      </c>
      <c r="U993">
        <f t="shared" si="79"/>
        <v>25</v>
      </c>
      <c r="W993" s="20">
        <v>7</v>
      </c>
      <c r="X993" s="18">
        <v>212</v>
      </c>
      <c r="Y993" s="5">
        <v>4.24E-2</v>
      </c>
    </row>
    <row r="994" spans="1:25" ht="42.75" hidden="1" x14ac:dyDescent="0.4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20">
        <v>4</v>
      </c>
      <c r="M994" t="b">
        <v>0</v>
      </c>
      <c r="N994" t="s">
        <v>8273</v>
      </c>
      <c r="O994" s="5">
        <f t="shared" si="75"/>
        <v>4.6699999999999997E-3</v>
      </c>
      <c r="P994" s="18">
        <f t="shared" si="76"/>
        <v>116.75</v>
      </c>
      <c r="Q994" t="s">
        <v>8320</v>
      </c>
      <c r="R994" t="s">
        <v>8322</v>
      </c>
      <c r="S994" s="10">
        <f t="shared" si="77"/>
        <v>42437.924988425926</v>
      </c>
      <c r="T994" s="11">
        <f t="shared" si="78"/>
        <v>42497.883321759262</v>
      </c>
      <c r="U994">
        <f t="shared" si="79"/>
        <v>60</v>
      </c>
      <c r="W994" s="20">
        <v>4</v>
      </c>
      <c r="X994" s="18">
        <v>467</v>
      </c>
      <c r="Y994" s="5">
        <v>4.6699999999999997E-3</v>
      </c>
    </row>
    <row r="995" spans="1:25" ht="42.75" x14ac:dyDescent="0.4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20">
        <v>196</v>
      </c>
      <c r="M995" t="b">
        <v>0</v>
      </c>
      <c r="N995" t="s">
        <v>8273</v>
      </c>
      <c r="O995" s="5">
        <f t="shared" si="75"/>
        <v>0.25087142857142858</v>
      </c>
      <c r="P995" s="18">
        <f t="shared" si="76"/>
        <v>89.59693877551021</v>
      </c>
      <c r="Q995" t="s">
        <v>8320</v>
      </c>
      <c r="R995" t="s">
        <v>8322</v>
      </c>
      <c r="S995" s="10">
        <f t="shared" si="77"/>
        <v>42652.964907407411</v>
      </c>
      <c r="T995" s="11">
        <f t="shared" si="78"/>
        <v>42686.208333333328</v>
      </c>
      <c r="U995">
        <f t="shared" si="79"/>
        <v>34</v>
      </c>
      <c r="W995" s="20">
        <v>196</v>
      </c>
      <c r="X995" s="18">
        <v>17561</v>
      </c>
      <c r="Y995" s="5">
        <v>0.25087142857142858</v>
      </c>
    </row>
    <row r="996" spans="1:25" ht="57" x14ac:dyDescent="0.4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20">
        <v>11</v>
      </c>
      <c r="M996" t="b">
        <v>0</v>
      </c>
      <c r="N996" t="s">
        <v>8273</v>
      </c>
      <c r="O996" s="5">
        <f t="shared" si="75"/>
        <v>2.3345000000000001E-2</v>
      </c>
      <c r="P996" s="18">
        <f t="shared" si="76"/>
        <v>424.45454545454544</v>
      </c>
      <c r="Q996" t="s">
        <v>8320</v>
      </c>
      <c r="R996" t="s">
        <v>8322</v>
      </c>
      <c r="S996" s="10">
        <f t="shared" si="77"/>
        <v>41921.263078703705</v>
      </c>
      <c r="T996" s="11">
        <f t="shared" si="78"/>
        <v>41973.957638888889</v>
      </c>
      <c r="U996">
        <f t="shared" si="79"/>
        <v>52</v>
      </c>
      <c r="W996" s="20">
        <v>11</v>
      </c>
      <c r="X996" s="18">
        <v>4669</v>
      </c>
      <c r="Y996" s="5">
        <v>2.3345000000000001E-2</v>
      </c>
    </row>
    <row r="997" spans="1:25" ht="42.75" x14ac:dyDescent="0.4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20">
        <v>9</v>
      </c>
      <c r="M997" t="b">
        <v>0</v>
      </c>
      <c r="N997" t="s">
        <v>8273</v>
      </c>
      <c r="O997" s="5">
        <f t="shared" si="75"/>
        <v>7.2599999999999998E-2</v>
      </c>
      <c r="P997" s="18">
        <f t="shared" si="76"/>
        <v>80.666666666666671</v>
      </c>
      <c r="Q997" t="s">
        <v>8320</v>
      </c>
      <c r="R997" t="s">
        <v>8322</v>
      </c>
      <c r="S997" s="10">
        <f t="shared" si="77"/>
        <v>41947.940740740742</v>
      </c>
      <c r="T997" s="11">
        <f t="shared" si="78"/>
        <v>41972.666666666672</v>
      </c>
      <c r="U997">
        <f t="shared" si="79"/>
        <v>25</v>
      </c>
      <c r="W997" s="20">
        <v>9</v>
      </c>
      <c r="X997" s="18">
        <v>726</v>
      </c>
      <c r="Y997" s="5">
        <v>7.2599999999999998E-2</v>
      </c>
    </row>
    <row r="998" spans="1:25" ht="28.5" x14ac:dyDescent="0.4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20">
        <v>5</v>
      </c>
      <c r="M998" t="b">
        <v>0</v>
      </c>
      <c r="N998" t="s">
        <v>8273</v>
      </c>
      <c r="O998" s="5">
        <f t="shared" si="75"/>
        <v>1.6250000000000001E-2</v>
      </c>
      <c r="P998" s="18">
        <f t="shared" si="76"/>
        <v>13</v>
      </c>
      <c r="Q998" t="s">
        <v>8320</v>
      </c>
      <c r="R998" t="s">
        <v>8322</v>
      </c>
      <c r="S998" s="10">
        <f t="shared" si="77"/>
        <v>41817.866435185184</v>
      </c>
      <c r="T998" s="11">
        <f t="shared" si="78"/>
        <v>41847.643750000003</v>
      </c>
      <c r="U998">
        <f t="shared" si="79"/>
        <v>30</v>
      </c>
      <c r="W998" s="20">
        <v>5</v>
      </c>
      <c r="X998" s="18">
        <v>65</v>
      </c>
      <c r="Y998" s="5">
        <v>1.6250000000000001E-2</v>
      </c>
    </row>
    <row r="999" spans="1:25" ht="28.5" x14ac:dyDescent="0.4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20">
        <v>8</v>
      </c>
      <c r="M999" t="b">
        <v>0</v>
      </c>
      <c r="N999" t="s">
        <v>8273</v>
      </c>
      <c r="O999" s="5">
        <f t="shared" si="75"/>
        <v>1.2999999999999999E-2</v>
      </c>
      <c r="P999" s="18">
        <f t="shared" si="76"/>
        <v>8.125</v>
      </c>
      <c r="Q999" t="s">
        <v>8320</v>
      </c>
      <c r="R999" t="s">
        <v>8322</v>
      </c>
      <c r="S999" s="10">
        <f t="shared" si="77"/>
        <v>41941.10297453704</v>
      </c>
      <c r="T999" s="11">
        <f t="shared" si="78"/>
        <v>41971.144641203704</v>
      </c>
      <c r="U999">
        <f t="shared" si="79"/>
        <v>30</v>
      </c>
      <c r="W999" s="20">
        <v>8</v>
      </c>
      <c r="X999" s="18">
        <v>65</v>
      </c>
      <c r="Y999" s="5">
        <v>1.2999999999999999E-2</v>
      </c>
    </row>
    <row r="1000" spans="1:25" ht="42.75" x14ac:dyDescent="0.4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20">
        <v>229</v>
      </c>
      <c r="M1000" t="b">
        <v>0</v>
      </c>
      <c r="N1000" t="s">
        <v>8273</v>
      </c>
      <c r="O1000" s="5">
        <f t="shared" si="75"/>
        <v>0.58558333333333334</v>
      </c>
      <c r="P1000" s="18">
        <f t="shared" si="76"/>
        <v>153.42794759825327</v>
      </c>
      <c r="Q1000" t="s">
        <v>8320</v>
      </c>
      <c r="R1000" t="s">
        <v>8322</v>
      </c>
      <c r="S1000" s="10">
        <f t="shared" si="77"/>
        <v>42282.168993055559</v>
      </c>
      <c r="T1000" s="11">
        <f t="shared" si="78"/>
        <v>42327.210659722223</v>
      </c>
      <c r="U1000">
        <f t="shared" si="79"/>
        <v>45</v>
      </c>
      <c r="W1000" s="20">
        <v>229</v>
      </c>
      <c r="X1000" s="18">
        <v>35135</v>
      </c>
      <c r="Y1000" s="5">
        <v>0.58558333333333334</v>
      </c>
    </row>
    <row r="1001" spans="1:25" ht="42.75" x14ac:dyDescent="0.4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20">
        <v>40</v>
      </c>
      <c r="M1001" t="b">
        <v>0</v>
      </c>
      <c r="N1001" t="s">
        <v>8273</v>
      </c>
      <c r="O1001" s="5">
        <f t="shared" si="75"/>
        <v>7.7886666666666673E-2</v>
      </c>
      <c r="P1001" s="18">
        <f t="shared" si="76"/>
        <v>292.07499999999999</v>
      </c>
      <c r="Q1001" t="s">
        <v>8320</v>
      </c>
      <c r="R1001" t="s">
        <v>8322</v>
      </c>
      <c r="S1001" s="10">
        <f t="shared" si="77"/>
        <v>41926.29965277778</v>
      </c>
      <c r="T1001" s="11">
        <f t="shared" si="78"/>
        <v>41956.334722222222</v>
      </c>
      <c r="U1001">
        <f t="shared" si="79"/>
        <v>30</v>
      </c>
      <c r="W1001" s="20">
        <v>40</v>
      </c>
      <c r="X1001" s="18">
        <v>11683</v>
      </c>
      <c r="Y1001" s="5">
        <v>7.7886666666666673E-2</v>
      </c>
    </row>
    <row r="1002" spans="1:25" ht="42.75" x14ac:dyDescent="0.4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20">
        <v>6</v>
      </c>
      <c r="M1002" t="b">
        <v>0</v>
      </c>
      <c r="N1002" t="s">
        <v>8273</v>
      </c>
      <c r="O1002" s="5">
        <f t="shared" si="75"/>
        <v>2.2157147647256063E-2</v>
      </c>
      <c r="P1002" s="18">
        <f t="shared" si="76"/>
        <v>3304</v>
      </c>
      <c r="Q1002" t="s">
        <v>8320</v>
      </c>
      <c r="R1002" t="s">
        <v>8322</v>
      </c>
      <c r="S1002" s="10">
        <f t="shared" si="77"/>
        <v>42749.059722222228</v>
      </c>
      <c r="T1002" s="11">
        <f t="shared" si="78"/>
        <v>42809.018055555556</v>
      </c>
      <c r="U1002">
        <f t="shared" si="79"/>
        <v>60</v>
      </c>
      <c r="W1002" s="20">
        <v>6</v>
      </c>
      <c r="X1002" s="18">
        <v>19824</v>
      </c>
      <c r="Y1002" s="5">
        <v>2.2157147647256063E-2</v>
      </c>
    </row>
    <row r="1003" spans="1:25" ht="42.75" x14ac:dyDescent="0.4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20">
        <v>4</v>
      </c>
      <c r="M1003" t="b">
        <v>0</v>
      </c>
      <c r="N1003" t="s">
        <v>8273</v>
      </c>
      <c r="O1003" s="5">
        <f t="shared" si="75"/>
        <v>1.04</v>
      </c>
      <c r="P1003" s="18">
        <f t="shared" si="76"/>
        <v>1300</v>
      </c>
      <c r="Q1003" t="s">
        <v>8320</v>
      </c>
      <c r="R1003" t="s">
        <v>8322</v>
      </c>
      <c r="S1003" s="10">
        <f t="shared" si="77"/>
        <v>42720.720057870371</v>
      </c>
      <c r="T1003" s="11">
        <f t="shared" si="78"/>
        <v>42765.720057870371</v>
      </c>
      <c r="U1003">
        <f t="shared" si="79"/>
        <v>45</v>
      </c>
      <c r="W1003" s="20">
        <v>4</v>
      </c>
      <c r="X1003" s="18">
        <v>5200</v>
      </c>
      <c r="Y1003" s="5">
        <v>1.04</v>
      </c>
    </row>
    <row r="1004" spans="1:25" ht="42.75" x14ac:dyDescent="0.4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20">
        <v>22</v>
      </c>
      <c r="M1004" t="b">
        <v>0</v>
      </c>
      <c r="N1004" t="s">
        <v>8273</v>
      </c>
      <c r="O1004" s="5">
        <f t="shared" si="75"/>
        <v>0.29602960296029601</v>
      </c>
      <c r="P1004" s="18">
        <f t="shared" si="76"/>
        <v>134.54545454545453</v>
      </c>
      <c r="Q1004" t="s">
        <v>8320</v>
      </c>
      <c r="R1004" t="s">
        <v>8322</v>
      </c>
      <c r="S1004" s="10">
        <f t="shared" si="77"/>
        <v>42325.684189814812</v>
      </c>
      <c r="T1004" s="11">
        <f t="shared" si="78"/>
        <v>42355.249305555553</v>
      </c>
      <c r="U1004">
        <f t="shared" si="79"/>
        <v>30</v>
      </c>
      <c r="W1004" s="20">
        <v>22</v>
      </c>
      <c r="X1004" s="18">
        <v>2960</v>
      </c>
      <c r="Y1004" s="5">
        <v>0.29602960296029601</v>
      </c>
    </row>
    <row r="1005" spans="1:25" ht="42.75" x14ac:dyDescent="0.4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20">
        <v>15</v>
      </c>
      <c r="M1005" t="b">
        <v>0</v>
      </c>
      <c r="N1005" t="s">
        <v>8273</v>
      </c>
      <c r="O1005" s="5">
        <f t="shared" si="75"/>
        <v>0.16055</v>
      </c>
      <c r="P1005" s="18">
        <f t="shared" si="76"/>
        <v>214.06666666666666</v>
      </c>
      <c r="Q1005" t="s">
        <v>8320</v>
      </c>
      <c r="R1005" t="s">
        <v>8322</v>
      </c>
      <c r="S1005" s="10">
        <f t="shared" si="77"/>
        <v>42780.709039351852</v>
      </c>
      <c r="T1005" s="11">
        <f t="shared" si="78"/>
        <v>42810.667372685188</v>
      </c>
      <c r="U1005">
        <f t="shared" si="79"/>
        <v>30</v>
      </c>
      <c r="W1005" s="20">
        <v>15</v>
      </c>
      <c r="X1005" s="18">
        <v>3211</v>
      </c>
      <c r="Y1005" s="5">
        <v>0.16055</v>
      </c>
    </row>
    <row r="1006" spans="1:25" ht="28.5" x14ac:dyDescent="0.4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20">
        <v>95</v>
      </c>
      <c r="M1006" t="b">
        <v>0</v>
      </c>
      <c r="N1006" t="s">
        <v>8273</v>
      </c>
      <c r="O1006" s="5">
        <f t="shared" si="75"/>
        <v>0.82208000000000003</v>
      </c>
      <c r="P1006" s="18">
        <f t="shared" si="76"/>
        <v>216.33684210526314</v>
      </c>
      <c r="Q1006" t="s">
        <v>8320</v>
      </c>
      <c r="R1006" t="s">
        <v>8322</v>
      </c>
      <c r="S1006" s="10">
        <f t="shared" si="77"/>
        <v>42388.708645833336</v>
      </c>
      <c r="T1006" s="11">
        <f t="shared" si="78"/>
        <v>42418.708645833336</v>
      </c>
      <c r="U1006">
        <f t="shared" si="79"/>
        <v>30</v>
      </c>
      <c r="W1006" s="20">
        <v>95</v>
      </c>
      <c r="X1006" s="18">
        <v>20552</v>
      </c>
      <c r="Y1006" s="5">
        <v>0.82208000000000003</v>
      </c>
    </row>
    <row r="1007" spans="1:25" ht="28.5" x14ac:dyDescent="0.4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20">
        <v>161</v>
      </c>
      <c r="M1007" t="b">
        <v>0</v>
      </c>
      <c r="N1007" t="s">
        <v>8273</v>
      </c>
      <c r="O1007" s="5">
        <f t="shared" si="75"/>
        <v>0.75051000000000001</v>
      </c>
      <c r="P1007" s="18">
        <f t="shared" si="76"/>
        <v>932.31055900621118</v>
      </c>
      <c r="Q1007" t="s">
        <v>8320</v>
      </c>
      <c r="R1007" t="s">
        <v>8322</v>
      </c>
      <c r="S1007" s="10">
        <f t="shared" si="77"/>
        <v>42276.624803240738</v>
      </c>
      <c r="T1007" s="11">
        <f t="shared" si="78"/>
        <v>42307.624803240738</v>
      </c>
      <c r="U1007">
        <f t="shared" si="79"/>
        <v>31</v>
      </c>
      <c r="W1007" s="20">
        <v>161</v>
      </c>
      <c r="X1007" s="18">
        <v>150102</v>
      </c>
      <c r="Y1007" s="5">
        <v>0.75051000000000001</v>
      </c>
    </row>
    <row r="1008" spans="1:25" ht="42.75" x14ac:dyDescent="0.4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20">
        <v>8</v>
      </c>
      <c r="M1008" t="b">
        <v>0</v>
      </c>
      <c r="N1008" t="s">
        <v>8273</v>
      </c>
      <c r="O1008" s="5">
        <f t="shared" si="75"/>
        <v>5.8500000000000003E-2</v>
      </c>
      <c r="P1008" s="18">
        <f t="shared" si="76"/>
        <v>29.25</v>
      </c>
      <c r="Q1008" t="s">
        <v>8320</v>
      </c>
      <c r="R1008" t="s">
        <v>8322</v>
      </c>
      <c r="S1008" s="10">
        <f t="shared" si="77"/>
        <v>41977.040185185186</v>
      </c>
      <c r="T1008" s="11">
        <f t="shared" si="78"/>
        <v>41985.299305555556</v>
      </c>
      <c r="U1008">
        <f t="shared" si="79"/>
        <v>8</v>
      </c>
      <c r="W1008" s="20">
        <v>8</v>
      </c>
      <c r="X1008" s="18">
        <v>234</v>
      </c>
      <c r="Y1008" s="5">
        <v>5.8500000000000003E-2</v>
      </c>
    </row>
    <row r="1009" spans="1:25" ht="42.75" x14ac:dyDescent="0.4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20">
        <v>76</v>
      </c>
      <c r="M1009" t="b">
        <v>0</v>
      </c>
      <c r="N1009" t="s">
        <v>8273</v>
      </c>
      <c r="O1009" s="5">
        <f t="shared" si="75"/>
        <v>0.44319999999999998</v>
      </c>
      <c r="P1009" s="18">
        <f t="shared" si="76"/>
        <v>174.94736842105263</v>
      </c>
      <c r="Q1009" t="s">
        <v>8320</v>
      </c>
      <c r="R1009" t="s">
        <v>8322</v>
      </c>
      <c r="S1009" s="10">
        <f t="shared" si="77"/>
        <v>42676.583599537036</v>
      </c>
      <c r="T1009" s="11">
        <f t="shared" si="78"/>
        <v>42718.6252662037</v>
      </c>
      <c r="U1009">
        <f t="shared" si="79"/>
        <v>42</v>
      </c>
      <c r="W1009" s="20">
        <v>76</v>
      </c>
      <c r="X1009" s="18">
        <v>13296</v>
      </c>
      <c r="Y1009" s="5">
        <v>0.44319999999999998</v>
      </c>
    </row>
    <row r="1010" spans="1:25" ht="42.75" hidden="1" x14ac:dyDescent="0.4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20">
        <v>1</v>
      </c>
      <c r="M1010" t="b">
        <v>0</v>
      </c>
      <c r="N1010" t="s">
        <v>8273</v>
      </c>
      <c r="O1010" s="5">
        <f t="shared" si="75"/>
        <v>2.6737967914438501E-3</v>
      </c>
      <c r="P1010" s="18">
        <f t="shared" si="76"/>
        <v>250</v>
      </c>
      <c r="Q1010" t="s">
        <v>8320</v>
      </c>
      <c r="R1010" t="s">
        <v>8322</v>
      </c>
      <c r="S1010" s="10">
        <f t="shared" si="77"/>
        <v>42702.809201388889</v>
      </c>
      <c r="T1010" s="11">
        <f t="shared" si="78"/>
        <v>42732.809201388889</v>
      </c>
      <c r="U1010">
        <f t="shared" si="79"/>
        <v>30</v>
      </c>
      <c r="W1010" s="20">
        <v>1</v>
      </c>
      <c r="X1010" s="18">
        <v>250</v>
      </c>
      <c r="Y1010" s="5">
        <v>2.6737967914438501E-3</v>
      </c>
    </row>
    <row r="1011" spans="1:25" ht="42.75" x14ac:dyDescent="0.4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20">
        <v>101</v>
      </c>
      <c r="M1011" t="b">
        <v>0</v>
      </c>
      <c r="N1011" t="s">
        <v>8273</v>
      </c>
      <c r="O1011" s="5">
        <f t="shared" si="75"/>
        <v>0.1313</v>
      </c>
      <c r="P1011" s="18">
        <f t="shared" si="76"/>
        <v>65</v>
      </c>
      <c r="Q1011" t="s">
        <v>8320</v>
      </c>
      <c r="R1011" t="s">
        <v>8322</v>
      </c>
      <c r="S1011" s="10">
        <f t="shared" si="77"/>
        <v>42510.604699074072</v>
      </c>
      <c r="T1011" s="11">
        <f t="shared" si="78"/>
        <v>42540.604699074072</v>
      </c>
      <c r="U1011">
        <f t="shared" si="79"/>
        <v>30</v>
      </c>
      <c r="W1011" s="20">
        <v>101</v>
      </c>
      <c r="X1011" s="18">
        <v>6565</v>
      </c>
      <c r="Y1011" s="5">
        <v>0.1313</v>
      </c>
    </row>
    <row r="1012" spans="1:25" ht="42.75" hidden="1" x14ac:dyDescent="0.4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20">
        <v>4</v>
      </c>
      <c r="M1012" t="b">
        <v>0</v>
      </c>
      <c r="N1012" t="s">
        <v>8273</v>
      </c>
      <c r="O1012" s="5">
        <f t="shared" si="75"/>
        <v>1.9088937093275488E-3</v>
      </c>
      <c r="P1012" s="18">
        <f t="shared" si="76"/>
        <v>55</v>
      </c>
      <c r="Q1012" t="s">
        <v>8320</v>
      </c>
      <c r="R1012" t="s">
        <v>8322</v>
      </c>
      <c r="S1012" s="10">
        <f t="shared" si="77"/>
        <v>42561.829421296294</v>
      </c>
      <c r="T1012" s="11">
        <f t="shared" si="78"/>
        <v>42618.124305555553</v>
      </c>
      <c r="U1012">
        <f t="shared" si="79"/>
        <v>57</v>
      </c>
      <c r="W1012" s="20">
        <v>4</v>
      </c>
      <c r="X1012" s="18">
        <v>220</v>
      </c>
      <c r="Y1012" s="5">
        <v>1.9088937093275488E-3</v>
      </c>
    </row>
    <row r="1013" spans="1:25" ht="42.75" hidden="1" x14ac:dyDescent="0.4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20">
        <v>1</v>
      </c>
      <c r="M1013" t="b">
        <v>0</v>
      </c>
      <c r="N1013" t="s">
        <v>8273</v>
      </c>
      <c r="O1013" s="5">
        <f t="shared" si="75"/>
        <v>3.7499999999999999E-3</v>
      </c>
      <c r="P1013" s="18">
        <f t="shared" si="76"/>
        <v>75</v>
      </c>
      <c r="Q1013" t="s">
        <v>8320</v>
      </c>
      <c r="R1013" t="s">
        <v>8322</v>
      </c>
      <c r="S1013" s="10">
        <f t="shared" si="77"/>
        <v>41946.898090277777</v>
      </c>
      <c r="T1013" s="11">
        <f t="shared" si="78"/>
        <v>41991.898090277777</v>
      </c>
      <c r="U1013">
        <f t="shared" si="79"/>
        <v>45</v>
      </c>
      <c r="W1013" s="20">
        <v>1</v>
      </c>
      <c r="X1013" s="18">
        <v>75</v>
      </c>
      <c r="Y1013" s="5">
        <v>3.7499999999999999E-3</v>
      </c>
    </row>
    <row r="1014" spans="1:25" ht="57" hidden="1" x14ac:dyDescent="0.4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20">
        <v>775</v>
      </c>
      <c r="M1014" t="b">
        <v>0</v>
      </c>
      <c r="N1014" t="s">
        <v>8273</v>
      </c>
      <c r="O1014" s="5">
        <f t="shared" si="75"/>
        <v>215.35021</v>
      </c>
      <c r="P1014" s="18">
        <f t="shared" si="76"/>
        <v>1389.3561935483872</v>
      </c>
      <c r="Q1014" t="s">
        <v>8320</v>
      </c>
      <c r="R1014" t="s">
        <v>8322</v>
      </c>
      <c r="S1014" s="10">
        <f t="shared" si="77"/>
        <v>42714.440416666665</v>
      </c>
      <c r="T1014" s="11">
        <f t="shared" si="78"/>
        <v>42759.440416666665</v>
      </c>
      <c r="U1014">
        <f t="shared" si="79"/>
        <v>45</v>
      </c>
      <c r="W1014" s="20">
        <v>775</v>
      </c>
      <c r="X1014" s="18">
        <v>1076751.05</v>
      </c>
      <c r="Y1014" s="5">
        <v>215.35021</v>
      </c>
    </row>
    <row r="1015" spans="1:25" ht="42.75" x14ac:dyDescent="0.4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20">
        <v>90</v>
      </c>
      <c r="M1015" t="b">
        <v>0</v>
      </c>
      <c r="N1015" t="s">
        <v>8273</v>
      </c>
      <c r="O1015" s="5">
        <f t="shared" si="75"/>
        <v>0.34527999999999998</v>
      </c>
      <c r="P1015" s="18">
        <f t="shared" si="76"/>
        <v>95.911111111111111</v>
      </c>
      <c r="Q1015" t="s">
        <v>8320</v>
      </c>
      <c r="R1015" t="s">
        <v>8322</v>
      </c>
      <c r="S1015" s="10">
        <f t="shared" si="77"/>
        <v>42339.833981481483</v>
      </c>
      <c r="T1015" s="11">
        <f t="shared" si="78"/>
        <v>42367.833333333328</v>
      </c>
      <c r="U1015">
        <f t="shared" si="79"/>
        <v>28</v>
      </c>
      <c r="W1015" s="20">
        <v>90</v>
      </c>
      <c r="X1015" s="18">
        <v>8632</v>
      </c>
      <c r="Y1015" s="5">
        <v>0.34527999999999998</v>
      </c>
    </row>
    <row r="1016" spans="1:25" ht="28.5" x14ac:dyDescent="0.4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20">
        <v>16</v>
      </c>
      <c r="M1016" t="b">
        <v>0</v>
      </c>
      <c r="N1016" t="s">
        <v>8273</v>
      </c>
      <c r="O1016" s="5">
        <f t="shared" si="75"/>
        <v>0.30599999999999999</v>
      </c>
      <c r="P1016" s="18">
        <f t="shared" si="76"/>
        <v>191.25</v>
      </c>
      <c r="Q1016" t="s">
        <v>8320</v>
      </c>
      <c r="R1016" t="s">
        <v>8322</v>
      </c>
      <c r="S1016" s="10">
        <f t="shared" si="77"/>
        <v>41955.002488425926</v>
      </c>
      <c r="T1016" s="11">
        <f t="shared" si="78"/>
        <v>42005.002488425926</v>
      </c>
      <c r="U1016">
        <f t="shared" si="79"/>
        <v>50</v>
      </c>
      <c r="W1016" s="20">
        <v>16</v>
      </c>
      <c r="X1016" s="18">
        <v>3060</v>
      </c>
      <c r="Y1016" s="5">
        <v>0.30599999999999999</v>
      </c>
    </row>
    <row r="1017" spans="1:25" ht="28.5" x14ac:dyDescent="0.4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20">
        <v>6</v>
      </c>
      <c r="M1017" t="b">
        <v>0</v>
      </c>
      <c r="N1017" t="s">
        <v>8273</v>
      </c>
      <c r="O1017" s="5">
        <f t="shared" si="75"/>
        <v>2.6666666666666668E-2</v>
      </c>
      <c r="P1017" s="18">
        <f t="shared" si="76"/>
        <v>40</v>
      </c>
      <c r="Q1017" t="s">
        <v>8320</v>
      </c>
      <c r="R1017" t="s">
        <v>8322</v>
      </c>
      <c r="S1017" s="10">
        <f t="shared" si="77"/>
        <v>42303.878414351857</v>
      </c>
      <c r="T1017" s="11">
        <f t="shared" si="78"/>
        <v>42333.920081018514</v>
      </c>
      <c r="U1017">
        <f t="shared" si="79"/>
        <v>30</v>
      </c>
      <c r="W1017" s="20">
        <v>6</v>
      </c>
      <c r="X1017" s="18">
        <v>240</v>
      </c>
      <c r="Y1017" s="5">
        <v>2.6666666666666668E-2</v>
      </c>
    </row>
    <row r="1018" spans="1:25" ht="42.75" x14ac:dyDescent="0.4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20">
        <v>38</v>
      </c>
      <c r="M1018" t="b">
        <v>0</v>
      </c>
      <c r="N1018" t="s">
        <v>8273</v>
      </c>
      <c r="O1018" s="5">
        <f t="shared" si="75"/>
        <v>2.8420000000000001E-2</v>
      </c>
      <c r="P1018" s="18">
        <f t="shared" si="76"/>
        <v>74.78947368421052</v>
      </c>
      <c r="Q1018" t="s">
        <v>8320</v>
      </c>
      <c r="R1018" t="s">
        <v>8322</v>
      </c>
      <c r="S1018" s="10">
        <f t="shared" si="77"/>
        <v>42422.107129629629</v>
      </c>
      <c r="T1018" s="11">
        <f t="shared" si="78"/>
        <v>42467.065462962957</v>
      </c>
      <c r="U1018">
        <f t="shared" si="79"/>
        <v>45</v>
      </c>
      <c r="W1018" s="20">
        <v>38</v>
      </c>
      <c r="X1018" s="18">
        <v>2842</v>
      </c>
      <c r="Y1018" s="5">
        <v>2.8420000000000001E-2</v>
      </c>
    </row>
    <row r="1019" spans="1:25" ht="42.75" x14ac:dyDescent="0.4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20">
        <v>355</v>
      </c>
      <c r="M1019" t="b">
        <v>0</v>
      </c>
      <c r="N1019" t="s">
        <v>8273</v>
      </c>
      <c r="O1019" s="5">
        <f t="shared" si="75"/>
        <v>0.22878799999999999</v>
      </c>
      <c r="P1019" s="18">
        <f t="shared" si="76"/>
        <v>161.11830985915492</v>
      </c>
      <c r="Q1019" t="s">
        <v>8320</v>
      </c>
      <c r="R1019" t="s">
        <v>8322</v>
      </c>
      <c r="S1019" s="10">
        <f t="shared" si="77"/>
        <v>42289.675173611111</v>
      </c>
      <c r="T1019" s="11">
        <f t="shared" si="78"/>
        <v>42329.716840277775</v>
      </c>
      <c r="U1019">
        <f t="shared" si="79"/>
        <v>40</v>
      </c>
      <c r="W1019" s="20">
        <v>355</v>
      </c>
      <c r="X1019" s="18">
        <v>57197</v>
      </c>
      <c r="Y1019" s="5">
        <v>0.22878799999999999</v>
      </c>
    </row>
    <row r="1020" spans="1:25" ht="42.75" x14ac:dyDescent="0.4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20">
        <v>7</v>
      </c>
      <c r="M1020" t="b">
        <v>0</v>
      </c>
      <c r="N1020" t="s">
        <v>8273</v>
      </c>
      <c r="O1020" s="5">
        <f t="shared" si="75"/>
        <v>3.1050000000000001E-2</v>
      </c>
      <c r="P1020" s="18">
        <f t="shared" si="76"/>
        <v>88.714285714285708</v>
      </c>
      <c r="Q1020" t="s">
        <v>8320</v>
      </c>
      <c r="R1020" t="s">
        <v>8322</v>
      </c>
      <c r="S1020" s="10">
        <f t="shared" si="77"/>
        <v>42535.492280092592</v>
      </c>
      <c r="T1020" s="11">
        <f t="shared" si="78"/>
        <v>42565.492280092592</v>
      </c>
      <c r="U1020">
        <f t="shared" si="79"/>
        <v>30</v>
      </c>
      <c r="W1020" s="20">
        <v>7</v>
      </c>
      <c r="X1020" s="18">
        <v>621</v>
      </c>
      <c r="Y1020" s="5">
        <v>3.1050000000000001E-2</v>
      </c>
    </row>
    <row r="1021" spans="1:25" ht="28.5" hidden="1" x14ac:dyDescent="0.4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20">
        <v>400</v>
      </c>
      <c r="M1021" t="b">
        <v>0</v>
      </c>
      <c r="N1021" t="s">
        <v>8273</v>
      </c>
      <c r="O1021" s="5">
        <f t="shared" si="75"/>
        <v>0.47333333333333333</v>
      </c>
      <c r="P1021" s="18">
        <f t="shared" si="76"/>
        <v>53.25</v>
      </c>
      <c r="Q1021" t="s">
        <v>8320</v>
      </c>
      <c r="R1021" t="s">
        <v>8322</v>
      </c>
      <c r="S1021" s="10">
        <f t="shared" si="77"/>
        <v>42009.973946759259</v>
      </c>
      <c r="T1021" s="11">
        <f t="shared" si="78"/>
        <v>42039.973946759259</v>
      </c>
      <c r="U1021">
        <f t="shared" si="79"/>
        <v>30</v>
      </c>
      <c r="W1021" s="20">
        <v>400</v>
      </c>
      <c r="X1021" s="18">
        <v>21300</v>
      </c>
      <c r="Y1021" s="5">
        <v>0.47333333333333333</v>
      </c>
    </row>
    <row r="1022" spans="1:25" ht="42.75" x14ac:dyDescent="0.4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20">
        <v>30</v>
      </c>
      <c r="M1022" t="b">
        <v>1</v>
      </c>
      <c r="N1022" t="s">
        <v>8280</v>
      </c>
      <c r="O1022" s="5">
        <f t="shared" si="75"/>
        <v>2.0554838709677421</v>
      </c>
      <c r="P1022" s="18">
        <f t="shared" si="76"/>
        <v>106.2</v>
      </c>
      <c r="Q1022" t="s">
        <v>8326</v>
      </c>
      <c r="R1022" t="s">
        <v>8331</v>
      </c>
      <c r="S1022" s="10">
        <f t="shared" si="77"/>
        <v>42127.069548611107</v>
      </c>
      <c r="T1022" s="11">
        <f t="shared" si="78"/>
        <v>42157.032638888893</v>
      </c>
      <c r="U1022">
        <f t="shared" si="79"/>
        <v>30</v>
      </c>
      <c r="W1022" s="20">
        <v>30</v>
      </c>
      <c r="X1022" s="18">
        <v>3186</v>
      </c>
      <c r="Y1022" s="5">
        <v>2.0554838709677421</v>
      </c>
    </row>
    <row r="1023" spans="1:25" ht="42.75" hidden="1" x14ac:dyDescent="0.4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20">
        <v>478</v>
      </c>
      <c r="M1023" t="b">
        <v>1</v>
      </c>
      <c r="N1023" t="s">
        <v>8280</v>
      </c>
      <c r="O1023" s="5">
        <f t="shared" si="75"/>
        <v>3.5180366666666667</v>
      </c>
      <c r="P1023" s="18">
        <f t="shared" si="76"/>
        <v>22.079728033472804</v>
      </c>
      <c r="Q1023" t="s">
        <v>8326</v>
      </c>
      <c r="R1023" t="s">
        <v>8331</v>
      </c>
      <c r="S1023" s="10">
        <f t="shared" si="77"/>
        <v>42271.251979166671</v>
      </c>
      <c r="T1023" s="11">
        <f t="shared" si="78"/>
        <v>42294.166666666672</v>
      </c>
      <c r="U1023">
        <f t="shared" si="79"/>
        <v>23</v>
      </c>
      <c r="W1023" s="20">
        <v>478</v>
      </c>
      <c r="X1023" s="18">
        <v>10554.11</v>
      </c>
      <c r="Y1023" s="5">
        <v>3.5180366666666667</v>
      </c>
    </row>
    <row r="1024" spans="1:25" ht="28.5" x14ac:dyDescent="0.4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20">
        <v>74</v>
      </c>
      <c r="M1024" t="b">
        <v>1</v>
      </c>
      <c r="N1024" t="s">
        <v>8280</v>
      </c>
      <c r="O1024" s="5">
        <f t="shared" si="75"/>
        <v>1.149</v>
      </c>
      <c r="P1024" s="18">
        <f t="shared" si="76"/>
        <v>31.054054054054053</v>
      </c>
      <c r="Q1024" t="s">
        <v>8326</v>
      </c>
      <c r="R1024" t="s">
        <v>8331</v>
      </c>
      <c r="S1024" s="10">
        <f t="shared" si="77"/>
        <v>42111.646724537044</v>
      </c>
      <c r="T1024" s="11">
        <f t="shared" si="78"/>
        <v>42141.646724537044</v>
      </c>
      <c r="U1024">
        <f t="shared" si="79"/>
        <v>30</v>
      </c>
      <c r="W1024" s="20">
        <v>74</v>
      </c>
      <c r="X1024" s="18">
        <v>2298</v>
      </c>
      <c r="Y1024" s="5">
        <v>1.149</v>
      </c>
    </row>
    <row r="1025" spans="1:25" ht="42.75" x14ac:dyDescent="0.4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20">
        <v>131</v>
      </c>
      <c r="M1025" t="b">
        <v>1</v>
      </c>
      <c r="N1025" t="s">
        <v>8280</v>
      </c>
      <c r="O1025" s="5">
        <f t="shared" si="75"/>
        <v>2.3715000000000002</v>
      </c>
      <c r="P1025" s="18">
        <f t="shared" si="76"/>
        <v>36.206106870229007</v>
      </c>
      <c r="Q1025" t="s">
        <v>8326</v>
      </c>
      <c r="R1025" t="s">
        <v>8331</v>
      </c>
      <c r="S1025" s="10">
        <f t="shared" si="77"/>
        <v>42145.919687500005</v>
      </c>
      <c r="T1025" s="11">
        <f t="shared" si="78"/>
        <v>42175.919687500005</v>
      </c>
      <c r="U1025">
        <f t="shared" si="79"/>
        <v>30</v>
      </c>
      <c r="W1025" s="20">
        <v>131</v>
      </c>
      <c r="X1025" s="18">
        <v>4743</v>
      </c>
      <c r="Y1025" s="5">
        <v>2.3715000000000002</v>
      </c>
    </row>
    <row r="1026" spans="1:25" ht="42.75" x14ac:dyDescent="0.4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20">
        <v>61</v>
      </c>
      <c r="M1026" t="b">
        <v>1</v>
      </c>
      <c r="N1026" t="s">
        <v>8280</v>
      </c>
      <c r="O1026" s="5">
        <f t="shared" si="75"/>
        <v>1.1863774999999999</v>
      </c>
      <c r="P1026" s="18">
        <f t="shared" si="76"/>
        <v>388.9762295081967</v>
      </c>
      <c r="Q1026" t="s">
        <v>8326</v>
      </c>
      <c r="R1026" t="s">
        <v>8331</v>
      </c>
      <c r="S1026" s="10">
        <f t="shared" si="77"/>
        <v>42370.580590277779</v>
      </c>
      <c r="T1026" s="11">
        <f t="shared" si="78"/>
        <v>42400.580590277779</v>
      </c>
      <c r="U1026">
        <f t="shared" si="79"/>
        <v>30</v>
      </c>
      <c r="W1026" s="20">
        <v>61</v>
      </c>
      <c r="X1026" s="18">
        <v>23727.55</v>
      </c>
      <c r="Y1026" s="5">
        <v>1.1863774999999999</v>
      </c>
    </row>
    <row r="1027" spans="1:25" ht="28.5" hidden="1" x14ac:dyDescent="0.4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20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18">
        <f t="shared" ref="P1027:P1090" si="81">E1027/L1027</f>
        <v>71.848571428571432</v>
      </c>
      <c r="Q1027" t="s">
        <v>8326</v>
      </c>
      <c r="R1027" t="s">
        <v>8331</v>
      </c>
      <c r="S1027" s="10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_xlfn.DAYS(T1027,S1027)</f>
        <v>30</v>
      </c>
      <c r="W1027" s="20">
        <v>1071</v>
      </c>
      <c r="X1027" s="18">
        <v>76949.820000000007</v>
      </c>
      <c r="Y1027" s="5">
        <v>1.099283142857143</v>
      </c>
    </row>
    <row r="1028" spans="1:25" ht="42.75" x14ac:dyDescent="0.4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20">
        <v>122</v>
      </c>
      <c r="M1028" t="b">
        <v>1</v>
      </c>
      <c r="N1028" t="s">
        <v>8280</v>
      </c>
      <c r="O1028" s="5">
        <f t="shared" si="80"/>
        <v>1.0000828571428571</v>
      </c>
      <c r="P1028" s="18">
        <f t="shared" si="81"/>
        <v>57.381803278688523</v>
      </c>
      <c r="Q1028" t="s">
        <v>8326</v>
      </c>
      <c r="R1028" t="s">
        <v>8331</v>
      </c>
      <c r="S1028" s="10">
        <f t="shared" si="82"/>
        <v>42426.407592592594</v>
      </c>
      <c r="T1028" s="11">
        <f t="shared" si="83"/>
        <v>42460.365925925929</v>
      </c>
      <c r="U1028">
        <f t="shared" si="84"/>
        <v>34</v>
      </c>
      <c r="W1028" s="20">
        <v>122</v>
      </c>
      <c r="X1028" s="18">
        <v>7000.58</v>
      </c>
      <c r="Y1028" s="5">
        <v>1.0000828571428571</v>
      </c>
    </row>
    <row r="1029" spans="1:25" ht="42.75" x14ac:dyDescent="0.4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20">
        <v>111</v>
      </c>
      <c r="M1029" t="b">
        <v>1</v>
      </c>
      <c r="N1029" t="s">
        <v>8280</v>
      </c>
      <c r="O1029" s="5">
        <f t="shared" si="80"/>
        <v>1.0309292094387414</v>
      </c>
      <c r="P1029" s="18">
        <f t="shared" si="81"/>
        <v>69.666666666666671</v>
      </c>
      <c r="Q1029" t="s">
        <v>8326</v>
      </c>
      <c r="R1029" t="s">
        <v>8331</v>
      </c>
      <c r="S1029" s="10">
        <f t="shared" si="82"/>
        <v>41905.034108796295</v>
      </c>
      <c r="T1029" s="11">
        <f t="shared" si="83"/>
        <v>41935.034108796295</v>
      </c>
      <c r="U1029">
        <f t="shared" si="84"/>
        <v>30</v>
      </c>
      <c r="W1029" s="20">
        <v>111</v>
      </c>
      <c r="X1029" s="18">
        <v>7733</v>
      </c>
      <c r="Y1029" s="5">
        <v>1.0309292094387414</v>
      </c>
    </row>
    <row r="1030" spans="1:25" ht="42.75" x14ac:dyDescent="0.4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20">
        <v>255</v>
      </c>
      <c r="M1030" t="b">
        <v>1</v>
      </c>
      <c r="N1030" t="s">
        <v>8280</v>
      </c>
      <c r="O1030" s="5">
        <f t="shared" si="80"/>
        <v>1.1727000000000001</v>
      </c>
      <c r="P1030" s="18">
        <f t="shared" si="81"/>
        <v>45.988235294117644</v>
      </c>
      <c r="Q1030" t="s">
        <v>8326</v>
      </c>
      <c r="R1030" t="s">
        <v>8331</v>
      </c>
      <c r="S1030" s="10">
        <f t="shared" si="82"/>
        <v>42755.627372685187</v>
      </c>
      <c r="T1030" s="11">
        <f t="shared" si="83"/>
        <v>42800.833333333328</v>
      </c>
      <c r="U1030">
        <f t="shared" si="84"/>
        <v>45</v>
      </c>
      <c r="W1030" s="20">
        <v>255</v>
      </c>
      <c r="X1030" s="18">
        <v>11727</v>
      </c>
      <c r="Y1030" s="5">
        <v>1.1727000000000001</v>
      </c>
    </row>
    <row r="1031" spans="1:25" ht="28.5" x14ac:dyDescent="0.4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20">
        <v>141</v>
      </c>
      <c r="M1031" t="b">
        <v>1</v>
      </c>
      <c r="N1031" t="s">
        <v>8280</v>
      </c>
      <c r="O1031" s="5">
        <f t="shared" si="80"/>
        <v>1.1175999999999999</v>
      </c>
      <c r="P1031" s="18">
        <f t="shared" si="81"/>
        <v>79.262411347517727</v>
      </c>
      <c r="Q1031" t="s">
        <v>8326</v>
      </c>
      <c r="R1031" t="s">
        <v>8331</v>
      </c>
      <c r="S1031" s="10">
        <f t="shared" si="82"/>
        <v>42044.711886574078</v>
      </c>
      <c r="T1031" s="11">
        <f t="shared" si="83"/>
        <v>42098.915972222225</v>
      </c>
      <c r="U1031">
        <f t="shared" si="84"/>
        <v>54</v>
      </c>
      <c r="W1031" s="20">
        <v>141</v>
      </c>
      <c r="X1031" s="18">
        <v>11176</v>
      </c>
      <c r="Y1031" s="5">
        <v>1.1175999999999999</v>
      </c>
    </row>
    <row r="1032" spans="1:25" ht="28.5" x14ac:dyDescent="0.4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20">
        <v>159</v>
      </c>
      <c r="M1032" t="b">
        <v>1</v>
      </c>
      <c r="N1032" t="s">
        <v>8280</v>
      </c>
      <c r="O1032" s="5">
        <f t="shared" si="80"/>
        <v>3.4209999999999998</v>
      </c>
      <c r="P1032" s="18">
        <f t="shared" si="81"/>
        <v>43.031446540880502</v>
      </c>
      <c r="Q1032" t="s">
        <v>8326</v>
      </c>
      <c r="R1032" t="s">
        <v>8331</v>
      </c>
      <c r="S1032" s="10">
        <f t="shared" si="82"/>
        <v>42611.483206018514</v>
      </c>
      <c r="T1032" s="11">
        <f t="shared" si="83"/>
        <v>42625.483206018514</v>
      </c>
      <c r="U1032">
        <f t="shared" si="84"/>
        <v>14</v>
      </c>
      <c r="W1032" s="20">
        <v>159</v>
      </c>
      <c r="X1032" s="18">
        <v>6842</v>
      </c>
      <c r="Y1032" s="5">
        <v>3.4209999999999998</v>
      </c>
    </row>
    <row r="1033" spans="1:25" ht="42.75" x14ac:dyDescent="0.4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20">
        <v>99</v>
      </c>
      <c r="M1033" t="b">
        <v>1</v>
      </c>
      <c r="N1033" t="s">
        <v>8280</v>
      </c>
      <c r="O1033" s="5">
        <f t="shared" si="80"/>
        <v>1.0740000000000001</v>
      </c>
      <c r="P1033" s="18">
        <f t="shared" si="81"/>
        <v>108.48484848484848</v>
      </c>
      <c r="Q1033" t="s">
        <v>8326</v>
      </c>
      <c r="R1033" t="s">
        <v>8331</v>
      </c>
      <c r="S1033" s="10">
        <f t="shared" si="82"/>
        <v>42324.764004629629</v>
      </c>
      <c r="T1033" s="11">
        <f t="shared" si="83"/>
        <v>42354.764004629629</v>
      </c>
      <c r="U1033">
        <f t="shared" si="84"/>
        <v>30</v>
      </c>
      <c r="W1033" s="20">
        <v>99</v>
      </c>
      <c r="X1033" s="18">
        <v>10740</v>
      </c>
      <c r="Y1033" s="5">
        <v>1.0740000000000001</v>
      </c>
    </row>
    <row r="1034" spans="1:25" x14ac:dyDescent="0.4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20">
        <v>96</v>
      </c>
      <c r="M1034" t="b">
        <v>1</v>
      </c>
      <c r="N1034" t="s">
        <v>8280</v>
      </c>
      <c r="O1034" s="5">
        <f t="shared" si="80"/>
        <v>1.0849703703703704</v>
      </c>
      <c r="P1034" s="18">
        <f t="shared" si="81"/>
        <v>61.029583333333335</v>
      </c>
      <c r="Q1034" t="s">
        <v>8326</v>
      </c>
      <c r="R1034" t="s">
        <v>8331</v>
      </c>
      <c r="S1034" s="10">
        <f t="shared" si="82"/>
        <v>42514.666956018518</v>
      </c>
      <c r="T1034" s="11">
        <f t="shared" si="83"/>
        <v>42544.666956018518</v>
      </c>
      <c r="U1034">
        <f t="shared" si="84"/>
        <v>30</v>
      </c>
      <c r="W1034" s="20">
        <v>96</v>
      </c>
      <c r="X1034" s="18">
        <v>5858.84</v>
      </c>
      <c r="Y1034" s="5">
        <v>1.0849703703703704</v>
      </c>
    </row>
    <row r="1035" spans="1:25" ht="42.75" x14ac:dyDescent="0.4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20">
        <v>27</v>
      </c>
      <c r="M1035" t="b">
        <v>1</v>
      </c>
      <c r="N1035" t="s">
        <v>8280</v>
      </c>
      <c r="O1035" s="5">
        <f t="shared" si="80"/>
        <v>1.0286144578313252</v>
      </c>
      <c r="P1035" s="18">
        <f t="shared" si="81"/>
        <v>50.592592592592595</v>
      </c>
      <c r="Q1035" t="s">
        <v>8326</v>
      </c>
      <c r="R1035" t="s">
        <v>8331</v>
      </c>
      <c r="S1035" s="10">
        <f t="shared" si="82"/>
        <v>42688.732407407413</v>
      </c>
      <c r="T1035" s="11">
        <f t="shared" si="83"/>
        <v>42716.732407407413</v>
      </c>
      <c r="U1035">
        <f t="shared" si="84"/>
        <v>28</v>
      </c>
      <c r="W1035" s="20">
        <v>27</v>
      </c>
      <c r="X1035" s="18">
        <v>1366</v>
      </c>
      <c r="Y1035" s="5">
        <v>1.0286144578313252</v>
      </c>
    </row>
    <row r="1036" spans="1:25" ht="42.75" x14ac:dyDescent="0.4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20">
        <v>166</v>
      </c>
      <c r="M1036" t="b">
        <v>1</v>
      </c>
      <c r="N1036" t="s">
        <v>8280</v>
      </c>
      <c r="O1036" s="5">
        <f t="shared" si="80"/>
        <v>1.3000180000000001</v>
      </c>
      <c r="P1036" s="18">
        <f t="shared" si="81"/>
        <v>39.157168674698795</v>
      </c>
      <c r="Q1036" t="s">
        <v>8326</v>
      </c>
      <c r="R1036" t="s">
        <v>8331</v>
      </c>
      <c r="S1036" s="10">
        <f t="shared" si="82"/>
        <v>42555.166712962964</v>
      </c>
      <c r="T1036" s="11">
        <f t="shared" si="83"/>
        <v>42587.165972222225</v>
      </c>
      <c r="U1036">
        <f t="shared" si="84"/>
        <v>32</v>
      </c>
      <c r="W1036" s="20">
        <v>166</v>
      </c>
      <c r="X1036" s="18">
        <v>6500.09</v>
      </c>
      <c r="Y1036" s="5">
        <v>1.3000180000000001</v>
      </c>
    </row>
    <row r="1037" spans="1:25" ht="42.75" x14ac:dyDescent="0.4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20">
        <v>76</v>
      </c>
      <c r="M1037" t="b">
        <v>1</v>
      </c>
      <c r="N1037" t="s">
        <v>8280</v>
      </c>
      <c r="O1037" s="5">
        <f t="shared" si="80"/>
        <v>1.0765217391304347</v>
      </c>
      <c r="P1037" s="18">
        <f t="shared" si="81"/>
        <v>65.15789473684211</v>
      </c>
      <c r="Q1037" t="s">
        <v>8326</v>
      </c>
      <c r="R1037" t="s">
        <v>8331</v>
      </c>
      <c r="S1037" s="10">
        <f t="shared" si="82"/>
        <v>42016.641435185185</v>
      </c>
      <c r="T1037" s="11">
        <f t="shared" si="83"/>
        <v>42046.641435185185</v>
      </c>
      <c r="U1037">
        <f t="shared" si="84"/>
        <v>30</v>
      </c>
      <c r="W1037" s="20">
        <v>76</v>
      </c>
      <c r="X1037" s="18">
        <v>4952</v>
      </c>
      <c r="Y1037" s="5">
        <v>1.0765217391304347</v>
      </c>
    </row>
    <row r="1038" spans="1:25" ht="42.75" x14ac:dyDescent="0.4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20">
        <v>211</v>
      </c>
      <c r="M1038" t="b">
        <v>1</v>
      </c>
      <c r="N1038" t="s">
        <v>8280</v>
      </c>
      <c r="O1038" s="5">
        <f t="shared" si="80"/>
        <v>1.1236044444444444</v>
      </c>
      <c r="P1038" s="18">
        <f t="shared" si="81"/>
        <v>23.963127962085309</v>
      </c>
      <c r="Q1038" t="s">
        <v>8326</v>
      </c>
      <c r="R1038" t="s">
        <v>8331</v>
      </c>
      <c r="S1038" s="10">
        <f t="shared" si="82"/>
        <v>41249.448958333334</v>
      </c>
      <c r="T1038" s="11">
        <f t="shared" si="83"/>
        <v>41281.333333333336</v>
      </c>
      <c r="U1038">
        <f t="shared" si="84"/>
        <v>32</v>
      </c>
      <c r="W1038" s="20">
        <v>211</v>
      </c>
      <c r="X1038" s="18">
        <v>5056.22</v>
      </c>
      <c r="Y1038" s="5">
        <v>1.1236044444444444</v>
      </c>
    </row>
    <row r="1039" spans="1:25" ht="42.75" x14ac:dyDescent="0.4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20">
        <v>21</v>
      </c>
      <c r="M1039" t="b">
        <v>1</v>
      </c>
      <c r="N1039" t="s">
        <v>8280</v>
      </c>
      <c r="O1039" s="5">
        <f t="shared" si="80"/>
        <v>1.0209999999999999</v>
      </c>
      <c r="P1039" s="18">
        <f t="shared" si="81"/>
        <v>48.61904761904762</v>
      </c>
      <c r="Q1039" t="s">
        <v>8326</v>
      </c>
      <c r="R1039" t="s">
        <v>8331</v>
      </c>
      <c r="S1039" s="10">
        <f t="shared" si="82"/>
        <v>42119.822476851856</v>
      </c>
      <c r="T1039" s="11">
        <f t="shared" si="83"/>
        <v>42142.208333333328</v>
      </c>
      <c r="U1039">
        <f t="shared" si="84"/>
        <v>23</v>
      </c>
      <c r="W1039" s="20">
        <v>21</v>
      </c>
      <c r="X1039" s="18">
        <v>1021</v>
      </c>
      <c r="Y1039" s="5">
        <v>1.0209999999999999</v>
      </c>
    </row>
    <row r="1040" spans="1:25" ht="42.75" x14ac:dyDescent="0.4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20">
        <v>61</v>
      </c>
      <c r="M1040" t="b">
        <v>1</v>
      </c>
      <c r="N1040" t="s">
        <v>8280</v>
      </c>
      <c r="O1040" s="5">
        <f t="shared" si="80"/>
        <v>1.4533333333333334</v>
      </c>
      <c r="P1040" s="18">
        <f t="shared" si="81"/>
        <v>35.73770491803279</v>
      </c>
      <c r="Q1040" t="s">
        <v>8326</v>
      </c>
      <c r="R1040" t="s">
        <v>8331</v>
      </c>
      <c r="S1040" s="10">
        <f t="shared" si="82"/>
        <v>42418.231747685189</v>
      </c>
      <c r="T1040" s="11">
        <f t="shared" si="83"/>
        <v>42448.190081018518</v>
      </c>
      <c r="U1040">
        <f t="shared" si="84"/>
        <v>30</v>
      </c>
      <c r="W1040" s="20">
        <v>61</v>
      </c>
      <c r="X1040" s="18">
        <v>2180</v>
      </c>
      <c r="Y1040" s="5">
        <v>1.4533333333333334</v>
      </c>
    </row>
    <row r="1041" spans="1:25" ht="42.75" x14ac:dyDescent="0.4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20">
        <v>30</v>
      </c>
      <c r="M1041" t="b">
        <v>1</v>
      </c>
      <c r="N1041" t="s">
        <v>8280</v>
      </c>
      <c r="O1041" s="5">
        <f t="shared" si="80"/>
        <v>1.282</v>
      </c>
      <c r="P1041" s="18">
        <f t="shared" si="81"/>
        <v>21.366666666666667</v>
      </c>
      <c r="Q1041" t="s">
        <v>8326</v>
      </c>
      <c r="R1041" t="s">
        <v>8331</v>
      </c>
      <c r="S1041" s="10">
        <f t="shared" si="82"/>
        <v>42692.109328703707</v>
      </c>
      <c r="T1041" s="11">
        <f t="shared" si="83"/>
        <v>42717.332638888889</v>
      </c>
      <c r="U1041">
        <f t="shared" si="84"/>
        <v>25</v>
      </c>
      <c r="W1041" s="20">
        <v>30</v>
      </c>
      <c r="X1041" s="18">
        <v>641</v>
      </c>
      <c r="Y1041" s="5">
        <v>1.282</v>
      </c>
    </row>
    <row r="1042" spans="1:25" ht="42.75" hidden="1" x14ac:dyDescent="0.4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20">
        <v>1</v>
      </c>
      <c r="M1042" t="b">
        <v>0</v>
      </c>
      <c r="N1042" t="s">
        <v>8281</v>
      </c>
      <c r="O1042" s="5">
        <f t="shared" si="80"/>
        <v>2.9411764705882353E-3</v>
      </c>
      <c r="P1042" s="18">
        <f t="shared" si="81"/>
        <v>250</v>
      </c>
      <c r="Q1042" t="s">
        <v>8332</v>
      </c>
      <c r="R1042" t="s">
        <v>8333</v>
      </c>
      <c r="S1042" s="10">
        <f t="shared" si="82"/>
        <v>42579.708437499998</v>
      </c>
      <c r="T1042" s="11">
        <f t="shared" si="83"/>
        <v>42609.708437499998</v>
      </c>
      <c r="U1042">
        <f t="shared" si="84"/>
        <v>30</v>
      </c>
      <c r="W1042" s="20">
        <v>1</v>
      </c>
      <c r="X1042" s="18">
        <v>250</v>
      </c>
      <c r="Y1042" s="5">
        <v>2.9411764705882353E-3</v>
      </c>
    </row>
    <row r="1043" spans="1:25" ht="42.75" hidden="1" x14ac:dyDescent="0.4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20">
        <v>0</v>
      </c>
      <c r="M1043" t="b">
        <v>0</v>
      </c>
      <c r="N1043" t="s">
        <v>8281</v>
      </c>
      <c r="O1043" s="5">
        <f t="shared" si="80"/>
        <v>0</v>
      </c>
      <c r="P1043" s="18" t="e">
        <f t="shared" si="81"/>
        <v>#DIV/0!</v>
      </c>
      <c r="Q1043" t="s">
        <v>8332</v>
      </c>
      <c r="R1043" t="s">
        <v>8333</v>
      </c>
      <c r="S1043" s="10">
        <f t="shared" si="82"/>
        <v>41831.060092592597</v>
      </c>
      <c r="T1043" s="11">
        <f t="shared" si="83"/>
        <v>41851.060092592597</v>
      </c>
      <c r="U1043">
        <f t="shared" si="84"/>
        <v>20</v>
      </c>
      <c r="W1043" s="20">
        <v>0</v>
      </c>
      <c r="X1043" s="18">
        <v>0</v>
      </c>
      <c r="Y1043" s="5">
        <v>0</v>
      </c>
    </row>
    <row r="1044" spans="1:25" ht="42.75" x14ac:dyDescent="0.4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20">
        <v>1</v>
      </c>
      <c r="M1044" t="b">
        <v>0</v>
      </c>
      <c r="N1044" t="s">
        <v>8281</v>
      </c>
      <c r="O1044" s="5">
        <f t="shared" si="80"/>
        <v>1.5384615384615385E-2</v>
      </c>
      <c r="P1044" s="18">
        <f t="shared" si="81"/>
        <v>10</v>
      </c>
      <c r="Q1044" t="s">
        <v>8332</v>
      </c>
      <c r="R1044" t="s">
        <v>8333</v>
      </c>
      <c r="S1044" s="10">
        <f t="shared" si="82"/>
        <v>41851.696157407408</v>
      </c>
      <c r="T1044" s="11">
        <f t="shared" si="83"/>
        <v>41894.416666666664</v>
      </c>
      <c r="U1044">
        <f t="shared" si="84"/>
        <v>43</v>
      </c>
      <c r="W1044" s="20">
        <v>1</v>
      </c>
      <c r="X1044" s="18">
        <v>10</v>
      </c>
      <c r="Y1044" s="5">
        <v>1.5384615384615385E-2</v>
      </c>
    </row>
    <row r="1045" spans="1:25" ht="42.75" x14ac:dyDescent="0.4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20">
        <v>292</v>
      </c>
      <c r="M1045" t="b">
        <v>0</v>
      </c>
      <c r="N1045" t="s">
        <v>8281</v>
      </c>
      <c r="O1045" s="5">
        <f t="shared" si="80"/>
        <v>8.5370000000000001E-2</v>
      </c>
      <c r="P1045" s="18">
        <f t="shared" si="81"/>
        <v>29.236301369863014</v>
      </c>
      <c r="Q1045" t="s">
        <v>8332</v>
      </c>
      <c r="R1045" t="s">
        <v>8333</v>
      </c>
      <c r="S1045" s="10">
        <f t="shared" si="82"/>
        <v>42114.252951388888</v>
      </c>
      <c r="T1045" s="11">
        <f t="shared" si="83"/>
        <v>42144.252951388888</v>
      </c>
      <c r="U1045">
        <f t="shared" si="84"/>
        <v>30</v>
      </c>
      <c r="W1045" s="20">
        <v>292</v>
      </c>
      <c r="X1045" s="18">
        <v>8537</v>
      </c>
      <c r="Y1045" s="5">
        <v>8.5370000000000001E-2</v>
      </c>
    </row>
    <row r="1046" spans="1:25" ht="42.75" hidden="1" x14ac:dyDescent="0.4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20">
        <v>2</v>
      </c>
      <c r="M1046" t="b">
        <v>0</v>
      </c>
      <c r="N1046" t="s">
        <v>8281</v>
      </c>
      <c r="O1046" s="5">
        <f t="shared" si="80"/>
        <v>8.571428571428571E-4</v>
      </c>
      <c r="P1046" s="18">
        <f t="shared" si="81"/>
        <v>3</v>
      </c>
      <c r="Q1046" t="s">
        <v>8332</v>
      </c>
      <c r="R1046" t="s">
        <v>8333</v>
      </c>
      <c r="S1046" s="10">
        <f t="shared" si="82"/>
        <v>42011.925937499997</v>
      </c>
      <c r="T1046" s="11">
        <f t="shared" si="83"/>
        <v>42068.852083333331</v>
      </c>
      <c r="U1046">
        <f t="shared" si="84"/>
        <v>57</v>
      </c>
      <c r="W1046" s="20">
        <v>2</v>
      </c>
      <c r="X1046" s="18">
        <v>6</v>
      </c>
      <c r="Y1046" s="5">
        <v>8.571428571428571E-4</v>
      </c>
    </row>
    <row r="1047" spans="1:25" ht="42.75" x14ac:dyDescent="0.4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20">
        <v>8</v>
      </c>
      <c r="M1047" t="b">
        <v>0</v>
      </c>
      <c r="N1047" t="s">
        <v>8281</v>
      </c>
      <c r="O1047" s="5">
        <f t="shared" si="80"/>
        <v>2.6599999999999999E-2</v>
      </c>
      <c r="P1047" s="18">
        <f t="shared" si="81"/>
        <v>33.25</v>
      </c>
      <c r="Q1047" t="s">
        <v>8332</v>
      </c>
      <c r="R1047" t="s">
        <v>8333</v>
      </c>
      <c r="S1047" s="10">
        <f t="shared" si="82"/>
        <v>41844.874421296299</v>
      </c>
      <c r="T1047" s="11">
        <f t="shared" si="83"/>
        <v>41874.874421296299</v>
      </c>
      <c r="U1047">
        <f t="shared" si="84"/>
        <v>30</v>
      </c>
      <c r="W1047" s="20">
        <v>8</v>
      </c>
      <c r="X1047" s="18">
        <v>266</v>
      </c>
      <c r="Y1047" s="5">
        <v>2.6599999999999999E-2</v>
      </c>
    </row>
    <row r="1048" spans="1:25" ht="42.75" hidden="1" x14ac:dyDescent="0.4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20">
        <v>0</v>
      </c>
      <c r="M1048" t="b">
        <v>0</v>
      </c>
      <c r="N1048" t="s">
        <v>8281</v>
      </c>
      <c r="O1048" s="5">
        <f t="shared" si="80"/>
        <v>0</v>
      </c>
      <c r="P1048" s="18" t="e">
        <f t="shared" si="81"/>
        <v>#DIV/0!</v>
      </c>
      <c r="Q1048" t="s">
        <v>8332</v>
      </c>
      <c r="R1048" t="s">
        <v>8333</v>
      </c>
      <c r="S1048" s="10">
        <f t="shared" si="82"/>
        <v>42319.851388888885</v>
      </c>
      <c r="T1048" s="11">
        <f t="shared" si="83"/>
        <v>42364.851388888885</v>
      </c>
      <c r="U1048">
        <f t="shared" si="84"/>
        <v>45</v>
      </c>
      <c r="W1048" s="20">
        <v>0</v>
      </c>
      <c r="X1048" s="18">
        <v>0</v>
      </c>
      <c r="Y1048" s="5">
        <v>0</v>
      </c>
    </row>
    <row r="1049" spans="1:25" ht="42.75" hidden="1" x14ac:dyDescent="0.4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20">
        <v>1</v>
      </c>
      <c r="M1049" t="b">
        <v>0</v>
      </c>
      <c r="N1049" t="s">
        <v>8281</v>
      </c>
      <c r="O1049" s="5">
        <f t="shared" si="80"/>
        <v>5.0000000000000001E-4</v>
      </c>
      <c r="P1049" s="18">
        <f t="shared" si="81"/>
        <v>1</v>
      </c>
      <c r="Q1049" t="s">
        <v>8332</v>
      </c>
      <c r="R1049" t="s">
        <v>8333</v>
      </c>
      <c r="S1049" s="10">
        <f t="shared" si="82"/>
        <v>41918.818460648145</v>
      </c>
      <c r="T1049" s="11">
        <f t="shared" si="83"/>
        <v>41948.860127314816</v>
      </c>
      <c r="U1049">
        <f t="shared" si="84"/>
        <v>30</v>
      </c>
      <c r="W1049" s="20">
        <v>1</v>
      </c>
      <c r="X1049" s="18">
        <v>1</v>
      </c>
      <c r="Y1049" s="5">
        <v>5.0000000000000001E-4</v>
      </c>
    </row>
    <row r="1050" spans="1:25" ht="42.75" x14ac:dyDescent="0.4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20">
        <v>4</v>
      </c>
      <c r="M1050" t="b">
        <v>0</v>
      </c>
      <c r="N1050" t="s">
        <v>8281</v>
      </c>
      <c r="O1050" s="5">
        <f t="shared" si="80"/>
        <v>1.4133333333333333E-2</v>
      </c>
      <c r="P1050" s="18">
        <f t="shared" si="81"/>
        <v>53</v>
      </c>
      <c r="Q1050" t="s">
        <v>8332</v>
      </c>
      <c r="R1050" t="s">
        <v>8333</v>
      </c>
      <c r="S1050" s="10">
        <f t="shared" si="82"/>
        <v>42598.053113425922</v>
      </c>
      <c r="T1050" s="11">
        <f t="shared" si="83"/>
        <v>42638.053113425922</v>
      </c>
      <c r="U1050">
        <f t="shared" si="84"/>
        <v>40</v>
      </c>
      <c r="W1050" s="20">
        <v>4</v>
      </c>
      <c r="X1050" s="18">
        <v>212</v>
      </c>
      <c r="Y1050" s="5">
        <v>1.4133333333333333E-2</v>
      </c>
    </row>
    <row r="1051" spans="1:25" hidden="1" x14ac:dyDescent="0.4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20">
        <v>0</v>
      </c>
      <c r="M1051" t="b">
        <v>0</v>
      </c>
      <c r="N1051" t="s">
        <v>8281</v>
      </c>
      <c r="O1051" s="5">
        <f t="shared" si="80"/>
        <v>0</v>
      </c>
      <c r="P1051" s="18" t="e">
        <f t="shared" si="81"/>
        <v>#DIV/0!</v>
      </c>
      <c r="Q1051" t="s">
        <v>8332</v>
      </c>
      <c r="R1051" t="s">
        <v>8333</v>
      </c>
      <c r="S1051" s="10">
        <f t="shared" si="82"/>
        <v>42382.431076388893</v>
      </c>
      <c r="T1051" s="11">
        <f t="shared" si="83"/>
        <v>42412.431076388893</v>
      </c>
      <c r="U1051">
        <f t="shared" si="84"/>
        <v>30</v>
      </c>
      <c r="W1051" s="20">
        <v>0</v>
      </c>
      <c r="X1051" s="18">
        <v>0</v>
      </c>
      <c r="Y1051" s="5">
        <v>0</v>
      </c>
    </row>
    <row r="1052" spans="1:25" ht="28.5" hidden="1" x14ac:dyDescent="0.4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20">
        <v>0</v>
      </c>
      <c r="M1052" t="b">
        <v>0</v>
      </c>
      <c r="N1052" t="s">
        <v>8281</v>
      </c>
      <c r="O1052" s="5">
        <f t="shared" si="80"/>
        <v>0</v>
      </c>
      <c r="P1052" s="18" t="e">
        <f t="shared" si="81"/>
        <v>#DIV/0!</v>
      </c>
      <c r="Q1052" t="s">
        <v>8332</v>
      </c>
      <c r="R1052" t="s">
        <v>8333</v>
      </c>
      <c r="S1052" s="10">
        <f t="shared" si="82"/>
        <v>42231.7971875</v>
      </c>
      <c r="T1052" s="11">
        <f t="shared" si="83"/>
        <v>42261.7971875</v>
      </c>
      <c r="U1052">
        <f t="shared" si="84"/>
        <v>30</v>
      </c>
      <c r="W1052" s="20">
        <v>0</v>
      </c>
      <c r="X1052" s="18">
        <v>0</v>
      </c>
      <c r="Y1052" s="5">
        <v>0</v>
      </c>
    </row>
    <row r="1053" spans="1:25" ht="42.75" hidden="1" x14ac:dyDescent="0.4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20">
        <v>0</v>
      </c>
      <c r="M1053" t="b">
        <v>0</v>
      </c>
      <c r="N1053" t="s">
        <v>8281</v>
      </c>
      <c r="O1053" s="5">
        <f t="shared" si="80"/>
        <v>0</v>
      </c>
      <c r="P1053" s="18" t="e">
        <f t="shared" si="81"/>
        <v>#DIV/0!</v>
      </c>
      <c r="Q1053" t="s">
        <v>8332</v>
      </c>
      <c r="R1053" t="s">
        <v>8333</v>
      </c>
      <c r="S1053" s="10">
        <f t="shared" si="82"/>
        <v>41850.014178240745</v>
      </c>
      <c r="T1053" s="11">
        <f t="shared" si="83"/>
        <v>41878.014178240745</v>
      </c>
      <c r="U1053">
        <f t="shared" si="84"/>
        <v>28</v>
      </c>
      <c r="W1053" s="20">
        <v>0</v>
      </c>
      <c r="X1053" s="18">
        <v>0</v>
      </c>
      <c r="Y1053" s="5">
        <v>0</v>
      </c>
    </row>
    <row r="1054" spans="1:25" ht="57" hidden="1" x14ac:dyDescent="0.4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20">
        <v>0</v>
      </c>
      <c r="M1054" t="b">
        <v>0</v>
      </c>
      <c r="N1054" t="s">
        <v>8281</v>
      </c>
      <c r="O1054" s="5">
        <f t="shared" si="80"/>
        <v>0</v>
      </c>
      <c r="P1054" s="18" t="e">
        <f t="shared" si="81"/>
        <v>#DIV/0!</v>
      </c>
      <c r="Q1054" t="s">
        <v>8332</v>
      </c>
      <c r="R1054" t="s">
        <v>8333</v>
      </c>
      <c r="S1054" s="10">
        <f t="shared" si="82"/>
        <v>42483.797395833331</v>
      </c>
      <c r="T1054" s="11">
        <f t="shared" si="83"/>
        <v>42527.839583333334</v>
      </c>
      <c r="U1054">
        <f t="shared" si="84"/>
        <v>44</v>
      </c>
      <c r="W1054" s="20">
        <v>0</v>
      </c>
      <c r="X1054" s="18">
        <v>0</v>
      </c>
      <c r="Y1054" s="5">
        <v>0</v>
      </c>
    </row>
    <row r="1055" spans="1:25" ht="42.75" x14ac:dyDescent="0.4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20">
        <v>1</v>
      </c>
      <c r="M1055" t="b">
        <v>0</v>
      </c>
      <c r="N1055" t="s">
        <v>8281</v>
      </c>
      <c r="O1055" s="5">
        <f t="shared" si="80"/>
        <v>0.01</v>
      </c>
      <c r="P1055" s="18">
        <f t="shared" si="81"/>
        <v>15</v>
      </c>
      <c r="Q1055" t="s">
        <v>8332</v>
      </c>
      <c r="R1055" t="s">
        <v>8333</v>
      </c>
      <c r="S1055" s="10">
        <f t="shared" si="82"/>
        <v>42775.172824074078</v>
      </c>
      <c r="T1055" s="11">
        <f t="shared" si="83"/>
        <v>42800.172824074078</v>
      </c>
      <c r="U1055">
        <f t="shared" si="84"/>
        <v>25</v>
      </c>
      <c r="W1055" s="20">
        <v>1</v>
      </c>
      <c r="X1055" s="18">
        <v>15</v>
      </c>
      <c r="Y1055" s="5">
        <v>0.01</v>
      </c>
    </row>
    <row r="1056" spans="1:25" ht="42.75" hidden="1" x14ac:dyDescent="0.4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20">
        <v>0</v>
      </c>
      <c r="M1056" t="b">
        <v>0</v>
      </c>
      <c r="N1056" t="s">
        <v>8281</v>
      </c>
      <c r="O1056" s="5">
        <f t="shared" si="80"/>
        <v>0</v>
      </c>
      <c r="P1056" s="18" t="e">
        <f t="shared" si="81"/>
        <v>#DIV/0!</v>
      </c>
      <c r="Q1056" t="s">
        <v>8332</v>
      </c>
      <c r="R1056" t="s">
        <v>8333</v>
      </c>
      <c r="S1056" s="10">
        <f t="shared" si="82"/>
        <v>41831.851840277777</v>
      </c>
      <c r="T1056" s="11">
        <f t="shared" si="83"/>
        <v>41861.916666666664</v>
      </c>
      <c r="U1056">
        <f t="shared" si="84"/>
        <v>30</v>
      </c>
      <c r="W1056" s="20">
        <v>0</v>
      </c>
      <c r="X1056" s="18">
        <v>0</v>
      </c>
      <c r="Y1056" s="5">
        <v>0</v>
      </c>
    </row>
    <row r="1057" spans="1:25" ht="42.75" hidden="1" x14ac:dyDescent="0.4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20">
        <v>0</v>
      </c>
      <c r="M1057" t="b">
        <v>0</v>
      </c>
      <c r="N1057" t="s">
        <v>8281</v>
      </c>
      <c r="O1057" s="5">
        <f t="shared" si="80"/>
        <v>0</v>
      </c>
      <c r="P1057" s="18" t="e">
        <f t="shared" si="81"/>
        <v>#DIV/0!</v>
      </c>
      <c r="Q1057" t="s">
        <v>8332</v>
      </c>
      <c r="R1057" t="s">
        <v>8333</v>
      </c>
      <c r="S1057" s="10">
        <f t="shared" si="82"/>
        <v>42406.992418981477</v>
      </c>
      <c r="T1057" s="11">
        <f t="shared" si="83"/>
        <v>42436.992418981477</v>
      </c>
      <c r="U1057">
        <f t="shared" si="84"/>
        <v>30</v>
      </c>
      <c r="W1057" s="20">
        <v>0</v>
      </c>
      <c r="X1057" s="18">
        <v>0</v>
      </c>
      <c r="Y1057" s="5">
        <v>0</v>
      </c>
    </row>
    <row r="1058" spans="1:25" ht="42.75" hidden="1" x14ac:dyDescent="0.4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20">
        <v>0</v>
      </c>
      <c r="M1058" t="b">
        <v>0</v>
      </c>
      <c r="N1058" t="s">
        <v>8281</v>
      </c>
      <c r="O1058" s="5">
        <f t="shared" si="80"/>
        <v>0</v>
      </c>
      <c r="P1058" s="18" t="e">
        <f t="shared" si="81"/>
        <v>#DIV/0!</v>
      </c>
      <c r="Q1058" t="s">
        <v>8332</v>
      </c>
      <c r="R1058" t="s">
        <v>8333</v>
      </c>
      <c r="S1058" s="10">
        <f t="shared" si="82"/>
        <v>42058.719641203701</v>
      </c>
      <c r="T1058" s="11">
        <f t="shared" si="83"/>
        <v>42118.677974537044</v>
      </c>
      <c r="U1058">
        <f t="shared" si="84"/>
        <v>60</v>
      </c>
      <c r="W1058" s="20">
        <v>0</v>
      </c>
      <c r="X1058" s="18">
        <v>0</v>
      </c>
      <c r="Y1058" s="5">
        <v>0</v>
      </c>
    </row>
    <row r="1059" spans="1:25" ht="42.75" hidden="1" x14ac:dyDescent="0.4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20">
        <v>0</v>
      </c>
      <c r="M1059" t="b">
        <v>0</v>
      </c>
      <c r="N1059" t="s">
        <v>8281</v>
      </c>
      <c r="O1059" s="5">
        <f t="shared" si="80"/>
        <v>0</v>
      </c>
      <c r="P1059" s="18" t="e">
        <f t="shared" si="81"/>
        <v>#DIV/0!</v>
      </c>
      <c r="Q1059" t="s">
        <v>8332</v>
      </c>
      <c r="R1059" t="s">
        <v>8333</v>
      </c>
      <c r="S1059" s="10">
        <f t="shared" si="82"/>
        <v>42678.871331018512</v>
      </c>
      <c r="T1059" s="11">
        <f t="shared" si="83"/>
        <v>42708.912997685184</v>
      </c>
      <c r="U1059">
        <f t="shared" si="84"/>
        <v>30</v>
      </c>
      <c r="W1059" s="20">
        <v>0</v>
      </c>
      <c r="X1059" s="18">
        <v>0</v>
      </c>
      <c r="Y1059" s="5">
        <v>0</v>
      </c>
    </row>
    <row r="1060" spans="1:25" ht="42.75" hidden="1" x14ac:dyDescent="0.4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20">
        <v>0</v>
      </c>
      <c r="M1060" t="b">
        <v>0</v>
      </c>
      <c r="N1060" t="s">
        <v>8281</v>
      </c>
      <c r="O1060" s="5">
        <f t="shared" si="80"/>
        <v>0</v>
      </c>
      <c r="P1060" s="18" t="e">
        <f t="shared" si="81"/>
        <v>#DIV/0!</v>
      </c>
      <c r="Q1060" t="s">
        <v>8332</v>
      </c>
      <c r="R1060" t="s">
        <v>8333</v>
      </c>
      <c r="S1060" s="10">
        <f t="shared" si="82"/>
        <v>42047.900960648149</v>
      </c>
      <c r="T1060" s="11">
        <f t="shared" si="83"/>
        <v>42089</v>
      </c>
      <c r="U1060">
        <f t="shared" si="84"/>
        <v>42</v>
      </c>
      <c r="W1060" s="20">
        <v>0</v>
      </c>
      <c r="X1060" s="18">
        <v>0</v>
      </c>
      <c r="Y1060" s="5">
        <v>0</v>
      </c>
    </row>
    <row r="1061" spans="1:25" hidden="1" x14ac:dyDescent="0.4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20">
        <v>0</v>
      </c>
      <c r="M1061" t="b">
        <v>0</v>
      </c>
      <c r="N1061" t="s">
        <v>8281</v>
      </c>
      <c r="O1061" s="5">
        <f t="shared" si="80"/>
        <v>0</v>
      </c>
      <c r="P1061" s="18" t="e">
        <f t="shared" si="81"/>
        <v>#DIV/0!</v>
      </c>
      <c r="Q1061" t="s">
        <v>8332</v>
      </c>
      <c r="R1061" t="s">
        <v>8333</v>
      </c>
      <c r="S1061" s="10">
        <f t="shared" si="82"/>
        <v>42046.79</v>
      </c>
      <c r="T1061" s="11">
        <f t="shared" si="83"/>
        <v>42076.748333333337</v>
      </c>
      <c r="U1061">
        <f t="shared" si="84"/>
        <v>30</v>
      </c>
      <c r="W1061" s="20">
        <v>0</v>
      </c>
      <c r="X1061" s="18">
        <v>0</v>
      </c>
      <c r="Y1061" s="5">
        <v>0</v>
      </c>
    </row>
    <row r="1062" spans="1:25" ht="42.75" x14ac:dyDescent="0.4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20">
        <v>1</v>
      </c>
      <c r="M1062" t="b">
        <v>0</v>
      </c>
      <c r="N1062" t="s">
        <v>8281</v>
      </c>
      <c r="O1062" s="5">
        <f t="shared" si="80"/>
        <v>0.01</v>
      </c>
      <c r="P1062" s="18">
        <f t="shared" si="81"/>
        <v>50</v>
      </c>
      <c r="Q1062" t="s">
        <v>8332</v>
      </c>
      <c r="R1062" t="s">
        <v>8333</v>
      </c>
      <c r="S1062" s="10">
        <f t="shared" si="82"/>
        <v>42079.913113425922</v>
      </c>
      <c r="T1062" s="11">
        <f t="shared" si="83"/>
        <v>42109.913113425922</v>
      </c>
      <c r="U1062">
        <f t="shared" si="84"/>
        <v>30</v>
      </c>
      <c r="W1062" s="20">
        <v>1</v>
      </c>
      <c r="X1062" s="18">
        <v>50</v>
      </c>
      <c r="Y1062" s="5">
        <v>0.01</v>
      </c>
    </row>
    <row r="1063" spans="1:25" ht="28.5" hidden="1" x14ac:dyDescent="0.4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20">
        <v>0</v>
      </c>
      <c r="M1063" t="b">
        <v>0</v>
      </c>
      <c r="N1063" t="s">
        <v>8281</v>
      </c>
      <c r="O1063" s="5">
        <f t="shared" si="80"/>
        <v>0</v>
      </c>
      <c r="P1063" s="18" t="e">
        <f t="shared" si="81"/>
        <v>#DIV/0!</v>
      </c>
      <c r="Q1063" t="s">
        <v>8332</v>
      </c>
      <c r="R1063" t="s">
        <v>8333</v>
      </c>
      <c r="S1063" s="10">
        <f t="shared" si="82"/>
        <v>42432.276712962965</v>
      </c>
      <c r="T1063" s="11">
        <f t="shared" si="83"/>
        <v>42492.041666666672</v>
      </c>
      <c r="U1063">
        <f t="shared" si="84"/>
        <v>60</v>
      </c>
      <c r="W1063" s="20">
        <v>0</v>
      </c>
      <c r="X1063" s="18">
        <v>0</v>
      </c>
      <c r="Y1063" s="5">
        <v>0</v>
      </c>
    </row>
    <row r="1064" spans="1:25" x14ac:dyDescent="0.4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20">
        <v>4</v>
      </c>
      <c r="M1064" t="b">
        <v>0</v>
      </c>
      <c r="N1064" t="s">
        <v>8281</v>
      </c>
      <c r="O1064" s="5">
        <f t="shared" si="80"/>
        <v>0.95477386934673369</v>
      </c>
      <c r="P1064" s="18">
        <f t="shared" si="81"/>
        <v>47.5</v>
      </c>
      <c r="Q1064" t="s">
        <v>8332</v>
      </c>
      <c r="R1064" t="s">
        <v>8333</v>
      </c>
      <c r="S1064" s="10">
        <f t="shared" si="82"/>
        <v>42556.807187500002</v>
      </c>
      <c r="T1064" s="11">
        <f t="shared" si="83"/>
        <v>42563.807187500002</v>
      </c>
      <c r="U1064">
        <f t="shared" si="84"/>
        <v>7</v>
      </c>
      <c r="W1064" s="20">
        <v>4</v>
      </c>
      <c r="X1064" s="18">
        <v>190</v>
      </c>
      <c r="Y1064" s="5">
        <v>0.95477386934673369</v>
      </c>
    </row>
    <row r="1065" spans="1:25" ht="42.75" hidden="1" x14ac:dyDescent="0.4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20">
        <v>0</v>
      </c>
      <c r="M1065" t="b">
        <v>0</v>
      </c>
      <c r="N1065" t="s">
        <v>8281</v>
      </c>
      <c r="O1065" s="5">
        <f t="shared" si="80"/>
        <v>0</v>
      </c>
      <c r="P1065" s="18" t="e">
        <f t="shared" si="81"/>
        <v>#DIV/0!</v>
      </c>
      <c r="Q1065" t="s">
        <v>8332</v>
      </c>
      <c r="R1065" t="s">
        <v>8333</v>
      </c>
      <c r="S1065" s="10">
        <f t="shared" si="82"/>
        <v>42583.030810185184</v>
      </c>
      <c r="T1065" s="11">
        <f t="shared" si="83"/>
        <v>42613.030810185184</v>
      </c>
      <c r="U1065">
        <f t="shared" si="84"/>
        <v>30</v>
      </c>
      <c r="W1065" s="20">
        <v>0</v>
      </c>
      <c r="X1065" s="18">
        <v>0</v>
      </c>
      <c r="Y1065" s="5">
        <v>0</v>
      </c>
    </row>
    <row r="1066" spans="1:25" ht="42.75" x14ac:dyDescent="0.4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20">
        <v>123</v>
      </c>
      <c r="M1066" t="b">
        <v>0</v>
      </c>
      <c r="N1066" t="s">
        <v>8282</v>
      </c>
      <c r="O1066" s="5">
        <f t="shared" si="80"/>
        <v>8.9744444444444446E-2</v>
      </c>
      <c r="P1066" s="18">
        <f t="shared" si="81"/>
        <v>65.666666666666671</v>
      </c>
      <c r="Q1066" t="s">
        <v>8334</v>
      </c>
      <c r="R1066" t="s">
        <v>8335</v>
      </c>
      <c r="S1066" s="10">
        <f t="shared" si="82"/>
        <v>41417.228043981479</v>
      </c>
      <c r="T1066" s="11">
        <f t="shared" si="83"/>
        <v>41462.228043981479</v>
      </c>
      <c r="U1066">
        <f t="shared" si="84"/>
        <v>45</v>
      </c>
      <c r="W1066" s="20">
        <v>123</v>
      </c>
      <c r="X1066" s="18">
        <v>8077</v>
      </c>
      <c r="Y1066" s="5">
        <v>8.9744444444444446E-2</v>
      </c>
    </row>
    <row r="1067" spans="1:25" ht="42.75" x14ac:dyDescent="0.4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20">
        <v>5</v>
      </c>
      <c r="M1067" t="b">
        <v>0</v>
      </c>
      <c r="N1067" t="s">
        <v>8282</v>
      </c>
      <c r="O1067" s="5">
        <f t="shared" si="80"/>
        <v>2.7E-2</v>
      </c>
      <c r="P1067" s="18">
        <f t="shared" si="81"/>
        <v>16.2</v>
      </c>
      <c r="Q1067" t="s">
        <v>8334</v>
      </c>
      <c r="R1067" t="s">
        <v>8335</v>
      </c>
      <c r="S1067" s="10">
        <f t="shared" si="82"/>
        <v>41661.381041666667</v>
      </c>
      <c r="T1067" s="11">
        <f t="shared" si="83"/>
        <v>41689.381041666667</v>
      </c>
      <c r="U1067">
        <f t="shared" si="84"/>
        <v>28</v>
      </c>
      <c r="W1067" s="20">
        <v>5</v>
      </c>
      <c r="X1067" s="18">
        <v>81</v>
      </c>
      <c r="Y1067" s="5">
        <v>2.7E-2</v>
      </c>
    </row>
    <row r="1068" spans="1:25" ht="42.75" x14ac:dyDescent="0.4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20">
        <v>148</v>
      </c>
      <c r="M1068" t="b">
        <v>0</v>
      </c>
      <c r="N1068" t="s">
        <v>8282</v>
      </c>
      <c r="O1068" s="5">
        <f t="shared" si="80"/>
        <v>3.3673333333333333E-2</v>
      </c>
      <c r="P1068" s="18">
        <f t="shared" si="81"/>
        <v>34.128378378378379</v>
      </c>
      <c r="Q1068" t="s">
        <v>8334</v>
      </c>
      <c r="R1068" t="s">
        <v>8335</v>
      </c>
      <c r="S1068" s="10">
        <f t="shared" si="82"/>
        <v>41445.962754629632</v>
      </c>
      <c r="T1068" s="11">
        <f t="shared" si="83"/>
        <v>41490.962754629632</v>
      </c>
      <c r="U1068">
        <f t="shared" si="84"/>
        <v>45</v>
      </c>
      <c r="W1068" s="20">
        <v>148</v>
      </c>
      <c r="X1068" s="18">
        <v>5051</v>
      </c>
      <c r="Y1068" s="5">
        <v>3.3673333333333333E-2</v>
      </c>
    </row>
    <row r="1069" spans="1:25" ht="42.75" x14ac:dyDescent="0.4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20">
        <v>10</v>
      </c>
      <c r="M1069" t="b">
        <v>0</v>
      </c>
      <c r="N1069" t="s">
        <v>8282</v>
      </c>
      <c r="O1069" s="5">
        <f t="shared" si="80"/>
        <v>0.26</v>
      </c>
      <c r="P1069" s="18">
        <f t="shared" si="81"/>
        <v>13</v>
      </c>
      <c r="Q1069" t="s">
        <v>8334</v>
      </c>
      <c r="R1069" t="s">
        <v>8335</v>
      </c>
      <c r="S1069" s="10">
        <f t="shared" si="82"/>
        <v>41599.855682870373</v>
      </c>
      <c r="T1069" s="11">
        <f t="shared" si="83"/>
        <v>41629.855682870373</v>
      </c>
      <c r="U1069">
        <f t="shared" si="84"/>
        <v>30</v>
      </c>
      <c r="W1069" s="20">
        <v>10</v>
      </c>
      <c r="X1069" s="18">
        <v>130</v>
      </c>
      <c r="Y1069" s="5">
        <v>0.26</v>
      </c>
    </row>
    <row r="1070" spans="1:25" ht="57" hidden="1" x14ac:dyDescent="0.4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20">
        <v>4</v>
      </c>
      <c r="M1070" t="b">
        <v>0</v>
      </c>
      <c r="N1070" t="s">
        <v>8282</v>
      </c>
      <c r="O1070" s="5">
        <f t="shared" si="80"/>
        <v>1.5E-3</v>
      </c>
      <c r="P1070" s="18">
        <f t="shared" si="81"/>
        <v>11.25</v>
      </c>
      <c r="Q1070" t="s">
        <v>8334</v>
      </c>
      <c r="R1070" t="s">
        <v>8335</v>
      </c>
      <c r="S1070" s="10">
        <f t="shared" si="82"/>
        <v>42440.371111111104</v>
      </c>
      <c r="T1070" s="11">
        <f t="shared" si="83"/>
        <v>42470.329444444447</v>
      </c>
      <c r="U1070">
        <f t="shared" si="84"/>
        <v>30</v>
      </c>
      <c r="W1070" s="20">
        <v>4</v>
      </c>
      <c r="X1070" s="18">
        <v>45</v>
      </c>
      <c r="Y1070" s="5">
        <v>1.5E-3</v>
      </c>
    </row>
    <row r="1071" spans="1:25" ht="42.75" x14ac:dyDescent="0.4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20">
        <v>21</v>
      </c>
      <c r="M1071" t="b">
        <v>0</v>
      </c>
      <c r="N1071" t="s">
        <v>8282</v>
      </c>
      <c r="O1071" s="5">
        <f t="shared" si="80"/>
        <v>0.38636363636363635</v>
      </c>
      <c r="P1071" s="18">
        <f t="shared" si="81"/>
        <v>40.476190476190474</v>
      </c>
      <c r="Q1071" t="s">
        <v>8334</v>
      </c>
      <c r="R1071" t="s">
        <v>8335</v>
      </c>
      <c r="S1071" s="10">
        <f t="shared" si="82"/>
        <v>41572.229849537034</v>
      </c>
      <c r="T1071" s="11">
        <f t="shared" si="83"/>
        <v>41604.271516203706</v>
      </c>
      <c r="U1071">
        <f t="shared" si="84"/>
        <v>32</v>
      </c>
      <c r="W1071" s="20">
        <v>21</v>
      </c>
      <c r="X1071" s="18">
        <v>850</v>
      </c>
      <c r="Y1071" s="5">
        <v>0.38636363636363635</v>
      </c>
    </row>
    <row r="1072" spans="1:25" ht="42.75" hidden="1" x14ac:dyDescent="0.4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20">
        <v>2</v>
      </c>
      <c r="M1072" t="b">
        <v>0</v>
      </c>
      <c r="N1072" t="s">
        <v>8282</v>
      </c>
      <c r="O1072" s="5">
        <f t="shared" si="80"/>
        <v>7.0000000000000001E-3</v>
      </c>
      <c r="P1072" s="18">
        <f t="shared" si="81"/>
        <v>35</v>
      </c>
      <c r="Q1072" t="s">
        <v>8334</v>
      </c>
      <c r="R1072" t="s">
        <v>8335</v>
      </c>
      <c r="S1072" s="10">
        <f t="shared" si="82"/>
        <v>41163.011828703704</v>
      </c>
      <c r="T1072" s="11">
        <f t="shared" si="83"/>
        <v>41183.011828703704</v>
      </c>
      <c r="U1072">
        <f t="shared" si="84"/>
        <v>20</v>
      </c>
      <c r="W1072" s="20">
        <v>2</v>
      </c>
      <c r="X1072" s="18">
        <v>70</v>
      </c>
      <c r="Y1072" s="5">
        <v>7.0000000000000001E-3</v>
      </c>
    </row>
    <row r="1073" spans="1:25" ht="42.75" hidden="1" x14ac:dyDescent="0.4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20">
        <v>0</v>
      </c>
      <c r="M1073" t="b">
        <v>0</v>
      </c>
      <c r="N1073" t="s">
        <v>8282</v>
      </c>
      <c r="O1073" s="5">
        <f t="shared" si="80"/>
        <v>0</v>
      </c>
      <c r="P1073" s="18" t="e">
        <f t="shared" si="81"/>
        <v>#DIV/0!</v>
      </c>
      <c r="Q1073" t="s">
        <v>8334</v>
      </c>
      <c r="R1073" t="s">
        <v>8335</v>
      </c>
      <c r="S1073" s="10">
        <f t="shared" si="82"/>
        <v>42295.753391203703</v>
      </c>
      <c r="T1073" s="11">
        <f t="shared" si="83"/>
        <v>42325.795057870375</v>
      </c>
      <c r="U1073">
        <f t="shared" si="84"/>
        <v>30</v>
      </c>
      <c r="W1073" s="20">
        <v>0</v>
      </c>
      <c r="X1073" s="18">
        <v>0</v>
      </c>
      <c r="Y1073" s="5">
        <v>0</v>
      </c>
    </row>
    <row r="1074" spans="1:25" ht="42.75" hidden="1" x14ac:dyDescent="0.4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20">
        <v>4</v>
      </c>
      <c r="M1074" t="b">
        <v>0</v>
      </c>
      <c r="N1074" t="s">
        <v>8282</v>
      </c>
      <c r="O1074" s="5">
        <f t="shared" si="80"/>
        <v>6.8000000000000005E-4</v>
      </c>
      <c r="P1074" s="18">
        <f t="shared" si="81"/>
        <v>12.75</v>
      </c>
      <c r="Q1074" t="s">
        <v>8334</v>
      </c>
      <c r="R1074" t="s">
        <v>8335</v>
      </c>
      <c r="S1074" s="10">
        <f t="shared" si="82"/>
        <v>41645.832141203704</v>
      </c>
      <c r="T1074" s="11">
        <f t="shared" si="83"/>
        <v>41675.832141203704</v>
      </c>
      <c r="U1074">
        <f t="shared" si="84"/>
        <v>30</v>
      </c>
      <c r="W1074" s="20">
        <v>4</v>
      </c>
      <c r="X1074" s="18">
        <v>51</v>
      </c>
      <c r="Y1074" s="5">
        <v>6.8000000000000005E-4</v>
      </c>
    </row>
    <row r="1075" spans="1:25" ht="28.5" x14ac:dyDescent="0.4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20">
        <v>1</v>
      </c>
      <c r="M1075" t="b">
        <v>0</v>
      </c>
      <c r="N1075" t="s">
        <v>8282</v>
      </c>
      <c r="O1075" s="5">
        <f t="shared" si="80"/>
        <v>1.3333333333333334E-2</v>
      </c>
      <c r="P1075" s="18">
        <f t="shared" si="81"/>
        <v>10</v>
      </c>
      <c r="Q1075" t="s">
        <v>8334</v>
      </c>
      <c r="R1075" t="s">
        <v>8335</v>
      </c>
      <c r="S1075" s="10">
        <f t="shared" si="82"/>
        <v>40802.964594907404</v>
      </c>
      <c r="T1075" s="11">
        <f t="shared" si="83"/>
        <v>40832.964594907404</v>
      </c>
      <c r="U1075">
        <f t="shared" si="84"/>
        <v>30</v>
      </c>
      <c r="W1075" s="20">
        <v>1</v>
      </c>
      <c r="X1075" s="18">
        <v>10</v>
      </c>
      <c r="Y1075" s="5">
        <v>1.3333333333333334E-2</v>
      </c>
    </row>
    <row r="1076" spans="1:25" ht="42.75" x14ac:dyDescent="0.4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20">
        <v>30</v>
      </c>
      <c r="M1076" t="b">
        <v>0</v>
      </c>
      <c r="N1076" t="s">
        <v>8282</v>
      </c>
      <c r="O1076" s="5">
        <f t="shared" si="80"/>
        <v>6.3092592592592589E-2</v>
      </c>
      <c r="P1076" s="18">
        <f t="shared" si="81"/>
        <v>113.56666666666666</v>
      </c>
      <c r="Q1076" t="s">
        <v>8334</v>
      </c>
      <c r="R1076" t="s">
        <v>8335</v>
      </c>
      <c r="S1076" s="10">
        <f t="shared" si="82"/>
        <v>41613.172974537039</v>
      </c>
      <c r="T1076" s="11">
        <f t="shared" si="83"/>
        <v>41643.172974537039</v>
      </c>
      <c r="U1076">
        <f t="shared" si="84"/>
        <v>30</v>
      </c>
      <c r="W1076" s="20">
        <v>30</v>
      </c>
      <c r="X1076" s="18">
        <v>3407</v>
      </c>
      <c r="Y1076" s="5">
        <v>6.3092592592592589E-2</v>
      </c>
    </row>
    <row r="1077" spans="1:25" ht="28.5" x14ac:dyDescent="0.4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20">
        <v>3</v>
      </c>
      <c r="M1077" t="b">
        <v>0</v>
      </c>
      <c r="N1077" t="s">
        <v>8282</v>
      </c>
      <c r="O1077" s="5">
        <f t="shared" si="80"/>
        <v>4.4999999999999998E-2</v>
      </c>
      <c r="P1077" s="18">
        <f t="shared" si="81"/>
        <v>15</v>
      </c>
      <c r="Q1077" t="s">
        <v>8334</v>
      </c>
      <c r="R1077" t="s">
        <v>8335</v>
      </c>
      <c r="S1077" s="10">
        <f t="shared" si="82"/>
        <v>41005.904120370367</v>
      </c>
      <c r="T1077" s="11">
        <f t="shared" si="83"/>
        <v>41035.904120370367</v>
      </c>
      <c r="U1077">
        <f t="shared" si="84"/>
        <v>30</v>
      </c>
      <c r="W1077" s="20">
        <v>3</v>
      </c>
      <c r="X1077" s="18">
        <v>45</v>
      </c>
      <c r="Y1077" s="5">
        <v>4.4999999999999998E-2</v>
      </c>
    </row>
    <row r="1078" spans="1:25" ht="42.75" hidden="1" x14ac:dyDescent="0.4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20">
        <v>975</v>
      </c>
      <c r="M1078" t="b">
        <v>0</v>
      </c>
      <c r="N1078" t="s">
        <v>8282</v>
      </c>
      <c r="O1078" s="5">
        <f t="shared" si="80"/>
        <v>0.62765333333333329</v>
      </c>
      <c r="P1078" s="18">
        <f t="shared" si="81"/>
        <v>48.281025641025643</v>
      </c>
      <c r="Q1078" t="s">
        <v>8334</v>
      </c>
      <c r="R1078" t="s">
        <v>8335</v>
      </c>
      <c r="S1078" s="10">
        <f t="shared" si="82"/>
        <v>41838.377893518518</v>
      </c>
      <c r="T1078" s="11">
        <f t="shared" si="83"/>
        <v>41893.377893518518</v>
      </c>
      <c r="U1078">
        <f t="shared" si="84"/>
        <v>55</v>
      </c>
      <c r="W1078" s="20">
        <v>975</v>
      </c>
      <c r="X1078" s="18">
        <v>47074</v>
      </c>
      <c r="Y1078" s="5">
        <v>0.62765333333333329</v>
      </c>
    </row>
    <row r="1079" spans="1:25" ht="42.75" x14ac:dyDescent="0.4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20">
        <v>167</v>
      </c>
      <c r="M1079" t="b">
        <v>0</v>
      </c>
      <c r="N1079" t="s">
        <v>8282</v>
      </c>
      <c r="O1079" s="5">
        <f t="shared" si="80"/>
        <v>0.29376000000000002</v>
      </c>
      <c r="P1079" s="18">
        <f t="shared" si="81"/>
        <v>43.976047904191617</v>
      </c>
      <c r="Q1079" t="s">
        <v>8334</v>
      </c>
      <c r="R1079" t="s">
        <v>8335</v>
      </c>
      <c r="S1079" s="10">
        <f t="shared" si="82"/>
        <v>42353.16679398148</v>
      </c>
      <c r="T1079" s="11">
        <f t="shared" si="83"/>
        <v>42383.16679398148</v>
      </c>
      <c r="U1079">
        <f t="shared" si="84"/>
        <v>30</v>
      </c>
      <c r="W1079" s="20">
        <v>167</v>
      </c>
      <c r="X1079" s="18">
        <v>7344</v>
      </c>
      <c r="Y1079" s="5">
        <v>0.29376000000000002</v>
      </c>
    </row>
    <row r="1080" spans="1:25" ht="42.75" x14ac:dyDescent="0.4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20">
        <v>5</v>
      </c>
      <c r="M1080" t="b">
        <v>0</v>
      </c>
      <c r="N1080" t="s">
        <v>8282</v>
      </c>
      <c r="O1080" s="5">
        <f t="shared" si="80"/>
        <v>7.4999999999999997E-2</v>
      </c>
      <c r="P1080" s="18">
        <f t="shared" si="81"/>
        <v>9</v>
      </c>
      <c r="Q1080" t="s">
        <v>8334</v>
      </c>
      <c r="R1080" t="s">
        <v>8335</v>
      </c>
      <c r="S1080" s="10">
        <f t="shared" si="82"/>
        <v>40701.195844907408</v>
      </c>
      <c r="T1080" s="11">
        <f t="shared" si="83"/>
        <v>40746.195844907408</v>
      </c>
      <c r="U1080">
        <f t="shared" si="84"/>
        <v>45</v>
      </c>
      <c r="W1080" s="20">
        <v>5</v>
      </c>
      <c r="X1080" s="18">
        <v>45</v>
      </c>
      <c r="Y1080" s="5">
        <v>7.4999999999999997E-2</v>
      </c>
    </row>
    <row r="1081" spans="1:25" ht="42.75" x14ac:dyDescent="0.4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20">
        <v>18</v>
      </c>
      <c r="M1081" t="b">
        <v>0</v>
      </c>
      <c r="N1081" t="s">
        <v>8282</v>
      </c>
      <c r="O1081" s="5">
        <f t="shared" si="80"/>
        <v>2.6076923076923077E-2</v>
      </c>
      <c r="P1081" s="18">
        <f t="shared" si="81"/>
        <v>37.666666666666664</v>
      </c>
      <c r="Q1081" t="s">
        <v>8334</v>
      </c>
      <c r="R1081" t="s">
        <v>8335</v>
      </c>
      <c r="S1081" s="10">
        <f t="shared" si="82"/>
        <v>42479.566388888896</v>
      </c>
      <c r="T1081" s="11">
        <f t="shared" si="83"/>
        <v>42504.566388888896</v>
      </c>
      <c r="U1081">
        <f t="shared" si="84"/>
        <v>25</v>
      </c>
      <c r="W1081" s="20">
        <v>18</v>
      </c>
      <c r="X1081" s="18">
        <v>678</v>
      </c>
      <c r="Y1081" s="5">
        <v>2.6076923076923077E-2</v>
      </c>
    </row>
    <row r="1082" spans="1:25" ht="42.75" x14ac:dyDescent="0.4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20">
        <v>98</v>
      </c>
      <c r="M1082" t="b">
        <v>0</v>
      </c>
      <c r="N1082" t="s">
        <v>8282</v>
      </c>
      <c r="O1082" s="5">
        <f t="shared" si="80"/>
        <v>9.1050000000000006E-2</v>
      </c>
      <c r="P1082" s="18">
        <f t="shared" si="81"/>
        <v>18.581632653061224</v>
      </c>
      <c r="Q1082" t="s">
        <v>8334</v>
      </c>
      <c r="R1082" t="s">
        <v>8335</v>
      </c>
      <c r="S1082" s="10">
        <f t="shared" si="82"/>
        <v>41740.138113425928</v>
      </c>
      <c r="T1082" s="11">
        <f t="shared" si="83"/>
        <v>41770.138113425928</v>
      </c>
      <c r="U1082">
        <f t="shared" si="84"/>
        <v>30</v>
      </c>
      <c r="W1082" s="20">
        <v>98</v>
      </c>
      <c r="X1082" s="18">
        <v>1821</v>
      </c>
      <c r="Y1082" s="5">
        <v>9.1050000000000006E-2</v>
      </c>
    </row>
    <row r="1083" spans="1:25" ht="42.75" hidden="1" x14ac:dyDescent="0.4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20">
        <v>4</v>
      </c>
      <c r="M1083" t="b">
        <v>0</v>
      </c>
      <c r="N1083" t="s">
        <v>8282</v>
      </c>
      <c r="O1083" s="5">
        <f t="shared" si="80"/>
        <v>1.7647058823529413E-4</v>
      </c>
      <c r="P1083" s="18">
        <f t="shared" si="81"/>
        <v>3</v>
      </c>
      <c r="Q1083" t="s">
        <v>8334</v>
      </c>
      <c r="R1083" t="s">
        <v>8335</v>
      </c>
      <c r="S1083" s="10">
        <f t="shared" si="82"/>
        <v>42002.926990740743</v>
      </c>
      <c r="T1083" s="11">
        <f t="shared" si="83"/>
        <v>42032.926990740743</v>
      </c>
      <c r="U1083">
        <f t="shared" si="84"/>
        <v>30</v>
      </c>
      <c r="W1083" s="20">
        <v>4</v>
      </c>
      <c r="X1083" s="18">
        <v>12</v>
      </c>
      <c r="Y1083" s="5">
        <v>1.7647058823529413E-4</v>
      </c>
    </row>
    <row r="1084" spans="1:25" ht="28.5" hidden="1" x14ac:dyDescent="0.4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20">
        <v>3</v>
      </c>
      <c r="M1084" t="b">
        <v>0</v>
      </c>
      <c r="N1084" t="s">
        <v>8282</v>
      </c>
      <c r="O1084" s="5">
        <f t="shared" si="80"/>
        <v>5.5999999999999999E-3</v>
      </c>
      <c r="P1084" s="18">
        <f t="shared" si="81"/>
        <v>18.666666666666668</v>
      </c>
      <c r="Q1084" t="s">
        <v>8334</v>
      </c>
      <c r="R1084" t="s">
        <v>8335</v>
      </c>
      <c r="S1084" s="10">
        <f t="shared" si="82"/>
        <v>41101.906111111115</v>
      </c>
      <c r="T1084" s="11">
        <f t="shared" si="83"/>
        <v>41131.906111111115</v>
      </c>
      <c r="U1084">
        <f t="shared" si="84"/>
        <v>30</v>
      </c>
      <c r="W1084" s="20">
        <v>3</v>
      </c>
      <c r="X1084" s="18">
        <v>56</v>
      </c>
      <c r="Y1084" s="5">
        <v>5.5999999999999999E-3</v>
      </c>
    </row>
    <row r="1085" spans="1:25" ht="42.75" hidden="1" x14ac:dyDescent="0.4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20">
        <v>1</v>
      </c>
      <c r="M1085" t="b">
        <v>0</v>
      </c>
      <c r="N1085" t="s">
        <v>8282</v>
      </c>
      <c r="O1085" s="5">
        <f t="shared" si="80"/>
        <v>8.2000000000000007E-3</v>
      </c>
      <c r="P1085" s="18">
        <f t="shared" si="81"/>
        <v>410</v>
      </c>
      <c r="Q1085" t="s">
        <v>8334</v>
      </c>
      <c r="R1085" t="s">
        <v>8335</v>
      </c>
      <c r="S1085" s="10">
        <f t="shared" si="82"/>
        <v>41793.659525462965</v>
      </c>
      <c r="T1085" s="11">
        <f t="shared" si="83"/>
        <v>41853.659525462965</v>
      </c>
      <c r="U1085">
        <f t="shared" si="84"/>
        <v>60</v>
      </c>
      <c r="W1085" s="20">
        <v>1</v>
      </c>
      <c r="X1085" s="18">
        <v>410</v>
      </c>
      <c r="Y1085" s="5">
        <v>8.2000000000000007E-3</v>
      </c>
    </row>
    <row r="1086" spans="1:25" hidden="1" x14ac:dyDescent="0.4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20">
        <v>0</v>
      </c>
      <c r="M1086" t="b">
        <v>0</v>
      </c>
      <c r="N1086" t="s">
        <v>8282</v>
      </c>
      <c r="O1086" s="5">
        <f t="shared" si="80"/>
        <v>0</v>
      </c>
      <c r="P1086" s="18" t="e">
        <f t="shared" si="81"/>
        <v>#DIV/0!</v>
      </c>
      <c r="Q1086" t="s">
        <v>8334</v>
      </c>
      <c r="R1086" t="s">
        <v>8335</v>
      </c>
      <c r="S1086" s="10">
        <f t="shared" si="82"/>
        <v>41829.912083333329</v>
      </c>
      <c r="T1086" s="11">
        <f t="shared" si="83"/>
        <v>41859.912083333329</v>
      </c>
      <c r="U1086">
        <f t="shared" si="84"/>
        <v>30</v>
      </c>
      <c r="W1086" s="20">
        <v>0</v>
      </c>
      <c r="X1086" s="18">
        <v>0</v>
      </c>
      <c r="Y1086" s="5">
        <v>0</v>
      </c>
    </row>
    <row r="1087" spans="1:25" ht="42.75" x14ac:dyDescent="0.4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20">
        <v>9</v>
      </c>
      <c r="M1087" t="b">
        <v>0</v>
      </c>
      <c r="N1087" t="s">
        <v>8282</v>
      </c>
      <c r="O1087" s="5">
        <f t="shared" si="80"/>
        <v>3.4200000000000001E-2</v>
      </c>
      <c r="P1087" s="18">
        <f t="shared" si="81"/>
        <v>114</v>
      </c>
      <c r="Q1087" t="s">
        <v>8334</v>
      </c>
      <c r="R1087" t="s">
        <v>8335</v>
      </c>
      <c r="S1087" s="10">
        <f t="shared" si="82"/>
        <v>42413.671006944445</v>
      </c>
      <c r="T1087" s="11">
        <f t="shared" si="83"/>
        <v>42443.629340277781</v>
      </c>
      <c r="U1087">
        <f t="shared" si="84"/>
        <v>30</v>
      </c>
      <c r="W1087" s="20">
        <v>9</v>
      </c>
      <c r="X1087" s="18">
        <v>1026</v>
      </c>
      <c r="Y1087" s="5">
        <v>3.4200000000000001E-2</v>
      </c>
    </row>
    <row r="1088" spans="1:25" hidden="1" x14ac:dyDescent="0.4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20">
        <v>2</v>
      </c>
      <c r="M1088" t="b">
        <v>0</v>
      </c>
      <c r="N1088" t="s">
        <v>8282</v>
      </c>
      <c r="O1088" s="5">
        <f t="shared" si="80"/>
        <v>8.3333333333333339E-4</v>
      </c>
      <c r="P1088" s="18">
        <f t="shared" si="81"/>
        <v>7.5</v>
      </c>
      <c r="Q1088" t="s">
        <v>8334</v>
      </c>
      <c r="R1088" t="s">
        <v>8335</v>
      </c>
      <c r="S1088" s="10">
        <f t="shared" si="82"/>
        <v>41845.866793981484</v>
      </c>
      <c r="T1088" s="11">
        <f t="shared" si="83"/>
        <v>41875.866793981484</v>
      </c>
      <c r="U1088">
        <f t="shared" si="84"/>
        <v>30</v>
      </c>
      <c r="W1088" s="20">
        <v>2</v>
      </c>
      <c r="X1088" s="18">
        <v>15</v>
      </c>
      <c r="Y1088" s="5">
        <v>8.3333333333333339E-4</v>
      </c>
    </row>
    <row r="1089" spans="1:25" ht="42.75" hidden="1" x14ac:dyDescent="0.4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20">
        <v>0</v>
      </c>
      <c r="M1089" t="b">
        <v>0</v>
      </c>
      <c r="N1089" t="s">
        <v>8282</v>
      </c>
      <c r="O1089" s="5">
        <f t="shared" si="80"/>
        <v>0</v>
      </c>
      <c r="P1089" s="18" t="e">
        <f t="shared" si="81"/>
        <v>#DIV/0!</v>
      </c>
      <c r="Q1089" t="s">
        <v>8334</v>
      </c>
      <c r="R1089" t="s">
        <v>8335</v>
      </c>
      <c r="S1089" s="10">
        <f t="shared" si="82"/>
        <v>41775.713969907411</v>
      </c>
      <c r="T1089" s="11">
        <f t="shared" si="83"/>
        <v>41805.713969907411</v>
      </c>
      <c r="U1089">
        <f t="shared" si="84"/>
        <v>30</v>
      </c>
      <c r="W1089" s="20">
        <v>0</v>
      </c>
      <c r="X1089" s="18">
        <v>0</v>
      </c>
      <c r="Y1089" s="5">
        <v>0</v>
      </c>
    </row>
    <row r="1090" spans="1:25" ht="28.5" x14ac:dyDescent="0.4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20">
        <v>147</v>
      </c>
      <c r="M1090" t="b">
        <v>0</v>
      </c>
      <c r="N1090" t="s">
        <v>8282</v>
      </c>
      <c r="O1090" s="5">
        <f t="shared" si="80"/>
        <v>0.14182977777777778</v>
      </c>
      <c r="P1090" s="18">
        <f t="shared" si="81"/>
        <v>43.41727891156463</v>
      </c>
      <c r="Q1090" t="s">
        <v>8334</v>
      </c>
      <c r="R1090" t="s">
        <v>8335</v>
      </c>
      <c r="S1090" s="10">
        <f t="shared" si="82"/>
        <v>41723.799386574072</v>
      </c>
      <c r="T1090" s="11">
        <f t="shared" si="83"/>
        <v>41753.799386574072</v>
      </c>
      <c r="U1090">
        <f t="shared" si="84"/>
        <v>30</v>
      </c>
      <c r="W1090" s="20">
        <v>147</v>
      </c>
      <c r="X1090" s="18">
        <v>6382.34</v>
      </c>
      <c r="Y1090" s="5">
        <v>0.14182977777777778</v>
      </c>
    </row>
    <row r="1091" spans="1:25" ht="28.5" x14ac:dyDescent="0.4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20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18">
        <f t="shared" ref="P1091:P1154" si="86">E1091/L1091</f>
        <v>23.959183673469386</v>
      </c>
      <c r="Q1091" t="s">
        <v>8334</v>
      </c>
      <c r="R1091" t="s">
        <v>8335</v>
      </c>
      <c r="S1091" s="10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_xlfn.DAYS(T1091,S1091)</f>
        <v>30</v>
      </c>
      <c r="W1091" s="20">
        <v>49</v>
      </c>
      <c r="X1091" s="18">
        <v>1174</v>
      </c>
      <c r="Y1091" s="5">
        <v>7.8266666666666665E-2</v>
      </c>
    </row>
    <row r="1092" spans="1:25" ht="42.75" hidden="1" x14ac:dyDescent="0.4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20">
        <v>1</v>
      </c>
      <c r="M1092" t="b">
        <v>0</v>
      </c>
      <c r="N1092" t="s">
        <v>8282</v>
      </c>
      <c r="O1092" s="5">
        <f t="shared" si="85"/>
        <v>3.8464497269020693E-4</v>
      </c>
      <c r="P1092" s="18">
        <f t="shared" si="86"/>
        <v>5</v>
      </c>
      <c r="Q1092" t="s">
        <v>8334</v>
      </c>
      <c r="R1092" t="s">
        <v>8335</v>
      </c>
      <c r="S1092" s="10">
        <f t="shared" si="87"/>
        <v>42123.185798611114</v>
      </c>
      <c r="T1092" s="11">
        <f t="shared" si="88"/>
        <v>42153.185798611114</v>
      </c>
      <c r="U1092">
        <f t="shared" si="89"/>
        <v>30</v>
      </c>
      <c r="W1092" s="20">
        <v>1</v>
      </c>
      <c r="X1092" s="18">
        <v>5</v>
      </c>
      <c r="Y1092" s="5">
        <v>3.8464497269020693E-4</v>
      </c>
    </row>
    <row r="1093" spans="1:25" ht="42.75" x14ac:dyDescent="0.4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20">
        <v>2</v>
      </c>
      <c r="M1093" t="b">
        <v>0</v>
      </c>
      <c r="N1093" t="s">
        <v>8282</v>
      </c>
      <c r="O1093" s="5">
        <f t="shared" si="85"/>
        <v>0.125</v>
      </c>
      <c r="P1093" s="18">
        <f t="shared" si="86"/>
        <v>12.5</v>
      </c>
      <c r="Q1093" t="s">
        <v>8334</v>
      </c>
      <c r="R1093" t="s">
        <v>8335</v>
      </c>
      <c r="S1093" s="10">
        <f t="shared" si="87"/>
        <v>42440.820277777777</v>
      </c>
      <c r="T1093" s="11">
        <f t="shared" si="88"/>
        <v>42470.778611111105</v>
      </c>
      <c r="U1093">
        <f t="shared" si="89"/>
        <v>30</v>
      </c>
      <c r="W1093" s="20">
        <v>2</v>
      </c>
      <c r="X1093" s="18">
        <v>25</v>
      </c>
      <c r="Y1093" s="5">
        <v>0.125</v>
      </c>
    </row>
    <row r="1094" spans="1:25" ht="57" x14ac:dyDescent="0.4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20">
        <v>7</v>
      </c>
      <c r="M1094" t="b">
        <v>0</v>
      </c>
      <c r="N1094" t="s">
        <v>8282</v>
      </c>
      <c r="O1094" s="5">
        <f t="shared" si="85"/>
        <v>1.0500000000000001E-2</v>
      </c>
      <c r="P1094" s="18">
        <f t="shared" si="86"/>
        <v>3</v>
      </c>
      <c r="Q1094" t="s">
        <v>8334</v>
      </c>
      <c r="R1094" t="s">
        <v>8335</v>
      </c>
      <c r="S1094" s="10">
        <f t="shared" si="87"/>
        <v>41250.025902777779</v>
      </c>
      <c r="T1094" s="11">
        <f t="shared" si="88"/>
        <v>41280.025902777779</v>
      </c>
      <c r="U1094">
        <f t="shared" si="89"/>
        <v>30</v>
      </c>
      <c r="W1094" s="20">
        <v>7</v>
      </c>
      <c r="X1094" s="18">
        <v>21</v>
      </c>
      <c r="Y1094" s="5">
        <v>1.0500000000000001E-2</v>
      </c>
    </row>
    <row r="1095" spans="1:25" ht="42.75" x14ac:dyDescent="0.4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20">
        <v>4</v>
      </c>
      <c r="M1095" t="b">
        <v>0</v>
      </c>
      <c r="N1095" t="s">
        <v>8282</v>
      </c>
      <c r="O1095" s="5">
        <f t="shared" si="85"/>
        <v>0.14083333333333334</v>
      </c>
      <c r="P1095" s="18">
        <f t="shared" si="86"/>
        <v>10.5625</v>
      </c>
      <c r="Q1095" t="s">
        <v>8334</v>
      </c>
      <c r="R1095" t="s">
        <v>8335</v>
      </c>
      <c r="S1095" s="10">
        <f t="shared" si="87"/>
        <v>42396.973807870367</v>
      </c>
      <c r="T1095" s="11">
        <f t="shared" si="88"/>
        <v>42411.973807870367</v>
      </c>
      <c r="U1095">
        <f t="shared" si="89"/>
        <v>15</v>
      </c>
      <c r="W1095" s="20">
        <v>4</v>
      </c>
      <c r="X1095" s="18">
        <v>42.25</v>
      </c>
      <c r="Y1095" s="5">
        <v>0.14083333333333334</v>
      </c>
    </row>
    <row r="1096" spans="1:25" ht="42.75" x14ac:dyDescent="0.4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20">
        <v>27</v>
      </c>
      <c r="M1096" t="b">
        <v>0</v>
      </c>
      <c r="N1096" t="s">
        <v>8282</v>
      </c>
      <c r="O1096" s="5">
        <f t="shared" si="85"/>
        <v>0.18300055555555556</v>
      </c>
      <c r="P1096" s="18">
        <f t="shared" si="86"/>
        <v>122.00037037037038</v>
      </c>
      <c r="Q1096" t="s">
        <v>8334</v>
      </c>
      <c r="R1096" t="s">
        <v>8335</v>
      </c>
      <c r="S1096" s="10">
        <f t="shared" si="87"/>
        <v>40795.713344907403</v>
      </c>
      <c r="T1096" s="11">
        <f t="shared" si="88"/>
        <v>40825.713344907403</v>
      </c>
      <c r="U1096">
        <f t="shared" si="89"/>
        <v>30</v>
      </c>
      <c r="W1096" s="20">
        <v>27</v>
      </c>
      <c r="X1096" s="18">
        <v>3294.01</v>
      </c>
      <c r="Y1096" s="5">
        <v>0.18300055555555556</v>
      </c>
    </row>
    <row r="1097" spans="1:25" ht="42.75" x14ac:dyDescent="0.4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20">
        <v>94</v>
      </c>
      <c r="M1097" t="b">
        <v>0</v>
      </c>
      <c r="N1097" t="s">
        <v>8282</v>
      </c>
      <c r="O1097" s="5">
        <f t="shared" si="85"/>
        <v>5.0347999999999997E-2</v>
      </c>
      <c r="P1097" s="18">
        <f t="shared" si="86"/>
        <v>267.80851063829789</v>
      </c>
      <c r="Q1097" t="s">
        <v>8334</v>
      </c>
      <c r="R1097" t="s">
        <v>8335</v>
      </c>
      <c r="S1097" s="10">
        <f t="shared" si="87"/>
        <v>41486.537268518521</v>
      </c>
      <c r="T1097" s="11">
        <f t="shared" si="88"/>
        <v>41516.537268518521</v>
      </c>
      <c r="U1097">
        <f t="shared" si="89"/>
        <v>30</v>
      </c>
      <c r="W1097" s="20">
        <v>94</v>
      </c>
      <c r="X1097" s="18">
        <v>25174</v>
      </c>
      <c r="Y1097" s="5">
        <v>5.0347999999999997E-2</v>
      </c>
    </row>
    <row r="1098" spans="1:25" ht="42.75" x14ac:dyDescent="0.4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20">
        <v>29</v>
      </c>
      <c r="M1098" t="b">
        <v>0</v>
      </c>
      <c r="N1098" t="s">
        <v>8282</v>
      </c>
      <c r="O1098" s="5">
        <f t="shared" si="85"/>
        <v>0.17933333333333334</v>
      </c>
      <c r="P1098" s="18">
        <f t="shared" si="86"/>
        <v>74.206896551724142</v>
      </c>
      <c r="Q1098" t="s">
        <v>8334</v>
      </c>
      <c r="R1098" t="s">
        <v>8335</v>
      </c>
      <c r="S1098" s="10">
        <f t="shared" si="87"/>
        <v>41885.51798611111</v>
      </c>
      <c r="T1098" s="11">
        <f t="shared" si="88"/>
        <v>41916.145833333336</v>
      </c>
      <c r="U1098">
        <f t="shared" si="89"/>
        <v>31</v>
      </c>
      <c r="W1098" s="20">
        <v>29</v>
      </c>
      <c r="X1098" s="18">
        <v>2152</v>
      </c>
      <c r="Y1098" s="5">
        <v>0.17933333333333334</v>
      </c>
    </row>
    <row r="1099" spans="1:25" ht="42.75" hidden="1" x14ac:dyDescent="0.4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20">
        <v>7</v>
      </c>
      <c r="M1099" t="b">
        <v>0</v>
      </c>
      <c r="N1099" t="s">
        <v>8282</v>
      </c>
      <c r="O1099" s="5">
        <f t="shared" si="85"/>
        <v>4.6999999999999999E-4</v>
      </c>
      <c r="P1099" s="18">
        <f t="shared" si="86"/>
        <v>6.7142857142857144</v>
      </c>
      <c r="Q1099" t="s">
        <v>8334</v>
      </c>
      <c r="R1099" t="s">
        <v>8335</v>
      </c>
      <c r="S1099" s="10">
        <f t="shared" si="87"/>
        <v>41660.792557870373</v>
      </c>
      <c r="T1099" s="11">
        <f t="shared" si="88"/>
        <v>41700.792557870373</v>
      </c>
      <c r="U1099">
        <f t="shared" si="89"/>
        <v>40</v>
      </c>
      <c r="W1099" s="20">
        <v>7</v>
      </c>
      <c r="X1099" s="18">
        <v>47</v>
      </c>
      <c r="Y1099" s="5">
        <v>4.6999999999999999E-4</v>
      </c>
    </row>
    <row r="1100" spans="1:25" ht="28.5" x14ac:dyDescent="0.4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20">
        <v>22</v>
      </c>
      <c r="M1100" t="b">
        <v>0</v>
      </c>
      <c r="N1100" t="s">
        <v>8282</v>
      </c>
      <c r="O1100" s="5">
        <f t="shared" si="85"/>
        <v>7.2120000000000004E-2</v>
      </c>
      <c r="P1100" s="18">
        <f t="shared" si="86"/>
        <v>81.954545454545453</v>
      </c>
      <c r="Q1100" t="s">
        <v>8334</v>
      </c>
      <c r="R1100" t="s">
        <v>8335</v>
      </c>
      <c r="S1100" s="10">
        <f t="shared" si="87"/>
        <v>41712.762673611112</v>
      </c>
      <c r="T1100" s="11">
        <f t="shared" si="88"/>
        <v>41742.762673611112</v>
      </c>
      <c r="U1100">
        <f t="shared" si="89"/>
        <v>30</v>
      </c>
      <c r="W1100" s="20">
        <v>22</v>
      </c>
      <c r="X1100" s="18">
        <v>1803</v>
      </c>
      <c r="Y1100" s="5">
        <v>7.2120000000000004E-2</v>
      </c>
    </row>
    <row r="1101" spans="1:25" ht="42.75" hidden="1" x14ac:dyDescent="0.4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20">
        <v>1</v>
      </c>
      <c r="M1101" t="b">
        <v>0</v>
      </c>
      <c r="N1101" t="s">
        <v>8282</v>
      </c>
      <c r="O1101" s="5">
        <f t="shared" si="85"/>
        <v>5.0000000000000001E-3</v>
      </c>
      <c r="P1101" s="18">
        <f t="shared" si="86"/>
        <v>25</v>
      </c>
      <c r="Q1101" t="s">
        <v>8334</v>
      </c>
      <c r="R1101" t="s">
        <v>8335</v>
      </c>
      <c r="S1101" s="10">
        <f t="shared" si="87"/>
        <v>42107.836435185185</v>
      </c>
      <c r="T1101" s="11">
        <f t="shared" si="88"/>
        <v>42137.836435185185</v>
      </c>
      <c r="U1101">
        <f t="shared" si="89"/>
        <v>30</v>
      </c>
      <c r="W1101" s="20">
        <v>1</v>
      </c>
      <c r="X1101" s="18">
        <v>25</v>
      </c>
      <c r="Y1101" s="5">
        <v>5.0000000000000001E-3</v>
      </c>
    </row>
    <row r="1102" spans="1:25" ht="42.75" x14ac:dyDescent="0.4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20">
        <v>10</v>
      </c>
      <c r="M1102" t="b">
        <v>0</v>
      </c>
      <c r="N1102" t="s">
        <v>8282</v>
      </c>
      <c r="O1102" s="5">
        <f t="shared" si="85"/>
        <v>2.5000000000000001E-2</v>
      </c>
      <c r="P1102" s="18">
        <f t="shared" si="86"/>
        <v>10</v>
      </c>
      <c r="Q1102" t="s">
        <v>8334</v>
      </c>
      <c r="R1102" t="s">
        <v>8335</v>
      </c>
      <c r="S1102" s="10">
        <f t="shared" si="87"/>
        <v>42384.110775462963</v>
      </c>
      <c r="T1102" s="11">
        <f t="shared" si="88"/>
        <v>42414.110775462963</v>
      </c>
      <c r="U1102">
        <f t="shared" si="89"/>
        <v>30</v>
      </c>
      <c r="W1102" s="20">
        <v>10</v>
      </c>
      <c r="X1102" s="18">
        <v>100</v>
      </c>
      <c r="Y1102" s="5">
        <v>2.5000000000000001E-2</v>
      </c>
    </row>
    <row r="1103" spans="1:25" ht="28.5" hidden="1" x14ac:dyDescent="0.4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20">
        <v>6</v>
      </c>
      <c r="M1103" t="b">
        <v>0</v>
      </c>
      <c r="N1103" t="s">
        <v>8282</v>
      </c>
      <c r="O1103" s="5">
        <f t="shared" si="85"/>
        <v>4.0999999999999999E-4</v>
      </c>
      <c r="P1103" s="18">
        <f t="shared" si="86"/>
        <v>6.833333333333333</v>
      </c>
      <c r="Q1103" t="s">
        <v>8334</v>
      </c>
      <c r="R1103" t="s">
        <v>8335</v>
      </c>
      <c r="S1103" s="10">
        <f t="shared" si="87"/>
        <v>42538.77243055556</v>
      </c>
      <c r="T1103" s="11">
        <f t="shared" si="88"/>
        <v>42565.758333333331</v>
      </c>
      <c r="U1103">
        <f t="shared" si="89"/>
        <v>27</v>
      </c>
      <c r="W1103" s="20">
        <v>6</v>
      </c>
      <c r="X1103" s="18">
        <v>41</v>
      </c>
      <c r="Y1103" s="5">
        <v>4.0999999999999999E-4</v>
      </c>
    </row>
    <row r="1104" spans="1:25" ht="42.75" x14ac:dyDescent="0.4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20">
        <v>24</v>
      </c>
      <c r="M1104" t="b">
        <v>0</v>
      </c>
      <c r="N1104" t="s">
        <v>8282</v>
      </c>
      <c r="O1104" s="5">
        <f t="shared" si="85"/>
        <v>5.3124999999999999E-2</v>
      </c>
      <c r="P1104" s="18">
        <f t="shared" si="86"/>
        <v>17.708333333333332</v>
      </c>
      <c r="Q1104" t="s">
        <v>8334</v>
      </c>
      <c r="R1104" t="s">
        <v>8335</v>
      </c>
      <c r="S1104" s="10">
        <f t="shared" si="87"/>
        <v>41577.045428240745</v>
      </c>
      <c r="T1104" s="11">
        <f t="shared" si="88"/>
        <v>41617.249305555553</v>
      </c>
      <c r="U1104">
        <f t="shared" si="89"/>
        <v>40</v>
      </c>
      <c r="W1104" s="20">
        <v>24</v>
      </c>
      <c r="X1104" s="18">
        <v>425</v>
      </c>
      <c r="Y1104" s="5">
        <v>5.3124999999999999E-2</v>
      </c>
    </row>
    <row r="1105" spans="1:25" ht="42.75" x14ac:dyDescent="0.4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20">
        <v>15</v>
      </c>
      <c r="M1105" t="b">
        <v>0</v>
      </c>
      <c r="N1105" t="s">
        <v>8282</v>
      </c>
      <c r="O1105" s="5">
        <f t="shared" si="85"/>
        <v>1.6199999999999999E-2</v>
      </c>
      <c r="P1105" s="18">
        <f t="shared" si="86"/>
        <v>16.2</v>
      </c>
      <c r="Q1105" t="s">
        <v>8334</v>
      </c>
      <c r="R1105" t="s">
        <v>8335</v>
      </c>
      <c r="S1105" s="10">
        <f t="shared" si="87"/>
        <v>42479.22210648148</v>
      </c>
      <c r="T1105" s="11">
        <f t="shared" si="88"/>
        <v>42539.22210648148</v>
      </c>
      <c r="U1105">
        <f t="shared" si="89"/>
        <v>60</v>
      </c>
      <c r="W1105" s="20">
        <v>15</v>
      </c>
      <c r="X1105" s="18">
        <v>243</v>
      </c>
      <c r="Y1105" s="5">
        <v>1.6199999999999999E-2</v>
      </c>
    </row>
    <row r="1106" spans="1:25" ht="42.75" x14ac:dyDescent="0.4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20">
        <v>37</v>
      </c>
      <c r="M1106" t="b">
        <v>0</v>
      </c>
      <c r="N1106" t="s">
        <v>8282</v>
      </c>
      <c r="O1106" s="5">
        <f t="shared" si="85"/>
        <v>4.9516666666666667E-2</v>
      </c>
      <c r="P1106" s="18">
        <f t="shared" si="86"/>
        <v>80.297297297297291</v>
      </c>
      <c r="Q1106" t="s">
        <v>8334</v>
      </c>
      <c r="R1106" t="s">
        <v>8335</v>
      </c>
      <c r="S1106" s="10">
        <f t="shared" si="87"/>
        <v>41771.40996527778</v>
      </c>
      <c r="T1106" s="11">
        <f t="shared" si="88"/>
        <v>41801.40996527778</v>
      </c>
      <c r="U1106">
        <f t="shared" si="89"/>
        <v>30</v>
      </c>
      <c r="W1106" s="20">
        <v>37</v>
      </c>
      <c r="X1106" s="18">
        <v>2971</v>
      </c>
      <c r="Y1106" s="5">
        <v>4.9516666666666667E-2</v>
      </c>
    </row>
    <row r="1107" spans="1:25" ht="42.75" hidden="1" x14ac:dyDescent="0.4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20">
        <v>20</v>
      </c>
      <c r="M1107" t="b">
        <v>0</v>
      </c>
      <c r="N1107" t="s">
        <v>8282</v>
      </c>
      <c r="O1107" s="5">
        <f t="shared" si="85"/>
        <v>1.5900000000000001E-3</v>
      </c>
      <c r="P1107" s="18">
        <f t="shared" si="86"/>
        <v>71.55</v>
      </c>
      <c r="Q1107" t="s">
        <v>8334</v>
      </c>
      <c r="R1107" t="s">
        <v>8335</v>
      </c>
      <c r="S1107" s="10">
        <f t="shared" si="87"/>
        <v>41692.135729166665</v>
      </c>
      <c r="T1107" s="11">
        <f t="shared" si="88"/>
        <v>41722.0940625</v>
      </c>
      <c r="U1107">
        <f t="shared" si="89"/>
        <v>30</v>
      </c>
      <c r="W1107" s="20">
        <v>20</v>
      </c>
      <c r="X1107" s="18">
        <v>1431</v>
      </c>
      <c r="Y1107" s="5">
        <v>1.5900000000000001E-3</v>
      </c>
    </row>
    <row r="1108" spans="1:25" ht="42.75" x14ac:dyDescent="0.4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20">
        <v>7</v>
      </c>
      <c r="M1108" t="b">
        <v>0</v>
      </c>
      <c r="N1108" t="s">
        <v>8282</v>
      </c>
      <c r="O1108" s="5">
        <f t="shared" si="85"/>
        <v>0.41249999999999998</v>
      </c>
      <c r="P1108" s="18">
        <f t="shared" si="86"/>
        <v>23.571428571428573</v>
      </c>
      <c r="Q1108" t="s">
        <v>8334</v>
      </c>
      <c r="R1108" t="s">
        <v>8335</v>
      </c>
      <c r="S1108" s="10">
        <f t="shared" si="87"/>
        <v>40973.740451388891</v>
      </c>
      <c r="T1108" s="11">
        <f t="shared" si="88"/>
        <v>41003.698784722219</v>
      </c>
      <c r="U1108">
        <f t="shared" si="89"/>
        <v>30</v>
      </c>
      <c r="W1108" s="20">
        <v>7</v>
      </c>
      <c r="X1108" s="18">
        <v>165</v>
      </c>
      <c r="Y1108" s="5">
        <v>0.41249999999999998</v>
      </c>
    </row>
    <row r="1109" spans="1:25" ht="57" hidden="1" x14ac:dyDescent="0.4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20">
        <v>0</v>
      </c>
      <c r="M1109" t="b">
        <v>0</v>
      </c>
      <c r="N1109" t="s">
        <v>8282</v>
      </c>
      <c r="O1109" s="5">
        <f t="shared" si="85"/>
        <v>0</v>
      </c>
      <c r="P1109" s="18" t="e">
        <f t="shared" si="86"/>
        <v>#DIV/0!</v>
      </c>
      <c r="Q1109" t="s">
        <v>8334</v>
      </c>
      <c r="R1109" t="s">
        <v>8335</v>
      </c>
      <c r="S1109" s="10">
        <f t="shared" si="87"/>
        <v>41813.861388888887</v>
      </c>
      <c r="T1109" s="11">
        <f t="shared" si="88"/>
        <v>41843.861388888887</v>
      </c>
      <c r="U1109">
        <f t="shared" si="89"/>
        <v>30</v>
      </c>
      <c r="W1109" s="20">
        <v>0</v>
      </c>
      <c r="X1109" s="18">
        <v>0</v>
      </c>
      <c r="Y1109" s="5">
        <v>0</v>
      </c>
    </row>
    <row r="1110" spans="1:25" ht="42.75" x14ac:dyDescent="0.4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20">
        <v>21</v>
      </c>
      <c r="M1110" t="b">
        <v>0</v>
      </c>
      <c r="N1110" t="s">
        <v>8282</v>
      </c>
      <c r="O1110" s="5">
        <f t="shared" si="85"/>
        <v>2.93E-2</v>
      </c>
      <c r="P1110" s="18">
        <f t="shared" si="86"/>
        <v>34.88095238095238</v>
      </c>
      <c r="Q1110" t="s">
        <v>8334</v>
      </c>
      <c r="R1110" t="s">
        <v>8335</v>
      </c>
      <c r="S1110" s="10">
        <f t="shared" si="87"/>
        <v>40952.636979166666</v>
      </c>
      <c r="T1110" s="11">
        <f t="shared" si="88"/>
        <v>41012.595312500001</v>
      </c>
      <c r="U1110">
        <f t="shared" si="89"/>
        <v>60</v>
      </c>
      <c r="W1110" s="20">
        <v>21</v>
      </c>
      <c r="X1110" s="18">
        <v>732.5</v>
      </c>
      <c r="Y1110" s="5">
        <v>2.93E-2</v>
      </c>
    </row>
    <row r="1111" spans="1:25" ht="42.75" hidden="1" x14ac:dyDescent="0.4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20">
        <v>3</v>
      </c>
      <c r="M1111" t="b">
        <v>0</v>
      </c>
      <c r="N1111" t="s">
        <v>8282</v>
      </c>
      <c r="O1111" s="5">
        <f t="shared" si="85"/>
        <v>4.4999999999999997E-3</v>
      </c>
      <c r="P1111" s="18">
        <f t="shared" si="86"/>
        <v>15</v>
      </c>
      <c r="Q1111" t="s">
        <v>8334</v>
      </c>
      <c r="R1111" t="s">
        <v>8335</v>
      </c>
      <c r="S1111" s="10">
        <f t="shared" si="87"/>
        <v>42662.752199074079</v>
      </c>
      <c r="T1111" s="11">
        <f t="shared" si="88"/>
        <v>42692.793865740736</v>
      </c>
      <c r="U1111">
        <f t="shared" si="89"/>
        <v>30</v>
      </c>
      <c r="W1111" s="20">
        <v>3</v>
      </c>
      <c r="X1111" s="18">
        <v>45</v>
      </c>
      <c r="Y1111" s="5">
        <v>4.4999999999999997E-3</v>
      </c>
    </row>
    <row r="1112" spans="1:25" ht="42.75" hidden="1" x14ac:dyDescent="0.4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20">
        <v>11</v>
      </c>
      <c r="M1112" t="b">
        <v>0</v>
      </c>
      <c r="N1112" t="s">
        <v>8282</v>
      </c>
      <c r="O1112" s="5">
        <f t="shared" si="85"/>
        <v>5.1000000000000004E-3</v>
      </c>
      <c r="P1112" s="18">
        <f t="shared" si="86"/>
        <v>23.181818181818183</v>
      </c>
      <c r="Q1112" t="s">
        <v>8334</v>
      </c>
      <c r="R1112" t="s">
        <v>8335</v>
      </c>
      <c r="S1112" s="10">
        <f t="shared" si="87"/>
        <v>41220.933124999996</v>
      </c>
      <c r="T1112" s="11">
        <f t="shared" si="88"/>
        <v>41250.933124999996</v>
      </c>
      <c r="U1112">
        <f t="shared" si="89"/>
        <v>30</v>
      </c>
      <c r="W1112" s="20">
        <v>11</v>
      </c>
      <c r="X1112" s="18">
        <v>255</v>
      </c>
      <c r="Y1112" s="5">
        <v>5.1000000000000004E-3</v>
      </c>
    </row>
    <row r="1113" spans="1:25" ht="42.75" hidden="1" x14ac:dyDescent="0.4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20">
        <v>1</v>
      </c>
      <c r="M1113" t="b">
        <v>0</v>
      </c>
      <c r="N1113" t="s">
        <v>8282</v>
      </c>
      <c r="O1113" s="5">
        <f t="shared" si="85"/>
        <v>4.0000000000000002E-4</v>
      </c>
      <c r="P1113" s="18">
        <f t="shared" si="86"/>
        <v>1</v>
      </c>
      <c r="Q1113" t="s">
        <v>8334</v>
      </c>
      <c r="R1113" t="s">
        <v>8335</v>
      </c>
      <c r="S1113" s="10">
        <f t="shared" si="87"/>
        <v>42347.203587962969</v>
      </c>
      <c r="T1113" s="11">
        <f t="shared" si="88"/>
        <v>42377.203587962969</v>
      </c>
      <c r="U1113">
        <f t="shared" si="89"/>
        <v>30</v>
      </c>
      <c r="W1113" s="20">
        <v>1</v>
      </c>
      <c r="X1113" s="18">
        <v>1</v>
      </c>
      <c r="Y1113" s="5">
        <v>4.0000000000000002E-4</v>
      </c>
    </row>
    <row r="1114" spans="1:25" ht="42.75" x14ac:dyDescent="0.4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20">
        <v>312</v>
      </c>
      <c r="M1114" t="b">
        <v>0</v>
      </c>
      <c r="N1114" t="s">
        <v>8282</v>
      </c>
      <c r="O1114" s="5">
        <f t="shared" si="85"/>
        <v>0.35537409090909089</v>
      </c>
      <c r="P1114" s="18">
        <f t="shared" si="86"/>
        <v>100.23371794871794</v>
      </c>
      <c r="Q1114" t="s">
        <v>8334</v>
      </c>
      <c r="R1114" t="s">
        <v>8335</v>
      </c>
      <c r="S1114" s="10">
        <f t="shared" si="87"/>
        <v>41963.759386574078</v>
      </c>
      <c r="T1114" s="11">
        <f t="shared" si="88"/>
        <v>42023.354166666672</v>
      </c>
      <c r="U1114">
        <f t="shared" si="89"/>
        <v>60</v>
      </c>
      <c r="W1114" s="20">
        <v>312</v>
      </c>
      <c r="X1114" s="18">
        <v>31272.92</v>
      </c>
      <c r="Y1114" s="5">
        <v>0.35537409090909089</v>
      </c>
    </row>
    <row r="1115" spans="1:25" ht="42.75" hidden="1" x14ac:dyDescent="0.4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20">
        <v>1</v>
      </c>
      <c r="M1115" t="b">
        <v>0</v>
      </c>
      <c r="N1115" t="s">
        <v>8282</v>
      </c>
      <c r="O1115" s="5">
        <f t="shared" si="85"/>
        <v>5.0000000000000001E-3</v>
      </c>
      <c r="P1115" s="18">
        <f t="shared" si="86"/>
        <v>5</v>
      </c>
      <c r="Q1115" t="s">
        <v>8334</v>
      </c>
      <c r="R1115" t="s">
        <v>8335</v>
      </c>
      <c r="S1115" s="10">
        <f t="shared" si="87"/>
        <v>41835.977083333331</v>
      </c>
      <c r="T1115" s="11">
        <f t="shared" si="88"/>
        <v>41865.977083333331</v>
      </c>
      <c r="U1115">
        <f t="shared" si="89"/>
        <v>30</v>
      </c>
      <c r="W1115" s="20">
        <v>1</v>
      </c>
      <c r="X1115" s="18">
        <v>5</v>
      </c>
      <c r="Y1115" s="5">
        <v>5.0000000000000001E-3</v>
      </c>
    </row>
    <row r="1116" spans="1:25" ht="42.75" hidden="1" x14ac:dyDescent="0.4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20">
        <v>3</v>
      </c>
      <c r="M1116" t="b">
        <v>0</v>
      </c>
      <c r="N1116" t="s">
        <v>8282</v>
      </c>
      <c r="O1116" s="5">
        <f t="shared" si="85"/>
        <v>1.6666666666666668E-3</v>
      </c>
      <c r="P1116" s="18">
        <f t="shared" si="86"/>
        <v>3.3333333333333335</v>
      </c>
      <c r="Q1116" t="s">
        <v>8334</v>
      </c>
      <c r="R1116" t="s">
        <v>8335</v>
      </c>
      <c r="S1116" s="10">
        <f t="shared" si="87"/>
        <v>41526.345914351856</v>
      </c>
      <c r="T1116" s="11">
        <f t="shared" si="88"/>
        <v>41556.345914351856</v>
      </c>
      <c r="U1116">
        <f t="shared" si="89"/>
        <v>30</v>
      </c>
      <c r="W1116" s="20">
        <v>3</v>
      </c>
      <c r="X1116" s="18">
        <v>10</v>
      </c>
      <c r="Y1116" s="5">
        <v>1.6666666666666668E-3</v>
      </c>
    </row>
    <row r="1117" spans="1:25" ht="42.75" hidden="1" x14ac:dyDescent="0.4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20">
        <v>4</v>
      </c>
      <c r="M1117" t="b">
        <v>0</v>
      </c>
      <c r="N1117" t="s">
        <v>8282</v>
      </c>
      <c r="O1117" s="5">
        <f t="shared" si="85"/>
        <v>1.325E-3</v>
      </c>
      <c r="P1117" s="18">
        <f t="shared" si="86"/>
        <v>13.25</v>
      </c>
      <c r="Q1117" t="s">
        <v>8334</v>
      </c>
      <c r="R1117" t="s">
        <v>8335</v>
      </c>
      <c r="S1117" s="10">
        <f t="shared" si="87"/>
        <v>42429.695543981477</v>
      </c>
      <c r="T1117" s="11">
        <f t="shared" si="88"/>
        <v>42459.653877314813</v>
      </c>
      <c r="U1117">
        <f t="shared" si="89"/>
        <v>30</v>
      </c>
      <c r="W1117" s="20">
        <v>4</v>
      </c>
      <c r="X1117" s="18">
        <v>53</v>
      </c>
      <c r="Y1117" s="5">
        <v>1.325E-3</v>
      </c>
    </row>
    <row r="1118" spans="1:25" ht="28.5" hidden="1" x14ac:dyDescent="0.4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20">
        <v>10</v>
      </c>
      <c r="M1118" t="b">
        <v>0</v>
      </c>
      <c r="N1118" t="s">
        <v>8282</v>
      </c>
      <c r="O1118" s="5">
        <f t="shared" si="85"/>
        <v>3.5704000000000004E-4</v>
      </c>
      <c r="P1118" s="18">
        <f t="shared" si="86"/>
        <v>17.852</v>
      </c>
      <c r="Q1118" t="s">
        <v>8334</v>
      </c>
      <c r="R1118" t="s">
        <v>8335</v>
      </c>
      <c r="S1118" s="10">
        <f t="shared" si="87"/>
        <v>41009.847314814811</v>
      </c>
      <c r="T1118" s="11">
        <f t="shared" si="88"/>
        <v>41069.847314814811</v>
      </c>
      <c r="U1118">
        <f t="shared" si="89"/>
        <v>60</v>
      </c>
      <c r="W1118" s="20">
        <v>10</v>
      </c>
      <c r="X1118" s="18">
        <v>178.52</v>
      </c>
      <c r="Y1118" s="5">
        <v>3.5704000000000004E-4</v>
      </c>
    </row>
    <row r="1119" spans="1:25" ht="42.75" x14ac:dyDescent="0.4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20">
        <v>8</v>
      </c>
      <c r="M1119" t="b">
        <v>0</v>
      </c>
      <c r="N1119" t="s">
        <v>8282</v>
      </c>
      <c r="O1119" s="5">
        <f t="shared" si="85"/>
        <v>8.3000000000000004E-2</v>
      </c>
      <c r="P1119" s="18">
        <f t="shared" si="86"/>
        <v>10.375</v>
      </c>
      <c r="Q1119" t="s">
        <v>8334</v>
      </c>
      <c r="R1119" t="s">
        <v>8335</v>
      </c>
      <c r="S1119" s="10">
        <f t="shared" si="87"/>
        <v>42333.598530092597</v>
      </c>
      <c r="T1119" s="11">
        <f t="shared" si="88"/>
        <v>42363.598530092597</v>
      </c>
      <c r="U1119">
        <f t="shared" si="89"/>
        <v>30</v>
      </c>
      <c r="W1119" s="20">
        <v>8</v>
      </c>
      <c r="X1119" s="18">
        <v>83</v>
      </c>
      <c r="Y1119" s="5">
        <v>8.3000000000000004E-2</v>
      </c>
    </row>
    <row r="1120" spans="1:25" ht="42.75" x14ac:dyDescent="0.4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20">
        <v>3</v>
      </c>
      <c r="M1120" t="b">
        <v>0</v>
      </c>
      <c r="N1120" t="s">
        <v>8282</v>
      </c>
      <c r="O1120" s="5">
        <f t="shared" si="85"/>
        <v>2.4222222222222221E-2</v>
      </c>
      <c r="P1120" s="18">
        <f t="shared" si="86"/>
        <v>36.333333333333336</v>
      </c>
      <c r="Q1120" t="s">
        <v>8334</v>
      </c>
      <c r="R1120" t="s">
        <v>8335</v>
      </c>
      <c r="S1120" s="10">
        <f t="shared" si="87"/>
        <v>41704.16642361111</v>
      </c>
      <c r="T1120" s="11">
        <f t="shared" si="88"/>
        <v>41734.124756944446</v>
      </c>
      <c r="U1120">
        <f t="shared" si="89"/>
        <v>30</v>
      </c>
      <c r="W1120" s="20">
        <v>3</v>
      </c>
      <c r="X1120" s="18">
        <v>109</v>
      </c>
      <c r="Y1120" s="5">
        <v>2.4222222222222221E-2</v>
      </c>
    </row>
    <row r="1121" spans="1:25" ht="42.75" hidden="1" x14ac:dyDescent="0.4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20">
        <v>1</v>
      </c>
      <c r="M1121" t="b">
        <v>0</v>
      </c>
      <c r="N1121" t="s">
        <v>8282</v>
      </c>
      <c r="O1121" s="5">
        <f t="shared" si="85"/>
        <v>2.3809523809523812E-3</v>
      </c>
      <c r="P1121" s="18">
        <f t="shared" si="86"/>
        <v>5</v>
      </c>
      <c r="Q1121" t="s">
        <v>8334</v>
      </c>
      <c r="R1121" t="s">
        <v>8335</v>
      </c>
      <c r="S1121" s="10">
        <f t="shared" si="87"/>
        <v>41722.792407407411</v>
      </c>
      <c r="T1121" s="11">
        <f t="shared" si="88"/>
        <v>41735.792407407411</v>
      </c>
      <c r="U1121">
        <f t="shared" si="89"/>
        <v>13</v>
      </c>
      <c r="W1121" s="20">
        <v>1</v>
      </c>
      <c r="X1121" s="18">
        <v>5</v>
      </c>
      <c r="Y1121" s="5">
        <v>2.3809523809523812E-3</v>
      </c>
    </row>
    <row r="1122" spans="1:25" ht="42.75" hidden="1" x14ac:dyDescent="0.4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20">
        <v>0</v>
      </c>
      <c r="M1122" t="b">
        <v>0</v>
      </c>
      <c r="N1122" t="s">
        <v>8282</v>
      </c>
      <c r="O1122" s="5">
        <f t="shared" si="85"/>
        <v>0</v>
      </c>
      <c r="P1122" s="18" t="e">
        <f t="shared" si="86"/>
        <v>#DIV/0!</v>
      </c>
      <c r="Q1122" t="s">
        <v>8334</v>
      </c>
      <c r="R1122" t="s">
        <v>8335</v>
      </c>
      <c r="S1122" s="10">
        <f t="shared" si="87"/>
        <v>40799.872685185182</v>
      </c>
      <c r="T1122" s="11">
        <f t="shared" si="88"/>
        <v>40844.872685185182</v>
      </c>
      <c r="U1122">
        <f t="shared" si="89"/>
        <v>45</v>
      </c>
      <c r="W1122" s="20">
        <v>0</v>
      </c>
      <c r="X1122" s="18">
        <v>0</v>
      </c>
      <c r="Y1122" s="5">
        <v>0</v>
      </c>
    </row>
    <row r="1123" spans="1:25" ht="42.75" hidden="1" x14ac:dyDescent="0.4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20">
        <v>5</v>
      </c>
      <c r="M1123" t="b">
        <v>0</v>
      </c>
      <c r="N1123" t="s">
        <v>8282</v>
      </c>
      <c r="O1123" s="5">
        <f t="shared" si="85"/>
        <v>1.16E-4</v>
      </c>
      <c r="P1123" s="18">
        <f t="shared" si="86"/>
        <v>5.8</v>
      </c>
      <c r="Q1123" t="s">
        <v>8334</v>
      </c>
      <c r="R1123" t="s">
        <v>8335</v>
      </c>
      <c r="S1123" s="10">
        <f t="shared" si="87"/>
        <v>42412.934212962966</v>
      </c>
      <c r="T1123" s="11">
        <f t="shared" si="88"/>
        <v>42442.892546296294</v>
      </c>
      <c r="U1123">
        <f t="shared" si="89"/>
        <v>30</v>
      </c>
      <c r="W1123" s="20">
        <v>5</v>
      </c>
      <c r="X1123" s="18">
        <v>29</v>
      </c>
      <c r="Y1123" s="5">
        <v>1.16E-4</v>
      </c>
    </row>
    <row r="1124" spans="1:25" ht="42.75" hidden="1" x14ac:dyDescent="0.4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20">
        <v>0</v>
      </c>
      <c r="M1124" t="b">
        <v>0</v>
      </c>
      <c r="N1124" t="s">
        <v>8282</v>
      </c>
      <c r="O1124" s="5">
        <f t="shared" si="85"/>
        <v>0</v>
      </c>
      <c r="P1124" s="18" t="e">
        <f t="shared" si="86"/>
        <v>#DIV/0!</v>
      </c>
      <c r="Q1124" t="s">
        <v>8334</v>
      </c>
      <c r="R1124" t="s">
        <v>8335</v>
      </c>
      <c r="S1124" s="10">
        <f t="shared" si="87"/>
        <v>41410.703993055555</v>
      </c>
      <c r="T1124" s="11">
        <f t="shared" si="88"/>
        <v>41424.703993055555</v>
      </c>
      <c r="U1124">
        <f t="shared" si="89"/>
        <v>14</v>
      </c>
      <c r="W1124" s="20">
        <v>0</v>
      </c>
      <c r="X1124" s="18">
        <v>0</v>
      </c>
      <c r="Y1124" s="5">
        <v>0</v>
      </c>
    </row>
    <row r="1125" spans="1:25" ht="42.75" hidden="1" x14ac:dyDescent="0.4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20">
        <v>3</v>
      </c>
      <c r="M1125" t="b">
        <v>0</v>
      </c>
      <c r="N1125" t="s">
        <v>8282</v>
      </c>
      <c r="O1125" s="5">
        <f t="shared" si="85"/>
        <v>2.2000000000000001E-3</v>
      </c>
      <c r="P1125" s="18">
        <f t="shared" si="86"/>
        <v>3.6666666666666665</v>
      </c>
      <c r="Q1125" t="s">
        <v>8334</v>
      </c>
      <c r="R1125" t="s">
        <v>8335</v>
      </c>
      <c r="S1125" s="10">
        <f t="shared" si="87"/>
        <v>41718.5237037037</v>
      </c>
      <c r="T1125" s="11">
        <f t="shared" si="88"/>
        <v>41748.5237037037</v>
      </c>
      <c r="U1125">
        <f t="shared" si="89"/>
        <v>30</v>
      </c>
      <c r="W1125" s="20">
        <v>3</v>
      </c>
      <c r="X1125" s="18">
        <v>11</v>
      </c>
      <c r="Y1125" s="5">
        <v>2.2000000000000001E-3</v>
      </c>
    </row>
    <row r="1126" spans="1:25" ht="42.75" hidden="1" x14ac:dyDescent="0.4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20">
        <v>7</v>
      </c>
      <c r="M1126" t="b">
        <v>0</v>
      </c>
      <c r="N1126" t="s">
        <v>8283</v>
      </c>
      <c r="O1126" s="5">
        <f t="shared" si="85"/>
        <v>4.7222222222222223E-3</v>
      </c>
      <c r="P1126" s="18">
        <f t="shared" si="86"/>
        <v>60.714285714285715</v>
      </c>
      <c r="Q1126" t="s">
        <v>8334</v>
      </c>
      <c r="R1126" t="s">
        <v>8336</v>
      </c>
      <c r="S1126" s="10">
        <f t="shared" si="87"/>
        <v>42094.667256944449</v>
      </c>
      <c r="T1126" s="11">
        <f t="shared" si="88"/>
        <v>42124.667256944449</v>
      </c>
      <c r="U1126">
        <f t="shared" si="89"/>
        <v>30</v>
      </c>
      <c r="W1126" s="20">
        <v>7</v>
      </c>
      <c r="X1126" s="18">
        <v>425</v>
      </c>
      <c r="Y1126" s="5">
        <v>4.7222222222222223E-3</v>
      </c>
    </row>
    <row r="1127" spans="1:25" ht="42.75" hidden="1" x14ac:dyDescent="0.4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20">
        <v>0</v>
      </c>
      <c r="M1127" t="b">
        <v>0</v>
      </c>
      <c r="N1127" t="s">
        <v>8283</v>
      </c>
      <c r="O1127" s="5">
        <f t="shared" si="85"/>
        <v>0</v>
      </c>
      <c r="P1127" s="18" t="e">
        <f t="shared" si="86"/>
        <v>#DIV/0!</v>
      </c>
      <c r="Q1127" t="s">
        <v>8334</v>
      </c>
      <c r="R1127" t="s">
        <v>8336</v>
      </c>
      <c r="S1127" s="10">
        <f t="shared" si="87"/>
        <v>42212.624189814815</v>
      </c>
      <c r="T1127" s="11">
        <f t="shared" si="88"/>
        <v>42272.624189814815</v>
      </c>
      <c r="U1127">
        <f t="shared" si="89"/>
        <v>60</v>
      </c>
      <c r="W1127" s="20">
        <v>0</v>
      </c>
      <c r="X1127" s="18">
        <v>0</v>
      </c>
      <c r="Y1127" s="5">
        <v>0</v>
      </c>
    </row>
    <row r="1128" spans="1:25" ht="42.75" hidden="1" x14ac:dyDescent="0.4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20">
        <v>2</v>
      </c>
      <c r="M1128" t="b">
        <v>0</v>
      </c>
      <c r="N1128" t="s">
        <v>8283</v>
      </c>
      <c r="O1128" s="5">
        <f t="shared" si="85"/>
        <v>5.0000000000000001E-3</v>
      </c>
      <c r="P1128" s="18">
        <f t="shared" si="86"/>
        <v>5</v>
      </c>
      <c r="Q1128" t="s">
        <v>8334</v>
      </c>
      <c r="R1128" t="s">
        <v>8336</v>
      </c>
      <c r="S1128" s="10">
        <f t="shared" si="87"/>
        <v>42535.327476851846</v>
      </c>
      <c r="T1128" s="11">
        <f t="shared" si="88"/>
        <v>42565.327476851846</v>
      </c>
      <c r="U1128">
        <f t="shared" si="89"/>
        <v>30</v>
      </c>
      <c r="W1128" s="20">
        <v>2</v>
      </c>
      <c r="X1128" s="18">
        <v>10</v>
      </c>
      <c r="Y1128" s="5">
        <v>5.0000000000000001E-3</v>
      </c>
    </row>
    <row r="1129" spans="1:25" ht="57" x14ac:dyDescent="0.4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20">
        <v>23</v>
      </c>
      <c r="M1129" t="b">
        <v>0</v>
      </c>
      <c r="N1129" t="s">
        <v>8283</v>
      </c>
      <c r="O1129" s="5">
        <f t="shared" si="85"/>
        <v>1.6714285714285713E-2</v>
      </c>
      <c r="P1129" s="18">
        <f t="shared" si="86"/>
        <v>25.434782608695652</v>
      </c>
      <c r="Q1129" t="s">
        <v>8334</v>
      </c>
      <c r="R1129" t="s">
        <v>8336</v>
      </c>
      <c r="S1129" s="10">
        <f t="shared" si="87"/>
        <v>41926.854166666664</v>
      </c>
      <c r="T1129" s="11">
        <f t="shared" si="88"/>
        <v>41957.895833333328</v>
      </c>
      <c r="U1129">
        <f t="shared" si="89"/>
        <v>31</v>
      </c>
      <c r="W1129" s="20">
        <v>23</v>
      </c>
      <c r="X1129" s="18">
        <v>585</v>
      </c>
      <c r="Y1129" s="5">
        <v>1.6714285714285713E-2</v>
      </c>
    </row>
    <row r="1130" spans="1:25" hidden="1" x14ac:dyDescent="0.4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20">
        <v>1</v>
      </c>
      <c r="M1130" t="b">
        <v>0</v>
      </c>
      <c r="N1130" t="s">
        <v>8283</v>
      </c>
      <c r="O1130" s="5">
        <f t="shared" si="85"/>
        <v>1E-3</v>
      </c>
      <c r="P1130" s="18">
        <f t="shared" si="86"/>
        <v>1</v>
      </c>
      <c r="Q1130" t="s">
        <v>8334</v>
      </c>
      <c r="R1130" t="s">
        <v>8336</v>
      </c>
      <c r="S1130" s="10">
        <f t="shared" si="87"/>
        <v>41828.649502314816</v>
      </c>
      <c r="T1130" s="11">
        <f t="shared" si="88"/>
        <v>41858.649502314816</v>
      </c>
      <c r="U1130">
        <f t="shared" si="89"/>
        <v>30</v>
      </c>
      <c r="W1130" s="20">
        <v>1</v>
      </c>
      <c r="X1130" s="18">
        <v>1</v>
      </c>
      <c r="Y1130" s="5">
        <v>1E-3</v>
      </c>
    </row>
    <row r="1131" spans="1:25" ht="42.75" hidden="1" x14ac:dyDescent="0.4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20">
        <v>2</v>
      </c>
      <c r="M1131" t="b">
        <v>0</v>
      </c>
      <c r="N1131" t="s">
        <v>8283</v>
      </c>
      <c r="O1131" s="5">
        <f t="shared" si="85"/>
        <v>1.0499999999999999E-3</v>
      </c>
      <c r="P1131" s="18">
        <f t="shared" si="86"/>
        <v>10.5</v>
      </c>
      <c r="Q1131" t="s">
        <v>8334</v>
      </c>
      <c r="R1131" t="s">
        <v>8336</v>
      </c>
      <c r="S1131" s="10">
        <f t="shared" si="87"/>
        <v>42496.264965277776</v>
      </c>
      <c r="T1131" s="11">
        <f t="shared" si="88"/>
        <v>42526.264965277776</v>
      </c>
      <c r="U1131">
        <f t="shared" si="89"/>
        <v>30</v>
      </c>
      <c r="W1131" s="20">
        <v>2</v>
      </c>
      <c r="X1131" s="18">
        <v>21</v>
      </c>
      <c r="Y1131" s="5">
        <v>1.0499999999999999E-3</v>
      </c>
    </row>
    <row r="1132" spans="1:25" ht="42.75" hidden="1" x14ac:dyDescent="0.4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20">
        <v>3</v>
      </c>
      <c r="M1132" t="b">
        <v>0</v>
      </c>
      <c r="N1132" t="s">
        <v>8283</v>
      </c>
      <c r="O1132" s="5">
        <f t="shared" si="85"/>
        <v>2.2000000000000001E-3</v>
      </c>
      <c r="P1132" s="18">
        <f t="shared" si="86"/>
        <v>3.6666666666666665</v>
      </c>
      <c r="Q1132" t="s">
        <v>8334</v>
      </c>
      <c r="R1132" t="s">
        <v>8336</v>
      </c>
      <c r="S1132" s="10">
        <f t="shared" si="87"/>
        <v>41908.996527777781</v>
      </c>
      <c r="T1132" s="11">
        <f t="shared" si="88"/>
        <v>41969.038194444445</v>
      </c>
      <c r="U1132">
        <f t="shared" si="89"/>
        <v>61</v>
      </c>
      <c r="W1132" s="20">
        <v>3</v>
      </c>
      <c r="X1132" s="18">
        <v>11</v>
      </c>
      <c r="Y1132" s="5">
        <v>2.2000000000000001E-3</v>
      </c>
    </row>
    <row r="1133" spans="1:25" ht="42.75" hidden="1" x14ac:dyDescent="0.4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20">
        <v>0</v>
      </c>
      <c r="M1133" t="b">
        <v>0</v>
      </c>
      <c r="N1133" t="s">
        <v>8283</v>
      </c>
      <c r="O1133" s="5">
        <f t="shared" si="85"/>
        <v>0</v>
      </c>
      <c r="P1133" s="18" t="e">
        <f t="shared" si="86"/>
        <v>#DIV/0!</v>
      </c>
      <c r="Q1133" t="s">
        <v>8334</v>
      </c>
      <c r="R1133" t="s">
        <v>8336</v>
      </c>
      <c r="S1133" s="10">
        <f t="shared" si="87"/>
        <v>42332.908194444448</v>
      </c>
      <c r="T1133" s="11">
        <f t="shared" si="88"/>
        <v>42362.908194444448</v>
      </c>
      <c r="U1133">
        <f t="shared" si="89"/>
        <v>30</v>
      </c>
      <c r="W1133" s="20">
        <v>0</v>
      </c>
      <c r="X1133" s="18">
        <v>0</v>
      </c>
      <c r="Y1133" s="5">
        <v>0</v>
      </c>
    </row>
    <row r="1134" spans="1:25" ht="42.75" x14ac:dyDescent="0.4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20">
        <v>13</v>
      </c>
      <c r="M1134" t="b">
        <v>0</v>
      </c>
      <c r="N1134" t="s">
        <v>8283</v>
      </c>
      <c r="O1134" s="5">
        <f t="shared" si="85"/>
        <v>0.14380000000000001</v>
      </c>
      <c r="P1134" s="18">
        <f t="shared" si="86"/>
        <v>110.61538461538461</v>
      </c>
      <c r="Q1134" t="s">
        <v>8334</v>
      </c>
      <c r="R1134" t="s">
        <v>8336</v>
      </c>
      <c r="S1134" s="10">
        <f t="shared" si="87"/>
        <v>42706.115405092598</v>
      </c>
      <c r="T1134" s="11">
        <f t="shared" si="88"/>
        <v>42736.115405092598</v>
      </c>
      <c r="U1134">
        <f t="shared" si="89"/>
        <v>30</v>
      </c>
      <c r="W1134" s="20">
        <v>13</v>
      </c>
      <c r="X1134" s="18">
        <v>1438</v>
      </c>
      <c r="Y1134" s="5">
        <v>0.14380000000000001</v>
      </c>
    </row>
    <row r="1135" spans="1:25" ht="42.75" hidden="1" x14ac:dyDescent="0.4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20">
        <v>1</v>
      </c>
      <c r="M1135" t="b">
        <v>0</v>
      </c>
      <c r="N1135" t="s">
        <v>8283</v>
      </c>
      <c r="O1135" s="5">
        <f t="shared" si="85"/>
        <v>6.6666666666666671E-3</v>
      </c>
      <c r="P1135" s="18">
        <f t="shared" si="86"/>
        <v>20</v>
      </c>
      <c r="Q1135" t="s">
        <v>8334</v>
      </c>
      <c r="R1135" t="s">
        <v>8336</v>
      </c>
      <c r="S1135" s="10">
        <f t="shared" si="87"/>
        <v>41821.407187500001</v>
      </c>
      <c r="T1135" s="11">
        <f t="shared" si="88"/>
        <v>41851.407187500001</v>
      </c>
      <c r="U1135">
        <f t="shared" si="89"/>
        <v>30</v>
      </c>
      <c r="W1135" s="20">
        <v>1</v>
      </c>
      <c r="X1135" s="18">
        <v>20</v>
      </c>
      <c r="Y1135" s="5">
        <v>6.6666666666666671E-3</v>
      </c>
    </row>
    <row r="1136" spans="1:25" ht="42.75" hidden="1" x14ac:dyDescent="0.4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20">
        <v>1</v>
      </c>
      <c r="M1136" t="b">
        <v>0</v>
      </c>
      <c r="N1136" t="s">
        <v>8283</v>
      </c>
      <c r="O1136" s="5">
        <f t="shared" si="85"/>
        <v>4.0000000000000003E-5</v>
      </c>
      <c r="P1136" s="18">
        <f t="shared" si="86"/>
        <v>1</v>
      </c>
      <c r="Q1136" t="s">
        <v>8334</v>
      </c>
      <c r="R1136" t="s">
        <v>8336</v>
      </c>
      <c r="S1136" s="10">
        <f t="shared" si="87"/>
        <v>41958.285046296296</v>
      </c>
      <c r="T1136" s="11">
        <f t="shared" si="88"/>
        <v>41972.189583333333</v>
      </c>
      <c r="U1136">
        <f t="shared" si="89"/>
        <v>14</v>
      </c>
      <c r="W1136" s="20">
        <v>1</v>
      </c>
      <c r="X1136" s="18">
        <v>1</v>
      </c>
      <c r="Y1136" s="5">
        <v>4.0000000000000003E-5</v>
      </c>
    </row>
    <row r="1137" spans="1:25" ht="57" x14ac:dyDescent="0.4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20">
        <v>1</v>
      </c>
      <c r="M1137" t="b">
        <v>0</v>
      </c>
      <c r="N1137" t="s">
        <v>8283</v>
      </c>
      <c r="O1137" s="5">
        <f t="shared" si="85"/>
        <v>0.05</v>
      </c>
      <c r="P1137" s="18">
        <f t="shared" si="86"/>
        <v>50</v>
      </c>
      <c r="Q1137" t="s">
        <v>8334</v>
      </c>
      <c r="R1137" t="s">
        <v>8336</v>
      </c>
      <c r="S1137" s="10">
        <f t="shared" si="87"/>
        <v>42558.989513888882</v>
      </c>
      <c r="T1137" s="11">
        <f t="shared" si="88"/>
        <v>42588.989513888882</v>
      </c>
      <c r="U1137">
        <f t="shared" si="89"/>
        <v>30</v>
      </c>
      <c r="W1137" s="20">
        <v>1</v>
      </c>
      <c r="X1137" s="18">
        <v>50</v>
      </c>
      <c r="Y1137" s="5">
        <v>0.05</v>
      </c>
    </row>
    <row r="1138" spans="1:25" ht="42.75" x14ac:dyDescent="0.4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20">
        <v>6</v>
      </c>
      <c r="M1138" t="b">
        <v>0</v>
      </c>
      <c r="N1138" t="s">
        <v>8283</v>
      </c>
      <c r="O1138" s="5">
        <f t="shared" si="85"/>
        <v>6.4439140811455853E-2</v>
      </c>
      <c r="P1138" s="18">
        <f t="shared" si="86"/>
        <v>45</v>
      </c>
      <c r="Q1138" t="s">
        <v>8334</v>
      </c>
      <c r="R1138" t="s">
        <v>8336</v>
      </c>
      <c r="S1138" s="10">
        <f t="shared" si="87"/>
        <v>42327.671631944439</v>
      </c>
      <c r="T1138" s="11">
        <f t="shared" si="88"/>
        <v>42357.671631944439</v>
      </c>
      <c r="U1138">
        <f t="shared" si="89"/>
        <v>30</v>
      </c>
      <c r="W1138" s="20">
        <v>6</v>
      </c>
      <c r="X1138" s="18">
        <v>270</v>
      </c>
      <c r="Y1138" s="5">
        <v>6.4439140811455853E-2</v>
      </c>
    </row>
    <row r="1139" spans="1:25" ht="42.75" x14ac:dyDescent="0.4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20">
        <v>39</v>
      </c>
      <c r="M1139" t="b">
        <v>0</v>
      </c>
      <c r="N1139" t="s">
        <v>8283</v>
      </c>
      <c r="O1139" s="5">
        <f t="shared" si="85"/>
        <v>0.39500000000000002</v>
      </c>
      <c r="P1139" s="18">
        <f t="shared" si="86"/>
        <v>253.2051282051282</v>
      </c>
      <c r="Q1139" t="s">
        <v>8334</v>
      </c>
      <c r="R1139" t="s">
        <v>8336</v>
      </c>
      <c r="S1139" s="10">
        <f t="shared" si="87"/>
        <v>42453.819687499999</v>
      </c>
      <c r="T1139" s="11">
        <f t="shared" si="88"/>
        <v>42483.819687499999</v>
      </c>
      <c r="U1139">
        <f t="shared" si="89"/>
        <v>30</v>
      </c>
      <c r="W1139" s="20">
        <v>39</v>
      </c>
      <c r="X1139" s="18">
        <v>9875</v>
      </c>
      <c r="Y1139" s="5">
        <v>0.39500000000000002</v>
      </c>
    </row>
    <row r="1140" spans="1:25" ht="42.75" hidden="1" x14ac:dyDescent="0.4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20">
        <v>4</v>
      </c>
      <c r="M1140" t="b">
        <v>0</v>
      </c>
      <c r="N1140" t="s">
        <v>8283</v>
      </c>
      <c r="O1140" s="5">
        <f t="shared" si="85"/>
        <v>3.5714285714285713E-3</v>
      </c>
      <c r="P1140" s="18">
        <f t="shared" si="86"/>
        <v>31.25</v>
      </c>
      <c r="Q1140" t="s">
        <v>8334</v>
      </c>
      <c r="R1140" t="s">
        <v>8336</v>
      </c>
      <c r="S1140" s="10">
        <f t="shared" si="87"/>
        <v>42736.9066087963</v>
      </c>
      <c r="T1140" s="11">
        <f t="shared" si="88"/>
        <v>42756.9066087963</v>
      </c>
      <c r="U1140">
        <f t="shared" si="89"/>
        <v>20</v>
      </c>
      <c r="W1140" s="20">
        <v>4</v>
      </c>
      <c r="X1140" s="18">
        <v>125</v>
      </c>
      <c r="Y1140" s="5">
        <v>3.5714285714285713E-3</v>
      </c>
    </row>
    <row r="1141" spans="1:25" ht="42.75" hidden="1" x14ac:dyDescent="0.4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20">
        <v>1</v>
      </c>
      <c r="M1141" t="b">
        <v>0</v>
      </c>
      <c r="N1141" t="s">
        <v>8283</v>
      </c>
      <c r="O1141" s="5">
        <f t="shared" si="85"/>
        <v>6.2500000000000001E-4</v>
      </c>
      <c r="P1141" s="18">
        <f t="shared" si="86"/>
        <v>5</v>
      </c>
      <c r="Q1141" t="s">
        <v>8334</v>
      </c>
      <c r="R1141" t="s">
        <v>8336</v>
      </c>
      <c r="S1141" s="10">
        <f t="shared" si="87"/>
        <v>41975.347523148142</v>
      </c>
      <c r="T1141" s="11">
        <f t="shared" si="88"/>
        <v>42005.347523148142</v>
      </c>
      <c r="U1141">
        <f t="shared" si="89"/>
        <v>30</v>
      </c>
      <c r="W1141" s="20">
        <v>1</v>
      </c>
      <c r="X1141" s="18">
        <v>5</v>
      </c>
      <c r="Y1141" s="5">
        <v>6.2500000000000001E-4</v>
      </c>
    </row>
    <row r="1142" spans="1:25" ht="42.75" hidden="1" x14ac:dyDescent="0.4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20">
        <v>0</v>
      </c>
      <c r="M1142" t="b">
        <v>0</v>
      </c>
      <c r="N1142" t="s">
        <v>8283</v>
      </c>
      <c r="O1142" s="5">
        <f t="shared" si="85"/>
        <v>0</v>
      </c>
      <c r="P1142" s="18" t="e">
        <f t="shared" si="86"/>
        <v>#DIV/0!</v>
      </c>
      <c r="Q1142" t="s">
        <v>8334</v>
      </c>
      <c r="R1142" t="s">
        <v>8336</v>
      </c>
      <c r="S1142" s="10">
        <f t="shared" si="87"/>
        <v>42192.462048611109</v>
      </c>
      <c r="T1142" s="11">
        <f t="shared" si="88"/>
        <v>42222.462048611109</v>
      </c>
      <c r="U1142">
        <f t="shared" si="89"/>
        <v>30</v>
      </c>
      <c r="W1142" s="20">
        <v>0</v>
      </c>
      <c r="X1142" s="18">
        <v>0</v>
      </c>
      <c r="Y1142" s="5">
        <v>0</v>
      </c>
    </row>
    <row r="1143" spans="1:25" hidden="1" x14ac:dyDescent="0.4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20">
        <v>0</v>
      </c>
      <c r="M1143" t="b">
        <v>0</v>
      </c>
      <c r="N1143" t="s">
        <v>8283</v>
      </c>
      <c r="O1143" s="5">
        <f t="shared" si="85"/>
        <v>0</v>
      </c>
      <c r="P1143" s="18" t="e">
        <f t="shared" si="86"/>
        <v>#DIV/0!</v>
      </c>
      <c r="Q1143" t="s">
        <v>8334</v>
      </c>
      <c r="R1143" t="s">
        <v>8336</v>
      </c>
      <c r="S1143" s="10">
        <f t="shared" si="87"/>
        <v>42164.699652777781</v>
      </c>
      <c r="T1143" s="11">
        <f t="shared" si="88"/>
        <v>42194.699652777781</v>
      </c>
      <c r="U1143">
        <f t="shared" si="89"/>
        <v>30</v>
      </c>
      <c r="W1143" s="20">
        <v>0</v>
      </c>
      <c r="X1143" s="18">
        <v>0</v>
      </c>
      <c r="Y1143" s="5">
        <v>0</v>
      </c>
    </row>
    <row r="1144" spans="1:25" ht="42.75" hidden="1" x14ac:dyDescent="0.4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20">
        <v>0</v>
      </c>
      <c r="M1144" t="b">
        <v>0</v>
      </c>
      <c r="N1144" t="s">
        <v>8283</v>
      </c>
      <c r="O1144" s="5">
        <f t="shared" si="85"/>
        <v>0</v>
      </c>
      <c r="P1144" s="18" t="e">
        <f t="shared" si="86"/>
        <v>#DIV/0!</v>
      </c>
      <c r="Q1144" t="s">
        <v>8334</v>
      </c>
      <c r="R1144" t="s">
        <v>8336</v>
      </c>
      <c r="S1144" s="10">
        <f t="shared" si="87"/>
        <v>42022.006099537044</v>
      </c>
      <c r="T1144" s="11">
        <f t="shared" si="88"/>
        <v>42052.006099537044</v>
      </c>
      <c r="U1144">
        <f t="shared" si="89"/>
        <v>30</v>
      </c>
      <c r="W1144" s="20">
        <v>0</v>
      </c>
      <c r="X1144" s="18">
        <v>0</v>
      </c>
      <c r="Y1144" s="5">
        <v>0</v>
      </c>
    </row>
    <row r="1145" spans="1:25" ht="42.75" hidden="1" x14ac:dyDescent="0.4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20">
        <v>8</v>
      </c>
      <c r="M1145" t="b">
        <v>0</v>
      </c>
      <c r="N1145" t="s">
        <v>8283</v>
      </c>
      <c r="O1145" s="5">
        <f t="shared" si="85"/>
        <v>4.1333333333333335E-3</v>
      </c>
      <c r="P1145" s="18">
        <f t="shared" si="86"/>
        <v>23.25</v>
      </c>
      <c r="Q1145" t="s">
        <v>8334</v>
      </c>
      <c r="R1145" t="s">
        <v>8336</v>
      </c>
      <c r="S1145" s="10">
        <f t="shared" si="87"/>
        <v>42325.19358796296</v>
      </c>
      <c r="T1145" s="11">
        <f t="shared" si="88"/>
        <v>42355.19358796296</v>
      </c>
      <c r="U1145">
        <f t="shared" si="89"/>
        <v>30</v>
      </c>
      <c r="W1145" s="20">
        <v>8</v>
      </c>
      <c r="X1145" s="18">
        <v>186</v>
      </c>
      <c r="Y1145" s="5">
        <v>4.1333333333333335E-3</v>
      </c>
    </row>
    <row r="1146" spans="1:25" ht="42.75" hidden="1" x14ac:dyDescent="0.4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20">
        <v>0</v>
      </c>
      <c r="M1146" t="b">
        <v>0</v>
      </c>
      <c r="N1146" t="s">
        <v>8284</v>
      </c>
      <c r="O1146" s="5">
        <f t="shared" si="85"/>
        <v>0</v>
      </c>
      <c r="P1146" s="18" t="e">
        <f t="shared" si="86"/>
        <v>#DIV/0!</v>
      </c>
      <c r="Q1146" t="s">
        <v>8337</v>
      </c>
      <c r="R1146" t="s">
        <v>8338</v>
      </c>
      <c r="S1146" s="10">
        <f t="shared" si="87"/>
        <v>42093.181944444441</v>
      </c>
      <c r="T1146" s="11">
        <f t="shared" si="88"/>
        <v>42123.181944444441</v>
      </c>
      <c r="U1146">
        <f t="shared" si="89"/>
        <v>30</v>
      </c>
      <c r="W1146" s="20">
        <v>0</v>
      </c>
      <c r="X1146" s="18">
        <v>0</v>
      </c>
      <c r="Y1146" s="5">
        <v>0</v>
      </c>
    </row>
    <row r="1147" spans="1:25" ht="42.75" hidden="1" x14ac:dyDescent="0.4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20">
        <v>1</v>
      </c>
      <c r="M1147" t="b">
        <v>0</v>
      </c>
      <c r="N1147" t="s">
        <v>8284</v>
      </c>
      <c r="O1147" s="5">
        <f t="shared" si="85"/>
        <v>1.25E-3</v>
      </c>
      <c r="P1147" s="18">
        <f t="shared" si="86"/>
        <v>100</v>
      </c>
      <c r="Q1147" t="s">
        <v>8337</v>
      </c>
      <c r="R1147" t="s">
        <v>8338</v>
      </c>
      <c r="S1147" s="10">
        <f t="shared" si="87"/>
        <v>41854.747592592597</v>
      </c>
      <c r="T1147" s="11">
        <f t="shared" si="88"/>
        <v>41914.747592592597</v>
      </c>
      <c r="U1147">
        <f t="shared" si="89"/>
        <v>60</v>
      </c>
      <c r="W1147" s="20">
        <v>1</v>
      </c>
      <c r="X1147" s="18">
        <v>100</v>
      </c>
      <c r="Y1147" s="5">
        <v>1.25E-3</v>
      </c>
    </row>
    <row r="1148" spans="1:25" ht="42.75" x14ac:dyDescent="0.4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20">
        <v>12</v>
      </c>
      <c r="M1148" t="b">
        <v>0</v>
      </c>
      <c r="N1148" t="s">
        <v>8284</v>
      </c>
      <c r="O1148" s="5">
        <f t="shared" si="85"/>
        <v>8.8333333333333333E-2</v>
      </c>
      <c r="P1148" s="18">
        <f t="shared" si="86"/>
        <v>44.166666666666664</v>
      </c>
      <c r="Q1148" t="s">
        <v>8337</v>
      </c>
      <c r="R1148" t="s">
        <v>8338</v>
      </c>
      <c r="S1148" s="10">
        <f t="shared" si="87"/>
        <v>41723.9533912037</v>
      </c>
      <c r="T1148" s="11">
        <f t="shared" si="88"/>
        <v>41761.9533912037</v>
      </c>
      <c r="U1148">
        <f t="shared" si="89"/>
        <v>38</v>
      </c>
      <c r="W1148" s="20">
        <v>12</v>
      </c>
      <c r="X1148" s="18">
        <v>530</v>
      </c>
      <c r="Y1148" s="5">
        <v>8.8333333333333333E-2</v>
      </c>
    </row>
    <row r="1149" spans="1:25" ht="42.75" hidden="1" x14ac:dyDescent="0.4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20">
        <v>0</v>
      </c>
      <c r="M1149" t="b">
        <v>0</v>
      </c>
      <c r="N1149" t="s">
        <v>8284</v>
      </c>
      <c r="O1149" s="5">
        <f t="shared" si="85"/>
        <v>0</v>
      </c>
      <c r="P1149" s="18" t="e">
        <f t="shared" si="86"/>
        <v>#DIV/0!</v>
      </c>
      <c r="Q1149" t="s">
        <v>8337</v>
      </c>
      <c r="R1149" t="s">
        <v>8338</v>
      </c>
      <c r="S1149" s="10">
        <f t="shared" si="87"/>
        <v>41871.972025462965</v>
      </c>
      <c r="T1149" s="11">
        <f t="shared" si="88"/>
        <v>41931.972025462965</v>
      </c>
      <c r="U1149">
        <f t="shared" si="89"/>
        <v>60</v>
      </c>
      <c r="W1149" s="20">
        <v>0</v>
      </c>
      <c r="X1149" s="18">
        <v>0</v>
      </c>
      <c r="Y1149" s="5">
        <v>0</v>
      </c>
    </row>
    <row r="1150" spans="1:25" ht="28.5" hidden="1" x14ac:dyDescent="0.4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20">
        <v>3</v>
      </c>
      <c r="M1150" t="b">
        <v>0</v>
      </c>
      <c r="N1150" t="s">
        <v>8284</v>
      </c>
      <c r="O1150" s="5">
        <f t="shared" si="85"/>
        <v>4.8666666666666667E-3</v>
      </c>
      <c r="P1150" s="18">
        <f t="shared" si="86"/>
        <v>24.333333333333332</v>
      </c>
      <c r="Q1150" t="s">
        <v>8337</v>
      </c>
      <c r="R1150" t="s">
        <v>8338</v>
      </c>
      <c r="S1150" s="10">
        <f t="shared" si="87"/>
        <v>42675.171076388884</v>
      </c>
      <c r="T1150" s="11">
        <f t="shared" si="88"/>
        <v>42705.212743055556</v>
      </c>
      <c r="U1150">
        <f t="shared" si="89"/>
        <v>30</v>
      </c>
      <c r="W1150" s="20">
        <v>3</v>
      </c>
      <c r="X1150" s="18">
        <v>73</v>
      </c>
      <c r="Y1150" s="5">
        <v>4.8666666666666667E-3</v>
      </c>
    </row>
    <row r="1151" spans="1:25" ht="28.5" hidden="1" x14ac:dyDescent="0.4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20">
        <v>2</v>
      </c>
      <c r="M1151" t="b">
        <v>0</v>
      </c>
      <c r="N1151" t="s">
        <v>8284</v>
      </c>
      <c r="O1151" s="5">
        <f t="shared" si="85"/>
        <v>1.5E-3</v>
      </c>
      <c r="P1151" s="18">
        <f t="shared" si="86"/>
        <v>37.5</v>
      </c>
      <c r="Q1151" t="s">
        <v>8337</v>
      </c>
      <c r="R1151" t="s">
        <v>8338</v>
      </c>
      <c r="S1151" s="10">
        <f t="shared" si="87"/>
        <v>42507.71025462963</v>
      </c>
      <c r="T1151" s="11">
        <f t="shared" si="88"/>
        <v>42537.71025462963</v>
      </c>
      <c r="U1151">
        <f t="shared" si="89"/>
        <v>30</v>
      </c>
      <c r="W1151" s="20">
        <v>2</v>
      </c>
      <c r="X1151" s="18">
        <v>75</v>
      </c>
      <c r="Y1151" s="5">
        <v>1.5E-3</v>
      </c>
    </row>
    <row r="1152" spans="1:25" ht="28.5" x14ac:dyDescent="0.4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20">
        <v>6</v>
      </c>
      <c r="M1152" t="b">
        <v>0</v>
      </c>
      <c r="N1152" t="s">
        <v>8284</v>
      </c>
      <c r="O1152" s="5">
        <f t="shared" si="85"/>
        <v>0.1008</v>
      </c>
      <c r="P1152" s="18">
        <f t="shared" si="86"/>
        <v>42</v>
      </c>
      <c r="Q1152" t="s">
        <v>8337</v>
      </c>
      <c r="R1152" t="s">
        <v>8338</v>
      </c>
      <c r="S1152" s="10">
        <f t="shared" si="87"/>
        <v>42317.954571759255</v>
      </c>
      <c r="T1152" s="11">
        <f t="shared" si="88"/>
        <v>42377.954571759255</v>
      </c>
      <c r="U1152">
        <f t="shared" si="89"/>
        <v>60</v>
      </c>
      <c r="W1152" s="20">
        <v>6</v>
      </c>
      <c r="X1152" s="18">
        <v>252</v>
      </c>
      <c r="Y1152" s="5">
        <v>0.1008</v>
      </c>
    </row>
    <row r="1153" spans="1:25" ht="42.75" hidden="1" x14ac:dyDescent="0.4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20">
        <v>0</v>
      </c>
      <c r="M1153" t="b">
        <v>0</v>
      </c>
      <c r="N1153" t="s">
        <v>8284</v>
      </c>
      <c r="O1153" s="5">
        <f t="shared" si="85"/>
        <v>0</v>
      </c>
      <c r="P1153" s="18" t="e">
        <f t="shared" si="86"/>
        <v>#DIV/0!</v>
      </c>
      <c r="Q1153" t="s">
        <v>8337</v>
      </c>
      <c r="R1153" t="s">
        <v>8338</v>
      </c>
      <c r="S1153" s="10">
        <f t="shared" si="87"/>
        <v>42224.102581018517</v>
      </c>
      <c r="T1153" s="11">
        <f t="shared" si="88"/>
        <v>42254.102581018517</v>
      </c>
      <c r="U1153">
        <f t="shared" si="89"/>
        <v>30</v>
      </c>
      <c r="W1153" s="20">
        <v>0</v>
      </c>
      <c r="X1153" s="18">
        <v>0</v>
      </c>
      <c r="Y1153" s="5">
        <v>0</v>
      </c>
    </row>
    <row r="1154" spans="1:25" x14ac:dyDescent="0.4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20">
        <v>15</v>
      </c>
      <c r="M1154" t="b">
        <v>0</v>
      </c>
      <c r="N1154" t="s">
        <v>8284</v>
      </c>
      <c r="O1154" s="5">
        <f t="shared" si="85"/>
        <v>5.6937500000000002E-2</v>
      </c>
      <c r="P1154" s="18">
        <f t="shared" si="86"/>
        <v>60.733333333333334</v>
      </c>
      <c r="Q1154" t="s">
        <v>8337</v>
      </c>
      <c r="R1154" t="s">
        <v>8338</v>
      </c>
      <c r="S1154" s="10">
        <f t="shared" si="87"/>
        <v>42109.709629629629</v>
      </c>
      <c r="T1154" s="11">
        <f t="shared" si="88"/>
        <v>42139.709629629629</v>
      </c>
      <c r="U1154">
        <f t="shared" si="89"/>
        <v>30</v>
      </c>
      <c r="W1154" s="20">
        <v>15</v>
      </c>
      <c r="X1154" s="18">
        <v>911</v>
      </c>
      <c r="Y1154" s="5">
        <v>5.6937500000000002E-2</v>
      </c>
    </row>
    <row r="1155" spans="1:25" ht="28.5" hidden="1" x14ac:dyDescent="0.4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20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18">
        <f t="shared" ref="P1155:P1218" si="91">E1155/L1155</f>
        <v>50</v>
      </c>
      <c r="Q1155" t="s">
        <v>8337</v>
      </c>
      <c r="R1155" t="s">
        <v>8338</v>
      </c>
      <c r="S1155" s="10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_xlfn.DAYS(T1155,S1155)</f>
        <v>30</v>
      </c>
      <c r="W1155" s="20">
        <v>1</v>
      </c>
      <c r="X1155" s="18">
        <v>50</v>
      </c>
      <c r="Y1155" s="5">
        <v>6.2500000000000003E-3</v>
      </c>
    </row>
    <row r="1156" spans="1:25" ht="42.75" x14ac:dyDescent="0.4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20">
        <v>3</v>
      </c>
      <c r="M1156" t="b">
        <v>0</v>
      </c>
      <c r="N1156" t="s">
        <v>8284</v>
      </c>
      <c r="O1156" s="5">
        <f t="shared" si="90"/>
        <v>6.5000000000000002E-2</v>
      </c>
      <c r="P1156" s="18">
        <f t="shared" si="91"/>
        <v>108.33333333333333</v>
      </c>
      <c r="Q1156" t="s">
        <v>8337</v>
      </c>
      <c r="R1156" t="s">
        <v>8338</v>
      </c>
      <c r="S1156" s="10">
        <f t="shared" si="92"/>
        <v>42223.108865740738</v>
      </c>
      <c r="T1156" s="11">
        <f t="shared" si="93"/>
        <v>42253.108865740738</v>
      </c>
      <c r="U1156">
        <f t="shared" si="94"/>
        <v>30</v>
      </c>
      <c r="W1156" s="20">
        <v>3</v>
      </c>
      <c r="X1156" s="18">
        <v>325</v>
      </c>
      <c r="Y1156" s="5">
        <v>6.5000000000000002E-2</v>
      </c>
    </row>
    <row r="1157" spans="1:25" ht="42.75" hidden="1" x14ac:dyDescent="0.4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20">
        <v>8</v>
      </c>
      <c r="M1157" t="b">
        <v>0</v>
      </c>
      <c r="N1157" t="s">
        <v>8284</v>
      </c>
      <c r="O1157" s="5">
        <f t="shared" si="90"/>
        <v>7.5199999999999998E-3</v>
      </c>
      <c r="P1157" s="18">
        <f t="shared" si="91"/>
        <v>23.5</v>
      </c>
      <c r="Q1157" t="s">
        <v>8337</v>
      </c>
      <c r="R1157" t="s">
        <v>8338</v>
      </c>
      <c r="S1157" s="10">
        <f t="shared" si="92"/>
        <v>41835.763981481483</v>
      </c>
      <c r="T1157" s="11">
        <f t="shared" si="93"/>
        <v>41865.763981481483</v>
      </c>
      <c r="U1157">
        <f t="shared" si="94"/>
        <v>30</v>
      </c>
      <c r="W1157" s="20">
        <v>8</v>
      </c>
      <c r="X1157" s="18">
        <v>188</v>
      </c>
      <c r="Y1157" s="5">
        <v>7.5199999999999998E-3</v>
      </c>
    </row>
    <row r="1158" spans="1:25" ht="42.75" hidden="1" x14ac:dyDescent="0.4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20">
        <v>0</v>
      </c>
      <c r="M1158" t="b">
        <v>0</v>
      </c>
      <c r="N1158" t="s">
        <v>8284</v>
      </c>
      <c r="O1158" s="5">
        <f t="shared" si="90"/>
        <v>0</v>
      </c>
      <c r="P1158" s="18" t="e">
        <f t="shared" si="91"/>
        <v>#DIV/0!</v>
      </c>
      <c r="Q1158" t="s">
        <v>8337</v>
      </c>
      <c r="R1158" t="s">
        <v>8338</v>
      </c>
      <c r="S1158" s="10">
        <f t="shared" si="92"/>
        <v>42029.07131944444</v>
      </c>
      <c r="T1158" s="11">
        <f t="shared" si="93"/>
        <v>42059.07131944444</v>
      </c>
      <c r="U1158">
        <f t="shared" si="94"/>
        <v>30</v>
      </c>
      <c r="W1158" s="20">
        <v>0</v>
      </c>
      <c r="X1158" s="18">
        <v>0</v>
      </c>
      <c r="Y1158" s="5">
        <v>0</v>
      </c>
    </row>
    <row r="1159" spans="1:25" ht="42.75" x14ac:dyDescent="0.4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20">
        <v>3</v>
      </c>
      <c r="M1159" t="b">
        <v>0</v>
      </c>
      <c r="N1159" t="s">
        <v>8284</v>
      </c>
      <c r="O1159" s="5">
        <f t="shared" si="90"/>
        <v>1.5100000000000001E-2</v>
      </c>
      <c r="P1159" s="18">
        <f t="shared" si="91"/>
        <v>50.333333333333336</v>
      </c>
      <c r="Q1159" t="s">
        <v>8337</v>
      </c>
      <c r="R1159" t="s">
        <v>8338</v>
      </c>
      <c r="S1159" s="10">
        <f t="shared" si="92"/>
        <v>41918.628240740742</v>
      </c>
      <c r="T1159" s="11">
        <f t="shared" si="93"/>
        <v>41978.669907407413</v>
      </c>
      <c r="U1159">
        <f t="shared" si="94"/>
        <v>60</v>
      </c>
      <c r="W1159" s="20">
        <v>3</v>
      </c>
      <c r="X1159" s="18">
        <v>151</v>
      </c>
      <c r="Y1159" s="5">
        <v>1.5100000000000001E-2</v>
      </c>
    </row>
    <row r="1160" spans="1:25" ht="42.75" hidden="1" x14ac:dyDescent="0.4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20">
        <v>3</v>
      </c>
      <c r="M1160" t="b">
        <v>0</v>
      </c>
      <c r="N1160" t="s">
        <v>8284</v>
      </c>
      <c r="O1160" s="5">
        <f t="shared" si="90"/>
        <v>4.6666666666666671E-3</v>
      </c>
      <c r="P1160" s="18">
        <f t="shared" si="91"/>
        <v>11.666666666666666</v>
      </c>
      <c r="Q1160" t="s">
        <v>8337</v>
      </c>
      <c r="R1160" t="s">
        <v>8338</v>
      </c>
      <c r="S1160" s="10">
        <f t="shared" si="92"/>
        <v>41952.09175925926</v>
      </c>
      <c r="T1160" s="11">
        <f t="shared" si="93"/>
        <v>41982.09175925926</v>
      </c>
      <c r="U1160">
        <f t="shared" si="94"/>
        <v>30</v>
      </c>
      <c r="W1160" s="20">
        <v>3</v>
      </c>
      <c r="X1160" s="18">
        <v>35</v>
      </c>
      <c r="Y1160" s="5">
        <v>4.6666666666666671E-3</v>
      </c>
    </row>
    <row r="1161" spans="1:25" ht="42.75" hidden="1" x14ac:dyDescent="0.4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20">
        <v>0</v>
      </c>
      <c r="M1161" t="b">
        <v>0</v>
      </c>
      <c r="N1161" t="s">
        <v>8284</v>
      </c>
      <c r="O1161" s="5">
        <f t="shared" si="90"/>
        <v>0</v>
      </c>
      <c r="P1161" s="18" t="e">
        <f t="shared" si="91"/>
        <v>#DIV/0!</v>
      </c>
      <c r="Q1161" t="s">
        <v>8337</v>
      </c>
      <c r="R1161" t="s">
        <v>8338</v>
      </c>
      <c r="S1161" s="10">
        <f t="shared" si="92"/>
        <v>42154.726446759261</v>
      </c>
      <c r="T1161" s="11">
        <f t="shared" si="93"/>
        <v>42185.65625</v>
      </c>
      <c r="U1161">
        <f t="shared" si="94"/>
        <v>31</v>
      </c>
      <c r="W1161" s="20">
        <v>0</v>
      </c>
      <c r="X1161" s="18">
        <v>0</v>
      </c>
      <c r="Y1161" s="5">
        <v>0</v>
      </c>
    </row>
    <row r="1162" spans="1:25" ht="42.75" x14ac:dyDescent="0.4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20">
        <v>19</v>
      </c>
      <c r="M1162" t="b">
        <v>0</v>
      </c>
      <c r="N1162" t="s">
        <v>8284</v>
      </c>
      <c r="O1162" s="5">
        <f t="shared" si="90"/>
        <v>3.85E-2</v>
      </c>
      <c r="P1162" s="18">
        <f t="shared" si="91"/>
        <v>60.789473684210527</v>
      </c>
      <c r="Q1162" t="s">
        <v>8337</v>
      </c>
      <c r="R1162" t="s">
        <v>8338</v>
      </c>
      <c r="S1162" s="10">
        <f t="shared" si="92"/>
        <v>42061.154930555553</v>
      </c>
      <c r="T1162" s="11">
        <f t="shared" si="93"/>
        <v>42091.113263888896</v>
      </c>
      <c r="U1162">
        <f t="shared" si="94"/>
        <v>30</v>
      </c>
      <c r="W1162" s="20">
        <v>19</v>
      </c>
      <c r="X1162" s="18">
        <v>1155</v>
      </c>
      <c r="Y1162" s="5">
        <v>3.85E-2</v>
      </c>
    </row>
    <row r="1163" spans="1:25" ht="42.75" hidden="1" x14ac:dyDescent="0.4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20">
        <v>0</v>
      </c>
      <c r="M1163" t="b">
        <v>0</v>
      </c>
      <c r="N1163" t="s">
        <v>8284</v>
      </c>
      <c r="O1163" s="5">
        <f t="shared" si="90"/>
        <v>0</v>
      </c>
      <c r="P1163" s="18" t="e">
        <f t="shared" si="91"/>
        <v>#DIV/0!</v>
      </c>
      <c r="Q1163" t="s">
        <v>8337</v>
      </c>
      <c r="R1163" t="s">
        <v>8338</v>
      </c>
      <c r="S1163" s="10">
        <f t="shared" si="92"/>
        <v>42122.629502314812</v>
      </c>
      <c r="T1163" s="11">
        <f t="shared" si="93"/>
        <v>42143.629502314812</v>
      </c>
      <c r="U1163">
        <f t="shared" si="94"/>
        <v>21</v>
      </c>
      <c r="W1163" s="20">
        <v>0</v>
      </c>
      <c r="X1163" s="18">
        <v>0</v>
      </c>
      <c r="Y1163" s="5">
        <v>0</v>
      </c>
    </row>
    <row r="1164" spans="1:25" ht="42.75" hidden="1" x14ac:dyDescent="0.4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20">
        <v>2</v>
      </c>
      <c r="M1164" t="b">
        <v>0</v>
      </c>
      <c r="N1164" t="s">
        <v>8284</v>
      </c>
      <c r="O1164" s="5">
        <f t="shared" si="90"/>
        <v>5.8333333333333338E-4</v>
      </c>
      <c r="P1164" s="18">
        <f t="shared" si="91"/>
        <v>17.5</v>
      </c>
      <c r="Q1164" t="s">
        <v>8337</v>
      </c>
      <c r="R1164" t="s">
        <v>8338</v>
      </c>
      <c r="S1164" s="10">
        <f t="shared" si="92"/>
        <v>41876.683611111112</v>
      </c>
      <c r="T1164" s="11">
        <f t="shared" si="93"/>
        <v>41907.683611111112</v>
      </c>
      <c r="U1164">
        <f t="shared" si="94"/>
        <v>31</v>
      </c>
      <c r="W1164" s="20">
        <v>2</v>
      </c>
      <c r="X1164" s="18">
        <v>35</v>
      </c>
      <c r="Y1164" s="5">
        <v>5.8333333333333338E-4</v>
      </c>
    </row>
    <row r="1165" spans="1:25" ht="42.75" hidden="1" x14ac:dyDescent="0.4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20">
        <v>0</v>
      </c>
      <c r="M1165" t="b">
        <v>0</v>
      </c>
      <c r="N1165" t="s">
        <v>8284</v>
      </c>
      <c r="O1165" s="5">
        <f t="shared" si="90"/>
        <v>0</v>
      </c>
      <c r="P1165" s="18" t="e">
        <f t="shared" si="91"/>
        <v>#DIV/0!</v>
      </c>
      <c r="Q1165" t="s">
        <v>8337</v>
      </c>
      <c r="R1165" t="s">
        <v>8338</v>
      </c>
      <c r="S1165" s="10">
        <f t="shared" si="92"/>
        <v>41830.723611111112</v>
      </c>
      <c r="T1165" s="11">
        <f t="shared" si="93"/>
        <v>41860.723611111112</v>
      </c>
      <c r="U1165">
        <f t="shared" si="94"/>
        <v>30</v>
      </c>
      <c r="W1165" s="20">
        <v>0</v>
      </c>
      <c r="X1165" s="18">
        <v>0</v>
      </c>
      <c r="Y1165" s="5">
        <v>0</v>
      </c>
    </row>
    <row r="1166" spans="1:25" ht="57" hidden="1" x14ac:dyDescent="0.4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20">
        <v>0</v>
      </c>
      <c r="M1166" t="b">
        <v>0</v>
      </c>
      <c r="N1166" t="s">
        <v>8284</v>
      </c>
      <c r="O1166" s="5">
        <f t="shared" si="90"/>
        <v>0</v>
      </c>
      <c r="P1166" s="18" t="e">
        <f t="shared" si="91"/>
        <v>#DIV/0!</v>
      </c>
      <c r="Q1166" t="s">
        <v>8337</v>
      </c>
      <c r="R1166" t="s">
        <v>8338</v>
      </c>
      <c r="S1166" s="10">
        <f t="shared" si="92"/>
        <v>42509.724328703705</v>
      </c>
      <c r="T1166" s="11">
        <f t="shared" si="93"/>
        <v>42539.724328703705</v>
      </c>
      <c r="U1166">
        <f t="shared" si="94"/>
        <v>30</v>
      </c>
      <c r="W1166" s="20">
        <v>0</v>
      </c>
      <c r="X1166" s="18">
        <v>0</v>
      </c>
      <c r="Y1166" s="5">
        <v>0</v>
      </c>
    </row>
    <row r="1167" spans="1:25" ht="42.75" x14ac:dyDescent="0.4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20">
        <v>25</v>
      </c>
      <c r="M1167" t="b">
        <v>0</v>
      </c>
      <c r="N1167" t="s">
        <v>8284</v>
      </c>
      <c r="O1167" s="5">
        <f t="shared" si="90"/>
        <v>0.20705000000000001</v>
      </c>
      <c r="P1167" s="18">
        <f t="shared" si="91"/>
        <v>82.82</v>
      </c>
      <c r="Q1167" t="s">
        <v>8337</v>
      </c>
      <c r="R1167" t="s">
        <v>8338</v>
      </c>
      <c r="S1167" s="10">
        <f t="shared" si="92"/>
        <v>41792.214467592588</v>
      </c>
      <c r="T1167" s="11">
        <f t="shared" si="93"/>
        <v>41826.214467592588</v>
      </c>
      <c r="U1167">
        <f t="shared" si="94"/>
        <v>34</v>
      </c>
      <c r="W1167" s="20">
        <v>25</v>
      </c>
      <c r="X1167" s="18">
        <v>2070.5</v>
      </c>
      <c r="Y1167" s="5">
        <v>0.20705000000000001</v>
      </c>
    </row>
    <row r="1168" spans="1:25" ht="42.75" x14ac:dyDescent="0.4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20">
        <v>8</v>
      </c>
      <c r="M1168" t="b">
        <v>0</v>
      </c>
      <c r="N1168" t="s">
        <v>8284</v>
      </c>
      <c r="O1168" s="5">
        <f t="shared" si="90"/>
        <v>0.19139999999999999</v>
      </c>
      <c r="P1168" s="18">
        <f t="shared" si="91"/>
        <v>358.875</v>
      </c>
      <c r="Q1168" t="s">
        <v>8337</v>
      </c>
      <c r="R1168" t="s">
        <v>8338</v>
      </c>
      <c r="S1168" s="10">
        <f t="shared" si="92"/>
        <v>42150.485439814816</v>
      </c>
      <c r="T1168" s="11">
        <f t="shared" si="93"/>
        <v>42181.166666666672</v>
      </c>
      <c r="U1168">
        <f t="shared" si="94"/>
        <v>31</v>
      </c>
      <c r="W1168" s="20">
        <v>8</v>
      </c>
      <c r="X1168" s="18">
        <v>2871</v>
      </c>
      <c r="Y1168" s="5">
        <v>0.19139999999999999</v>
      </c>
    </row>
    <row r="1169" spans="1:25" ht="42.75" x14ac:dyDescent="0.4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20">
        <v>16</v>
      </c>
      <c r="M1169" t="b">
        <v>0</v>
      </c>
      <c r="N1169" t="s">
        <v>8284</v>
      </c>
      <c r="O1169" s="5">
        <f t="shared" si="90"/>
        <v>1.6316666666666667E-2</v>
      </c>
      <c r="P1169" s="18">
        <f t="shared" si="91"/>
        <v>61.1875</v>
      </c>
      <c r="Q1169" t="s">
        <v>8337</v>
      </c>
      <c r="R1169" t="s">
        <v>8338</v>
      </c>
      <c r="S1169" s="10">
        <f t="shared" si="92"/>
        <v>41863.734895833331</v>
      </c>
      <c r="T1169" s="11">
        <f t="shared" si="93"/>
        <v>41894.734895833331</v>
      </c>
      <c r="U1169">
        <f t="shared" si="94"/>
        <v>31</v>
      </c>
      <c r="W1169" s="20">
        <v>16</v>
      </c>
      <c r="X1169" s="18">
        <v>979</v>
      </c>
      <c r="Y1169" s="5">
        <v>1.6316666666666667E-2</v>
      </c>
    </row>
    <row r="1170" spans="1:25" ht="42.75" x14ac:dyDescent="0.4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20">
        <v>3</v>
      </c>
      <c r="M1170" t="b">
        <v>0</v>
      </c>
      <c r="N1170" t="s">
        <v>8284</v>
      </c>
      <c r="O1170" s="5">
        <f t="shared" si="90"/>
        <v>5.6666666666666664E-2</v>
      </c>
      <c r="P1170" s="18">
        <f t="shared" si="91"/>
        <v>340</v>
      </c>
      <c r="Q1170" t="s">
        <v>8337</v>
      </c>
      <c r="R1170" t="s">
        <v>8338</v>
      </c>
      <c r="S1170" s="10">
        <f t="shared" si="92"/>
        <v>42605.053993055553</v>
      </c>
      <c r="T1170" s="11">
        <f t="shared" si="93"/>
        <v>42635.053993055553</v>
      </c>
      <c r="U1170">
        <f t="shared" si="94"/>
        <v>30</v>
      </c>
      <c r="W1170" s="20">
        <v>3</v>
      </c>
      <c r="X1170" s="18">
        <v>1020</v>
      </c>
      <c r="Y1170" s="5">
        <v>5.6666666666666664E-2</v>
      </c>
    </row>
    <row r="1171" spans="1:25" ht="42.75" hidden="1" x14ac:dyDescent="0.4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20">
        <v>3</v>
      </c>
      <c r="M1171" t="b">
        <v>0</v>
      </c>
      <c r="N1171" t="s">
        <v>8284</v>
      </c>
      <c r="O1171" s="5">
        <f t="shared" si="90"/>
        <v>1.6999999999999999E-3</v>
      </c>
      <c r="P1171" s="18">
        <f t="shared" si="91"/>
        <v>5.666666666666667</v>
      </c>
      <c r="Q1171" t="s">
        <v>8337</v>
      </c>
      <c r="R1171" t="s">
        <v>8338</v>
      </c>
      <c r="S1171" s="10">
        <f t="shared" si="92"/>
        <v>42027.353738425925</v>
      </c>
      <c r="T1171" s="11">
        <f t="shared" si="93"/>
        <v>42057.353738425925</v>
      </c>
      <c r="U1171">
        <f t="shared" si="94"/>
        <v>30</v>
      </c>
      <c r="W1171" s="20">
        <v>3</v>
      </c>
      <c r="X1171" s="18">
        <v>17</v>
      </c>
      <c r="Y1171" s="5">
        <v>1.6999999999999999E-3</v>
      </c>
    </row>
    <row r="1172" spans="1:25" ht="42.75" hidden="1" x14ac:dyDescent="0.4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20">
        <v>2</v>
      </c>
      <c r="M1172" t="b">
        <v>0</v>
      </c>
      <c r="N1172" t="s">
        <v>8284</v>
      </c>
      <c r="O1172" s="5">
        <f t="shared" si="90"/>
        <v>4.0000000000000001E-3</v>
      </c>
      <c r="P1172" s="18">
        <f t="shared" si="91"/>
        <v>50</v>
      </c>
      <c r="Q1172" t="s">
        <v>8337</v>
      </c>
      <c r="R1172" t="s">
        <v>8338</v>
      </c>
      <c r="S1172" s="10">
        <f t="shared" si="92"/>
        <v>42124.893182870372</v>
      </c>
      <c r="T1172" s="11">
        <f t="shared" si="93"/>
        <v>42154.893182870372</v>
      </c>
      <c r="U1172">
        <f t="shared" si="94"/>
        <v>30</v>
      </c>
      <c r="W1172" s="20">
        <v>2</v>
      </c>
      <c r="X1172" s="18">
        <v>100</v>
      </c>
      <c r="Y1172" s="5">
        <v>4.0000000000000001E-3</v>
      </c>
    </row>
    <row r="1173" spans="1:25" ht="28.5" hidden="1" x14ac:dyDescent="0.4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20">
        <v>1</v>
      </c>
      <c r="M1173" t="b">
        <v>0</v>
      </c>
      <c r="N1173" t="s">
        <v>8284</v>
      </c>
      <c r="O1173" s="5">
        <f t="shared" si="90"/>
        <v>1E-3</v>
      </c>
      <c r="P1173" s="18">
        <f t="shared" si="91"/>
        <v>25</v>
      </c>
      <c r="Q1173" t="s">
        <v>8337</v>
      </c>
      <c r="R1173" t="s">
        <v>8338</v>
      </c>
      <c r="S1173" s="10">
        <f t="shared" si="92"/>
        <v>41938.804710648146</v>
      </c>
      <c r="T1173" s="11">
        <f t="shared" si="93"/>
        <v>41956.846377314811</v>
      </c>
      <c r="U1173">
        <f t="shared" si="94"/>
        <v>18</v>
      </c>
      <c r="W1173" s="20">
        <v>1</v>
      </c>
      <c r="X1173" s="18">
        <v>25</v>
      </c>
      <c r="Y1173" s="5">
        <v>1E-3</v>
      </c>
    </row>
    <row r="1174" spans="1:25" hidden="1" x14ac:dyDescent="0.4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20">
        <v>0</v>
      </c>
      <c r="M1174" t="b">
        <v>0</v>
      </c>
      <c r="N1174" t="s">
        <v>8284</v>
      </c>
      <c r="O1174" s="5">
        <f t="shared" si="90"/>
        <v>0</v>
      </c>
      <c r="P1174" s="18" t="e">
        <f t="shared" si="91"/>
        <v>#DIV/0!</v>
      </c>
      <c r="Q1174" t="s">
        <v>8337</v>
      </c>
      <c r="R1174" t="s">
        <v>8338</v>
      </c>
      <c r="S1174" s="10">
        <f t="shared" si="92"/>
        <v>41841.682314814818</v>
      </c>
      <c r="T1174" s="11">
        <f t="shared" si="93"/>
        <v>41871.682314814818</v>
      </c>
      <c r="U1174">
        <f t="shared" si="94"/>
        <v>30</v>
      </c>
      <c r="W1174" s="20">
        <v>0</v>
      </c>
      <c r="X1174" s="18">
        <v>0</v>
      </c>
      <c r="Y1174" s="5">
        <v>0</v>
      </c>
    </row>
    <row r="1175" spans="1:25" ht="42.75" hidden="1" x14ac:dyDescent="0.4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20">
        <v>1</v>
      </c>
      <c r="M1175" t="b">
        <v>0</v>
      </c>
      <c r="N1175" t="s">
        <v>8284</v>
      </c>
      <c r="O1175" s="5">
        <f t="shared" si="90"/>
        <v>2.4000000000000001E-4</v>
      </c>
      <c r="P1175" s="18">
        <f t="shared" si="91"/>
        <v>30</v>
      </c>
      <c r="Q1175" t="s">
        <v>8337</v>
      </c>
      <c r="R1175" t="s">
        <v>8338</v>
      </c>
      <c r="S1175" s="10">
        <f t="shared" si="92"/>
        <v>42184.185844907406</v>
      </c>
      <c r="T1175" s="11">
        <f t="shared" si="93"/>
        <v>42219.185844907406</v>
      </c>
      <c r="U1175">
        <f t="shared" si="94"/>
        <v>35</v>
      </c>
      <c r="W1175" s="20">
        <v>1</v>
      </c>
      <c r="X1175" s="18">
        <v>30</v>
      </c>
      <c r="Y1175" s="5">
        <v>2.4000000000000001E-4</v>
      </c>
    </row>
    <row r="1176" spans="1:25" ht="42.75" x14ac:dyDescent="0.4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20">
        <v>19</v>
      </c>
      <c r="M1176" t="b">
        <v>0</v>
      </c>
      <c r="N1176" t="s">
        <v>8284</v>
      </c>
      <c r="O1176" s="5">
        <f t="shared" si="90"/>
        <v>5.906666666666667E-2</v>
      </c>
      <c r="P1176" s="18">
        <f t="shared" si="91"/>
        <v>46.631578947368418</v>
      </c>
      <c r="Q1176" t="s">
        <v>8337</v>
      </c>
      <c r="R1176" t="s">
        <v>8338</v>
      </c>
      <c r="S1176" s="10">
        <f t="shared" si="92"/>
        <v>42468.84174768519</v>
      </c>
      <c r="T1176" s="11">
        <f t="shared" si="93"/>
        <v>42498.84174768519</v>
      </c>
      <c r="U1176">
        <f t="shared" si="94"/>
        <v>30</v>
      </c>
      <c r="W1176" s="20">
        <v>19</v>
      </c>
      <c r="X1176" s="18">
        <v>886</v>
      </c>
      <c r="Y1176" s="5">
        <v>5.906666666666667E-2</v>
      </c>
    </row>
    <row r="1177" spans="1:25" ht="42.75" x14ac:dyDescent="0.4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20">
        <v>9</v>
      </c>
      <c r="M1177" t="b">
        <v>0</v>
      </c>
      <c r="N1177" t="s">
        <v>8284</v>
      </c>
      <c r="O1177" s="5">
        <f t="shared" si="90"/>
        <v>2.9250000000000002E-2</v>
      </c>
      <c r="P1177" s="18">
        <f t="shared" si="91"/>
        <v>65</v>
      </c>
      <c r="Q1177" t="s">
        <v>8337</v>
      </c>
      <c r="R1177" t="s">
        <v>8338</v>
      </c>
      <c r="S1177" s="10">
        <f t="shared" si="92"/>
        <v>42170.728460648148</v>
      </c>
      <c r="T1177" s="11">
        <f t="shared" si="93"/>
        <v>42200.728460648148</v>
      </c>
      <c r="U1177">
        <f t="shared" si="94"/>
        <v>30</v>
      </c>
      <c r="W1177" s="20">
        <v>9</v>
      </c>
      <c r="X1177" s="18">
        <v>585</v>
      </c>
      <c r="Y1177" s="5">
        <v>2.9250000000000002E-2</v>
      </c>
    </row>
    <row r="1178" spans="1:25" ht="57" hidden="1" x14ac:dyDescent="0.4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20">
        <v>1</v>
      </c>
      <c r="M1178" t="b">
        <v>0</v>
      </c>
      <c r="N1178" t="s">
        <v>8284</v>
      </c>
      <c r="O1178" s="5">
        <f t="shared" si="90"/>
        <v>5.7142857142857142E-5</v>
      </c>
      <c r="P1178" s="18">
        <f t="shared" si="91"/>
        <v>10</v>
      </c>
      <c r="Q1178" t="s">
        <v>8337</v>
      </c>
      <c r="R1178" t="s">
        <v>8338</v>
      </c>
      <c r="S1178" s="10">
        <f t="shared" si="92"/>
        <v>42746.019652777773</v>
      </c>
      <c r="T1178" s="11">
        <f t="shared" si="93"/>
        <v>42800.541666666672</v>
      </c>
      <c r="U1178">
        <f t="shared" si="94"/>
        <v>54</v>
      </c>
      <c r="W1178" s="20">
        <v>1</v>
      </c>
      <c r="X1178" s="18">
        <v>10</v>
      </c>
      <c r="Y1178" s="5">
        <v>5.7142857142857142E-5</v>
      </c>
    </row>
    <row r="1179" spans="1:25" ht="42.75" hidden="1" x14ac:dyDescent="0.4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20">
        <v>0</v>
      </c>
      <c r="M1179" t="b">
        <v>0</v>
      </c>
      <c r="N1179" t="s">
        <v>8284</v>
      </c>
      <c r="O1179" s="5">
        <f t="shared" si="90"/>
        <v>0</v>
      </c>
      <c r="P1179" s="18" t="e">
        <f t="shared" si="91"/>
        <v>#DIV/0!</v>
      </c>
      <c r="Q1179" t="s">
        <v>8337</v>
      </c>
      <c r="R1179" t="s">
        <v>8338</v>
      </c>
      <c r="S1179" s="10">
        <f t="shared" si="92"/>
        <v>41897.660833333335</v>
      </c>
      <c r="T1179" s="11">
        <f t="shared" si="93"/>
        <v>41927.660833333335</v>
      </c>
      <c r="U1179">
        <f t="shared" si="94"/>
        <v>30</v>
      </c>
      <c r="W1179" s="20">
        <v>0</v>
      </c>
      <c r="X1179" s="18">
        <v>0</v>
      </c>
      <c r="Y1179" s="5">
        <v>0</v>
      </c>
    </row>
    <row r="1180" spans="1:25" ht="42.75" hidden="1" x14ac:dyDescent="0.4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20">
        <v>1</v>
      </c>
      <c r="M1180" t="b">
        <v>0</v>
      </c>
      <c r="N1180" t="s">
        <v>8284</v>
      </c>
      <c r="O1180" s="5">
        <f t="shared" si="90"/>
        <v>6.666666666666667E-5</v>
      </c>
      <c r="P1180" s="18">
        <f t="shared" si="91"/>
        <v>5</v>
      </c>
      <c r="Q1180" t="s">
        <v>8337</v>
      </c>
      <c r="R1180" t="s">
        <v>8338</v>
      </c>
      <c r="S1180" s="10">
        <f t="shared" si="92"/>
        <v>41837.905694444446</v>
      </c>
      <c r="T1180" s="11">
        <f t="shared" si="93"/>
        <v>41867.905694444446</v>
      </c>
      <c r="U1180">
        <f t="shared" si="94"/>
        <v>30</v>
      </c>
      <c r="W1180" s="20">
        <v>1</v>
      </c>
      <c r="X1180" s="18">
        <v>5</v>
      </c>
      <c r="Y1180" s="5">
        <v>6.666666666666667E-5</v>
      </c>
    </row>
    <row r="1181" spans="1:25" ht="42.75" x14ac:dyDescent="0.4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20">
        <v>5</v>
      </c>
      <c r="M1181" t="b">
        <v>0</v>
      </c>
      <c r="N1181" t="s">
        <v>8284</v>
      </c>
      <c r="O1181" s="5">
        <f t="shared" si="90"/>
        <v>5.3333333333333337E-2</v>
      </c>
      <c r="P1181" s="18">
        <f t="shared" si="91"/>
        <v>640</v>
      </c>
      <c r="Q1181" t="s">
        <v>8337</v>
      </c>
      <c r="R1181" t="s">
        <v>8338</v>
      </c>
      <c r="S1181" s="10">
        <f t="shared" si="92"/>
        <v>42275.720219907409</v>
      </c>
      <c r="T1181" s="11">
        <f t="shared" si="93"/>
        <v>42305.720219907409</v>
      </c>
      <c r="U1181">
        <f t="shared" si="94"/>
        <v>30</v>
      </c>
      <c r="W1181" s="20">
        <v>5</v>
      </c>
      <c r="X1181" s="18">
        <v>3200</v>
      </c>
      <c r="Y1181" s="5">
        <v>5.3333333333333337E-2</v>
      </c>
    </row>
    <row r="1182" spans="1:25" ht="28.5" x14ac:dyDescent="0.4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20">
        <v>85</v>
      </c>
      <c r="M1182" t="b">
        <v>0</v>
      </c>
      <c r="N1182" t="s">
        <v>8284</v>
      </c>
      <c r="O1182" s="5">
        <f t="shared" si="90"/>
        <v>0.11749999999999999</v>
      </c>
      <c r="P1182" s="18">
        <f t="shared" si="91"/>
        <v>69.117647058823536</v>
      </c>
      <c r="Q1182" t="s">
        <v>8337</v>
      </c>
      <c r="R1182" t="s">
        <v>8338</v>
      </c>
      <c r="S1182" s="10">
        <f t="shared" si="92"/>
        <v>41781.806875000002</v>
      </c>
      <c r="T1182" s="11">
        <f t="shared" si="93"/>
        <v>41818.806875000002</v>
      </c>
      <c r="U1182">
        <f t="shared" si="94"/>
        <v>37</v>
      </c>
      <c r="W1182" s="20">
        <v>85</v>
      </c>
      <c r="X1182" s="18">
        <v>5875</v>
      </c>
      <c r="Y1182" s="5">
        <v>0.11749999999999999</v>
      </c>
    </row>
    <row r="1183" spans="1:25" hidden="1" x14ac:dyDescent="0.4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20">
        <v>3</v>
      </c>
      <c r="M1183" t="b">
        <v>0</v>
      </c>
      <c r="N1183" t="s">
        <v>8284</v>
      </c>
      <c r="O1183" s="5">
        <f t="shared" si="90"/>
        <v>8.0000000000000007E-5</v>
      </c>
      <c r="P1183" s="18">
        <f t="shared" si="91"/>
        <v>1.3333333333333333</v>
      </c>
      <c r="Q1183" t="s">
        <v>8337</v>
      </c>
      <c r="R1183" t="s">
        <v>8338</v>
      </c>
      <c r="S1183" s="10">
        <f t="shared" si="92"/>
        <v>42034.339363425926</v>
      </c>
      <c r="T1183" s="11">
        <f t="shared" si="93"/>
        <v>42064.339363425926</v>
      </c>
      <c r="U1183">
        <f t="shared" si="94"/>
        <v>30</v>
      </c>
      <c r="W1183" s="20">
        <v>3</v>
      </c>
      <c r="X1183" s="18">
        <v>4</v>
      </c>
      <c r="Y1183" s="5">
        <v>8.0000000000000007E-5</v>
      </c>
    </row>
    <row r="1184" spans="1:25" ht="42.75" x14ac:dyDescent="0.4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20">
        <v>4</v>
      </c>
      <c r="M1184" t="b">
        <v>0</v>
      </c>
      <c r="N1184" t="s">
        <v>8284</v>
      </c>
      <c r="O1184" s="5">
        <f t="shared" si="90"/>
        <v>4.2000000000000003E-2</v>
      </c>
      <c r="P1184" s="18">
        <f t="shared" si="91"/>
        <v>10.5</v>
      </c>
      <c r="Q1184" t="s">
        <v>8337</v>
      </c>
      <c r="R1184" t="s">
        <v>8338</v>
      </c>
      <c r="S1184" s="10">
        <f t="shared" si="92"/>
        <v>42728.827407407407</v>
      </c>
      <c r="T1184" s="11">
        <f t="shared" si="93"/>
        <v>42747.695833333331</v>
      </c>
      <c r="U1184">
        <f t="shared" si="94"/>
        <v>19</v>
      </c>
      <c r="W1184" s="20">
        <v>4</v>
      </c>
      <c r="X1184" s="18">
        <v>42</v>
      </c>
      <c r="Y1184" s="5">
        <v>4.2000000000000003E-2</v>
      </c>
    </row>
    <row r="1185" spans="1:25" ht="42.75" x14ac:dyDescent="0.4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20">
        <v>3</v>
      </c>
      <c r="M1185" t="b">
        <v>0</v>
      </c>
      <c r="N1185" t="s">
        <v>8284</v>
      </c>
      <c r="O1185" s="5">
        <f t="shared" si="90"/>
        <v>0.04</v>
      </c>
      <c r="P1185" s="18">
        <f t="shared" si="91"/>
        <v>33.333333333333336</v>
      </c>
      <c r="Q1185" t="s">
        <v>8337</v>
      </c>
      <c r="R1185" t="s">
        <v>8338</v>
      </c>
      <c r="S1185" s="10">
        <f t="shared" si="92"/>
        <v>42656.86137731481</v>
      </c>
      <c r="T1185" s="11">
        <f t="shared" si="93"/>
        <v>42676.165972222225</v>
      </c>
      <c r="U1185">
        <f t="shared" si="94"/>
        <v>20</v>
      </c>
      <c r="W1185" s="20">
        <v>3</v>
      </c>
      <c r="X1185" s="18">
        <v>100</v>
      </c>
      <c r="Y1185" s="5">
        <v>0.04</v>
      </c>
    </row>
    <row r="1186" spans="1:25" ht="42.75" x14ac:dyDescent="0.4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20">
        <v>375</v>
      </c>
      <c r="M1186" t="b">
        <v>1</v>
      </c>
      <c r="N1186" t="s">
        <v>8285</v>
      </c>
      <c r="O1186" s="5">
        <f t="shared" si="90"/>
        <v>1.0493636363636363</v>
      </c>
      <c r="P1186" s="18">
        <f t="shared" si="91"/>
        <v>61.562666666666665</v>
      </c>
      <c r="Q1186" t="s">
        <v>8339</v>
      </c>
      <c r="R1186" t="s">
        <v>8340</v>
      </c>
      <c r="S1186" s="10">
        <f t="shared" si="92"/>
        <v>42741.599664351852</v>
      </c>
      <c r="T1186" s="11">
        <f t="shared" si="93"/>
        <v>42772.599664351852</v>
      </c>
      <c r="U1186">
        <f t="shared" si="94"/>
        <v>31</v>
      </c>
      <c r="W1186" s="20">
        <v>375</v>
      </c>
      <c r="X1186" s="18">
        <v>23086</v>
      </c>
      <c r="Y1186" s="5">
        <v>1.0493636363636363</v>
      </c>
    </row>
    <row r="1187" spans="1:25" ht="57" x14ac:dyDescent="0.4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20">
        <v>111</v>
      </c>
      <c r="M1187" t="b">
        <v>1</v>
      </c>
      <c r="N1187" t="s">
        <v>8285</v>
      </c>
      <c r="O1187" s="5">
        <f t="shared" si="90"/>
        <v>1.0544</v>
      </c>
      <c r="P1187" s="18">
        <f t="shared" si="91"/>
        <v>118.73873873873873</v>
      </c>
      <c r="Q1187" t="s">
        <v>8339</v>
      </c>
      <c r="R1187" t="s">
        <v>8340</v>
      </c>
      <c r="S1187" s="10">
        <f t="shared" si="92"/>
        <v>42130.865150462967</v>
      </c>
      <c r="T1187" s="11">
        <f t="shared" si="93"/>
        <v>42163.166666666672</v>
      </c>
      <c r="U1187">
        <f t="shared" si="94"/>
        <v>33</v>
      </c>
      <c r="W1187" s="20">
        <v>111</v>
      </c>
      <c r="X1187" s="18">
        <v>13180</v>
      </c>
      <c r="Y1187" s="5">
        <v>1.0544</v>
      </c>
    </row>
    <row r="1188" spans="1:25" ht="42.75" x14ac:dyDescent="0.4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20">
        <v>123</v>
      </c>
      <c r="M1188" t="b">
        <v>1</v>
      </c>
      <c r="N1188" t="s">
        <v>8285</v>
      </c>
      <c r="O1188" s="5">
        <f t="shared" si="90"/>
        <v>1.0673333333333332</v>
      </c>
      <c r="P1188" s="18">
        <f t="shared" si="91"/>
        <v>65.081300813008127</v>
      </c>
      <c r="Q1188" t="s">
        <v>8339</v>
      </c>
      <c r="R1188" t="s">
        <v>8340</v>
      </c>
      <c r="S1188" s="10">
        <f t="shared" si="92"/>
        <v>42123.86336805555</v>
      </c>
      <c r="T1188" s="11">
        <f t="shared" si="93"/>
        <v>42156.945833333331</v>
      </c>
      <c r="U1188">
        <f t="shared" si="94"/>
        <v>33</v>
      </c>
      <c r="W1188" s="20">
        <v>123</v>
      </c>
      <c r="X1188" s="18">
        <v>8005</v>
      </c>
      <c r="Y1188" s="5">
        <v>1.0673333333333332</v>
      </c>
    </row>
    <row r="1189" spans="1:25" ht="42.75" x14ac:dyDescent="0.4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20">
        <v>70</v>
      </c>
      <c r="M1189" t="b">
        <v>1</v>
      </c>
      <c r="N1189" t="s">
        <v>8285</v>
      </c>
      <c r="O1189" s="5">
        <f t="shared" si="90"/>
        <v>1.0412571428571429</v>
      </c>
      <c r="P1189" s="18">
        <f t="shared" si="91"/>
        <v>130.15714285714284</v>
      </c>
      <c r="Q1189" t="s">
        <v>8339</v>
      </c>
      <c r="R1189" t="s">
        <v>8340</v>
      </c>
      <c r="S1189" s="10">
        <f t="shared" si="92"/>
        <v>42109.894942129627</v>
      </c>
      <c r="T1189" s="11">
        <f t="shared" si="93"/>
        <v>42141.75</v>
      </c>
      <c r="U1189">
        <f t="shared" si="94"/>
        <v>32</v>
      </c>
      <c r="W1189" s="20">
        <v>70</v>
      </c>
      <c r="X1189" s="18">
        <v>9111</v>
      </c>
      <c r="Y1189" s="5">
        <v>1.0412571428571429</v>
      </c>
    </row>
    <row r="1190" spans="1:25" ht="42.75" x14ac:dyDescent="0.4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20">
        <v>85</v>
      </c>
      <c r="M1190" t="b">
        <v>1</v>
      </c>
      <c r="N1190" t="s">
        <v>8285</v>
      </c>
      <c r="O1190" s="5">
        <f t="shared" si="90"/>
        <v>1.6054999999999999</v>
      </c>
      <c r="P1190" s="18">
        <f t="shared" si="91"/>
        <v>37.776470588235291</v>
      </c>
      <c r="Q1190" t="s">
        <v>8339</v>
      </c>
      <c r="R1190" t="s">
        <v>8340</v>
      </c>
      <c r="S1190" s="10">
        <f t="shared" si="92"/>
        <v>42711.700694444444</v>
      </c>
      <c r="T1190" s="11">
        <f t="shared" si="93"/>
        <v>42732.700694444444</v>
      </c>
      <c r="U1190">
        <f t="shared" si="94"/>
        <v>21</v>
      </c>
      <c r="W1190" s="20">
        <v>85</v>
      </c>
      <c r="X1190" s="18">
        <v>3211</v>
      </c>
      <c r="Y1190" s="5">
        <v>1.6054999999999999</v>
      </c>
    </row>
    <row r="1191" spans="1:25" ht="42.75" x14ac:dyDescent="0.4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20">
        <v>86</v>
      </c>
      <c r="M1191" t="b">
        <v>1</v>
      </c>
      <c r="N1191" t="s">
        <v>8285</v>
      </c>
      <c r="O1191" s="5">
        <f t="shared" si="90"/>
        <v>1.0777777777777777</v>
      </c>
      <c r="P1191" s="18">
        <f t="shared" si="91"/>
        <v>112.79069767441861</v>
      </c>
      <c r="Q1191" t="s">
        <v>8339</v>
      </c>
      <c r="R1191" t="s">
        <v>8340</v>
      </c>
      <c r="S1191" s="10">
        <f t="shared" si="92"/>
        <v>42529.979108796295</v>
      </c>
      <c r="T1191" s="11">
        <f t="shared" si="93"/>
        <v>42550.979108796295</v>
      </c>
      <c r="U1191">
        <f t="shared" si="94"/>
        <v>21</v>
      </c>
      <c r="W1191" s="20">
        <v>86</v>
      </c>
      <c r="X1191" s="18">
        <v>9700</v>
      </c>
      <c r="Y1191" s="5">
        <v>1.0777777777777777</v>
      </c>
    </row>
    <row r="1192" spans="1:25" ht="28.5" x14ac:dyDescent="0.4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20">
        <v>13</v>
      </c>
      <c r="M1192" t="b">
        <v>1</v>
      </c>
      <c r="N1192" t="s">
        <v>8285</v>
      </c>
      <c r="O1192" s="5">
        <f t="shared" si="90"/>
        <v>1.35</v>
      </c>
      <c r="P1192" s="18">
        <f t="shared" si="91"/>
        <v>51.92307692307692</v>
      </c>
      <c r="Q1192" t="s">
        <v>8339</v>
      </c>
      <c r="R1192" t="s">
        <v>8340</v>
      </c>
      <c r="S1192" s="10">
        <f t="shared" si="92"/>
        <v>41852.665798611109</v>
      </c>
      <c r="T1192" s="11">
        <f t="shared" si="93"/>
        <v>41882.665798611109</v>
      </c>
      <c r="U1192">
        <f t="shared" si="94"/>
        <v>30</v>
      </c>
      <c r="W1192" s="20">
        <v>13</v>
      </c>
      <c r="X1192" s="18">
        <v>675</v>
      </c>
      <c r="Y1192" s="5">
        <v>1.35</v>
      </c>
    </row>
    <row r="1193" spans="1:25" ht="42.75" x14ac:dyDescent="0.4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20">
        <v>33</v>
      </c>
      <c r="M1193" t="b">
        <v>1</v>
      </c>
      <c r="N1193" t="s">
        <v>8285</v>
      </c>
      <c r="O1193" s="5">
        <f t="shared" si="90"/>
        <v>1.0907407407407408</v>
      </c>
      <c r="P1193" s="18">
        <f t="shared" si="91"/>
        <v>89.242424242424249</v>
      </c>
      <c r="Q1193" t="s">
        <v>8339</v>
      </c>
      <c r="R1193" t="s">
        <v>8340</v>
      </c>
      <c r="S1193" s="10">
        <f t="shared" si="92"/>
        <v>42419.603703703702</v>
      </c>
      <c r="T1193" s="11">
        <f t="shared" si="93"/>
        <v>42449.562037037031</v>
      </c>
      <c r="U1193">
        <f t="shared" si="94"/>
        <v>30</v>
      </c>
      <c r="W1193" s="20">
        <v>33</v>
      </c>
      <c r="X1193" s="18">
        <v>2945</v>
      </c>
      <c r="Y1193" s="5">
        <v>1.0907407407407408</v>
      </c>
    </row>
    <row r="1194" spans="1:25" ht="28.5" x14ac:dyDescent="0.4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20">
        <v>15</v>
      </c>
      <c r="M1194" t="b">
        <v>1</v>
      </c>
      <c r="N1194" t="s">
        <v>8285</v>
      </c>
      <c r="O1194" s="5">
        <f t="shared" si="90"/>
        <v>2.9</v>
      </c>
      <c r="P1194" s="18">
        <f t="shared" si="91"/>
        <v>19.333333333333332</v>
      </c>
      <c r="Q1194" t="s">
        <v>8339</v>
      </c>
      <c r="R1194" t="s">
        <v>8340</v>
      </c>
      <c r="S1194" s="10">
        <f t="shared" si="92"/>
        <v>42747.506689814814</v>
      </c>
      <c r="T1194" s="11">
        <f t="shared" si="93"/>
        <v>42777.506689814814</v>
      </c>
      <c r="U1194">
        <f t="shared" si="94"/>
        <v>30</v>
      </c>
      <c r="W1194" s="20">
        <v>15</v>
      </c>
      <c r="X1194" s="18">
        <v>290</v>
      </c>
      <c r="Y1194" s="5">
        <v>2.9</v>
      </c>
    </row>
    <row r="1195" spans="1:25" ht="42.75" x14ac:dyDescent="0.4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20">
        <v>273</v>
      </c>
      <c r="M1195" t="b">
        <v>1</v>
      </c>
      <c r="N1195" t="s">
        <v>8285</v>
      </c>
      <c r="O1195" s="5">
        <f t="shared" si="90"/>
        <v>1.0395714285714286</v>
      </c>
      <c r="P1195" s="18">
        <f t="shared" si="91"/>
        <v>79.967032967032964</v>
      </c>
      <c r="Q1195" t="s">
        <v>8339</v>
      </c>
      <c r="R1195" t="s">
        <v>8340</v>
      </c>
      <c r="S1195" s="10">
        <f t="shared" si="92"/>
        <v>42409.776076388895</v>
      </c>
      <c r="T1195" s="11">
        <f t="shared" si="93"/>
        <v>42469.734409722223</v>
      </c>
      <c r="U1195">
        <f t="shared" si="94"/>
        <v>60</v>
      </c>
      <c r="W1195" s="20">
        <v>273</v>
      </c>
      <c r="X1195" s="18">
        <v>21831</v>
      </c>
      <c r="Y1195" s="5">
        <v>1.0395714285714286</v>
      </c>
    </row>
    <row r="1196" spans="1:25" ht="42.75" hidden="1" x14ac:dyDescent="0.4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20">
        <v>714</v>
      </c>
      <c r="M1196" t="b">
        <v>1</v>
      </c>
      <c r="N1196" t="s">
        <v>8285</v>
      </c>
      <c r="O1196" s="5">
        <f t="shared" si="90"/>
        <v>3.2223999999999999</v>
      </c>
      <c r="P1196" s="18">
        <f t="shared" si="91"/>
        <v>56.414565826330531</v>
      </c>
      <c r="Q1196" t="s">
        <v>8339</v>
      </c>
      <c r="R1196" t="s">
        <v>8340</v>
      </c>
      <c r="S1196" s="10">
        <f t="shared" si="92"/>
        <v>42072.488182870366</v>
      </c>
      <c r="T1196" s="11">
        <f t="shared" si="93"/>
        <v>42102.488182870366</v>
      </c>
      <c r="U1196">
        <f t="shared" si="94"/>
        <v>30</v>
      </c>
      <c r="W1196" s="20">
        <v>714</v>
      </c>
      <c r="X1196" s="18">
        <v>40280</v>
      </c>
      <c r="Y1196" s="5">
        <v>3.2223999999999999</v>
      </c>
    </row>
    <row r="1197" spans="1:25" ht="57" x14ac:dyDescent="0.4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20">
        <v>170</v>
      </c>
      <c r="M1197" t="b">
        <v>1</v>
      </c>
      <c r="N1197" t="s">
        <v>8285</v>
      </c>
      <c r="O1197" s="5">
        <f t="shared" si="90"/>
        <v>1.35</v>
      </c>
      <c r="P1197" s="18">
        <f t="shared" si="91"/>
        <v>79.411764705882348</v>
      </c>
      <c r="Q1197" t="s">
        <v>8339</v>
      </c>
      <c r="R1197" t="s">
        <v>8340</v>
      </c>
      <c r="S1197" s="10">
        <f t="shared" si="92"/>
        <v>42298.34783564815</v>
      </c>
      <c r="T1197" s="11">
        <f t="shared" si="93"/>
        <v>42358.375</v>
      </c>
      <c r="U1197">
        <f t="shared" si="94"/>
        <v>60</v>
      </c>
      <c r="W1197" s="20">
        <v>170</v>
      </c>
      <c r="X1197" s="18">
        <v>13500</v>
      </c>
      <c r="Y1197" s="5">
        <v>1.35</v>
      </c>
    </row>
    <row r="1198" spans="1:25" ht="28.5" hidden="1" x14ac:dyDescent="0.4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20">
        <v>512</v>
      </c>
      <c r="M1198" t="b">
        <v>1</v>
      </c>
      <c r="N1198" t="s">
        <v>8285</v>
      </c>
      <c r="O1198" s="5">
        <f t="shared" si="90"/>
        <v>2.6991034482758622</v>
      </c>
      <c r="P1198" s="18">
        <f t="shared" si="91"/>
        <v>76.439453125</v>
      </c>
      <c r="Q1198" t="s">
        <v>8339</v>
      </c>
      <c r="R1198" t="s">
        <v>8340</v>
      </c>
      <c r="S1198" s="10">
        <f t="shared" si="92"/>
        <v>42326.818738425922</v>
      </c>
      <c r="T1198" s="11">
        <f t="shared" si="93"/>
        <v>42356.818738425922</v>
      </c>
      <c r="U1198">
        <f t="shared" si="94"/>
        <v>30</v>
      </c>
      <c r="W1198" s="20">
        <v>512</v>
      </c>
      <c r="X1198" s="18">
        <v>39137</v>
      </c>
      <c r="Y1198" s="5">
        <v>2.6991034482758622</v>
      </c>
    </row>
    <row r="1199" spans="1:25" ht="42.75" x14ac:dyDescent="0.4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20">
        <v>314</v>
      </c>
      <c r="M1199" t="b">
        <v>1</v>
      </c>
      <c r="N1199" t="s">
        <v>8285</v>
      </c>
      <c r="O1199" s="5">
        <f t="shared" si="90"/>
        <v>2.5329333333333333</v>
      </c>
      <c r="P1199" s="18">
        <f t="shared" si="91"/>
        <v>121</v>
      </c>
      <c r="Q1199" t="s">
        <v>8339</v>
      </c>
      <c r="R1199" t="s">
        <v>8340</v>
      </c>
      <c r="S1199" s="10">
        <f t="shared" si="92"/>
        <v>42503.66474537037</v>
      </c>
      <c r="T1199" s="11">
        <f t="shared" si="93"/>
        <v>42534.249305555553</v>
      </c>
      <c r="U1199">
        <f t="shared" si="94"/>
        <v>31</v>
      </c>
      <c r="W1199" s="20">
        <v>314</v>
      </c>
      <c r="X1199" s="18">
        <v>37994</v>
      </c>
      <c r="Y1199" s="5">
        <v>2.5329333333333333</v>
      </c>
    </row>
    <row r="1200" spans="1:25" ht="42.75" x14ac:dyDescent="0.4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20">
        <v>167</v>
      </c>
      <c r="M1200" t="b">
        <v>1</v>
      </c>
      <c r="N1200" t="s">
        <v>8285</v>
      </c>
      <c r="O1200" s="5">
        <f t="shared" si="90"/>
        <v>2.6059999999999999</v>
      </c>
      <c r="P1200" s="18">
        <f t="shared" si="91"/>
        <v>54.616766467065865</v>
      </c>
      <c r="Q1200" t="s">
        <v>8339</v>
      </c>
      <c r="R1200" t="s">
        <v>8340</v>
      </c>
      <c r="S1200" s="10">
        <f t="shared" si="92"/>
        <v>42333.619050925925</v>
      </c>
      <c r="T1200" s="11">
        <f t="shared" si="93"/>
        <v>42369.125</v>
      </c>
      <c r="U1200">
        <f t="shared" si="94"/>
        <v>36</v>
      </c>
      <c r="W1200" s="20">
        <v>167</v>
      </c>
      <c r="X1200" s="18">
        <v>9121</v>
      </c>
      <c r="Y1200" s="5">
        <v>2.6059999999999999</v>
      </c>
    </row>
    <row r="1201" spans="1:25" ht="42.75" x14ac:dyDescent="0.4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20">
        <v>9</v>
      </c>
      <c r="M1201" t="b">
        <v>1</v>
      </c>
      <c r="N1201" t="s">
        <v>8285</v>
      </c>
      <c r="O1201" s="5">
        <f t="shared" si="90"/>
        <v>1.0131677953348381</v>
      </c>
      <c r="P1201" s="18">
        <f t="shared" si="91"/>
        <v>299.22222222222223</v>
      </c>
      <c r="Q1201" t="s">
        <v>8339</v>
      </c>
      <c r="R1201" t="s">
        <v>8340</v>
      </c>
      <c r="S1201" s="10">
        <f t="shared" si="92"/>
        <v>42161.770833333328</v>
      </c>
      <c r="T1201" s="11">
        <f t="shared" si="93"/>
        <v>42193.770833333328</v>
      </c>
      <c r="U1201">
        <f t="shared" si="94"/>
        <v>32</v>
      </c>
      <c r="W1201" s="20">
        <v>9</v>
      </c>
      <c r="X1201" s="18">
        <v>2693</v>
      </c>
      <c r="Y1201" s="5">
        <v>1.0131677953348381</v>
      </c>
    </row>
    <row r="1202" spans="1:25" ht="42.75" x14ac:dyDescent="0.4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20">
        <v>103</v>
      </c>
      <c r="M1202" t="b">
        <v>1</v>
      </c>
      <c r="N1202" t="s">
        <v>8285</v>
      </c>
      <c r="O1202" s="5">
        <f t="shared" si="90"/>
        <v>1.2560416666666667</v>
      </c>
      <c r="P1202" s="18">
        <f t="shared" si="91"/>
        <v>58.533980582524272</v>
      </c>
      <c r="Q1202" t="s">
        <v>8339</v>
      </c>
      <c r="R1202" t="s">
        <v>8340</v>
      </c>
      <c r="S1202" s="10">
        <f t="shared" si="92"/>
        <v>42089.477500000001</v>
      </c>
      <c r="T1202" s="11">
        <f t="shared" si="93"/>
        <v>42110.477500000001</v>
      </c>
      <c r="U1202">
        <f t="shared" si="94"/>
        <v>21</v>
      </c>
      <c r="W1202" s="20">
        <v>103</v>
      </c>
      <c r="X1202" s="18">
        <v>6029</v>
      </c>
      <c r="Y1202" s="5">
        <v>1.2560416666666667</v>
      </c>
    </row>
    <row r="1203" spans="1:25" ht="42.75" x14ac:dyDescent="0.4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20">
        <v>111</v>
      </c>
      <c r="M1203" t="b">
        <v>1</v>
      </c>
      <c r="N1203" t="s">
        <v>8285</v>
      </c>
      <c r="O1203" s="5">
        <f t="shared" si="90"/>
        <v>1.0243783333333334</v>
      </c>
      <c r="P1203" s="18">
        <f t="shared" si="91"/>
        <v>55.371801801801809</v>
      </c>
      <c r="Q1203" t="s">
        <v>8339</v>
      </c>
      <c r="R1203" t="s">
        <v>8340</v>
      </c>
      <c r="S1203" s="10">
        <f t="shared" si="92"/>
        <v>42536.60701388889</v>
      </c>
      <c r="T1203" s="11">
        <f t="shared" si="93"/>
        <v>42566.60701388889</v>
      </c>
      <c r="U1203">
        <f t="shared" si="94"/>
        <v>30</v>
      </c>
      <c r="W1203" s="20">
        <v>111</v>
      </c>
      <c r="X1203" s="18">
        <v>6146.27</v>
      </c>
      <c r="Y1203" s="5">
        <v>1.0243783333333334</v>
      </c>
    </row>
    <row r="1204" spans="1:25" ht="42.75" x14ac:dyDescent="0.4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20">
        <v>271</v>
      </c>
      <c r="M1204" t="b">
        <v>1</v>
      </c>
      <c r="N1204" t="s">
        <v>8285</v>
      </c>
      <c r="O1204" s="5">
        <f t="shared" si="90"/>
        <v>1.99244</v>
      </c>
      <c r="P1204" s="18">
        <f t="shared" si="91"/>
        <v>183.80442804428046</v>
      </c>
      <c r="Q1204" t="s">
        <v>8339</v>
      </c>
      <c r="R1204" t="s">
        <v>8340</v>
      </c>
      <c r="S1204" s="10">
        <f t="shared" si="92"/>
        <v>42152.288819444439</v>
      </c>
      <c r="T1204" s="11">
        <f t="shared" si="93"/>
        <v>42182.288819444439</v>
      </c>
      <c r="U1204">
        <f t="shared" si="94"/>
        <v>30</v>
      </c>
      <c r="W1204" s="20">
        <v>271</v>
      </c>
      <c r="X1204" s="18">
        <v>49811</v>
      </c>
      <c r="Y1204" s="5">
        <v>1.99244</v>
      </c>
    </row>
    <row r="1205" spans="1:25" ht="42.75" x14ac:dyDescent="0.4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20">
        <v>101</v>
      </c>
      <c r="M1205" t="b">
        <v>1</v>
      </c>
      <c r="N1205" t="s">
        <v>8285</v>
      </c>
      <c r="O1205" s="5">
        <f t="shared" si="90"/>
        <v>1.0245398773006136</v>
      </c>
      <c r="P1205" s="18">
        <f t="shared" si="91"/>
        <v>165.34653465346534</v>
      </c>
      <c r="Q1205" t="s">
        <v>8339</v>
      </c>
      <c r="R1205" t="s">
        <v>8340</v>
      </c>
      <c r="S1205" s="10">
        <f t="shared" si="92"/>
        <v>42125.614895833336</v>
      </c>
      <c r="T1205" s="11">
        <f t="shared" si="93"/>
        <v>42155.614895833336</v>
      </c>
      <c r="U1205">
        <f t="shared" si="94"/>
        <v>30</v>
      </c>
      <c r="W1205" s="20">
        <v>101</v>
      </c>
      <c r="X1205" s="18">
        <v>16700</v>
      </c>
      <c r="Y1205" s="5">
        <v>1.0245398773006136</v>
      </c>
    </row>
    <row r="1206" spans="1:25" ht="42.75" x14ac:dyDescent="0.4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20">
        <v>57</v>
      </c>
      <c r="M1206" t="b">
        <v>1</v>
      </c>
      <c r="N1206" t="s">
        <v>8285</v>
      </c>
      <c r="O1206" s="5">
        <f t="shared" si="90"/>
        <v>1.0294615384615384</v>
      </c>
      <c r="P1206" s="18">
        <f t="shared" si="91"/>
        <v>234.78947368421052</v>
      </c>
      <c r="Q1206" t="s">
        <v>8339</v>
      </c>
      <c r="R1206" t="s">
        <v>8340</v>
      </c>
      <c r="S1206" s="10">
        <f t="shared" si="92"/>
        <v>42297.748067129629</v>
      </c>
      <c r="T1206" s="11">
        <f t="shared" si="93"/>
        <v>42342.208333333328</v>
      </c>
      <c r="U1206">
        <f t="shared" si="94"/>
        <v>45</v>
      </c>
      <c r="W1206" s="20">
        <v>57</v>
      </c>
      <c r="X1206" s="18">
        <v>13383</v>
      </c>
      <c r="Y1206" s="5">
        <v>1.0294615384615384</v>
      </c>
    </row>
    <row r="1207" spans="1:25" ht="42.75" x14ac:dyDescent="0.4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20">
        <v>62</v>
      </c>
      <c r="M1207" t="b">
        <v>1</v>
      </c>
      <c r="N1207" t="s">
        <v>8285</v>
      </c>
      <c r="O1207" s="5">
        <f t="shared" si="90"/>
        <v>1.0086153846153847</v>
      </c>
      <c r="P1207" s="18">
        <f t="shared" si="91"/>
        <v>211.48387096774192</v>
      </c>
      <c r="Q1207" t="s">
        <v>8339</v>
      </c>
      <c r="R1207" t="s">
        <v>8340</v>
      </c>
      <c r="S1207" s="10">
        <f t="shared" si="92"/>
        <v>42138.506377314814</v>
      </c>
      <c r="T1207" s="11">
        <f t="shared" si="93"/>
        <v>42168.506377314814</v>
      </c>
      <c r="U1207">
        <f t="shared" si="94"/>
        <v>30</v>
      </c>
      <c r="W1207" s="20">
        <v>62</v>
      </c>
      <c r="X1207" s="18">
        <v>13112</v>
      </c>
      <c r="Y1207" s="5">
        <v>1.0086153846153847</v>
      </c>
    </row>
    <row r="1208" spans="1:25" ht="42.75" x14ac:dyDescent="0.4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20">
        <v>32</v>
      </c>
      <c r="M1208" t="b">
        <v>1</v>
      </c>
      <c r="N1208" t="s">
        <v>8285</v>
      </c>
      <c r="O1208" s="5">
        <f t="shared" si="90"/>
        <v>1.1499999999999999</v>
      </c>
      <c r="P1208" s="18">
        <f t="shared" si="91"/>
        <v>32.34375</v>
      </c>
      <c r="Q1208" t="s">
        <v>8339</v>
      </c>
      <c r="R1208" t="s">
        <v>8340</v>
      </c>
      <c r="S1208" s="10">
        <f t="shared" si="92"/>
        <v>42772.776076388895</v>
      </c>
      <c r="T1208" s="11">
        <f t="shared" si="93"/>
        <v>42805.561805555553</v>
      </c>
      <c r="U1208">
        <f t="shared" si="94"/>
        <v>33</v>
      </c>
      <c r="W1208" s="20">
        <v>32</v>
      </c>
      <c r="X1208" s="18">
        <v>1035</v>
      </c>
      <c r="Y1208" s="5">
        <v>1.1499999999999999</v>
      </c>
    </row>
    <row r="1209" spans="1:25" ht="28.5" x14ac:dyDescent="0.4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20">
        <v>141</v>
      </c>
      <c r="M1209" t="b">
        <v>1</v>
      </c>
      <c r="N1209" t="s">
        <v>8285</v>
      </c>
      <c r="O1209" s="5">
        <f t="shared" si="90"/>
        <v>1.0416766467065868</v>
      </c>
      <c r="P1209" s="18">
        <f t="shared" si="91"/>
        <v>123.37588652482269</v>
      </c>
      <c r="Q1209" t="s">
        <v>8339</v>
      </c>
      <c r="R1209" t="s">
        <v>8340</v>
      </c>
      <c r="S1209" s="10">
        <f t="shared" si="92"/>
        <v>42430.430243055554</v>
      </c>
      <c r="T1209" s="11">
        <f t="shared" si="93"/>
        <v>42460.416666666672</v>
      </c>
      <c r="U1209">
        <f t="shared" si="94"/>
        <v>30</v>
      </c>
      <c r="W1209" s="20">
        <v>141</v>
      </c>
      <c r="X1209" s="18">
        <v>17396</v>
      </c>
      <c r="Y1209" s="5">
        <v>1.0416766467065868</v>
      </c>
    </row>
    <row r="1210" spans="1:25" ht="42.75" x14ac:dyDescent="0.4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20">
        <v>75</v>
      </c>
      <c r="M1210" t="b">
        <v>1</v>
      </c>
      <c r="N1210" t="s">
        <v>8285</v>
      </c>
      <c r="O1210" s="5">
        <f t="shared" si="90"/>
        <v>1.5529999999999999</v>
      </c>
      <c r="P1210" s="18">
        <f t="shared" si="91"/>
        <v>207.06666666666666</v>
      </c>
      <c r="Q1210" t="s">
        <v>8339</v>
      </c>
      <c r="R1210" t="s">
        <v>8340</v>
      </c>
      <c r="S1210" s="10">
        <f t="shared" si="92"/>
        <v>42423.709074074075</v>
      </c>
      <c r="T1210" s="11">
        <f t="shared" si="93"/>
        <v>42453.667407407411</v>
      </c>
      <c r="U1210">
        <f t="shared" si="94"/>
        <v>30</v>
      </c>
      <c r="W1210" s="20">
        <v>75</v>
      </c>
      <c r="X1210" s="18">
        <v>15530</v>
      </c>
      <c r="Y1210" s="5">
        <v>1.5529999999999999</v>
      </c>
    </row>
    <row r="1211" spans="1:25" ht="42.75" x14ac:dyDescent="0.4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20">
        <v>46</v>
      </c>
      <c r="M1211" t="b">
        <v>1</v>
      </c>
      <c r="N1211" t="s">
        <v>8285</v>
      </c>
      <c r="O1211" s="5">
        <f t="shared" si="90"/>
        <v>1.06</v>
      </c>
      <c r="P1211" s="18">
        <f t="shared" si="91"/>
        <v>138.2608695652174</v>
      </c>
      <c r="Q1211" t="s">
        <v>8339</v>
      </c>
      <c r="R1211" t="s">
        <v>8340</v>
      </c>
      <c r="S1211" s="10">
        <f t="shared" si="92"/>
        <v>42761.846122685187</v>
      </c>
      <c r="T1211" s="11">
        <f t="shared" si="93"/>
        <v>42791.846122685187</v>
      </c>
      <c r="U1211">
        <f t="shared" si="94"/>
        <v>30</v>
      </c>
      <c r="W1211" s="20">
        <v>46</v>
      </c>
      <c r="X1211" s="18">
        <v>6360</v>
      </c>
      <c r="Y1211" s="5">
        <v>1.06</v>
      </c>
    </row>
    <row r="1212" spans="1:25" ht="28.5" x14ac:dyDescent="0.4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20">
        <v>103</v>
      </c>
      <c r="M1212" t="b">
        <v>1</v>
      </c>
      <c r="N1212" t="s">
        <v>8285</v>
      </c>
      <c r="O1212" s="5">
        <f t="shared" si="90"/>
        <v>2.5431499999999998</v>
      </c>
      <c r="P1212" s="18">
        <f t="shared" si="91"/>
        <v>493.81553398058253</v>
      </c>
      <c r="Q1212" t="s">
        <v>8339</v>
      </c>
      <c r="R1212" t="s">
        <v>8340</v>
      </c>
      <c r="S1212" s="10">
        <f t="shared" si="92"/>
        <v>42132.941805555558</v>
      </c>
      <c r="T1212" s="11">
        <f t="shared" si="93"/>
        <v>42155.875</v>
      </c>
      <c r="U1212">
        <f t="shared" si="94"/>
        <v>23</v>
      </c>
      <c r="W1212" s="20">
        <v>103</v>
      </c>
      <c r="X1212" s="18">
        <v>50863</v>
      </c>
      <c r="Y1212" s="5">
        <v>2.5431499999999998</v>
      </c>
    </row>
    <row r="1213" spans="1:25" ht="42.75" x14ac:dyDescent="0.4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20">
        <v>6</v>
      </c>
      <c r="M1213" t="b">
        <v>1</v>
      </c>
      <c r="N1213" t="s">
        <v>8285</v>
      </c>
      <c r="O1213" s="5">
        <f t="shared" si="90"/>
        <v>1.0109999999999999</v>
      </c>
      <c r="P1213" s="18">
        <f t="shared" si="91"/>
        <v>168.5</v>
      </c>
      <c r="Q1213" t="s">
        <v>8339</v>
      </c>
      <c r="R1213" t="s">
        <v>8340</v>
      </c>
      <c r="S1213" s="10">
        <f t="shared" si="92"/>
        <v>42515.866446759261</v>
      </c>
      <c r="T1213" s="11">
        <f t="shared" si="93"/>
        <v>42530.866446759261</v>
      </c>
      <c r="U1213">
        <f t="shared" si="94"/>
        <v>15</v>
      </c>
      <c r="W1213" s="20">
        <v>6</v>
      </c>
      <c r="X1213" s="18">
        <v>1011</v>
      </c>
      <c r="Y1213" s="5">
        <v>1.0109999999999999</v>
      </c>
    </row>
    <row r="1214" spans="1:25" ht="42.75" x14ac:dyDescent="0.4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20">
        <v>83</v>
      </c>
      <c r="M1214" t="b">
        <v>1</v>
      </c>
      <c r="N1214" t="s">
        <v>8285</v>
      </c>
      <c r="O1214" s="5">
        <f t="shared" si="90"/>
        <v>1.2904</v>
      </c>
      <c r="P1214" s="18">
        <f t="shared" si="91"/>
        <v>38.867469879518069</v>
      </c>
      <c r="Q1214" t="s">
        <v>8339</v>
      </c>
      <c r="R1214" t="s">
        <v>8340</v>
      </c>
      <c r="S1214" s="10">
        <f t="shared" si="92"/>
        <v>42318.950173611112</v>
      </c>
      <c r="T1214" s="11">
        <f t="shared" si="93"/>
        <v>42335.041666666672</v>
      </c>
      <c r="U1214">
        <f t="shared" si="94"/>
        <v>17</v>
      </c>
      <c r="W1214" s="20">
        <v>83</v>
      </c>
      <c r="X1214" s="18">
        <v>3226</v>
      </c>
      <c r="Y1214" s="5">
        <v>1.2904</v>
      </c>
    </row>
    <row r="1215" spans="1:25" ht="42.75" x14ac:dyDescent="0.4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20">
        <v>108</v>
      </c>
      <c r="M1215" t="b">
        <v>1</v>
      </c>
      <c r="N1215" t="s">
        <v>8285</v>
      </c>
      <c r="O1215" s="5">
        <f t="shared" si="90"/>
        <v>1.0223076923076924</v>
      </c>
      <c r="P1215" s="18">
        <f t="shared" si="91"/>
        <v>61.527777777777779</v>
      </c>
      <c r="Q1215" t="s">
        <v>8339</v>
      </c>
      <c r="R1215" t="s">
        <v>8340</v>
      </c>
      <c r="S1215" s="10">
        <f t="shared" si="92"/>
        <v>42731.755787037036</v>
      </c>
      <c r="T1215" s="11">
        <f t="shared" si="93"/>
        <v>42766.755787037036</v>
      </c>
      <c r="U1215">
        <f t="shared" si="94"/>
        <v>35</v>
      </c>
      <c r="W1215" s="20">
        <v>108</v>
      </c>
      <c r="X1215" s="18">
        <v>6645</v>
      </c>
      <c r="Y1215" s="5">
        <v>1.0223076923076924</v>
      </c>
    </row>
    <row r="1216" spans="1:25" ht="42.75" x14ac:dyDescent="0.4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20">
        <v>25</v>
      </c>
      <c r="M1216" t="b">
        <v>1</v>
      </c>
      <c r="N1216" t="s">
        <v>8285</v>
      </c>
      <c r="O1216" s="5">
        <f t="shared" si="90"/>
        <v>1.3180000000000001</v>
      </c>
      <c r="P1216" s="18">
        <f t="shared" si="91"/>
        <v>105.44</v>
      </c>
      <c r="Q1216" t="s">
        <v>8339</v>
      </c>
      <c r="R1216" t="s">
        <v>8340</v>
      </c>
      <c r="S1216" s="10">
        <f t="shared" si="92"/>
        <v>42104.840335648143</v>
      </c>
      <c r="T1216" s="11">
        <f t="shared" si="93"/>
        <v>42164.840335648143</v>
      </c>
      <c r="U1216">
        <f t="shared" si="94"/>
        <v>60</v>
      </c>
      <c r="W1216" s="20">
        <v>25</v>
      </c>
      <c r="X1216" s="18">
        <v>2636</v>
      </c>
      <c r="Y1216" s="5">
        <v>1.3180000000000001</v>
      </c>
    </row>
    <row r="1217" spans="1:25" ht="42.75" hidden="1" x14ac:dyDescent="0.4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20">
        <v>549</v>
      </c>
      <c r="M1217" t="b">
        <v>1</v>
      </c>
      <c r="N1217" t="s">
        <v>8285</v>
      </c>
      <c r="O1217" s="5">
        <f t="shared" si="90"/>
        <v>7.8608020000000005</v>
      </c>
      <c r="P1217" s="18">
        <f t="shared" si="91"/>
        <v>71.592003642987251</v>
      </c>
      <c r="Q1217" t="s">
        <v>8339</v>
      </c>
      <c r="R1217" t="s">
        <v>8340</v>
      </c>
      <c r="S1217" s="10">
        <f t="shared" si="92"/>
        <v>41759.923101851848</v>
      </c>
      <c r="T1217" s="11">
        <f t="shared" si="93"/>
        <v>41789.923101851848</v>
      </c>
      <c r="U1217">
        <f t="shared" si="94"/>
        <v>30</v>
      </c>
      <c r="W1217" s="20">
        <v>549</v>
      </c>
      <c r="X1217" s="18">
        <v>39304.01</v>
      </c>
      <c r="Y1217" s="5">
        <v>7.8608020000000005</v>
      </c>
    </row>
    <row r="1218" spans="1:25" ht="28.5" x14ac:dyDescent="0.4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20">
        <v>222</v>
      </c>
      <c r="M1218" t="b">
        <v>1</v>
      </c>
      <c r="N1218" t="s">
        <v>8285</v>
      </c>
      <c r="O1218" s="5">
        <f t="shared" si="90"/>
        <v>1.4570000000000001</v>
      </c>
      <c r="P1218" s="18">
        <f t="shared" si="91"/>
        <v>91.882882882882882</v>
      </c>
      <c r="Q1218" t="s">
        <v>8339</v>
      </c>
      <c r="R1218" t="s">
        <v>8340</v>
      </c>
      <c r="S1218" s="10">
        <f t="shared" si="92"/>
        <v>42247.616400462968</v>
      </c>
      <c r="T1218" s="11">
        <f t="shared" si="93"/>
        <v>42279.960416666669</v>
      </c>
      <c r="U1218">
        <f t="shared" si="94"/>
        <v>32</v>
      </c>
      <c r="W1218" s="20">
        <v>222</v>
      </c>
      <c r="X1218" s="18">
        <v>20398</v>
      </c>
      <c r="Y1218" s="5">
        <v>1.4570000000000001</v>
      </c>
    </row>
    <row r="1219" spans="1:25" ht="42.75" x14ac:dyDescent="0.4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20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18">
        <f t="shared" ref="P1219:P1282" si="96">E1219/L1219</f>
        <v>148.57377049180329</v>
      </c>
      <c r="Q1219" t="s">
        <v>8339</v>
      </c>
      <c r="R1219" t="s">
        <v>8340</v>
      </c>
      <c r="S1219" s="10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_xlfn.DAYS(T1219,S1219)</f>
        <v>30</v>
      </c>
      <c r="W1219" s="20">
        <v>183</v>
      </c>
      <c r="X1219" s="18">
        <v>27189</v>
      </c>
      <c r="Y1219" s="5">
        <v>1.026</v>
      </c>
    </row>
    <row r="1220" spans="1:25" ht="42.75" x14ac:dyDescent="0.4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20">
        <v>89</v>
      </c>
      <c r="M1220" t="b">
        <v>1</v>
      </c>
      <c r="N1220" t="s">
        <v>8285</v>
      </c>
      <c r="O1220" s="5">
        <f t="shared" si="95"/>
        <v>1.7227777777777777</v>
      </c>
      <c r="P1220" s="18">
        <f t="shared" si="96"/>
        <v>174.2134831460674</v>
      </c>
      <c r="Q1220" t="s">
        <v>8339</v>
      </c>
      <c r="R1220" t="s">
        <v>8340</v>
      </c>
      <c r="S1220" s="10">
        <f t="shared" si="97"/>
        <v>42278.662037037036</v>
      </c>
      <c r="T1220" s="11">
        <f t="shared" si="98"/>
        <v>42309.125</v>
      </c>
      <c r="U1220">
        <f t="shared" si="99"/>
        <v>31</v>
      </c>
      <c r="W1220" s="20">
        <v>89</v>
      </c>
      <c r="X1220" s="18">
        <v>15505</v>
      </c>
      <c r="Y1220" s="5">
        <v>1.7227777777777777</v>
      </c>
    </row>
    <row r="1221" spans="1:25" ht="28.5" x14ac:dyDescent="0.4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20">
        <v>253</v>
      </c>
      <c r="M1221" t="b">
        <v>1</v>
      </c>
      <c r="N1221" t="s">
        <v>8285</v>
      </c>
      <c r="O1221" s="5">
        <f t="shared" si="95"/>
        <v>1.5916819571865444</v>
      </c>
      <c r="P1221" s="18">
        <f t="shared" si="96"/>
        <v>102.86166007905139</v>
      </c>
      <c r="Q1221" t="s">
        <v>8339</v>
      </c>
      <c r="R1221" t="s">
        <v>8340</v>
      </c>
      <c r="S1221" s="10">
        <f t="shared" si="97"/>
        <v>42633.461956018517</v>
      </c>
      <c r="T1221" s="11">
        <f t="shared" si="98"/>
        <v>42663.461956018517</v>
      </c>
      <c r="U1221">
        <f t="shared" si="99"/>
        <v>30</v>
      </c>
      <c r="W1221" s="20">
        <v>253</v>
      </c>
      <c r="X1221" s="18">
        <v>26024</v>
      </c>
      <c r="Y1221" s="5">
        <v>1.5916819571865444</v>
      </c>
    </row>
    <row r="1222" spans="1:25" ht="42.75" x14ac:dyDescent="0.4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20">
        <v>140</v>
      </c>
      <c r="M1222" t="b">
        <v>1</v>
      </c>
      <c r="N1222" t="s">
        <v>8285</v>
      </c>
      <c r="O1222" s="5">
        <f t="shared" si="95"/>
        <v>1.0376666666666667</v>
      </c>
      <c r="P1222" s="18">
        <f t="shared" si="96"/>
        <v>111.17857142857143</v>
      </c>
      <c r="Q1222" t="s">
        <v>8339</v>
      </c>
      <c r="R1222" t="s">
        <v>8340</v>
      </c>
      <c r="S1222" s="10">
        <f t="shared" si="97"/>
        <v>42211.628611111111</v>
      </c>
      <c r="T1222" s="11">
        <f t="shared" si="98"/>
        <v>42241.628611111111</v>
      </c>
      <c r="U1222">
        <f t="shared" si="99"/>
        <v>30</v>
      </c>
      <c r="W1222" s="20">
        <v>140</v>
      </c>
      <c r="X1222" s="18">
        <v>15565</v>
      </c>
      <c r="Y1222" s="5">
        <v>1.0376666666666667</v>
      </c>
    </row>
    <row r="1223" spans="1:25" ht="42.75" x14ac:dyDescent="0.4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20">
        <v>103</v>
      </c>
      <c r="M1223" t="b">
        <v>1</v>
      </c>
      <c r="N1223" t="s">
        <v>8285</v>
      </c>
      <c r="O1223" s="5">
        <f t="shared" si="95"/>
        <v>1.1140954545454547</v>
      </c>
      <c r="P1223" s="18">
        <f t="shared" si="96"/>
        <v>23.796213592233013</v>
      </c>
      <c r="Q1223" t="s">
        <v>8339</v>
      </c>
      <c r="R1223" t="s">
        <v>8340</v>
      </c>
      <c r="S1223" s="10">
        <f t="shared" si="97"/>
        <v>42680.47555555556</v>
      </c>
      <c r="T1223" s="11">
        <f t="shared" si="98"/>
        <v>42708</v>
      </c>
      <c r="U1223">
        <f t="shared" si="99"/>
        <v>28</v>
      </c>
      <c r="W1223" s="20">
        <v>103</v>
      </c>
      <c r="X1223" s="18">
        <v>2451.0100000000002</v>
      </c>
      <c r="Y1223" s="5">
        <v>1.1140954545454547</v>
      </c>
    </row>
    <row r="1224" spans="1:25" ht="28.5" x14ac:dyDescent="0.4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20">
        <v>138</v>
      </c>
      <c r="M1224" t="b">
        <v>1</v>
      </c>
      <c r="N1224" t="s">
        <v>8285</v>
      </c>
      <c r="O1224" s="5">
        <f t="shared" si="95"/>
        <v>2.80375</v>
      </c>
      <c r="P1224" s="18">
        <f t="shared" si="96"/>
        <v>81.268115942028984</v>
      </c>
      <c r="Q1224" t="s">
        <v>8339</v>
      </c>
      <c r="R1224" t="s">
        <v>8340</v>
      </c>
      <c r="S1224" s="10">
        <f t="shared" si="97"/>
        <v>42430.720451388886</v>
      </c>
      <c r="T1224" s="11">
        <f t="shared" si="98"/>
        <v>42461.166666666672</v>
      </c>
      <c r="U1224">
        <f t="shared" si="99"/>
        <v>31</v>
      </c>
      <c r="W1224" s="20">
        <v>138</v>
      </c>
      <c r="X1224" s="18">
        <v>11215</v>
      </c>
      <c r="Y1224" s="5">
        <v>2.80375</v>
      </c>
    </row>
    <row r="1225" spans="1:25" ht="28.5" x14ac:dyDescent="0.4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20">
        <v>191</v>
      </c>
      <c r="M1225" t="b">
        <v>1</v>
      </c>
      <c r="N1225" t="s">
        <v>8285</v>
      </c>
      <c r="O1225" s="5">
        <f t="shared" si="95"/>
        <v>1.1210606060606061</v>
      </c>
      <c r="P1225" s="18">
        <f t="shared" si="96"/>
        <v>116.21465968586388</v>
      </c>
      <c r="Q1225" t="s">
        <v>8339</v>
      </c>
      <c r="R1225" t="s">
        <v>8340</v>
      </c>
      <c r="S1225" s="10">
        <f t="shared" si="97"/>
        <v>42654.177187499998</v>
      </c>
      <c r="T1225" s="11">
        <f t="shared" si="98"/>
        <v>42684.218854166669</v>
      </c>
      <c r="U1225">
        <f t="shared" si="99"/>
        <v>30</v>
      </c>
      <c r="W1225" s="20">
        <v>191</v>
      </c>
      <c r="X1225" s="18">
        <v>22197</v>
      </c>
      <c r="Y1225" s="5">
        <v>1.1210606060606061</v>
      </c>
    </row>
    <row r="1226" spans="1:25" ht="28.5" x14ac:dyDescent="0.4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20">
        <v>18</v>
      </c>
      <c r="M1226" t="b">
        <v>0</v>
      </c>
      <c r="N1226" t="s">
        <v>8286</v>
      </c>
      <c r="O1226" s="5">
        <f t="shared" si="95"/>
        <v>7.0666666666666669E-2</v>
      </c>
      <c r="P1226" s="18">
        <f t="shared" si="96"/>
        <v>58.888888888888886</v>
      </c>
      <c r="Q1226" t="s">
        <v>8326</v>
      </c>
      <c r="R1226" t="s">
        <v>8341</v>
      </c>
      <c r="S1226" s="10">
        <f t="shared" si="97"/>
        <v>41736.549791666665</v>
      </c>
      <c r="T1226" s="11">
        <f t="shared" si="98"/>
        <v>41796.549791666665</v>
      </c>
      <c r="U1226">
        <f t="shared" si="99"/>
        <v>60</v>
      </c>
      <c r="W1226" s="20">
        <v>18</v>
      </c>
      <c r="X1226" s="18">
        <v>1060</v>
      </c>
      <c r="Y1226" s="5">
        <v>7.0666666666666669E-2</v>
      </c>
    </row>
    <row r="1227" spans="1:25" ht="42.75" x14ac:dyDescent="0.4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20">
        <v>3</v>
      </c>
      <c r="M1227" t="b">
        <v>0</v>
      </c>
      <c r="N1227" t="s">
        <v>8286</v>
      </c>
      <c r="O1227" s="5">
        <f t="shared" si="95"/>
        <v>4.3999999999999997E-2</v>
      </c>
      <c r="P1227" s="18">
        <f t="shared" si="96"/>
        <v>44</v>
      </c>
      <c r="Q1227" t="s">
        <v>8326</v>
      </c>
      <c r="R1227" t="s">
        <v>8341</v>
      </c>
      <c r="S1227" s="10">
        <f t="shared" si="97"/>
        <v>41509.905995370369</v>
      </c>
      <c r="T1227" s="11">
        <f t="shared" si="98"/>
        <v>41569.905995370369</v>
      </c>
      <c r="U1227">
        <f t="shared" si="99"/>
        <v>60</v>
      </c>
      <c r="W1227" s="20">
        <v>3</v>
      </c>
      <c r="X1227" s="18">
        <v>132</v>
      </c>
      <c r="Y1227" s="5">
        <v>4.3999999999999997E-2</v>
      </c>
    </row>
    <row r="1228" spans="1:25" ht="42.75" x14ac:dyDescent="0.4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20">
        <v>40</v>
      </c>
      <c r="M1228" t="b">
        <v>0</v>
      </c>
      <c r="N1228" t="s">
        <v>8286</v>
      </c>
      <c r="O1228" s="5">
        <f t="shared" si="95"/>
        <v>3.8739999999999997E-2</v>
      </c>
      <c r="P1228" s="18">
        <f t="shared" si="96"/>
        <v>48.424999999999997</v>
      </c>
      <c r="Q1228" t="s">
        <v>8326</v>
      </c>
      <c r="R1228" t="s">
        <v>8341</v>
      </c>
      <c r="S1228" s="10">
        <f t="shared" si="97"/>
        <v>41715.874780092592</v>
      </c>
      <c r="T1228" s="11">
        <f t="shared" si="98"/>
        <v>41750.041666666664</v>
      </c>
      <c r="U1228">
        <f t="shared" si="99"/>
        <v>35</v>
      </c>
      <c r="W1228" s="20">
        <v>40</v>
      </c>
      <c r="X1228" s="18">
        <v>1937</v>
      </c>
      <c r="Y1228" s="5">
        <v>3.8739999999999997E-2</v>
      </c>
    </row>
    <row r="1229" spans="1:25" ht="42.75" hidden="1" x14ac:dyDescent="0.4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20">
        <v>0</v>
      </c>
      <c r="M1229" t="b">
        <v>0</v>
      </c>
      <c r="N1229" t="s">
        <v>8286</v>
      </c>
      <c r="O1229" s="5">
        <f t="shared" si="95"/>
        <v>0</v>
      </c>
      <c r="P1229" s="18" t="e">
        <f t="shared" si="96"/>
        <v>#DIV/0!</v>
      </c>
      <c r="Q1229" t="s">
        <v>8326</v>
      </c>
      <c r="R1229" t="s">
        <v>8341</v>
      </c>
      <c r="S1229" s="10">
        <f t="shared" si="97"/>
        <v>41827.919166666667</v>
      </c>
      <c r="T1229" s="11">
        <f t="shared" si="98"/>
        <v>41858.291666666664</v>
      </c>
      <c r="U1229">
        <f t="shared" si="99"/>
        <v>31</v>
      </c>
      <c r="W1229" s="20">
        <v>0</v>
      </c>
      <c r="X1229" s="18">
        <v>0</v>
      </c>
      <c r="Y1229" s="5">
        <v>0</v>
      </c>
    </row>
    <row r="1230" spans="1:25" ht="42.75" x14ac:dyDescent="0.4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20">
        <v>24</v>
      </c>
      <c r="M1230" t="b">
        <v>0</v>
      </c>
      <c r="N1230" t="s">
        <v>8286</v>
      </c>
      <c r="O1230" s="5">
        <f t="shared" si="95"/>
        <v>0.29299999999999998</v>
      </c>
      <c r="P1230" s="18">
        <f t="shared" si="96"/>
        <v>61.041666666666664</v>
      </c>
      <c r="Q1230" t="s">
        <v>8326</v>
      </c>
      <c r="R1230" t="s">
        <v>8341</v>
      </c>
      <c r="S1230" s="10">
        <f t="shared" si="97"/>
        <v>40754.729259259257</v>
      </c>
      <c r="T1230" s="11">
        <f t="shared" si="98"/>
        <v>40814.729259259257</v>
      </c>
      <c r="U1230">
        <f t="shared" si="99"/>
        <v>60</v>
      </c>
      <c r="W1230" s="20">
        <v>24</v>
      </c>
      <c r="X1230" s="18">
        <v>1465</v>
      </c>
      <c r="Y1230" s="5">
        <v>0.29299999999999998</v>
      </c>
    </row>
    <row r="1231" spans="1:25" ht="42.75" hidden="1" x14ac:dyDescent="0.4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20">
        <v>1</v>
      </c>
      <c r="M1231" t="b">
        <v>0</v>
      </c>
      <c r="N1231" t="s">
        <v>8286</v>
      </c>
      <c r="O1231" s="5">
        <f t="shared" si="95"/>
        <v>9.0909090909090905E-3</v>
      </c>
      <c r="P1231" s="18">
        <f t="shared" si="96"/>
        <v>25</v>
      </c>
      <c r="Q1231" t="s">
        <v>8326</v>
      </c>
      <c r="R1231" t="s">
        <v>8341</v>
      </c>
      <c r="S1231" s="10">
        <f t="shared" si="97"/>
        <v>40985.459803240738</v>
      </c>
      <c r="T1231" s="11">
        <f t="shared" si="98"/>
        <v>41015.666666666664</v>
      </c>
      <c r="U1231">
        <f t="shared" si="99"/>
        <v>30</v>
      </c>
      <c r="W1231" s="20">
        <v>1</v>
      </c>
      <c r="X1231" s="18">
        <v>25</v>
      </c>
      <c r="Y1231" s="5">
        <v>9.0909090909090905E-3</v>
      </c>
    </row>
    <row r="1232" spans="1:25" ht="42.75" hidden="1" x14ac:dyDescent="0.4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20">
        <v>0</v>
      </c>
      <c r="M1232" t="b">
        <v>0</v>
      </c>
      <c r="N1232" t="s">
        <v>8286</v>
      </c>
      <c r="O1232" s="5">
        <f t="shared" si="95"/>
        <v>0</v>
      </c>
      <c r="P1232" s="18" t="e">
        <f t="shared" si="96"/>
        <v>#DIV/0!</v>
      </c>
      <c r="Q1232" t="s">
        <v>8326</v>
      </c>
      <c r="R1232" t="s">
        <v>8341</v>
      </c>
      <c r="S1232" s="10">
        <f t="shared" si="97"/>
        <v>40568.972569444442</v>
      </c>
      <c r="T1232" s="11">
        <f t="shared" si="98"/>
        <v>40598.972569444442</v>
      </c>
      <c r="U1232">
        <f t="shared" si="99"/>
        <v>30</v>
      </c>
      <c r="W1232" s="20">
        <v>0</v>
      </c>
      <c r="X1232" s="18">
        <v>0</v>
      </c>
      <c r="Y1232" s="5">
        <v>0</v>
      </c>
    </row>
    <row r="1233" spans="1:25" ht="42.75" hidden="1" x14ac:dyDescent="0.4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20">
        <v>0</v>
      </c>
      <c r="M1233" t="b">
        <v>0</v>
      </c>
      <c r="N1233" t="s">
        <v>8286</v>
      </c>
      <c r="O1233" s="5">
        <f t="shared" si="95"/>
        <v>0</v>
      </c>
      <c r="P1233" s="18" t="e">
        <f t="shared" si="96"/>
        <v>#DIV/0!</v>
      </c>
      <c r="Q1233" t="s">
        <v>8326</v>
      </c>
      <c r="R1233" t="s">
        <v>8341</v>
      </c>
      <c r="S1233" s="10">
        <f t="shared" si="97"/>
        <v>42193.941759259258</v>
      </c>
      <c r="T1233" s="11">
        <f t="shared" si="98"/>
        <v>42244.041666666672</v>
      </c>
      <c r="U1233">
        <f t="shared" si="99"/>
        <v>51</v>
      </c>
      <c r="W1233" s="20">
        <v>0</v>
      </c>
      <c r="X1233" s="18">
        <v>0</v>
      </c>
      <c r="Y1233" s="5">
        <v>0</v>
      </c>
    </row>
    <row r="1234" spans="1:25" ht="42.75" hidden="1" x14ac:dyDescent="0.4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20">
        <v>1</v>
      </c>
      <c r="M1234" t="b">
        <v>0</v>
      </c>
      <c r="N1234" t="s">
        <v>8286</v>
      </c>
      <c r="O1234" s="5">
        <f t="shared" si="95"/>
        <v>8.0000000000000002E-3</v>
      </c>
      <c r="P1234" s="18">
        <f t="shared" si="96"/>
        <v>40</v>
      </c>
      <c r="Q1234" t="s">
        <v>8326</v>
      </c>
      <c r="R1234" t="s">
        <v>8341</v>
      </c>
      <c r="S1234" s="10">
        <f t="shared" si="97"/>
        <v>41506.848032407412</v>
      </c>
      <c r="T1234" s="11">
        <f t="shared" si="98"/>
        <v>41553.848032407412</v>
      </c>
      <c r="U1234">
        <f t="shared" si="99"/>
        <v>47</v>
      </c>
      <c r="W1234" s="20">
        <v>1</v>
      </c>
      <c r="X1234" s="18">
        <v>40</v>
      </c>
      <c r="Y1234" s="5">
        <v>8.0000000000000002E-3</v>
      </c>
    </row>
    <row r="1235" spans="1:25" ht="42.75" x14ac:dyDescent="0.4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20">
        <v>6</v>
      </c>
      <c r="M1235" t="b">
        <v>0</v>
      </c>
      <c r="N1235" t="s">
        <v>8286</v>
      </c>
      <c r="O1235" s="5">
        <f t="shared" si="95"/>
        <v>0.11600000000000001</v>
      </c>
      <c r="P1235" s="18">
        <f t="shared" si="96"/>
        <v>19.333333333333332</v>
      </c>
      <c r="Q1235" t="s">
        <v>8326</v>
      </c>
      <c r="R1235" t="s">
        <v>8341</v>
      </c>
      <c r="S1235" s="10">
        <f t="shared" si="97"/>
        <v>40939.948773148149</v>
      </c>
      <c r="T1235" s="11">
        <f t="shared" si="98"/>
        <v>40960.948773148149</v>
      </c>
      <c r="U1235">
        <f t="shared" si="99"/>
        <v>21</v>
      </c>
      <c r="W1235" s="20">
        <v>6</v>
      </c>
      <c r="X1235" s="18">
        <v>116</v>
      </c>
      <c r="Y1235" s="5">
        <v>0.11600000000000001</v>
      </c>
    </row>
    <row r="1236" spans="1:25" ht="42.75" hidden="1" x14ac:dyDescent="0.4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20">
        <v>0</v>
      </c>
      <c r="M1236" t="b">
        <v>0</v>
      </c>
      <c r="N1236" t="s">
        <v>8286</v>
      </c>
      <c r="O1236" s="5">
        <f t="shared" si="95"/>
        <v>0</v>
      </c>
      <c r="P1236" s="18" t="e">
        <f t="shared" si="96"/>
        <v>#DIV/0!</v>
      </c>
      <c r="Q1236" t="s">
        <v>8326</v>
      </c>
      <c r="R1236" t="s">
        <v>8341</v>
      </c>
      <c r="S1236" s="10">
        <f t="shared" si="97"/>
        <v>42007.788680555561</v>
      </c>
      <c r="T1236" s="11">
        <f t="shared" si="98"/>
        <v>42037.788680555561</v>
      </c>
      <c r="U1236">
        <f t="shared" si="99"/>
        <v>30</v>
      </c>
      <c r="W1236" s="20">
        <v>0</v>
      </c>
      <c r="X1236" s="18">
        <v>0</v>
      </c>
      <c r="Y1236" s="5">
        <v>0</v>
      </c>
    </row>
    <row r="1237" spans="1:25" ht="42.75" x14ac:dyDescent="0.4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20">
        <v>6</v>
      </c>
      <c r="M1237" t="b">
        <v>0</v>
      </c>
      <c r="N1237" t="s">
        <v>8286</v>
      </c>
      <c r="O1237" s="5">
        <f t="shared" si="95"/>
        <v>2.787363950092912E-2</v>
      </c>
      <c r="P1237" s="18">
        <f t="shared" si="96"/>
        <v>35</v>
      </c>
      <c r="Q1237" t="s">
        <v>8326</v>
      </c>
      <c r="R1237" t="s">
        <v>8341</v>
      </c>
      <c r="S1237" s="10">
        <f t="shared" si="97"/>
        <v>41583.135405092595</v>
      </c>
      <c r="T1237" s="11">
        <f t="shared" si="98"/>
        <v>41623.135405092595</v>
      </c>
      <c r="U1237">
        <f t="shared" si="99"/>
        <v>40</v>
      </c>
      <c r="W1237" s="20">
        <v>6</v>
      </c>
      <c r="X1237" s="18">
        <v>210</v>
      </c>
      <c r="Y1237" s="5">
        <v>2.787363950092912E-2</v>
      </c>
    </row>
    <row r="1238" spans="1:25" hidden="1" x14ac:dyDescent="0.4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20">
        <v>0</v>
      </c>
      <c r="M1238" t="b">
        <v>0</v>
      </c>
      <c r="N1238" t="s">
        <v>8286</v>
      </c>
      <c r="O1238" s="5">
        <f t="shared" si="95"/>
        <v>0</v>
      </c>
      <c r="P1238" s="18" t="e">
        <f t="shared" si="96"/>
        <v>#DIV/0!</v>
      </c>
      <c r="Q1238" t="s">
        <v>8326</v>
      </c>
      <c r="R1238" t="s">
        <v>8341</v>
      </c>
      <c r="S1238" s="10">
        <f t="shared" si="97"/>
        <v>41110.680138888885</v>
      </c>
      <c r="T1238" s="11">
        <f t="shared" si="98"/>
        <v>41118.666666666664</v>
      </c>
      <c r="U1238">
        <f t="shared" si="99"/>
        <v>8</v>
      </c>
      <c r="W1238" s="20">
        <v>0</v>
      </c>
      <c r="X1238" s="18">
        <v>0</v>
      </c>
      <c r="Y1238" s="5">
        <v>0</v>
      </c>
    </row>
    <row r="1239" spans="1:25" ht="42.75" hidden="1" x14ac:dyDescent="0.4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20">
        <v>0</v>
      </c>
      <c r="M1239" t="b">
        <v>0</v>
      </c>
      <c r="N1239" t="s">
        <v>8286</v>
      </c>
      <c r="O1239" s="5">
        <f t="shared" si="95"/>
        <v>0</v>
      </c>
      <c r="P1239" s="18" t="e">
        <f t="shared" si="96"/>
        <v>#DIV/0!</v>
      </c>
      <c r="Q1239" t="s">
        <v>8326</v>
      </c>
      <c r="R1239" t="s">
        <v>8341</v>
      </c>
      <c r="S1239" s="10">
        <f t="shared" si="97"/>
        <v>41125.283159722225</v>
      </c>
      <c r="T1239" s="11">
        <f t="shared" si="98"/>
        <v>41145.283159722225</v>
      </c>
      <c r="U1239">
        <f t="shared" si="99"/>
        <v>20</v>
      </c>
      <c r="W1239" s="20">
        <v>0</v>
      </c>
      <c r="X1239" s="18">
        <v>0</v>
      </c>
      <c r="Y1239" s="5">
        <v>0</v>
      </c>
    </row>
    <row r="1240" spans="1:25" ht="57" x14ac:dyDescent="0.4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20">
        <v>3</v>
      </c>
      <c r="M1240" t="b">
        <v>0</v>
      </c>
      <c r="N1240" t="s">
        <v>8286</v>
      </c>
      <c r="O1240" s="5">
        <f t="shared" si="95"/>
        <v>0.17799999999999999</v>
      </c>
      <c r="P1240" s="18">
        <f t="shared" si="96"/>
        <v>59.333333333333336</v>
      </c>
      <c r="Q1240" t="s">
        <v>8326</v>
      </c>
      <c r="R1240" t="s">
        <v>8341</v>
      </c>
      <c r="S1240" s="10">
        <f t="shared" si="97"/>
        <v>40731.61037037037</v>
      </c>
      <c r="T1240" s="11">
        <f t="shared" si="98"/>
        <v>40761.61037037037</v>
      </c>
      <c r="U1240">
        <f t="shared" si="99"/>
        <v>30</v>
      </c>
      <c r="W1240" s="20">
        <v>3</v>
      </c>
      <c r="X1240" s="18">
        <v>178</v>
      </c>
      <c r="Y1240" s="5">
        <v>0.17799999999999999</v>
      </c>
    </row>
    <row r="1241" spans="1:25" ht="28.5" hidden="1" x14ac:dyDescent="0.4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20">
        <v>0</v>
      </c>
      <c r="M1241" t="b">
        <v>0</v>
      </c>
      <c r="N1241" t="s">
        <v>8286</v>
      </c>
      <c r="O1241" s="5">
        <f t="shared" si="95"/>
        <v>0</v>
      </c>
      <c r="P1241" s="18" t="e">
        <f t="shared" si="96"/>
        <v>#DIV/0!</v>
      </c>
      <c r="Q1241" t="s">
        <v>8326</v>
      </c>
      <c r="R1241" t="s">
        <v>8341</v>
      </c>
      <c r="S1241" s="10">
        <f t="shared" si="97"/>
        <v>40883.962581018517</v>
      </c>
      <c r="T1241" s="11">
        <f t="shared" si="98"/>
        <v>40913.962581018517</v>
      </c>
      <c r="U1241">
        <f t="shared" si="99"/>
        <v>30</v>
      </c>
      <c r="W1241" s="20">
        <v>0</v>
      </c>
      <c r="X1241" s="18">
        <v>0</v>
      </c>
      <c r="Y1241" s="5">
        <v>0</v>
      </c>
    </row>
    <row r="1242" spans="1:25" ht="28.5" x14ac:dyDescent="0.4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20">
        <v>8</v>
      </c>
      <c r="M1242" t="b">
        <v>0</v>
      </c>
      <c r="N1242" t="s">
        <v>8286</v>
      </c>
      <c r="O1242" s="5">
        <f t="shared" si="95"/>
        <v>3.0124999999999999E-2</v>
      </c>
      <c r="P1242" s="18">
        <f t="shared" si="96"/>
        <v>30.125</v>
      </c>
      <c r="Q1242" t="s">
        <v>8326</v>
      </c>
      <c r="R1242" t="s">
        <v>8341</v>
      </c>
      <c r="S1242" s="10">
        <f t="shared" si="97"/>
        <v>41409.040011574078</v>
      </c>
      <c r="T1242" s="11">
        <f t="shared" si="98"/>
        <v>41467.910416666666</v>
      </c>
      <c r="U1242">
        <f t="shared" si="99"/>
        <v>58</v>
      </c>
      <c r="W1242" s="20">
        <v>8</v>
      </c>
      <c r="X1242" s="18">
        <v>241</v>
      </c>
      <c r="Y1242" s="5">
        <v>3.0124999999999999E-2</v>
      </c>
    </row>
    <row r="1243" spans="1:25" ht="42.75" x14ac:dyDescent="0.4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20">
        <v>34</v>
      </c>
      <c r="M1243" t="b">
        <v>0</v>
      </c>
      <c r="N1243" t="s">
        <v>8286</v>
      </c>
      <c r="O1243" s="5">
        <f t="shared" si="95"/>
        <v>0.50739999999999996</v>
      </c>
      <c r="P1243" s="18">
        <f t="shared" si="96"/>
        <v>74.617647058823536</v>
      </c>
      <c r="Q1243" t="s">
        <v>8326</v>
      </c>
      <c r="R1243" t="s">
        <v>8341</v>
      </c>
      <c r="S1243" s="10">
        <f t="shared" si="97"/>
        <v>41923.837731481479</v>
      </c>
      <c r="T1243" s="11">
        <f t="shared" si="98"/>
        <v>41946.249305555553</v>
      </c>
      <c r="U1243">
        <f t="shared" si="99"/>
        <v>23</v>
      </c>
      <c r="W1243" s="20">
        <v>34</v>
      </c>
      <c r="X1243" s="18">
        <v>2537</v>
      </c>
      <c r="Y1243" s="5">
        <v>0.50739999999999996</v>
      </c>
    </row>
    <row r="1244" spans="1:25" ht="42.75" hidden="1" x14ac:dyDescent="0.4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20">
        <v>1</v>
      </c>
      <c r="M1244" t="b">
        <v>0</v>
      </c>
      <c r="N1244" t="s">
        <v>8286</v>
      </c>
      <c r="O1244" s="5">
        <f t="shared" si="95"/>
        <v>5.4884742041712408E-3</v>
      </c>
      <c r="P1244" s="18">
        <f t="shared" si="96"/>
        <v>5</v>
      </c>
      <c r="Q1244" t="s">
        <v>8326</v>
      </c>
      <c r="R1244" t="s">
        <v>8341</v>
      </c>
      <c r="S1244" s="10">
        <f t="shared" si="97"/>
        <v>40782.165532407409</v>
      </c>
      <c r="T1244" s="11">
        <f t="shared" si="98"/>
        <v>40797.554166666669</v>
      </c>
      <c r="U1244">
        <f t="shared" si="99"/>
        <v>15</v>
      </c>
      <c r="W1244" s="20">
        <v>1</v>
      </c>
      <c r="X1244" s="18">
        <v>5</v>
      </c>
      <c r="Y1244" s="5">
        <v>5.4884742041712408E-3</v>
      </c>
    </row>
    <row r="1245" spans="1:25" ht="42.75" x14ac:dyDescent="0.4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20">
        <v>38</v>
      </c>
      <c r="M1245" t="b">
        <v>0</v>
      </c>
      <c r="N1245" t="s">
        <v>8286</v>
      </c>
      <c r="O1245" s="5">
        <f t="shared" si="95"/>
        <v>0.14091666666666666</v>
      </c>
      <c r="P1245" s="18">
        <f t="shared" si="96"/>
        <v>44.5</v>
      </c>
      <c r="Q1245" t="s">
        <v>8326</v>
      </c>
      <c r="R1245" t="s">
        <v>8341</v>
      </c>
      <c r="S1245" s="10">
        <f t="shared" si="97"/>
        <v>40671.879293981481</v>
      </c>
      <c r="T1245" s="11">
        <f t="shared" si="98"/>
        <v>40732.875</v>
      </c>
      <c r="U1245">
        <f t="shared" si="99"/>
        <v>61</v>
      </c>
      <c r="W1245" s="20">
        <v>38</v>
      </c>
      <c r="X1245" s="18">
        <v>1691</v>
      </c>
      <c r="Y1245" s="5">
        <v>0.14091666666666666</v>
      </c>
    </row>
    <row r="1246" spans="1:25" ht="42.75" x14ac:dyDescent="0.4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20">
        <v>45</v>
      </c>
      <c r="M1246" t="b">
        <v>1</v>
      </c>
      <c r="N1246" t="s">
        <v>8276</v>
      </c>
      <c r="O1246" s="5">
        <f t="shared" si="95"/>
        <v>1.038</v>
      </c>
      <c r="P1246" s="18">
        <f t="shared" si="96"/>
        <v>46.133333333333333</v>
      </c>
      <c r="Q1246" t="s">
        <v>8326</v>
      </c>
      <c r="R1246" t="s">
        <v>8327</v>
      </c>
      <c r="S1246" s="10">
        <f t="shared" si="97"/>
        <v>41355.825497685182</v>
      </c>
      <c r="T1246" s="11">
        <f t="shared" si="98"/>
        <v>41386.875</v>
      </c>
      <c r="U1246">
        <f t="shared" si="99"/>
        <v>31</v>
      </c>
      <c r="W1246" s="20">
        <v>45</v>
      </c>
      <c r="X1246" s="18">
        <v>2076</v>
      </c>
      <c r="Y1246" s="5">
        <v>1.038</v>
      </c>
    </row>
    <row r="1247" spans="1:25" ht="42.75" x14ac:dyDescent="0.4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20">
        <v>17</v>
      </c>
      <c r="M1247" t="b">
        <v>1</v>
      </c>
      <c r="N1247" t="s">
        <v>8276</v>
      </c>
      <c r="O1247" s="5">
        <f t="shared" si="95"/>
        <v>1.2024999999999999</v>
      </c>
      <c r="P1247" s="18">
        <f t="shared" si="96"/>
        <v>141.47058823529412</v>
      </c>
      <c r="Q1247" t="s">
        <v>8326</v>
      </c>
      <c r="R1247" t="s">
        <v>8327</v>
      </c>
      <c r="S1247" s="10">
        <f t="shared" si="97"/>
        <v>41774.599930555552</v>
      </c>
      <c r="T1247" s="11">
        <f t="shared" si="98"/>
        <v>41804.599930555552</v>
      </c>
      <c r="U1247">
        <f t="shared" si="99"/>
        <v>30</v>
      </c>
      <c r="W1247" s="20">
        <v>17</v>
      </c>
      <c r="X1247" s="18">
        <v>2405</v>
      </c>
      <c r="Y1247" s="5">
        <v>1.2024999999999999</v>
      </c>
    </row>
    <row r="1248" spans="1:25" ht="42.75" x14ac:dyDescent="0.4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20">
        <v>31</v>
      </c>
      <c r="M1248" t="b">
        <v>1</v>
      </c>
      <c r="N1248" t="s">
        <v>8276</v>
      </c>
      <c r="O1248" s="5">
        <f t="shared" si="95"/>
        <v>1.17</v>
      </c>
      <c r="P1248" s="18">
        <f t="shared" si="96"/>
        <v>75.483870967741936</v>
      </c>
      <c r="Q1248" t="s">
        <v>8326</v>
      </c>
      <c r="R1248" t="s">
        <v>8327</v>
      </c>
      <c r="S1248" s="10">
        <f t="shared" si="97"/>
        <v>40838.043391203704</v>
      </c>
      <c r="T1248" s="11">
        <f t="shared" si="98"/>
        <v>40883.085057870368</v>
      </c>
      <c r="U1248">
        <f t="shared" si="99"/>
        <v>45</v>
      </c>
      <c r="W1248" s="20">
        <v>31</v>
      </c>
      <c r="X1248" s="18">
        <v>2340</v>
      </c>
      <c r="Y1248" s="5">
        <v>1.17</v>
      </c>
    </row>
    <row r="1249" spans="1:25" ht="28.5" x14ac:dyDescent="0.4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20">
        <v>50</v>
      </c>
      <c r="M1249" t="b">
        <v>1</v>
      </c>
      <c r="N1249" t="s">
        <v>8276</v>
      </c>
      <c r="O1249" s="5">
        <f t="shared" si="95"/>
        <v>1.2214285714285715</v>
      </c>
      <c r="P1249" s="18">
        <f t="shared" si="96"/>
        <v>85.5</v>
      </c>
      <c r="Q1249" t="s">
        <v>8326</v>
      </c>
      <c r="R1249" t="s">
        <v>8327</v>
      </c>
      <c r="S1249" s="10">
        <f t="shared" si="97"/>
        <v>41370.292303240742</v>
      </c>
      <c r="T1249" s="11">
        <f t="shared" si="98"/>
        <v>41400.292303240742</v>
      </c>
      <c r="U1249">
        <f t="shared" si="99"/>
        <v>30</v>
      </c>
      <c r="W1249" s="20">
        <v>50</v>
      </c>
      <c r="X1249" s="18">
        <v>4275</v>
      </c>
      <c r="Y1249" s="5">
        <v>1.2214285714285715</v>
      </c>
    </row>
    <row r="1250" spans="1:25" ht="28.5" x14ac:dyDescent="0.4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20">
        <v>59</v>
      </c>
      <c r="M1250" t="b">
        <v>1</v>
      </c>
      <c r="N1250" t="s">
        <v>8276</v>
      </c>
      <c r="O1250" s="5">
        <f t="shared" si="95"/>
        <v>1.5164</v>
      </c>
      <c r="P1250" s="18">
        <f t="shared" si="96"/>
        <v>64.254237288135599</v>
      </c>
      <c r="Q1250" t="s">
        <v>8326</v>
      </c>
      <c r="R1250" t="s">
        <v>8327</v>
      </c>
      <c r="S1250" s="10">
        <f t="shared" si="97"/>
        <v>41767.656863425924</v>
      </c>
      <c r="T1250" s="11">
        <f t="shared" si="98"/>
        <v>41803.290972222225</v>
      </c>
      <c r="U1250">
        <f t="shared" si="99"/>
        <v>36</v>
      </c>
      <c r="W1250" s="20">
        <v>59</v>
      </c>
      <c r="X1250" s="18">
        <v>3791</v>
      </c>
      <c r="Y1250" s="5">
        <v>1.5164</v>
      </c>
    </row>
    <row r="1251" spans="1:25" ht="42.75" x14ac:dyDescent="0.4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20">
        <v>81</v>
      </c>
      <c r="M1251" t="b">
        <v>1</v>
      </c>
      <c r="N1251" t="s">
        <v>8276</v>
      </c>
      <c r="O1251" s="5">
        <f t="shared" si="95"/>
        <v>1.0444</v>
      </c>
      <c r="P1251" s="18">
        <f t="shared" si="96"/>
        <v>64.46913580246914</v>
      </c>
      <c r="Q1251" t="s">
        <v>8326</v>
      </c>
      <c r="R1251" t="s">
        <v>8327</v>
      </c>
      <c r="S1251" s="10">
        <f t="shared" si="97"/>
        <v>41067.74086805556</v>
      </c>
      <c r="T1251" s="11">
        <f t="shared" si="98"/>
        <v>41097.74086805556</v>
      </c>
      <c r="U1251">
        <f t="shared" si="99"/>
        <v>30</v>
      </c>
      <c r="W1251" s="20">
        <v>81</v>
      </c>
      <c r="X1251" s="18">
        <v>5222</v>
      </c>
      <c r="Y1251" s="5">
        <v>1.0444</v>
      </c>
    </row>
    <row r="1252" spans="1:25" ht="42.75" hidden="1" x14ac:dyDescent="0.4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20">
        <v>508</v>
      </c>
      <c r="M1252" t="b">
        <v>1</v>
      </c>
      <c r="N1252" t="s">
        <v>8276</v>
      </c>
      <c r="O1252" s="5">
        <f t="shared" si="95"/>
        <v>2.0015333333333332</v>
      </c>
      <c r="P1252" s="18">
        <f t="shared" si="96"/>
        <v>118.2007874015748</v>
      </c>
      <c r="Q1252" t="s">
        <v>8326</v>
      </c>
      <c r="R1252" t="s">
        <v>8327</v>
      </c>
      <c r="S1252" s="10">
        <f t="shared" si="97"/>
        <v>41843.64271990741</v>
      </c>
      <c r="T1252" s="11">
        <f t="shared" si="98"/>
        <v>41888.64271990741</v>
      </c>
      <c r="U1252">
        <f t="shared" si="99"/>
        <v>45</v>
      </c>
      <c r="W1252" s="20">
        <v>508</v>
      </c>
      <c r="X1252" s="18">
        <v>60046</v>
      </c>
      <c r="Y1252" s="5">
        <v>2.0015333333333332</v>
      </c>
    </row>
    <row r="1253" spans="1:25" ht="28.5" x14ac:dyDescent="0.4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20">
        <v>74</v>
      </c>
      <c r="M1253" t="b">
        <v>1</v>
      </c>
      <c r="N1253" t="s">
        <v>8276</v>
      </c>
      <c r="O1253" s="5">
        <f t="shared" si="95"/>
        <v>1.018</v>
      </c>
      <c r="P1253" s="18">
        <f t="shared" si="96"/>
        <v>82.540540540540547</v>
      </c>
      <c r="Q1253" t="s">
        <v>8326</v>
      </c>
      <c r="R1253" t="s">
        <v>8327</v>
      </c>
      <c r="S1253" s="10">
        <f t="shared" si="97"/>
        <v>40751.814432870371</v>
      </c>
      <c r="T1253" s="11">
        <f t="shared" si="98"/>
        <v>40811.814432870371</v>
      </c>
      <c r="U1253">
        <f t="shared" si="99"/>
        <v>60</v>
      </c>
      <c r="W1253" s="20">
        <v>74</v>
      </c>
      <c r="X1253" s="18">
        <v>6108</v>
      </c>
      <c r="Y1253" s="5">
        <v>1.018</v>
      </c>
    </row>
    <row r="1254" spans="1:25" ht="42.75" x14ac:dyDescent="0.4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20">
        <v>141</v>
      </c>
      <c r="M1254" t="b">
        <v>1</v>
      </c>
      <c r="N1254" t="s">
        <v>8276</v>
      </c>
      <c r="O1254" s="5">
        <f t="shared" si="95"/>
        <v>1.3765714285714286</v>
      </c>
      <c r="P1254" s="18">
        <f t="shared" si="96"/>
        <v>34.170212765957444</v>
      </c>
      <c r="Q1254" t="s">
        <v>8326</v>
      </c>
      <c r="R1254" t="s">
        <v>8327</v>
      </c>
      <c r="S1254" s="10">
        <f t="shared" si="97"/>
        <v>41543.988067129627</v>
      </c>
      <c r="T1254" s="11">
        <f t="shared" si="98"/>
        <v>41571.988067129627</v>
      </c>
      <c r="U1254">
        <f t="shared" si="99"/>
        <v>28</v>
      </c>
      <c r="W1254" s="20">
        <v>141</v>
      </c>
      <c r="X1254" s="18">
        <v>4818</v>
      </c>
      <c r="Y1254" s="5">
        <v>1.3765714285714286</v>
      </c>
    </row>
    <row r="1255" spans="1:25" ht="42.75" hidden="1" x14ac:dyDescent="0.4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20">
        <v>711</v>
      </c>
      <c r="M1255" t="b">
        <v>1</v>
      </c>
      <c r="N1255" t="s">
        <v>8276</v>
      </c>
      <c r="O1255" s="5">
        <f t="shared" si="95"/>
        <v>3038.3319999999999</v>
      </c>
      <c r="P1255" s="18">
        <f t="shared" si="96"/>
        <v>42.73322081575246</v>
      </c>
      <c r="Q1255" t="s">
        <v>8326</v>
      </c>
      <c r="R1255" t="s">
        <v>8327</v>
      </c>
      <c r="S1255" s="10">
        <f t="shared" si="97"/>
        <v>41855.783645833333</v>
      </c>
      <c r="T1255" s="11">
        <f t="shared" si="98"/>
        <v>41885.783645833333</v>
      </c>
      <c r="U1255">
        <f t="shared" si="99"/>
        <v>30</v>
      </c>
      <c r="W1255" s="20">
        <v>711</v>
      </c>
      <c r="X1255" s="18">
        <v>30383.32</v>
      </c>
      <c r="Y1255" s="5">
        <v>3038.3319999999999</v>
      </c>
    </row>
    <row r="1256" spans="1:25" ht="42.75" x14ac:dyDescent="0.4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20">
        <v>141</v>
      </c>
      <c r="M1256" t="b">
        <v>1</v>
      </c>
      <c r="N1256" t="s">
        <v>8276</v>
      </c>
      <c r="O1256" s="5">
        <f t="shared" si="95"/>
        <v>1.9885074626865671</v>
      </c>
      <c r="P1256" s="18">
        <f t="shared" si="96"/>
        <v>94.489361702127653</v>
      </c>
      <c r="Q1256" t="s">
        <v>8326</v>
      </c>
      <c r="R1256" t="s">
        <v>8327</v>
      </c>
      <c r="S1256" s="10">
        <f t="shared" si="97"/>
        <v>40487.621365740742</v>
      </c>
      <c r="T1256" s="11">
        <f t="shared" si="98"/>
        <v>40544.207638888889</v>
      </c>
      <c r="U1256">
        <f t="shared" si="99"/>
        <v>57</v>
      </c>
      <c r="W1256" s="20">
        <v>141</v>
      </c>
      <c r="X1256" s="18">
        <v>13323</v>
      </c>
      <c r="Y1256" s="5">
        <v>1.9885074626865671</v>
      </c>
    </row>
    <row r="1257" spans="1:25" ht="42.75" x14ac:dyDescent="0.4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20">
        <v>109</v>
      </c>
      <c r="M1257" t="b">
        <v>1</v>
      </c>
      <c r="N1257" t="s">
        <v>8276</v>
      </c>
      <c r="O1257" s="5">
        <f t="shared" si="95"/>
        <v>2.0236666666666667</v>
      </c>
      <c r="P1257" s="18">
        <f t="shared" si="96"/>
        <v>55.697247706422019</v>
      </c>
      <c r="Q1257" t="s">
        <v>8326</v>
      </c>
      <c r="R1257" t="s">
        <v>8327</v>
      </c>
      <c r="S1257" s="10">
        <f t="shared" si="97"/>
        <v>41579.845509259263</v>
      </c>
      <c r="T1257" s="11">
        <f t="shared" si="98"/>
        <v>41609.887175925927</v>
      </c>
      <c r="U1257">
        <f t="shared" si="99"/>
        <v>30</v>
      </c>
      <c r="W1257" s="20">
        <v>109</v>
      </c>
      <c r="X1257" s="18">
        <v>6071</v>
      </c>
      <c r="Y1257" s="5">
        <v>2.0236666666666667</v>
      </c>
    </row>
    <row r="1258" spans="1:25" ht="42.75" x14ac:dyDescent="0.4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20">
        <v>361</v>
      </c>
      <c r="M1258" t="b">
        <v>1</v>
      </c>
      <c r="N1258" t="s">
        <v>8276</v>
      </c>
      <c r="O1258" s="5">
        <f t="shared" si="95"/>
        <v>1.1796376666666666</v>
      </c>
      <c r="P1258" s="18">
        <f t="shared" si="96"/>
        <v>98.030831024930734</v>
      </c>
      <c r="Q1258" t="s">
        <v>8326</v>
      </c>
      <c r="R1258" t="s">
        <v>8327</v>
      </c>
      <c r="S1258" s="10">
        <f t="shared" si="97"/>
        <v>40921.919340277782</v>
      </c>
      <c r="T1258" s="11">
        <f t="shared" si="98"/>
        <v>40951.919340277782</v>
      </c>
      <c r="U1258">
        <f t="shared" si="99"/>
        <v>30</v>
      </c>
      <c r="W1258" s="20">
        <v>361</v>
      </c>
      <c r="X1258" s="18">
        <v>35389.129999999997</v>
      </c>
      <c r="Y1258" s="5">
        <v>1.1796376666666666</v>
      </c>
    </row>
    <row r="1259" spans="1:25" ht="42.75" x14ac:dyDescent="0.4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20">
        <v>176</v>
      </c>
      <c r="M1259" t="b">
        <v>1</v>
      </c>
      <c r="N1259" t="s">
        <v>8276</v>
      </c>
      <c r="O1259" s="5">
        <f t="shared" si="95"/>
        <v>2.9472727272727273</v>
      </c>
      <c r="P1259" s="18">
        <f t="shared" si="96"/>
        <v>92.102272727272734</v>
      </c>
      <c r="Q1259" t="s">
        <v>8326</v>
      </c>
      <c r="R1259" t="s">
        <v>8327</v>
      </c>
      <c r="S1259" s="10">
        <f t="shared" si="97"/>
        <v>40587.085532407407</v>
      </c>
      <c r="T1259" s="11">
        <f t="shared" si="98"/>
        <v>40636.043865740743</v>
      </c>
      <c r="U1259">
        <f t="shared" si="99"/>
        <v>49</v>
      </c>
      <c r="W1259" s="20">
        <v>176</v>
      </c>
      <c r="X1259" s="18">
        <v>16210</v>
      </c>
      <c r="Y1259" s="5">
        <v>2.9472727272727273</v>
      </c>
    </row>
    <row r="1260" spans="1:25" ht="42.75" hidden="1" x14ac:dyDescent="0.4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20">
        <v>670</v>
      </c>
      <c r="M1260" t="b">
        <v>1</v>
      </c>
      <c r="N1260" t="s">
        <v>8276</v>
      </c>
      <c r="O1260" s="5">
        <f t="shared" si="95"/>
        <v>2.1314633333333335</v>
      </c>
      <c r="P1260" s="18">
        <f t="shared" si="96"/>
        <v>38.175462686567165</v>
      </c>
      <c r="Q1260" t="s">
        <v>8326</v>
      </c>
      <c r="R1260" t="s">
        <v>8327</v>
      </c>
      <c r="S1260" s="10">
        <f t="shared" si="97"/>
        <v>41487.611250000002</v>
      </c>
      <c r="T1260" s="11">
        <f t="shared" si="98"/>
        <v>41517.611250000002</v>
      </c>
      <c r="U1260">
        <f t="shared" si="99"/>
        <v>30</v>
      </c>
      <c r="W1260" s="20">
        <v>670</v>
      </c>
      <c r="X1260" s="18">
        <v>25577.56</v>
      </c>
      <c r="Y1260" s="5">
        <v>2.1314633333333335</v>
      </c>
    </row>
    <row r="1261" spans="1:25" ht="28.5" x14ac:dyDescent="0.4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20">
        <v>96</v>
      </c>
      <c r="M1261" t="b">
        <v>1</v>
      </c>
      <c r="N1261" t="s">
        <v>8276</v>
      </c>
      <c r="O1261" s="5">
        <f t="shared" si="95"/>
        <v>1.0424</v>
      </c>
      <c r="P1261" s="18">
        <f t="shared" si="96"/>
        <v>27.145833333333332</v>
      </c>
      <c r="Q1261" t="s">
        <v>8326</v>
      </c>
      <c r="R1261" t="s">
        <v>8327</v>
      </c>
      <c r="S1261" s="10">
        <f t="shared" si="97"/>
        <v>41766.970648148148</v>
      </c>
      <c r="T1261" s="11">
        <f t="shared" si="98"/>
        <v>41799.165972222225</v>
      </c>
      <c r="U1261">
        <f t="shared" si="99"/>
        <v>33</v>
      </c>
      <c r="W1261" s="20">
        <v>96</v>
      </c>
      <c r="X1261" s="18">
        <v>2606</v>
      </c>
      <c r="Y1261" s="5">
        <v>1.0424</v>
      </c>
    </row>
    <row r="1262" spans="1:25" ht="42.75" x14ac:dyDescent="0.4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20">
        <v>74</v>
      </c>
      <c r="M1262" t="b">
        <v>1</v>
      </c>
      <c r="N1262" t="s">
        <v>8276</v>
      </c>
      <c r="O1262" s="5">
        <f t="shared" si="95"/>
        <v>1.1366666666666667</v>
      </c>
      <c r="P1262" s="18">
        <f t="shared" si="96"/>
        <v>50.689189189189186</v>
      </c>
      <c r="Q1262" t="s">
        <v>8326</v>
      </c>
      <c r="R1262" t="s">
        <v>8327</v>
      </c>
      <c r="S1262" s="10">
        <f t="shared" si="97"/>
        <v>41666.842824074076</v>
      </c>
      <c r="T1262" s="11">
        <f t="shared" si="98"/>
        <v>41696.842824074076</v>
      </c>
      <c r="U1262">
        <f t="shared" si="99"/>
        <v>30</v>
      </c>
      <c r="W1262" s="20">
        <v>74</v>
      </c>
      <c r="X1262" s="18">
        <v>3751</v>
      </c>
      <c r="Y1262" s="5">
        <v>1.1366666666666667</v>
      </c>
    </row>
    <row r="1263" spans="1:25" ht="28.5" x14ac:dyDescent="0.4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20">
        <v>52</v>
      </c>
      <c r="M1263" t="b">
        <v>1</v>
      </c>
      <c r="N1263" t="s">
        <v>8276</v>
      </c>
      <c r="O1263" s="5">
        <f t="shared" si="95"/>
        <v>1.0125</v>
      </c>
      <c r="P1263" s="18">
        <f t="shared" si="96"/>
        <v>38.942307692307693</v>
      </c>
      <c r="Q1263" t="s">
        <v>8326</v>
      </c>
      <c r="R1263" t="s">
        <v>8327</v>
      </c>
      <c r="S1263" s="10">
        <f t="shared" si="97"/>
        <v>41638.342905092592</v>
      </c>
      <c r="T1263" s="11">
        <f t="shared" si="98"/>
        <v>41668.342905092592</v>
      </c>
      <c r="U1263">
        <f t="shared" si="99"/>
        <v>30</v>
      </c>
      <c r="W1263" s="20">
        <v>52</v>
      </c>
      <c r="X1263" s="18">
        <v>2025</v>
      </c>
      <c r="Y1263" s="5">
        <v>1.0125</v>
      </c>
    </row>
    <row r="1264" spans="1:25" ht="42.75" x14ac:dyDescent="0.4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20">
        <v>105</v>
      </c>
      <c r="M1264" t="b">
        <v>1</v>
      </c>
      <c r="N1264" t="s">
        <v>8276</v>
      </c>
      <c r="O1264" s="5">
        <f t="shared" si="95"/>
        <v>1.2541538461538462</v>
      </c>
      <c r="P1264" s="18">
        <f t="shared" si="96"/>
        <v>77.638095238095232</v>
      </c>
      <c r="Q1264" t="s">
        <v>8326</v>
      </c>
      <c r="R1264" t="s">
        <v>8327</v>
      </c>
      <c r="S1264" s="10">
        <f t="shared" si="97"/>
        <v>41656.762638888889</v>
      </c>
      <c r="T1264" s="11">
        <f t="shared" si="98"/>
        <v>41686.762638888889</v>
      </c>
      <c r="U1264">
        <f t="shared" si="99"/>
        <v>30</v>
      </c>
      <c r="W1264" s="20">
        <v>105</v>
      </c>
      <c r="X1264" s="18">
        <v>8152</v>
      </c>
      <c r="Y1264" s="5">
        <v>1.2541538461538462</v>
      </c>
    </row>
    <row r="1265" spans="1:25" ht="28.5" x14ac:dyDescent="0.4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20">
        <v>41</v>
      </c>
      <c r="M1265" t="b">
        <v>1</v>
      </c>
      <c r="N1265" t="s">
        <v>8276</v>
      </c>
      <c r="O1265" s="5">
        <f t="shared" si="95"/>
        <v>1.19</v>
      </c>
      <c r="P1265" s="18">
        <f t="shared" si="96"/>
        <v>43.536585365853661</v>
      </c>
      <c r="Q1265" t="s">
        <v>8326</v>
      </c>
      <c r="R1265" t="s">
        <v>8327</v>
      </c>
      <c r="S1265" s="10">
        <f t="shared" si="97"/>
        <v>41692.084143518521</v>
      </c>
      <c r="T1265" s="11">
        <f t="shared" si="98"/>
        <v>41727.041666666664</v>
      </c>
      <c r="U1265">
        <f t="shared" si="99"/>
        <v>35</v>
      </c>
      <c r="W1265" s="20">
        <v>41</v>
      </c>
      <c r="X1265" s="18">
        <v>1785</v>
      </c>
      <c r="Y1265" s="5">
        <v>1.19</v>
      </c>
    </row>
    <row r="1266" spans="1:25" ht="42.75" x14ac:dyDescent="0.4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20">
        <v>34</v>
      </c>
      <c r="M1266" t="b">
        <v>1</v>
      </c>
      <c r="N1266" t="s">
        <v>8276</v>
      </c>
      <c r="O1266" s="5">
        <f t="shared" si="95"/>
        <v>1.6646153846153846</v>
      </c>
      <c r="P1266" s="18">
        <f t="shared" si="96"/>
        <v>31.823529411764707</v>
      </c>
      <c r="Q1266" t="s">
        <v>8326</v>
      </c>
      <c r="R1266" t="s">
        <v>8327</v>
      </c>
      <c r="S1266" s="10">
        <f t="shared" si="97"/>
        <v>41547.662997685184</v>
      </c>
      <c r="T1266" s="11">
        <f t="shared" si="98"/>
        <v>41576.662997685184</v>
      </c>
      <c r="U1266">
        <f t="shared" si="99"/>
        <v>29</v>
      </c>
      <c r="W1266" s="20">
        <v>34</v>
      </c>
      <c r="X1266" s="18">
        <v>1082</v>
      </c>
      <c r="Y1266" s="5">
        <v>1.6646153846153846</v>
      </c>
    </row>
    <row r="1267" spans="1:25" ht="57" x14ac:dyDescent="0.4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20">
        <v>66</v>
      </c>
      <c r="M1267" t="b">
        <v>1</v>
      </c>
      <c r="N1267" t="s">
        <v>8276</v>
      </c>
      <c r="O1267" s="5">
        <f t="shared" si="95"/>
        <v>1.1914771428571429</v>
      </c>
      <c r="P1267" s="18">
        <f t="shared" si="96"/>
        <v>63.184393939393942</v>
      </c>
      <c r="Q1267" t="s">
        <v>8326</v>
      </c>
      <c r="R1267" t="s">
        <v>8327</v>
      </c>
      <c r="S1267" s="10">
        <f t="shared" si="97"/>
        <v>40465.655266203699</v>
      </c>
      <c r="T1267" s="11">
        <f t="shared" si="98"/>
        <v>40512.655266203699</v>
      </c>
      <c r="U1267">
        <f t="shared" si="99"/>
        <v>47</v>
      </c>
      <c r="W1267" s="20">
        <v>66</v>
      </c>
      <c r="X1267" s="18">
        <v>4170.17</v>
      </c>
      <c r="Y1267" s="5">
        <v>1.1914771428571429</v>
      </c>
    </row>
    <row r="1268" spans="1:25" ht="28.5" x14ac:dyDescent="0.4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20">
        <v>50</v>
      </c>
      <c r="M1268" t="b">
        <v>1</v>
      </c>
      <c r="N1268" t="s">
        <v>8276</v>
      </c>
      <c r="O1268" s="5">
        <f t="shared" si="95"/>
        <v>1.0047368421052632</v>
      </c>
      <c r="P1268" s="18">
        <f t="shared" si="96"/>
        <v>190.9</v>
      </c>
      <c r="Q1268" t="s">
        <v>8326</v>
      </c>
      <c r="R1268" t="s">
        <v>8327</v>
      </c>
      <c r="S1268" s="10">
        <f t="shared" si="97"/>
        <v>41620.87667824074</v>
      </c>
      <c r="T1268" s="11">
        <f t="shared" si="98"/>
        <v>41650.87667824074</v>
      </c>
      <c r="U1268">
        <f t="shared" si="99"/>
        <v>30</v>
      </c>
      <c r="W1268" s="20">
        <v>50</v>
      </c>
      <c r="X1268" s="18">
        <v>9545</v>
      </c>
      <c r="Y1268" s="5">
        <v>1.0047368421052632</v>
      </c>
    </row>
    <row r="1269" spans="1:25" ht="42.75" x14ac:dyDescent="0.4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20">
        <v>159</v>
      </c>
      <c r="M1269" t="b">
        <v>1</v>
      </c>
      <c r="N1269" t="s">
        <v>8276</v>
      </c>
      <c r="O1269" s="5">
        <f t="shared" si="95"/>
        <v>1.018</v>
      </c>
      <c r="P1269" s="18">
        <f t="shared" si="96"/>
        <v>140.85534591194968</v>
      </c>
      <c r="Q1269" t="s">
        <v>8326</v>
      </c>
      <c r="R1269" t="s">
        <v>8327</v>
      </c>
      <c r="S1269" s="10">
        <f t="shared" si="97"/>
        <v>41449.585162037038</v>
      </c>
      <c r="T1269" s="11">
        <f t="shared" si="98"/>
        <v>41479.585162037038</v>
      </c>
      <c r="U1269">
        <f t="shared" si="99"/>
        <v>30</v>
      </c>
      <c r="W1269" s="20">
        <v>159</v>
      </c>
      <c r="X1269" s="18">
        <v>22396</v>
      </c>
      <c r="Y1269" s="5">
        <v>1.018</v>
      </c>
    </row>
    <row r="1270" spans="1:25" ht="28.5" x14ac:dyDescent="0.4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20">
        <v>182</v>
      </c>
      <c r="M1270" t="b">
        <v>1</v>
      </c>
      <c r="N1270" t="s">
        <v>8276</v>
      </c>
      <c r="O1270" s="5">
        <f t="shared" si="95"/>
        <v>1.1666666666666667</v>
      </c>
      <c r="P1270" s="18">
        <f t="shared" si="96"/>
        <v>76.92307692307692</v>
      </c>
      <c r="Q1270" t="s">
        <v>8326</v>
      </c>
      <c r="R1270" t="s">
        <v>8327</v>
      </c>
      <c r="S1270" s="10">
        <f t="shared" si="97"/>
        <v>41507.845451388886</v>
      </c>
      <c r="T1270" s="11">
        <f t="shared" si="98"/>
        <v>41537.845451388886</v>
      </c>
      <c r="U1270">
        <f t="shared" si="99"/>
        <v>30</v>
      </c>
      <c r="W1270" s="20">
        <v>182</v>
      </c>
      <c r="X1270" s="18">
        <v>14000</v>
      </c>
      <c r="Y1270" s="5">
        <v>1.1666666666666667</v>
      </c>
    </row>
    <row r="1271" spans="1:25" ht="42.75" x14ac:dyDescent="0.4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20">
        <v>206</v>
      </c>
      <c r="M1271" t="b">
        <v>1</v>
      </c>
      <c r="N1271" t="s">
        <v>8276</v>
      </c>
      <c r="O1271" s="5">
        <f t="shared" si="95"/>
        <v>1.0864893617021276</v>
      </c>
      <c r="P1271" s="18">
        <f t="shared" si="96"/>
        <v>99.15533980582525</v>
      </c>
      <c r="Q1271" t="s">
        <v>8326</v>
      </c>
      <c r="R1271" t="s">
        <v>8327</v>
      </c>
      <c r="S1271" s="10">
        <f t="shared" si="97"/>
        <v>42445.823055555549</v>
      </c>
      <c r="T1271" s="11">
        <f t="shared" si="98"/>
        <v>42476</v>
      </c>
      <c r="U1271">
        <f t="shared" si="99"/>
        <v>31</v>
      </c>
      <c r="W1271" s="20">
        <v>206</v>
      </c>
      <c r="X1271" s="18">
        <v>20426</v>
      </c>
      <c r="Y1271" s="5">
        <v>1.0864893617021276</v>
      </c>
    </row>
    <row r="1272" spans="1:25" ht="28.5" x14ac:dyDescent="0.4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20">
        <v>169</v>
      </c>
      <c r="M1272" t="b">
        <v>1</v>
      </c>
      <c r="N1272" t="s">
        <v>8276</v>
      </c>
      <c r="O1272" s="5">
        <f t="shared" si="95"/>
        <v>1.1472</v>
      </c>
      <c r="P1272" s="18">
        <f t="shared" si="96"/>
        <v>67.881656804733723</v>
      </c>
      <c r="Q1272" t="s">
        <v>8326</v>
      </c>
      <c r="R1272" t="s">
        <v>8327</v>
      </c>
      <c r="S1272" s="10">
        <f t="shared" si="97"/>
        <v>40933.856967592597</v>
      </c>
      <c r="T1272" s="11">
        <f t="shared" si="98"/>
        <v>40993.815300925926</v>
      </c>
      <c r="U1272">
        <f t="shared" si="99"/>
        <v>60</v>
      </c>
      <c r="W1272" s="20">
        <v>169</v>
      </c>
      <c r="X1272" s="18">
        <v>11472</v>
      </c>
      <c r="Y1272" s="5">
        <v>1.1472</v>
      </c>
    </row>
    <row r="1273" spans="1:25" ht="42.75" x14ac:dyDescent="0.4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20">
        <v>31</v>
      </c>
      <c r="M1273" t="b">
        <v>1</v>
      </c>
      <c r="N1273" t="s">
        <v>8276</v>
      </c>
      <c r="O1273" s="5">
        <f t="shared" si="95"/>
        <v>1.018</v>
      </c>
      <c r="P1273" s="18">
        <f t="shared" si="96"/>
        <v>246.29032258064515</v>
      </c>
      <c r="Q1273" t="s">
        <v>8326</v>
      </c>
      <c r="R1273" t="s">
        <v>8327</v>
      </c>
      <c r="S1273" s="10">
        <f t="shared" si="97"/>
        <v>41561.683553240742</v>
      </c>
      <c r="T1273" s="11">
        <f t="shared" si="98"/>
        <v>41591.725219907406</v>
      </c>
      <c r="U1273">
        <f t="shared" si="99"/>
        <v>30</v>
      </c>
      <c r="W1273" s="20">
        <v>31</v>
      </c>
      <c r="X1273" s="18">
        <v>7635</v>
      </c>
      <c r="Y1273" s="5">
        <v>1.018</v>
      </c>
    </row>
    <row r="1274" spans="1:25" ht="57" x14ac:dyDescent="0.4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20">
        <v>28</v>
      </c>
      <c r="M1274" t="b">
        <v>1</v>
      </c>
      <c r="N1274" t="s">
        <v>8276</v>
      </c>
      <c r="O1274" s="5">
        <f t="shared" si="95"/>
        <v>1.06</v>
      </c>
      <c r="P1274" s="18">
        <f t="shared" si="96"/>
        <v>189.28571428571428</v>
      </c>
      <c r="Q1274" t="s">
        <v>8326</v>
      </c>
      <c r="R1274" t="s">
        <v>8327</v>
      </c>
      <c r="S1274" s="10">
        <f t="shared" si="97"/>
        <v>40274.745127314818</v>
      </c>
      <c r="T1274" s="11">
        <f t="shared" si="98"/>
        <v>40344.166666666664</v>
      </c>
      <c r="U1274">
        <f t="shared" si="99"/>
        <v>70</v>
      </c>
      <c r="W1274" s="20">
        <v>28</v>
      </c>
      <c r="X1274" s="18">
        <v>5300</v>
      </c>
      <c r="Y1274" s="5">
        <v>1.06</v>
      </c>
    </row>
    <row r="1275" spans="1:25" ht="42.75" x14ac:dyDescent="0.4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20">
        <v>54</v>
      </c>
      <c r="M1275" t="b">
        <v>1</v>
      </c>
      <c r="N1275" t="s">
        <v>8276</v>
      </c>
      <c r="O1275" s="5">
        <f t="shared" si="95"/>
        <v>1.0349999999999999</v>
      </c>
      <c r="P1275" s="18">
        <f t="shared" si="96"/>
        <v>76.666666666666671</v>
      </c>
      <c r="Q1275" t="s">
        <v>8326</v>
      </c>
      <c r="R1275" t="s">
        <v>8327</v>
      </c>
      <c r="S1275" s="10">
        <f t="shared" si="97"/>
        <v>41852.730219907404</v>
      </c>
      <c r="T1275" s="11">
        <f t="shared" si="98"/>
        <v>41882.730219907404</v>
      </c>
      <c r="U1275">
        <f t="shared" si="99"/>
        <v>30</v>
      </c>
      <c r="W1275" s="20">
        <v>54</v>
      </c>
      <c r="X1275" s="18">
        <v>4140</v>
      </c>
      <c r="Y1275" s="5">
        <v>1.0349999999999999</v>
      </c>
    </row>
    <row r="1276" spans="1:25" ht="42.75" hidden="1" x14ac:dyDescent="0.4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20">
        <v>467</v>
      </c>
      <c r="M1276" t="b">
        <v>1</v>
      </c>
      <c r="N1276" t="s">
        <v>8276</v>
      </c>
      <c r="O1276" s="5">
        <f t="shared" si="95"/>
        <v>1.5497535999999998</v>
      </c>
      <c r="P1276" s="18">
        <f t="shared" si="96"/>
        <v>82.963254817987149</v>
      </c>
      <c r="Q1276" t="s">
        <v>8326</v>
      </c>
      <c r="R1276" t="s">
        <v>8327</v>
      </c>
      <c r="S1276" s="10">
        <f t="shared" si="97"/>
        <v>41116.690104166664</v>
      </c>
      <c r="T1276" s="11">
        <f t="shared" si="98"/>
        <v>41151.690104166664</v>
      </c>
      <c r="U1276">
        <f t="shared" si="99"/>
        <v>35</v>
      </c>
      <c r="W1276" s="20">
        <v>467</v>
      </c>
      <c r="X1276" s="18">
        <v>38743.839999999997</v>
      </c>
      <c r="Y1276" s="5">
        <v>1.5497535999999998</v>
      </c>
    </row>
    <row r="1277" spans="1:25" ht="42.75" hidden="1" x14ac:dyDescent="0.4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20">
        <v>389</v>
      </c>
      <c r="M1277" t="b">
        <v>1</v>
      </c>
      <c r="N1277" t="s">
        <v>8276</v>
      </c>
      <c r="O1277" s="5">
        <f t="shared" si="95"/>
        <v>1.6214066666666667</v>
      </c>
      <c r="P1277" s="18">
        <f t="shared" si="96"/>
        <v>62.522107969151669</v>
      </c>
      <c r="Q1277" t="s">
        <v>8326</v>
      </c>
      <c r="R1277" t="s">
        <v>8327</v>
      </c>
      <c r="S1277" s="10">
        <f t="shared" si="97"/>
        <v>41458.867905092593</v>
      </c>
      <c r="T1277" s="11">
        <f t="shared" si="98"/>
        <v>41493.867905092593</v>
      </c>
      <c r="U1277">
        <f t="shared" si="99"/>
        <v>35</v>
      </c>
      <c r="W1277" s="20">
        <v>389</v>
      </c>
      <c r="X1277" s="18">
        <v>24321.1</v>
      </c>
      <c r="Y1277" s="5">
        <v>1.6214066666666667</v>
      </c>
    </row>
    <row r="1278" spans="1:25" ht="28.5" x14ac:dyDescent="0.4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20">
        <v>68</v>
      </c>
      <c r="M1278" t="b">
        <v>1</v>
      </c>
      <c r="N1278" t="s">
        <v>8276</v>
      </c>
      <c r="O1278" s="5">
        <f t="shared" si="95"/>
        <v>1.0442100000000001</v>
      </c>
      <c r="P1278" s="18">
        <f t="shared" si="96"/>
        <v>46.06808823529412</v>
      </c>
      <c r="Q1278" t="s">
        <v>8326</v>
      </c>
      <c r="R1278" t="s">
        <v>8327</v>
      </c>
      <c r="S1278" s="10">
        <f t="shared" si="97"/>
        <v>40007.704247685186</v>
      </c>
      <c r="T1278" s="11">
        <f t="shared" si="98"/>
        <v>40057.166666666664</v>
      </c>
      <c r="U1278">
        <f t="shared" si="99"/>
        <v>50</v>
      </c>
      <c r="W1278" s="20">
        <v>68</v>
      </c>
      <c r="X1278" s="18">
        <v>3132.63</v>
      </c>
      <c r="Y1278" s="5">
        <v>1.0442100000000001</v>
      </c>
    </row>
    <row r="1279" spans="1:25" ht="42.75" hidden="1" x14ac:dyDescent="0.4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20">
        <v>413</v>
      </c>
      <c r="M1279" t="b">
        <v>1</v>
      </c>
      <c r="N1279" t="s">
        <v>8276</v>
      </c>
      <c r="O1279" s="5">
        <f t="shared" si="95"/>
        <v>1.0612433333333333</v>
      </c>
      <c r="P1279" s="18">
        <f t="shared" si="96"/>
        <v>38.543946731234868</v>
      </c>
      <c r="Q1279" t="s">
        <v>8326</v>
      </c>
      <c r="R1279" t="s">
        <v>8327</v>
      </c>
      <c r="S1279" s="10">
        <f t="shared" si="97"/>
        <v>41121.561886574076</v>
      </c>
      <c r="T1279" s="11">
        <f t="shared" si="98"/>
        <v>41156.561886574076</v>
      </c>
      <c r="U1279">
        <f t="shared" si="99"/>
        <v>35</v>
      </c>
      <c r="W1279" s="20">
        <v>413</v>
      </c>
      <c r="X1279" s="18">
        <v>15918.65</v>
      </c>
      <c r="Y1279" s="5">
        <v>1.0612433333333333</v>
      </c>
    </row>
    <row r="1280" spans="1:25" ht="42.75" x14ac:dyDescent="0.4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20">
        <v>190</v>
      </c>
      <c r="M1280" t="b">
        <v>1</v>
      </c>
      <c r="N1280" t="s">
        <v>8276</v>
      </c>
      <c r="O1280" s="5">
        <f t="shared" si="95"/>
        <v>1.5493846153846154</v>
      </c>
      <c r="P1280" s="18">
        <f t="shared" si="96"/>
        <v>53.005263157894738</v>
      </c>
      <c r="Q1280" t="s">
        <v>8326</v>
      </c>
      <c r="R1280" t="s">
        <v>8327</v>
      </c>
      <c r="S1280" s="10">
        <f t="shared" si="97"/>
        <v>41786.555162037039</v>
      </c>
      <c r="T1280" s="11">
        <f t="shared" si="98"/>
        <v>41815.083333333336</v>
      </c>
      <c r="U1280">
        <f t="shared" si="99"/>
        <v>29</v>
      </c>
      <c r="W1280" s="20">
        <v>190</v>
      </c>
      <c r="X1280" s="18">
        <v>10071</v>
      </c>
      <c r="Y1280" s="5">
        <v>1.5493846153846154</v>
      </c>
    </row>
    <row r="1281" spans="1:25" ht="42.75" x14ac:dyDescent="0.4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20">
        <v>189</v>
      </c>
      <c r="M1281" t="b">
        <v>1</v>
      </c>
      <c r="N1281" t="s">
        <v>8276</v>
      </c>
      <c r="O1281" s="5">
        <f t="shared" si="95"/>
        <v>1.1077157238734421</v>
      </c>
      <c r="P1281" s="18">
        <f t="shared" si="96"/>
        <v>73.355396825396824</v>
      </c>
      <c r="Q1281" t="s">
        <v>8326</v>
      </c>
      <c r="R1281" t="s">
        <v>8327</v>
      </c>
      <c r="S1281" s="10">
        <f t="shared" si="97"/>
        <v>41682.099189814813</v>
      </c>
      <c r="T1281" s="11">
        <f t="shared" si="98"/>
        <v>41722.057523148149</v>
      </c>
      <c r="U1281">
        <f t="shared" si="99"/>
        <v>40</v>
      </c>
      <c r="W1281" s="20">
        <v>189</v>
      </c>
      <c r="X1281" s="18">
        <v>13864.17</v>
      </c>
      <c r="Y1281" s="5">
        <v>1.1077157238734421</v>
      </c>
    </row>
    <row r="1282" spans="1:25" ht="42.75" x14ac:dyDescent="0.4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20">
        <v>130</v>
      </c>
      <c r="M1282" t="b">
        <v>1</v>
      </c>
      <c r="N1282" t="s">
        <v>8276</v>
      </c>
      <c r="O1282" s="5">
        <f t="shared" si="95"/>
        <v>1.1091186666666666</v>
      </c>
      <c r="P1282" s="18">
        <f t="shared" si="96"/>
        <v>127.97523076923076</v>
      </c>
      <c r="Q1282" t="s">
        <v>8326</v>
      </c>
      <c r="R1282" t="s">
        <v>8327</v>
      </c>
      <c r="S1282" s="10">
        <f t="shared" si="97"/>
        <v>40513.757569444446</v>
      </c>
      <c r="T1282" s="11">
        <f t="shared" si="98"/>
        <v>40603.757569444446</v>
      </c>
      <c r="U1282">
        <f t="shared" si="99"/>
        <v>90</v>
      </c>
      <c r="W1282" s="20">
        <v>130</v>
      </c>
      <c r="X1282" s="18">
        <v>16636.78</v>
      </c>
      <c r="Y1282" s="5">
        <v>1.1091186666666666</v>
      </c>
    </row>
    <row r="1283" spans="1:25" ht="42.75" x14ac:dyDescent="0.4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20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18">
        <f t="shared" ref="P1283:P1346" si="101">E1283/L1283</f>
        <v>104.72972972972973</v>
      </c>
      <c r="Q1283" t="s">
        <v>8326</v>
      </c>
      <c r="R1283" t="s">
        <v>8327</v>
      </c>
      <c r="S1283" s="10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_xlfn.DAYS(T1283,S1283)</f>
        <v>20</v>
      </c>
      <c r="W1283" s="20">
        <v>74</v>
      </c>
      <c r="X1283" s="18">
        <v>7750</v>
      </c>
      <c r="Y1283" s="5">
        <v>1.1071428571428572</v>
      </c>
    </row>
    <row r="1284" spans="1:25" ht="42.75" x14ac:dyDescent="0.4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20">
        <v>274</v>
      </c>
      <c r="M1284" t="b">
        <v>1</v>
      </c>
      <c r="N1284" t="s">
        <v>8276</v>
      </c>
      <c r="O1284" s="5">
        <f t="shared" si="100"/>
        <v>1.2361333333333333</v>
      </c>
      <c r="P1284" s="18">
        <f t="shared" si="101"/>
        <v>67.671532846715323</v>
      </c>
      <c r="Q1284" t="s">
        <v>8326</v>
      </c>
      <c r="R1284" t="s">
        <v>8327</v>
      </c>
      <c r="S1284" s="10">
        <f t="shared" si="102"/>
        <v>41586.475173611114</v>
      </c>
      <c r="T1284" s="11">
        <f t="shared" si="103"/>
        <v>41617.207638888889</v>
      </c>
      <c r="U1284">
        <f t="shared" si="104"/>
        <v>31</v>
      </c>
      <c r="W1284" s="20">
        <v>274</v>
      </c>
      <c r="X1284" s="18">
        <v>18542</v>
      </c>
      <c r="Y1284" s="5">
        <v>1.2361333333333333</v>
      </c>
    </row>
    <row r="1285" spans="1:25" ht="42.75" x14ac:dyDescent="0.4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20">
        <v>22</v>
      </c>
      <c r="M1285" t="b">
        <v>1</v>
      </c>
      <c r="N1285" t="s">
        <v>8276</v>
      </c>
      <c r="O1285" s="5">
        <f t="shared" si="100"/>
        <v>2.1105</v>
      </c>
      <c r="P1285" s="18">
        <f t="shared" si="101"/>
        <v>95.931818181818187</v>
      </c>
      <c r="Q1285" t="s">
        <v>8326</v>
      </c>
      <c r="R1285" t="s">
        <v>8327</v>
      </c>
      <c r="S1285" s="10">
        <f t="shared" si="102"/>
        <v>41320.717465277776</v>
      </c>
      <c r="T1285" s="11">
        <f t="shared" si="103"/>
        <v>41344.166666666664</v>
      </c>
      <c r="U1285">
        <f t="shared" si="104"/>
        <v>24</v>
      </c>
      <c r="W1285" s="20">
        <v>22</v>
      </c>
      <c r="X1285" s="18">
        <v>2110.5</v>
      </c>
      <c r="Y1285" s="5">
        <v>2.1105</v>
      </c>
    </row>
    <row r="1286" spans="1:25" ht="42.75" x14ac:dyDescent="0.4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20">
        <v>31</v>
      </c>
      <c r="M1286" t="b">
        <v>1</v>
      </c>
      <c r="N1286" t="s">
        <v>8271</v>
      </c>
      <c r="O1286" s="5">
        <f t="shared" si="100"/>
        <v>1.01</v>
      </c>
      <c r="P1286" s="18">
        <f t="shared" si="101"/>
        <v>65.161290322580641</v>
      </c>
      <c r="Q1286" t="s">
        <v>8318</v>
      </c>
      <c r="R1286" t="s">
        <v>8319</v>
      </c>
      <c r="S1286" s="10">
        <f t="shared" si="102"/>
        <v>42712.23474537037</v>
      </c>
      <c r="T1286" s="11">
        <f t="shared" si="103"/>
        <v>42735.707638888889</v>
      </c>
      <c r="U1286">
        <f t="shared" si="104"/>
        <v>23</v>
      </c>
      <c r="W1286" s="20">
        <v>31</v>
      </c>
      <c r="X1286" s="18">
        <v>2020</v>
      </c>
      <c r="Y1286" s="5">
        <v>1.01</v>
      </c>
    </row>
    <row r="1287" spans="1:25" ht="42.75" x14ac:dyDescent="0.4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20">
        <v>63</v>
      </c>
      <c r="M1287" t="b">
        <v>1</v>
      </c>
      <c r="N1287" t="s">
        <v>8271</v>
      </c>
      <c r="O1287" s="5">
        <f t="shared" si="100"/>
        <v>1.0165</v>
      </c>
      <c r="P1287" s="18">
        <f t="shared" si="101"/>
        <v>32.269841269841272</v>
      </c>
      <c r="Q1287" t="s">
        <v>8318</v>
      </c>
      <c r="R1287" t="s">
        <v>8319</v>
      </c>
      <c r="S1287" s="10">
        <f t="shared" si="102"/>
        <v>42160.583043981482</v>
      </c>
      <c r="T1287" s="11">
        <f t="shared" si="103"/>
        <v>42175.583043981482</v>
      </c>
      <c r="U1287">
        <f t="shared" si="104"/>
        <v>15</v>
      </c>
      <c r="W1287" s="20">
        <v>63</v>
      </c>
      <c r="X1287" s="18">
        <v>2033</v>
      </c>
      <c r="Y1287" s="5">
        <v>1.0165</v>
      </c>
    </row>
    <row r="1288" spans="1:25" ht="42.75" x14ac:dyDescent="0.4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20">
        <v>20</v>
      </c>
      <c r="M1288" t="b">
        <v>1</v>
      </c>
      <c r="N1288" t="s">
        <v>8271</v>
      </c>
      <c r="O1288" s="5">
        <f t="shared" si="100"/>
        <v>1.0833333333333333</v>
      </c>
      <c r="P1288" s="18">
        <f t="shared" si="101"/>
        <v>81.25</v>
      </c>
      <c r="Q1288" t="s">
        <v>8318</v>
      </c>
      <c r="R1288" t="s">
        <v>8319</v>
      </c>
      <c r="S1288" s="10">
        <f t="shared" si="102"/>
        <v>42039.384571759263</v>
      </c>
      <c r="T1288" s="11">
        <f t="shared" si="103"/>
        <v>42052.583333333328</v>
      </c>
      <c r="U1288">
        <f t="shared" si="104"/>
        <v>13</v>
      </c>
      <c r="W1288" s="20">
        <v>20</v>
      </c>
      <c r="X1288" s="18">
        <v>1625</v>
      </c>
      <c r="Y1288" s="5">
        <v>1.0833333333333333</v>
      </c>
    </row>
    <row r="1289" spans="1:25" ht="57" x14ac:dyDescent="0.4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20">
        <v>25</v>
      </c>
      <c r="M1289" t="b">
        <v>1</v>
      </c>
      <c r="N1289" t="s">
        <v>8271</v>
      </c>
      <c r="O1289" s="5">
        <f t="shared" si="100"/>
        <v>2.42</v>
      </c>
      <c r="P1289" s="18">
        <f t="shared" si="101"/>
        <v>24.2</v>
      </c>
      <c r="Q1289" t="s">
        <v>8318</v>
      </c>
      <c r="R1289" t="s">
        <v>8319</v>
      </c>
      <c r="S1289" s="10">
        <f t="shared" si="102"/>
        <v>42107.621018518519</v>
      </c>
      <c r="T1289" s="11">
        <f t="shared" si="103"/>
        <v>42167.621018518519</v>
      </c>
      <c r="U1289">
        <f t="shared" si="104"/>
        <v>60</v>
      </c>
      <c r="W1289" s="20">
        <v>25</v>
      </c>
      <c r="X1289" s="18">
        <v>605</v>
      </c>
      <c r="Y1289" s="5">
        <v>2.42</v>
      </c>
    </row>
    <row r="1290" spans="1:25" ht="42.75" x14ac:dyDescent="0.4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20">
        <v>61</v>
      </c>
      <c r="M1290" t="b">
        <v>1</v>
      </c>
      <c r="N1290" t="s">
        <v>8271</v>
      </c>
      <c r="O1290" s="5">
        <f t="shared" si="100"/>
        <v>1.0044999999999999</v>
      </c>
      <c r="P1290" s="18">
        <f t="shared" si="101"/>
        <v>65.868852459016395</v>
      </c>
      <c r="Q1290" t="s">
        <v>8318</v>
      </c>
      <c r="R1290" t="s">
        <v>8319</v>
      </c>
      <c r="S1290" s="10">
        <f t="shared" si="102"/>
        <v>42561.154664351852</v>
      </c>
      <c r="T1290" s="11">
        <f t="shared" si="103"/>
        <v>42592.166666666672</v>
      </c>
      <c r="U1290">
        <f t="shared" si="104"/>
        <v>31</v>
      </c>
      <c r="W1290" s="20">
        <v>61</v>
      </c>
      <c r="X1290" s="18">
        <v>4018</v>
      </c>
      <c r="Y1290" s="5">
        <v>1.0044999999999999</v>
      </c>
    </row>
    <row r="1291" spans="1:25" ht="42.75" x14ac:dyDescent="0.4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20">
        <v>52</v>
      </c>
      <c r="M1291" t="b">
        <v>1</v>
      </c>
      <c r="N1291" t="s">
        <v>8271</v>
      </c>
      <c r="O1291" s="5">
        <f t="shared" si="100"/>
        <v>1.2506666666666666</v>
      </c>
      <c r="P1291" s="18">
        <f t="shared" si="101"/>
        <v>36.07692307692308</v>
      </c>
      <c r="Q1291" t="s">
        <v>8318</v>
      </c>
      <c r="R1291" t="s">
        <v>8319</v>
      </c>
      <c r="S1291" s="10">
        <f t="shared" si="102"/>
        <v>42709.134780092587</v>
      </c>
      <c r="T1291" s="11">
        <f t="shared" si="103"/>
        <v>42739.134780092587</v>
      </c>
      <c r="U1291">
        <f t="shared" si="104"/>
        <v>30</v>
      </c>
      <c r="W1291" s="20">
        <v>52</v>
      </c>
      <c r="X1291" s="18">
        <v>1876</v>
      </c>
      <c r="Y1291" s="5">
        <v>1.2506666666666666</v>
      </c>
    </row>
    <row r="1292" spans="1:25" ht="28.5" x14ac:dyDescent="0.4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20">
        <v>86</v>
      </c>
      <c r="M1292" t="b">
        <v>1</v>
      </c>
      <c r="N1292" t="s">
        <v>8271</v>
      </c>
      <c r="O1292" s="5">
        <f t="shared" si="100"/>
        <v>1.0857142857142856</v>
      </c>
      <c r="P1292" s="18">
        <f t="shared" si="101"/>
        <v>44.186046511627907</v>
      </c>
      <c r="Q1292" t="s">
        <v>8318</v>
      </c>
      <c r="R1292" t="s">
        <v>8319</v>
      </c>
      <c r="S1292" s="10">
        <f t="shared" si="102"/>
        <v>42086.614942129629</v>
      </c>
      <c r="T1292" s="11">
        <f t="shared" si="103"/>
        <v>42117.290972222225</v>
      </c>
      <c r="U1292">
        <f t="shared" si="104"/>
        <v>31</v>
      </c>
      <c r="W1292" s="20">
        <v>86</v>
      </c>
      <c r="X1292" s="18">
        <v>3800</v>
      </c>
      <c r="Y1292" s="5">
        <v>1.0857142857142856</v>
      </c>
    </row>
    <row r="1293" spans="1:25" ht="42.75" x14ac:dyDescent="0.4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20">
        <v>42</v>
      </c>
      <c r="M1293" t="b">
        <v>1</v>
      </c>
      <c r="N1293" t="s">
        <v>8271</v>
      </c>
      <c r="O1293" s="5">
        <f t="shared" si="100"/>
        <v>1.4570000000000001</v>
      </c>
      <c r="P1293" s="18">
        <f t="shared" si="101"/>
        <v>104.07142857142857</v>
      </c>
      <c r="Q1293" t="s">
        <v>8318</v>
      </c>
      <c r="R1293" t="s">
        <v>8319</v>
      </c>
      <c r="S1293" s="10">
        <f t="shared" si="102"/>
        <v>42064.652673611112</v>
      </c>
      <c r="T1293" s="11">
        <f t="shared" si="103"/>
        <v>42101.291666666672</v>
      </c>
      <c r="U1293">
        <f t="shared" si="104"/>
        <v>37</v>
      </c>
      <c r="W1293" s="20">
        <v>42</v>
      </c>
      <c r="X1293" s="18">
        <v>4371</v>
      </c>
      <c r="Y1293" s="5">
        <v>1.4570000000000001</v>
      </c>
    </row>
    <row r="1294" spans="1:25" ht="57" x14ac:dyDescent="0.4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20">
        <v>52</v>
      </c>
      <c r="M1294" t="b">
        <v>1</v>
      </c>
      <c r="N1294" t="s">
        <v>8271</v>
      </c>
      <c r="O1294" s="5">
        <f t="shared" si="100"/>
        <v>1.1000000000000001</v>
      </c>
      <c r="P1294" s="18">
        <f t="shared" si="101"/>
        <v>35.96153846153846</v>
      </c>
      <c r="Q1294" t="s">
        <v>8318</v>
      </c>
      <c r="R1294" t="s">
        <v>8319</v>
      </c>
      <c r="S1294" s="10">
        <f t="shared" si="102"/>
        <v>42256.764212962968</v>
      </c>
      <c r="T1294" s="11">
        <f t="shared" si="103"/>
        <v>42283.957638888889</v>
      </c>
      <c r="U1294">
        <f t="shared" si="104"/>
        <v>27</v>
      </c>
      <c r="W1294" s="20">
        <v>52</v>
      </c>
      <c r="X1294" s="18">
        <v>1870</v>
      </c>
      <c r="Y1294" s="5">
        <v>1.1000000000000001</v>
      </c>
    </row>
    <row r="1295" spans="1:25" ht="42.75" x14ac:dyDescent="0.4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20">
        <v>120</v>
      </c>
      <c r="M1295" t="b">
        <v>1</v>
      </c>
      <c r="N1295" t="s">
        <v>8271</v>
      </c>
      <c r="O1295" s="5">
        <f t="shared" si="100"/>
        <v>1.0223333333333333</v>
      </c>
      <c r="P1295" s="18">
        <f t="shared" si="101"/>
        <v>127.79166666666667</v>
      </c>
      <c r="Q1295" t="s">
        <v>8318</v>
      </c>
      <c r="R1295" t="s">
        <v>8319</v>
      </c>
      <c r="S1295" s="10">
        <f t="shared" si="102"/>
        <v>42292.701053240744</v>
      </c>
      <c r="T1295" s="11">
        <f t="shared" si="103"/>
        <v>42322.742719907401</v>
      </c>
      <c r="U1295">
        <f t="shared" si="104"/>
        <v>30</v>
      </c>
      <c r="W1295" s="20">
        <v>120</v>
      </c>
      <c r="X1295" s="18">
        <v>15335</v>
      </c>
      <c r="Y1295" s="5">
        <v>1.0223333333333333</v>
      </c>
    </row>
    <row r="1296" spans="1:25" ht="42.75" x14ac:dyDescent="0.4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20">
        <v>22</v>
      </c>
      <c r="M1296" t="b">
        <v>1</v>
      </c>
      <c r="N1296" t="s">
        <v>8271</v>
      </c>
      <c r="O1296" s="5">
        <f t="shared" si="100"/>
        <v>1.22</v>
      </c>
      <c r="P1296" s="18">
        <f t="shared" si="101"/>
        <v>27.727272727272727</v>
      </c>
      <c r="Q1296" t="s">
        <v>8318</v>
      </c>
      <c r="R1296" t="s">
        <v>8319</v>
      </c>
      <c r="S1296" s="10">
        <f t="shared" si="102"/>
        <v>42278.453668981485</v>
      </c>
      <c r="T1296" s="11">
        <f t="shared" si="103"/>
        <v>42296.458333333328</v>
      </c>
      <c r="U1296">
        <f t="shared" si="104"/>
        <v>18</v>
      </c>
      <c r="W1296" s="20">
        <v>22</v>
      </c>
      <c r="X1296" s="18">
        <v>610</v>
      </c>
      <c r="Y1296" s="5">
        <v>1.22</v>
      </c>
    </row>
    <row r="1297" spans="1:25" ht="42.75" x14ac:dyDescent="0.4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20">
        <v>64</v>
      </c>
      <c r="M1297" t="b">
        <v>1</v>
      </c>
      <c r="N1297" t="s">
        <v>8271</v>
      </c>
      <c r="O1297" s="5">
        <f t="shared" si="100"/>
        <v>1.0196000000000001</v>
      </c>
      <c r="P1297" s="18">
        <f t="shared" si="101"/>
        <v>39.828125</v>
      </c>
      <c r="Q1297" t="s">
        <v>8318</v>
      </c>
      <c r="R1297" t="s">
        <v>8319</v>
      </c>
      <c r="S1297" s="10">
        <f t="shared" si="102"/>
        <v>42184.572881944448</v>
      </c>
      <c r="T1297" s="11">
        <f t="shared" si="103"/>
        <v>42214.708333333328</v>
      </c>
      <c r="U1297">
        <f t="shared" si="104"/>
        <v>30</v>
      </c>
      <c r="W1297" s="20">
        <v>64</v>
      </c>
      <c r="X1297" s="18">
        <v>2549</v>
      </c>
      <c r="Y1297" s="5">
        <v>1.0196000000000001</v>
      </c>
    </row>
    <row r="1298" spans="1:25" ht="57" x14ac:dyDescent="0.4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20">
        <v>23</v>
      </c>
      <c r="M1298" t="b">
        <v>1</v>
      </c>
      <c r="N1298" t="s">
        <v>8271</v>
      </c>
      <c r="O1298" s="5">
        <f t="shared" si="100"/>
        <v>1.411764705882353</v>
      </c>
      <c r="P1298" s="18">
        <f t="shared" si="101"/>
        <v>52.173913043478258</v>
      </c>
      <c r="Q1298" t="s">
        <v>8318</v>
      </c>
      <c r="R1298" t="s">
        <v>8319</v>
      </c>
      <c r="S1298" s="10">
        <f t="shared" si="102"/>
        <v>42423.050613425927</v>
      </c>
      <c r="T1298" s="11">
        <f t="shared" si="103"/>
        <v>42443.008946759262</v>
      </c>
      <c r="U1298">
        <f t="shared" si="104"/>
        <v>20</v>
      </c>
      <c r="W1298" s="20">
        <v>23</v>
      </c>
      <c r="X1298" s="18">
        <v>1200</v>
      </c>
      <c r="Y1298" s="5">
        <v>1.411764705882353</v>
      </c>
    </row>
    <row r="1299" spans="1:25" ht="42.75" x14ac:dyDescent="0.4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20">
        <v>238</v>
      </c>
      <c r="M1299" t="b">
        <v>1</v>
      </c>
      <c r="N1299" t="s">
        <v>8271</v>
      </c>
      <c r="O1299" s="5">
        <f t="shared" si="100"/>
        <v>1.0952500000000001</v>
      </c>
      <c r="P1299" s="18">
        <f t="shared" si="101"/>
        <v>92.037815126050418</v>
      </c>
      <c r="Q1299" t="s">
        <v>8318</v>
      </c>
      <c r="R1299" t="s">
        <v>8319</v>
      </c>
      <c r="S1299" s="10">
        <f t="shared" si="102"/>
        <v>42461.747199074074</v>
      </c>
      <c r="T1299" s="11">
        <f t="shared" si="103"/>
        <v>42491.747199074074</v>
      </c>
      <c r="U1299">
        <f t="shared" si="104"/>
        <v>30</v>
      </c>
      <c r="W1299" s="20">
        <v>238</v>
      </c>
      <c r="X1299" s="18">
        <v>21905</v>
      </c>
      <c r="Y1299" s="5">
        <v>1.0952500000000001</v>
      </c>
    </row>
    <row r="1300" spans="1:25" ht="42.75" x14ac:dyDescent="0.4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20">
        <v>33</v>
      </c>
      <c r="M1300" t="b">
        <v>1</v>
      </c>
      <c r="N1300" t="s">
        <v>8271</v>
      </c>
      <c r="O1300" s="5">
        <f t="shared" si="100"/>
        <v>1.0465</v>
      </c>
      <c r="P1300" s="18">
        <f t="shared" si="101"/>
        <v>63.424242424242422</v>
      </c>
      <c r="Q1300" t="s">
        <v>8318</v>
      </c>
      <c r="R1300" t="s">
        <v>8319</v>
      </c>
      <c r="S1300" s="10">
        <f t="shared" si="102"/>
        <v>42458.680925925932</v>
      </c>
      <c r="T1300" s="11">
        <f t="shared" si="103"/>
        <v>42488.680925925932</v>
      </c>
      <c r="U1300">
        <f t="shared" si="104"/>
        <v>30</v>
      </c>
      <c r="W1300" s="20">
        <v>33</v>
      </c>
      <c r="X1300" s="18">
        <v>2093</v>
      </c>
      <c r="Y1300" s="5">
        <v>1.0465</v>
      </c>
    </row>
    <row r="1301" spans="1:25" ht="42.75" x14ac:dyDescent="0.4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20">
        <v>32</v>
      </c>
      <c r="M1301" t="b">
        <v>1</v>
      </c>
      <c r="N1301" t="s">
        <v>8271</v>
      </c>
      <c r="O1301" s="5">
        <f t="shared" si="100"/>
        <v>1.24</v>
      </c>
      <c r="P1301" s="18">
        <f t="shared" si="101"/>
        <v>135.625</v>
      </c>
      <c r="Q1301" t="s">
        <v>8318</v>
      </c>
      <c r="R1301" t="s">
        <v>8319</v>
      </c>
      <c r="S1301" s="10">
        <f t="shared" si="102"/>
        <v>42169.814340277779</v>
      </c>
      <c r="T1301" s="11">
        <f t="shared" si="103"/>
        <v>42199.814340277779</v>
      </c>
      <c r="U1301">
        <f t="shared" si="104"/>
        <v>30</v>
      </c>
      <c r="W1301" s="20">
        <v>32</v>
      </c>
      <c r="X1301" s="18">
        <v>4340</v>
      </c>
      <c r="Y1301" s="5">
        <v>1.24</v>
      </c>
    </row>
    <row r="1302" spans="1:25" ht="42.75" x14ac:dyDescent="0.4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20">
        <v>24</v>
      </c>
      <c r="M1302" t="b">
        <v>1</v>
      </c>
      <c r="N1302" t="s">
        <v>8271</v>
      </c>
      <c r="O1302" s="5">
        <f t="shared" si="100"/>
        <v>1.35</v>
      </c>
      <c r="P1302" s="18">
        <f t="shared" si="101"/>
        <v>168.75</v>
      </c>
      <c r="Q1302" t="s">
        <v>8318</v>
      </c>
      <c r="R1302" t="s">
        <v>8319</v>
      </c>
      <c r="S1302" s="10">
        <f t="shared" si="102"/>
        <v>42483.675208333334</v>
      </c>
      <c r="T1302" s="11">
        <f t="shared" si="103"/>
        <v>42522.789583333331</v>
      </c>
      <c r="U1302">
        <f t="shared" si="104"/>
        <v>39</v>
      </c>
      <c r="W1302" s="20">
        <v>24</v>
      </c>
      <c r="X1302" s="18">
        <v>4050</v>
      </c>
      <c r="Y1302" s="5">
        <v>1.35</v>
      </c>
    </row>
    <row r="1303" spans="1:25" ht="42.75" x14ac:dyDescent="0.4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20">
        <v>29</v>
      </c>
      <c r="M1303" t="b">
        <v>1</v>
      </c>
      <c r="N1303" t="s">
        <v>8271</v>
      </c>
      <c r="O1303" s="5">
        <f t="shared" si="100"/>
        <v>1.0275000000000001</v>
      </c>
      <c r="P1303" s="18">
        <f t="shared" si="101"/>
        <v>70.862068965517238</v>
      </c>
      <c r="Q1303" t="s">
        <v>8318</v>
      </c>
      <c r="R1303" t="s">
        <v>8319</v>
      </c>
      <c r="S1303" s="10">
        <f t="shared" si="102"/>
        <v>42195.749745370369</v>
      </c>
      <c r="T1303" s="11">
        <f t="shared" si="103"/>
        <v>42206.125</v>
      </c>
      <c r="U1303">
        <f t="shared" si="104"/>
        <v>11</v>
      </c>
      <c r="W1303" s="20">
        <v>29</v>
      </c>
      <c r="X1303" s="18">
        <v>2055</v>
      </c>
      <c r="Y1303" s="5">
        <v>1.0275000000000001</v>
      </c>
    </row>
    <row r="1304" spans="1:25" ht="42.75" x14ac:dyDescent="0.4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20">
        <v>50</v>
      </c>
      <c r="M1304" t="b">
        <v>1</v>
      </c>
      <c r="N1304" t="s">
        <v>8271</v>
      </c>
      <c r="O1304" s="5">
        <f t="shared" si="100"/>
        <v>1</v>
      </c>
      <c r="P1304" s="18">
        <f t="shared" si="101"/>
        <v>50</v>
      </c>
      <c r="Q1304" t="s">
        <v>8318</v>
      </c>
      <c r="R1304" t="s">
        <v>8319</v>
      </c>
      <c r="S1304" s="10">
        <f t="shared" si="102"/>
        <v>42675.057997685188</v>
      </c>
      <c r="T1304" s="11">
        <f t="shared" si="103"/>
        <v>42705.099664351852</v>
      </c>
      <c r="U1304">
        <f t="shared" si="104"/>
        <v>30</v>
      </c>
      <c r="W1304" s="20">
        <v>50</v>
      </c>
      <c r="X1304" s="18">
        <v>2500</v>
      </c>
      <c r="Y1304" s="5">
        <v>1</v>
      </c>
    </row>
    <row r="1305" spans="1:25" ht="28.5" x14ac:dyDescent="0.4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20">
        <v>108</v>
      </c>
      <c r="M1305" t="b">
        <v>1</v>
      </c>
      <c r="N1305" t="s">
        <v>8271</v>
      </c>
      <c r="O1305" s="5">
        <f t="shared" si="100"/>
        <v>1.3026085714285716</v>
      </c>
      <c r="P1305" s="18">
        <f t="shared" si="101"/>
        <v>42.214166666666671</v>
      </c>
      <c r="Q1305" t="s">
        <v>8318</v>
      </c>
      <c r="R1305" t="s">
        <v>8319</v>
      </c>
      <c r="S1305" s="10">
        <f t="shared" si="102"/>
        <v>42566.441203703704</v>
      </c>
      <c r="T1305" s="11">
        <f t="shared" si="103"/>
        <v>42582.458333333328</v>
      </c>
      <c r="U1305">
        <f t="shared" si="104"/>
        <v>16</v>
      </c>
      <c r="W1305" s="20">
        <v>108</v>
      </c>
      <c r="X1305" s="18">
        <v>4559.13</v>
      </c>
      <c r="Y1305" s="5">
        <v>1.3026085714285716</v>
      </c>
    </row>
    <row r="1306" spans="1:25" ht="42.75" x14ac:dyDescent="0.4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20">
        <v>104</v>
      </c>
      <c r="M1306" t="b">
        <v>0</v>
      </c>
      <c r="N1306" t="s">
        <v>8273</v>
      </c>
      <c r="O1306" s="5">
        <f t="shared" si="100"/>
        <v>0.39627499999999999</v>
      </c>
      <c r="P1306" s="18">
        <f t="shared" si="101"/>
        <v>152.41346153846155</v>
      </c>
      <c r="Q1306" t="s">
        <v>8320</v>
      </c>
      <c r="R1306" t="s">
        <v>8322</v>
      </c>
      <c r="S1306" s="10">
        <f t="shared" si="102"/>
        <v>42747.194502314815</v>
      </c>
      <c r="T1306" s="11">
        <f t="shared" si="103"/>
        <v>42807.152835648143</v>
      </c>
      <c r="U1306">
        <f t="shared" si="104"/>
        <v>60</v>
      </c>
      <c r="W1306" s="20">
        <v>104</v>
      </c>
      <c r="X1306" s="18">
        <v>15851</v>
      </c>
      <c r="Y1306" s="5">
        <v>0.39627499999999999</v>
      </c>
    </row>
    <row r="1307" spans="1:25" ht="42.75" x14ac:dyDescent="0.4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20">
        <v>86</v>
      </c>
      <c r="M1307" t="b">
        <v>0</v>
      </c>
      <c r="N1307" t="s">
        <v>8273</v>
      </c>
      <c r="O1307" s="5">
        <f t="shared" si="100"/>
        <v>0.25976666666666665</v>
      </c>
      <c r="P1307" s="18">
        <f t="shared" si="101"/>
        <v>90.616279069767444</v>
      </c>
      <c r="Q1307" t="s">
        <v>8320</v>
      </c>
      <c r="R1307" t="s">
        <v>8322</v>
      </c>
      <c r="S1307" s="10">
        <f t="shared" si="102"/>
        <v>42543.665601851855</v>
      </c>
      <c r="T1307" s="11">
        <f t="shared" si="103"/>
        <v>42572.729166666672</v>
      </c>
      <c r="U1307">
        <f t="shared" si="104"/>
        <v>29</v>
      </c>
      <c r="W1307" s="20">
        <v>86</v>
      </c>
      <c r="X1307" s="18">
        <v>7793</v>
      </c>
      <c r="Y1307" s="5">
        <v>0.25976666666666665</v>
      </c>
    </row>
    <row r="1308" spans="1:25" ht="57" x14ac:dyDescent="0.4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20">
        <v>356</v>
      </c>
      <c r="M1308" t="b">
        <v>0</v>
      </c>
      <c r="N1308" t="s">
        <v>8273</v>
      </c>
      <c r="O1308" s="5">
        <f t="shared" si="100"/>
        <v>0.65246363636363636</v>
      </c>
      <c r="P1308" s="18">
        <f t="shared" si="101"/>
        <v>201.60393258426967</v>
      </c>
      <c r="Q1308" t="s">
        <v>8320</v>
      </c>
      <c r="R1308" t="s">
        <v>8322</v>
      </c>
      <c r="S1308" s="10">
        <f t="shared" si="102"/>
        <v>41947.457569444443</v>
      </c>
      <c r="T1308" s="11">
        <f t="shared" si="103"/>
        <v>41977.457569444443</v>
      </c>
      <c r="U1308">
        <f t="shared" si="104"/>
        <v>30</v>
      </c>
      <c r="W1308" s="20">
        <v>356</v>
      </c>
      <c r="X1308" s="18">
        <v>71771</v>
      </c>
      <c r="Y1308" s="5">
        <v>0.65246363636363636</v>
      </c>
    </row>
    <row r="1309" spans="1:25" ht="28.5" x14ac:dyDescent="0.4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20">
        <v>45</v>
      </c>
      <c r="M1309" t="b">
        <v>0</v>
      </c>
      <c r="N1309" t="s">
        <v>8273</v>
      </c>
      <c r="O1309" s="5">
        <f t="shared" si="100"/>
        <v>0.11514000000000001</v>
      </c>
      <c r="P1309" s="18">
        <f t="shared" si="101"/>
        <v>127.93333333333334</v>
      </c>
      <c r="Q1309" t="s">
        <v>8320</v>
      </c>
      <c r="R1309" t="s">
        <v>8322</v>
      </c>
      <c r="S1309" s="10">
        <f t="shared" si="102"/>
        <v>42387.503229166665</v>
      </c>
      <c r="T1309" s="11">
        <f t="shared" si="103"/>
        <v>42417.503229166665</v>
      </c>
      <c r="U1309">
        <f t="shared" si="104"/>
        <v>30</v>
      </c>
      <c r="W1309" s="20">
        <v>45</v>
      </c>
      <c r="X1309" s="18">
        <v>5757</v>
      </c>
      <c r="Y1309" s="5">
        <v>0.11514000000000001</v>
      </c>
    </row>
    <row r="1310" spans="1:25" ht="28.5" x14ac:dyDescent="0.4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20">
        <v>38</v>
      </c>
      <c r="M1310" t="b">
        <v>0</v>
      </c>
      <c r="N1310" t="s">
        <v>8273</v>
      </c>
      <c r="O1310" s="5">
        <f t="shared" si="100"/>
        <v>0.11360000000000001</v>
      </c>
      <c r="P1310" s="18">
        <f t="shared" si="101"/>
        <v>29.894736842105264</v>
      </c>
      <c r="Q1310" t="s">
        <v>8320</v>
      </c>
      <c r="R1310" t="s">
        <v>8322</v>
      </c>
      <c r="S1310" s="10">
        <f t="shared" si="102"/>
        <v>42611.613564814819</v>
      </c>
      <c r="T1310" s="11">
        <f t="shared" si="103"/>
        <v>42651.613564814819</v>
      </c>
      <c r="U1310">
        <f t="shared" si="104"/>
        <v>40</v>
      </c>
      <c r="W1310" s="20">
        <v>38</v>
      </c>
      <c r="X1310" s="18">
        <v>1136</v>
      </c>
      <c r="Y1310" s="5">
        <v>0.11360000000000001</v>
      </c>
    </row>
    <row r="1311" spans="1:25" ht="42.75" x14ac:dyDescent="0.4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20">
        <v>35</v>
      </c>
      <c r="M1311" t="b">
        <v>0</v>
      </c>
      <c r="N1311" t="s">
        <v>8273</v>
      </c>
      <c r="O1311" s="5">
        <f t="shared" si="100"/>
        <v>1.1199130434782609</v>
      </c>
      <c r="P1311" s="18">
        <f t="shared" si="101"/>
        <v>367.97142857142859</v>
      </c>
      <c r="Q1311" t="s">
        <v>8320</v>
      </c>
      <c r="R1311" t="s">
        <v>8322</v>
      </c>
      <c r="S1311" s="10">
        <f t="shared" si="102"/>
        <v>42257.882731481484</v>
      </c>
      <c r="T1311" s="11">
        <f t="shared" si="103"/>
        <v>42292.882731481484</v>
      </c>
      <c r="U1311">
        <f t="shared" si="104"/>
        <v>35</v>
      </c>
      <c r="W1311" s="20">
        <v>35</v>
      </c>
      <c r="X1311" s="18">
        <v>12879</v>
      </c>
      <c r="Y1311" s="5">
        <v>1.1199130434782609</v>
      </c>
    </row>
    <row r="1312" spans="1:25" ht="42.75" x14ac:dyDescent="0.4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20">
        <v>24</v>
      </c>
      <c r="M1312" t="b">
        <v>0</v>
      </c>
      <c r="N1312" t="s">
        <v>8273</v>
      </c>
      <c r="O1312" s="5">
        <f t="shared" si="100"/>
        <v>0.155</v>
      </c>
      <c r="P1312" s="18">
        <f t="shared" si="101"/>
        <v>129.16666666666666</v>
      </c>
      <c r="Q1312" t="s">
        <v>8320</v>
      </c>
      <c r="R1312" t="s">
        <v>8322</v>
      </c>
      <c r="S1312" s="10">
        <f t="shared" si="102"/>
        <v>42556.667245370365</v>
      </c>
      <c r="T1312" s="11">
        <f t="shared" si="103"/>
        <v>42601.667245370365</v>
      </c>
      <c r="U1312">
        <f t="shared" si="104"/>
        <v>45</v>
      </c>
      <c r="W1312" s="20">
        <v>24</v>
      </c>
      <c r="X1312" s="18">
        <v>3100</v>
      </c>
      <c r="Y1312" s="5">
        <v>0.155</v>
      </c>
    </row>
    <row r="1313" spans="1:25" ht="42.75" x14ac:dyDescent="0.4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20">
        <v>100</v>
      </c>
      <c r="M1313" t="b">
        <v>0</v>
      </c>
      <c r="N1313" t="s">
        <v>8273</v>
      </c>
      <c r="O1313" s="5">
        <f t="shared" si="100"/>
        <v>0.32028000000000001</v>
      </c>
      <c r="P1313" s="18">
        <f t="shared" si="101"/>
        <v>800.7</v>
      </c>
      <c r="Q1313" t="s">
        <v>8320</v>
      </c>
      <c r="R1313" t="s">
        <v>8322</v>
      </c>
      <c r="S1313" s="10">
        <f t="shared" si="102"/>
        <v>42669.802303240736</v>
      </c>
      <c r="T1313" s="11">
        <f t="shared" si="103"/>
        <v>42704.843969907408</v>
      </c>
      <c r="U1313">
        <f t="shared" si="104"/>
        <v>35</v>
      </c>
      <c r="W1313" s="20">
        <v>100</v>
      </c>
      <c r="X1313" s="18">
        <v>80070</v>
      </c>
      <c r="Y1313" s="5">
        <v>0.32028000000000001</v>
      </c>
    </row>
    <row r="1314" spans="1:25" ht="42.75" hidden="1" x14ac:dyDescent="0.4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20">
        <v>1</v>
      </c>
      <c r="M1314" t="b">
        <v>0</v>
      </c>
      <c r="N1314" t="s">
        <v>8273</v>
      </c>
      <c r="O1314" s="5">
        <f t="shared" si="100"/>
        <v>6.0869565217391303E-3</v>
      </c>
      <c r="P1314" s="18">
        <f t="shared" si="101"/>
        <v>28</v>
      </c>
      <c r="Q1314" t="s">
        <v>8320</v>
      </c>
      <c r="R1314" t="s">
        <v>8322</v>
      </c>
      <c r="S1314" s="10">
        <f t="shared" si="102"/>
        <v>42082.702800925923</v>
      </c>
      <c r="T1314" s="11">
        <f t="shared" si="103"/>
        <v>42112.702800925923</v>
      </c>
      <c r="U1314">
        <f t="shared" si="104"/>
        <v>30</v>
      </c>
      <c r="W1314" s="20">
        <v>1</v>
      </c>
      <c r="X1314" s="18">
        <v>28</v>
      </c>
      <c r="Y1314" s="5">
        <v>6.0869565217391303E-3</v>
      </c>
    </row>
    <row r="1315" spans="1:25" ht="42.75" x14ac:dyDescent="0.4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20">
        <v>122</v>
      </c>
      <c r="M1315" t="b">
        <v>0</v>
      </c>
      <c r="N1315" t="s">
        <v>8273</v>
      </c>
      <c r="O1315" s="5">
        <f t="shared" si="100"/>
        <v>0.31114999999999998</v>
      </c>
      <c r="P1315" s="18">
        <f t="shared" si="101"/>
        <v>102.01639344262296</v>
      </c>
      <c r="Q1315" t="s">
        <v>8320</v>
      </c>
      <c r="R1315" t="s">
        <v>8322</v>
      </c>
      <c r="S1315" s="10">
        <f t="shared" si="102"/>
        <v>42402.709652777776</v>
      </c>
      <c r="T1315" s="11">
        <f t="shared" si="103"/>
        <v>42432.709652777776</v>
      </c>
      <c r="U1315">
        <f t="shared" si="104"/>
        <v>30</v>
      </c>
      <c r="W1315" s="20">
        <v>122</v>
      </c>
      <c r="X1315" s="18">
        <v>12446</v>
      </c>
      <c r="Y1315" s="5">
        <v>0.31114999999999998</v>
      </c>
    </row>
    <row r="1316" spans="1:25" ht="42.75" x14ac:dyDescent="0.4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20">
        <v>11</v>
      </c>
      <c r="M1316" t="b">
        <v>0</v>
      </c>
      <c r="N1316" t="s">
        <v>8273</v>
      </c>
      <c r="O1316" s="5">
        <f t="shared" si="100"/>
        <v>1.1266666666666666E-2</v>
      </c>
      <c r="P1316" s="18">
        <f t="shared" si="101"/>
        <v>184.36363636363637</v>
      </c>
      <c r="Q1316" t="s">
        <v>8320</v>
      </c>
      <c r="R1316" t="s">
        <v>8322</v>
      </c>
      <c r="S1316" s="10">
        <f t="shared" si="102"/>
        <v>42604.669675925921</v>
      </c>
      <c r="T1316" s="11">
        <f t="shared" si="103"/>
        <v>42664.669675925921</v>
      </c>
      <c r="U1316">
        <f t="shared" si="104"/>
        <v>60</v>
      </c>
      <c r="W1316" s="20">
        <v>11</v>
      </c>
      <c r="X1316" s="18">
        <v>2028</v>
      </c>
      <c r="Y1316" s="5">
        <v>1.1266666666666666E-2</v>
      </c>
    </row>
    <row r="1317" spans="1:25" ht="28.5" x14ac:dyDescent="0.4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20">
        <v>248</v>
      </c>
      <c r="M1317" t="b">
        <v>0</v>
      </c>
      <c r="N1317" t="s">
        <v>8273</v>
      </c>
      <c r="O1317" s="5">
        <f t="shared" si="100"/>
        <v>0.40404000000000001</v>
      </c>
      <c r="P1317" s="18">
        <f t="shared" si="101"/>
        <v>162.91935483870967</v>
      </c>
      <c r="Q1317" t="s">
        <v>8320</v>
      </c>
      <c r="R1317" t="s">
        <v>8322</v>
      </c>
      <c r="S1317" s="10">
        <f t="shared" si="102"/>
        <v>42278.498240740737</v>
      </c>
      <c r="T1317" s="11">
        <f t="shared" si="103"/>
        <v>42314.041666666672</v>
      </c>
      <c r="U1317">
        <f t="shared" si="104"/>
        <v>36</v>
      </c>
      <c r="W1317" s="20">
        <v>248</v>
      </c>
      <c r="X1317" s="18">
        <v>40404</v>
      </c>
      <c r="Y1317" s="5">
        <v>0.40404000000000001</v>
      </c>
    </row>
    <row r="1318" spans="1:25" ht="42.75" hidden="1" x14ac:dyDescent="0.4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20">
        <v>1</v>
      </c>
      <c r="M1318" t="b">
        <v>0</v>
      </c>
      <c r="N1318" t="s">
        <v>8273</v>
      </c>
      <c r="O1318" s="5">
        <f t="shared" si="100"/>
        <v>1.3333333333333333E-5</v>
      </c>
      <c r="P1318" s="18">
        <f t="shared" si="101"/>
        <v>1</v>
      </c>
      <c r="Q1318" t="s">
        <v>8320</v>
      </c>
      <c r="R1318" t="s">
        <v>8322</v>
      </c>
      <c r="S1318" s="10">
        <f t="shared" si="102"/>
        <v>42393.961909722217</v>
      </c>
      <c r="T1318" s="11">
        <f t="shared" si="103"/>
        <v>42428.961909722217</v>
      </c>
      <c r="U1318">
        <f t="shared" si="104"/>
        <v>35</v>
      </c>
      <c r="W1318" s="20">
        <v>1</v>
      </c>
      <c r="X1318" s="18">
        <v>1</v>
      </c>
      <c r="Y1318" s="5">
        <v>1.3333333333333333E-5</v>
      </c>
    </row>
    <row r="1319" spans="1:25" ht="57" x14ac:dyDescent="0.4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20">
        <v>19</v>
      </c>
      <c r="M1319" t="b">
        <v>0</v>
      </c>
      <c r="N1319" t="s">
        <v>8273</v>
      </c>
      <c r="O1319" s="5">
        <f t="shared" si="100"/>
        <v>5.7334999999999997E-2</v>
      </c>
      <c r="P1319" s="18">
        <f t="shared" si="101"/>
        <v>603.52631578947364</v>
      </c>
      <c r="Q1319" t="s">
        <v>8320</v>
      </c>
      <c r="R1319" t="s">
        <v>8322</v>
      </c>
      <c r="S1319" s="10">
        <f t="shared" si="102"/>
        <v>42520.235486111109</v>
      </c>
      <c r="T1319" s="11">
        <f t="shared" si="103"/>
        <v>42572.583333333328</v>
      </c>
      <c r="U1319">
        <f t="shared" si="104"/>
        <v>52</v>
      </c>
      <c r="W1319" s="20">
        <v>19</v>
      </c>
      <c r="X1319" s="18">
        <v>11467</v>
      </c>
      <c r="Y1319" s="5">
        <v>5.7334999999999997E-2</v>
      </c>
    </row>
    <row r="1320" spans="1:25" ht="42.75" x14ac:dyDescent="0.4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20">
        <v>135</v>
      </c>
      <c r="M1320" t="b">
        <v>0</v>
      </c>
      <c r="N1320" t="s">
        <v>8273</v>
      </c>
      <c r="O1320" s="5">
        <f t="shared" si="100"/>
        <v>0.15325</v>
      </c>
      <c r="P1320" s="18">
        <f t="shared" si="101"/>
        <v>45.407407407407405</v>
      </c>
      <c r="Q1320" t="s">
        <v>8320</v>
      </c>
      <c r="R1320" t="s">
        <v>8322</v>
      </c>
      <c r="S1320" s="10">
        <f t="shared" si="102"/>
        <v>41985.043657407412</v>
      </c>
      <c r="T1320" s="11">
        <f t="shared" si="103"/>
        <v>42015.043657407412</v>
      </c>
      <c r="U1320">
        <f t="shared" si="104"/>
        <v>30</v>
      </c>
      <c r="W1320" s="20">
        <v>135</v>
      </c>
      <c r="X1320" s="18">
        <v>6130</v>
      </c>
      <c r="Y1320" s="5">
        <v>0.15325</v>
      </c>
    </row>
    <row r="1321" spans="1:25" ht="42.75" x14ac:dyDescent="0.4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20">
        <v>9</v>
      </c>
      <c r="M1321" t="b">
        <v>0</v>
      </c>
      <c r="N1321" t="s">
        <v>8273</v>
      </c>
      <c r="O1321" s="5">
        <f t="shared" si="100"/>
        <v>0.15103448275862069</v>
      </c>
      <c r="P1321" s="18">
        <f t="shared" si="101"/>
        <v>97.333333333333329</v>
      </c>
      <c r="Q1321" t="s">
        <v>8320</v>
      </c>
      <c r="R1321" t="s">
        <v>8322</v>
      </c>
      <c r="S1321" s="10">
        <f t="shared" si="102"/>
        <v>41816.812094907407</v>
      </c>
      <c r="T1321" s="11">
        <f t="shared" si="103"/>
        <v>41831.666666666664</v>
      </c>
      <c r="U1321">
        <f t="shared" si="104"/>
        <v>15</v>
      </c>
      <c r="W1321" s="20">
        <v>9</v>
      </c>
      <c r="X1321" s="18">
        <v>876</v>
      </c>
      <c r="Y1321" s="5">
        <v>0.15103448275862069</v>
      </c>
    </row>
    <row r="1322" spans="1:25" ht="42.75" hidden="1" x14ac:dyDescent="0.4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20">
        <v>3</v>
      </c>
      <c r="M1322" t="b">
        <v>0</v>
      </c>
      <c r="N1322" t="s">
        <v>8273</v>
      </c>
      <c r="O1322" s="5">
        <f t="shared" si="100"/>
        <v>5.0299999999999997E-3</v>
      </c>
      <c r="P1322" s="18">
        <f t="shared" si="101"/>
        <v>167.66666666666666</v>
      </c>
      <c r="Q1322" t="s">
        <v>8320</v>
      </c>
      <c r="R1322" t="s">
        <v>8322</v>
      </c>
      <c r="S1322" s="10">
        <f t="shared" si="102"/>
        <v>42705.690347222218</v>
      </c>
      <c r="T1322" s="11">
        <f t="shared" si="103"/>
        <v>42734.958333333328</v>
      </c>
      <c r="U1322">
        <f t="shared" si="104"/>
        <v>29</v>
      </c>
      <c r="W1322" s="20">
        <v>3</v>
      </c>
      <c r="X1322" s="18">
        <v>503</v>
      </c>
      <c r="Y1322" s="5">
        <v>5.0299999999999997E-3</v>
      </c>
    </row>
    <row r="1323" spans="1:25" ht="42.75" x14ac:dyDescent="0.4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20">
        <v>7</v>
      </c>
      <c r="M1323" t="b">
        <v>0</v>
      </c>
      <c r="N1323" t="s">
        <v>8273</v>
      </c>
      <c r="O1323" s="5">
        <f t="shared" si="100"/>
        <v>1.3028138528138528E-2</v>
      </c>
      <c r="P1323" s="18">
        <f t="shared" si="101"/>
        <v>859.85714285714289</v>
      </c>
      <c r="Q1323" t="s">
        <v>8320</v>
      </c>
      <c r="R1323" t="s">
        <v>8322</v>
      </c>
      <c r="S1323" s="10">
        <f t="shared" si="102"/>
        <v>42697.74927083333</v>
      </c>
      <c r="T1323" s="11">
        <f t="shared" si="103"/>
        <v>42727.74927083333</v>
      </c>
      <c r="U1323">
        <f t="shared" si="104"/>
        <v>30</v>
      </c>
      <c r="W1323" s="20">
        <v>7</v>
      </c>
      <c r="X1323" s="18">
        <v>6019</v>
      </c>
      <c r="Y1323" s="5">
        <v>1.3028138528138528E-2</v>
      </c>
    </row>
    <row r="1324" spans="1:25" ht="42.75" hidden="1" x14ac:dyDescent="0.4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20">
        <v>4</v>
      </c>
      <c r="M1324" t="b">
        <v>0</v>
      </c>
      <c r="N1324" t="s">
        <v>8273</v>
      </c>
      <c r="O1324" s="5">
        <f t="shared" si="100"/>
        <v>3.0285714285714286E-3</v>
      </c>
      <c r="P1324" s="18">
        <f t="shared" si="101"/>
        <v>26.5</v>
      </c>
      <c r="Q1324" t="s">
        <v>8320</v>
      </c>
      <c r="R1324" t="s">
        <v>8322</v>
      </c>
      <c r="S1324" s="10">
        <f t="shared" si="102"/>
        <v>42115.656539351854</v>
      </c>
      <c r="T1324" s="11">
        <f t="shared" si="103"/>
        <v>42145.656539351854</v>
      </c>
      <c r="U1324">
        <f t="shared" si="104"/>
        <v>30</v>
      </c>
      <c r="W1324" s="20">
        <v>4</v>
      </c>
      <c r="X1324" s="18">
        <v>106</v>
      </c>
      <c r="Y1324" s="5">
        <v>3.0285714285714286E-3</v>
      </c>
    </row>
    <row r="1325" spans="1:25" ht="42.75" x14ac:dyDescent="0.4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20">
        <v>44</v>
      </c>
      <c r="M1325" t="b">
        <v>0</v>
      </c>
      <c r="N1325" t="s">
        <v>8273</v>
      </c>
      <c r="O1325" s="5">
        <f t="shared" si="100"/>
        <v>8.8800000000000004E-2</v>
      </c>
      <c r="P1325" s="18">
        <f t="shared" si="101"/>
        <v>30.272727272727273</v>
      </c>
      <c r="Q1325" t="s">
        <v>8320</v>
      </c>
      <c r="R1325" t="s">
        <v>8322</v>
      </c>
      <c r="S1325" s="10">
        <f t="shared" si="102"/>
        <v>42451.698449074072</v>
      </c>
      <c r="T1325" s="11">
        <f t="shared" si="103"/>
        <v>42486.288194444445</v>
      </c>
      <c r="U1325">
        <f t="shared" si="104"/>
        <v>35</v>
      </c>
      <c r="W1325" s="20">
        <v>44</v>
      </c>
      <c r="X1325" s="18">
        <v>1332</v>
      </c>
      <c r="Y1325" s="5">
        <v>8.8800000000000004E-2</v>
      </c>
    </row>
    <row r="1326" spans="1:25" ht="42.75" x14ac:dyDescent="0.4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20">
        <v>90</v>
      </c>
      <c r="M1326" t="b">
        <v>0</v>
      </c>
      <c r="N1326" t="s">
        <v>8273</v>
      </c>
      <c r="O1326" s="5">
        <f t="shared" si="100"/>
        <v>9.8400000000000001E-2</v>
      </c>
      <c r="P1326" s="18">
        <f t="shared" si="101"/>
        <v>54.666666666666664</v>
      </c>
      <c r="Q1326" t="s">
        <v>8320</v>
      </c>
      <c r="R1326" t="s">
        <v>8322</v>
      </c>
      <c r="S1326" s="10">
        <f t="shared" si="102"/>
        <v>42626.633703703701</v>
      </c>
      <c r="T1326" s="11">
        <f t="shared" si="103"/>
        <v>42656.633703703701</v>
      </c>
      <c r="U1326">
        <f t="shared" si="104"/>
        <v>30</v>
      </c>
      <c r="W1326" s="20">
        <v>90</v>
      </c>
      <c r="X1326" s="18">
        <v>4920</v>
      </c>
      <c r="Y1326" s="5">
        <v>9.8400000000000001E-2</v>
      </c>
    </row>
    <row r="1327" spans="1:25" ht="42.75" x14ac:dyDescent="0.4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20">
        <v>8</v>
      </c>
      <c r="M1327" t="b">
        <v>0</v>
      </c>
      <c r="N1327" t="s">
        <v>8273</v>
      </c>
      <c r="O1327" s="5">
        <f t="shared" si="100"/>
        <v>2.4299999999999999E-2</v>
      </c>
      <c r="P1327" s="18">
        <f t="shared" si="101"/>
        <v>60.75</v>
      </c>
      <c r="Q1327" t="s">
        <v>8320</v>
      </c>
      <c r="R1327" t="s">
        <v>8322</v>
      </c>
      <c r="S1327" s="10">
        <f t="shared" si="102"/>
        <v>42704.086053240739</v>
      </c>
      <c r="T1327" s="11">
        <f t="shared" si="103"/>
        <v>42734.086053240739</v>
      </c>
      <c r="U1327">
        <f t="shared" si="104"/>
        <v>30</v>
      </c>
      <c r="W1327" s="20">
        <v>8</v>
      </c>
      <c r="X1327" s="18">
        <v>486</v>
      </c>
      <c r="Y1327" s="5">
        <v>2.4299999999999999E-2</v>
      </c>
    </row>
    <row r="1328" spans="1:25" ht="42.75" x14ac:dyDescent="0.4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20">
        <v>11</v>
      </c>
      <c r="M1328" t="b">
        <v>0</v>
      </c>
      <c r="N1328" t="s">
        <v>8273</v>
      </c>
      <c r="O1328" s="5">
        <f t="shared" si="100"/>
        <v>1.1299999999999999E-2</v>
      </c>
      <c r="P1328" s="18">
        <f t="shared" si="101"/>
        <v>102.72727272727273</v>
      </c>
      <c r="Q1328" t="s">
        <v>8320</v>
      </c>
      <c r="R1328" t="s">
        <v>8322</v>
      </c>
      <c r="S1328" s="10">
        <f t="shared" si="102"/>
        <v>41974.791990740734</v>
      </c>
      <c r="T1328" s="11">
        <f t="shared" si="103"/>
        <v>42019.791990740734</v>
      </c>
      <c r="U1328">
        <f t="shared" si="104"/>
        <v>45</v>
      </c>
      <c r="W1328" s="20">
        <v>11</v>
      </c>
      <c r="X1328" s="18">
        <v>1130</v>
      </c>
      <c r="Y1328" s="5">
        <v>1.1299999999999999E-2</v>
      </c>
    </row>
    <row r="1329" spans="1:25" ht="42.75" x14ac:dyDescent="0.4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20">
        <v>41</v>
      </c>
      <c r="M1329" t="b">
        <v>0</v>
      </c>
      <c r="N1329" t="s">
        <v>8273</v>
      </c>
      <c r="O1329" s="5">
        <f t="shared" si="100"/>
        <v>3.5520833333333335E-2</v>
      </c>
      <c r="P1329" s="18">
        <f t="shared" si="101"/>
        <v>41.585365853658537</v>
      </c>
      <c r="Q1329" t="s">
        <v>8320</v>
      </c>
      <c r="R1329" t="s">
        <v>8322</v>
      </c>
      <c r="S1329" s="10">
        <f t="shared" si="102"/>
        <v>42123.678645833337</v>
      </c>
      <c r="T1329" s="11">
        <f t="shared" si="103"/>
        <v>42153.678645833337</v>
      </c>
      <c r="U1329">
        <f t="shared" si="104"/>
        <v>30</v>
      </c>
      <c r="W1329" s="20">
        <v>41</v>
      </c>
      <c r="X1329" s="18">
        <v>1705</v>
      </c>
      <c r="Y1329" s="5">
        <v>3.5520833333333335E-2</v>
      </c>
    </row>
    <row r="1330" spans="1:25" ht="42.75" x14ac:dyDescent="0.4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20">
        <v>15</v>
      </c>
      <c r="M1330" t="b">
        <v>0</v>
      </c>
      <c r="N1330" t="s">
        <v>8273</v>
      </c>
      <c r="O1330" s="5">
        <f t="shared" si="100"/>
        <v>2.3306666666666667E-2</v>
      </c>
      <c r="P1330" s="18">
        <f t="shared" si="101"/>
        <v>116.53333333333333</v>
      </c>
      <c r="Q1330" t="s">
        <v>8320</v>
      </c>
      <c r="R1330" t="s">
        <v>8322</v>
      </c>
      <c r="S1330" s="10">
        <f t="shared" si="102"/>
        <v>42612.642754629633</v>
      </c>
      <c r="T1330" s="11">
        <f t="shared" si="103"/>
        <v>42657.642754629633</v>
      </c>
      <c r="U1330">
        <f t="shared" si="104"/>
        <v>45</v>
      </c>
      <c r="W1330" s="20">
        <v>15</v>
      </c>
      <c r="X1330" s="18">
        <v>1748</v>
      </c>
      <c r="Y1330" s="5">
        <v>2.3306666666666667E-2</v>
      </c>
    </row>
    <row r="1331" spans="1:25" ht="42.75" hidden="1" x14ac:dyDescent="0.4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20">
        <v>9</v>
      </c>
      <c r="M1331" t="b">
        <v>0</v>
      </c>
      <c r="N1331" t="s">
        <v>8273</v>
      </c>
      <c r="O1331" s="5">
        <f t="shared" si="100"/>
        <v>8.1600000000000006E-3</v>
      </c>
      <c r="P1331" s="18">
        <f t="shared" si="101"/>
        <v>45.333333333333336</v>
      </c>
      <c r="Q1331" t="s">
        <v>8320</v>
      </c>
      <c r="R1331" t="s">
        <v>8322</v>
      </c>
      <c r="S1331" s="10">
        <f t="shared" si="102"/>
        <v>41935.221585648149</v>
      </c>
      <c r="T1331" s="11">
        <f t="shared" si="103"/>
        <v>41975.263252314813</v>
      </c>
      <c r="U1331">
        <f t="shared" si="104"/>
        <v>40</v>
      </c>
      <c r="W1331" s="20">
        <v>9</v>
      </c>
      <c r="X1331" s="18">
        <v>408</v>
      </c>
      <c r="Y1331" s="5">
        <v>8.1600000000000006E-3</v>
      </c>
    </row>
    <row r="1332" spans="1:25" ht="42.75" x14ac:dyDescent="0.4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20">
        <v>50</v>
      </c>
      <c r="M1332" t="b">
        <v>0</v>
      </c>
      <c r="N1332" t="s">
        <v>8273</v>
      </c>
      <c r="O1332" s="5">
        <f t="shared" si="100"/>
        <v>0.22494285714285714</v>
      </c>
      <c r="P1332" s="18">
        <f t="shared" si="101"/>
        <v>157.46</v>
      </c>
      <c r="Q1332" t="s">
        <v>8320</v>
      </c>
      <c r="R1332" t="s">
        <v>8322</v>
      </c>
      <c r="S1332" s="10">
        <f t="shared" si="102"/>
        <v>42522.276724537034</v>
      </c>
      <c r="T1332" s="11">
        <f t="shared" si="103"/>
        <v>42553.166666666672</v>
      </c>
      <c r="U1332">
        <f t="shared" si="104"/>
        <v>31</v>
      </c>
      <c r="W1332" s="20">
        <v>50</v>
      </c>
      <c r="X1332" s="18">
        <v>7873</v>
      </c>
      <c r="Y1332" s="5">
        <v>0.22494285714285714</v>
      </c>
    </row>
    <row r="1333" spans="1:25" ht="42.75" x14ac:dyDescent="0.4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20">
        <v>34</v>
      </c>
      <c r="M1333" t="b">
        <v>0</v>
      </c>
      <c r="N1333" t="s">
        <v>8273</v>
      </c>
      <c r="O1333" s="5">
        <f t="shared" si="100"/>
        <v>1.3668E-2</v>
      </c>
      <c r="P1333" s="18">
        <f t="shared" si="101"/>
        <v>100.5</v>
      </c>
      <c r="Q1333" t="s">
        <v>8320</v>
      </c>
      <c r="R1333" t="s">
        <v>8322</v>
      </c>
      <c r="S1333" s="10">
        <f t="shared" si="102"/>
        <v>42569.50409722222</v>
      </c>
      <c r="T1333" s="11">
        <f t="shared" si="103"/>
        <v>42599.50409722222</v>
      </c>
      <c r="U1333">
        <f t="shared" si="104"/>
        <v>30</v>
      </c>
      <c r="W1333" s="20">
        <v>34</v>
      </c>
      <c r="X1333" s="18">
        <v>3417</v>
      </c>
      <c r="Y1333" s="5">
        <v>1.3668E-2</v>
      </c>
    </row>
    <row r="1334" spans="1:25" ht="42.75" hidden="1" x14ac:dyDescent="0.4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20">
        <v>0</v>
      </c>
      <c r="M1334" t="b">
        <v>0</v>
      </c>
      <c r="N1334" t="s">
        <v>8273</v>
      </c>
      <c r="O1334" s="5">
        <f t="shared" si="100"/>
        <v>0</v>
      </c>
      <c r="P1334" s="18" t="e">
        <f t="shared" si="101"/>
        <v>#DIV/0!</v>
      </c>
      <c r="Q1334" t="s">
        <v>8320</v>
      </c>
      <c r="R1334" t="s">
        <v>8322</v>
      </c>
      <c r="S1334" s="10">
        <f t="shared" si="102"/>
        <v>42732.060277777782</v>
      </c>
      <c r="T1334" s="11">
        <f t="shared" si="103"/>
        <v>42762.060277777782</v>
      </c>
      <c r="U1334">
        <f t="shared" si="104"/>
        <v>30</v>
      </c>
      <c r="W1334" s="20">
        <v>0</v>
      </c>
      <c r="X1334" s="18">
        <v>0</v>
      </c>
      <c r="Y1334" s="5">
        <v>0</v>
      </c>
    </row>
    <row r="1335" spans="1:25" ht="42.75" hidden="1" x14ac:dyDescent="0.4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20">
        <v>0</v>
      </c>
      <c r="M1335" t="b">
        <v>0</v>
      </c>
      <c r="N1335" t="s">
        <v>8273</v>
      </c>
      <c r="O1335" s="5">
        <f t="shared" si="100"/>
        <v>0</v>
      </c>
      <c r="P1335" s="18" t="e">
        <f t="shared" si="101"/>
        <v>#DIV/0!</v>
      </c>
      <c r="Q1335" t="s">
        <v>8320</v>
      </c>
      <c r="R1335" t="s">
        <v>8322</v>
      </c>
      <c r="S1335" s="10">
        <f t="shared" si="102"/>
        <v>41806.106770833336</v>
      </c>
      <c r="T1335" s="11">
        <f t="shared" si="103"/>
        <v>41836.106770833336</v>
      </c>
      <c r="U1335">
        <f t="shared" si="104"/>
        <v>30</v>
      </c>
      <c r="W1335" s="20">
        <v>0</v>
      </c>
      <c r="X1335" s="18">
        <v>0</v>
      </c>
      <c r="Y1335" s="5">
        <v>0</v>
      </c>
    </row>
    <row r="1336" spans="1:25" ht="42.75" x14ac:dyDescent="0.4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20">
        <v>276</v>
      </c>
      <c r="M1336" t="b">
        <v>0</v>
      </c>
      <c r="N1336" t="s">
        <v>8273</v>
      </c>
      <c r="O1336" s="5">
        <f t="shared" si="100"/>
        <v>0.10754135338345865</v>
      </c>
      <c r="P1336" s="18">
        <f t="shared" si="101"/>
        <v>51.822463768115945</v>
      </c>
      <c r="Q1336" t="s">
        <v>8320</v>
      </c>
      <c r="R1336" t="s">
        <v>8322</v>
      </c>
      <c r="S1336" s="10">
        <f t="shared" si="102"/>
        <v>42410.774155092593</v>
      </c>
      <c r="T1336" s="11">
        <f t="shared" si="103"/>
        <v>42440.774155092593</v>
      </c>
      <c r="U1336">
        <f t="shared" si="104"/>
        <v>30</v>
      </c>
      <c r="W1336" s="20">
        <v>276</v>
      </c>
      <c r="X1336" s="18">
        <v>14303</v>
      </c>
      <c r="Y1336" s="5">
        <v>0.10754135338345865</v>
      </c>
    </row>
    <row r="1337" spans="1:25" ht="42.75" x14ac:dyDescent="0.4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20">
        <v>16</v>
      </c>
      <c r="M1337" t="b">
        <v>0</v>
      </c>
      <c r="N1337" t="s">
        <v>8273</v>
      </c>
      <c r="O1337" s="5">
        <f t="shared" si="100"/>
        <v>0.1976</v>
      </c>
      <c r="P1337" s="18">
        <f t="shared" si="101"/>
        <v>308.75</v>
      </c>
      <c r="Q1337" t="s">
        <v>8320</v>
      </c>
      <c r="R1337" t="s">
        <v>8322</v>
      </c>
      <c r="S1337" s="10">
        <f t="shared" si="102"/>
        <v>42313.936365740738</v>
      </c>
      <c r="T1337" s="11">
        <f t="shared" si="103"/>
        <v>42343.936365740738</v>
      </c>
      <c r="U1337">
        <f t="shared" si="104"/>
        <v>30</v>
      </c>
      <c r="W1337" s="20">
        <v>16</v>
      </c>
      <c r="X1337" s="18">
        <v>4940</v>
      </c>
      <c r="Y1337" s="5">
        <v>0.1976</v>
      </c>
    </row>
    <row r="1338" spans="1:25" ht="42.75" x14ac:dyDescent="0.4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20">
        <v>224</v>
      </c>
      <c r="M1338" t="b">
        <v>0</v>
      </c>
      <c r="N1338" t="s">
        <v>8273</v>
      </c>
      <c r="O1338" s="5">
        <f t="shared" si="100"/>
        <v>0.84946999999999995</v>
      </c>
      <c r="P1338" s="18">
        <f t="shared" si="101"/>
        <v>379.22767857142856</v>
      </c>
      <c r="Q1338" t="s">
        <v>8320</v>
      </c>
      <c r="R1338" t="s">
        <v>8322</v>
      </c>
      <c r="S1338" s="10">
        <f t="shared" si="102"/>
        <v>41955.863750000004</v>
      </c>
      <c r="T1338" s="11">
        <f t="shared" si="103"/>
        <v>41990.863750000004</v>
      </c>
      <c r="U1338">
        <f t="shared" si="104"/>
        <v>35</v>
      </c>
      <c r="W1338" s="20">
        <v>224</v>
      </c>
      <c r="X1338" s="18">
        <v>84947</v>
      </c>
      <c r="Y1338" s="5">
        <v>0.84946999999999995</v>
      </c>
    </row>
    <row r="1339" spans="1:25" ht="42.75" x14ac:dyDescent="0.4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20">
        <v>140</v>
      </c>
      <c r="M1339" t="b">
        <v>0</v>
      </c>
      <c r="N1339" t="s">
        <v>8273</v>
      </c>
      <c r="O1339" s="5">
        <f t="shared" si="100"/>
        <v>0.49381999999999998</v>
      </c>
      <c r="P1339" s="18">
        <f t="shared" si="101"/>
        <v>176.36428571428573</v>
      </c>
      <c r="Q1339" t="s">
        <v>8320</v>
      </c>
      <c r="R1339" t="s">
        <v>8322</v>
      </c>
      <c r="S1339" s="10">
        <f t="shared" si="102"/>
        <v>42767.577303240745</v>
      </c>
      <c r="T1339" s="11">
        <f t="shared" si="103"/>
        <v>42797.577303240745</v>
      </c>
      <c r="U1339">
        <f t="shared" si="104"/>
        <v>30</v>
      </c>
      <c r="W1339" s="20">
        <v>140</v>
      </c>
      <c r="X1339" s="18">
        <v>24691</v>
      </c>
      <c r="Y1339" s="5">
        <v>0.49381999999999998</v>
      </c>
    </row>
    <row r="1340" spans="1:25" ht="42.75" x14ac:dyDescent="0.4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20">
        <v>15</v>
      </c>
      <c r="M1340" t="b">
        <v>0</v>
      </c>
      <c r="N1340" t="s">
        <v>8273</v>
      </c>
      <c r="O1340" s="5">
        <f t="shared" si="100"/>
        <v>3.3033333333333331E-2</v>
      </c>
      <c r="P1340" s="18">
        <f t="shared" si="101"/>
        <v>66.066666666666663</v>
      </c>
      <c r="Q1340" t="s">
        <v>8320</v>
      </c>
      <c r="R1340" t="s">
        <v>8322</v>
      </c>
      <c r="S1340" s="10">
        <f t="shared" si="102"/>
        <v>42188.803622685184</v>
      </c>
      <c r="T1340" s="11">
        <f t="shared" si="103"/>
        <v>42218.803622685184</v>
      </c>
      <c r="U1340">
        <f t="shared" si="104"/>
        <v>30</v>
      </c>
      <c r="W1340" s="20">
        <v>15</v>
      </c>
      <c r="X1340" s="18">
        <v>991</v>
      </c>
      <c r="Y1340" s="5">
        <v>3.3033333333333331E-2</v>
      </c>
    </row>
    <row r="1341" spans="1:25" ht="28.5" x14ac:dyDescent="0.4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20">
        <v>37</v>
      </c>
      <c r="M1341" t="b">
        <v>0</v>
      </c>
      <c r="N1341" t="s">
        <v>8273</v>
      </c>
      <c r="O1341" s="5">
        <f t="shared" si="100"/>
        <v>6.6339999999999996E-2</v>
      </c>
      <c r="P1341" s="18">
        <f t="shared" si="101"/>
        <v>89.648648648648646</v>
      </c>
      <c r="Q1341" t="s">
        <v>8320</v>
      </c>
      <c r="R1341" t="s">
        <v>8322</v>
      </c>
      <c r="S1341" s="10">
        <f t="shared" si="102"/>
        <v>41936.647164351853</v>
      </c>
      <c r="T1341" s="11">
        <f t="shared" si="103"/>
        <v>41981.688831018517</v>
      </c>
      <c r="U1341">
        <f t="shared" si="104"/>
        <v>45</v>
      </c>
      <c r="W1341" s="20">
        <v>37</v>
      </c>
      <c r="X1341" s="18">
        <v>3317</v>
      </c>
      <c r="Y1341" s="5">
        <v>6.6339999999999996E-2</v>
      </c>
    </row>
    <row r="1342" spans="1:25" ht="42.75" hidden="1" x14ac:dyDescent="0.4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20">
        <v>0</v>
      </c>
      <c r="M1342" t="b">
        <v>0</v>
      </c>
      <c r="N1342" t="s">
        <v>8273</v>
      </c>
      <c r="O1342" s="5">
        <f t="shared" si="100"/>
        <v>0</v>
      </c>
      <c r="P1342" s="18" t="e">
        <f t="shared" si="101"/>
        <v>#DIV/0!</v>
      </c>
      <c r="Q1342" t="s">
        <v>8320</v>
      </c>
      <c r="R1342" t="s">
        <v>8322</v>
      </c>
      <c r="S1342" s="10">
        <f t="shared" si="102"/>
        <v>41836.595520833333</v>
      </c>
      <c r="T1342" s="11">
        <f t="shared" si="103"/>
        <v>41866.595520833333</v>
      </c>
      <c r="U1342">
        <f t="shared" si="104"/>
        <v>30</v>
      </c>
      <c r="W1342" s="20">
        <v>0</v>
      </c>
      <c r="X1342" s="18">
        <v>0</v>
      </c>
      <c r="Y1342" s="5">
        <v>0</v>
      </c>
    </row>
    <row r="1343" spans="1:25" ht="42.75" x14ac:dyDescent="0.4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20">
        <v>46</v>
      </c>
      <c r="M1343" t="b">
        <v>0</v>
      </c>
      <c r="N1343" t="s">
        <v>8273</v>
      </c>
      <c r="O1343" s="5">
        <f t="shared" si="100"/>
        <v>0.7036</v>
      </c>
      <c r="P1343" s="18">
        <f t="shared" si="101"/>
        <v>382.39130434782606</v>
      </c>
      <c r="Q1343" t="s">
        <v>8320</v>
      </c>
      <c r="R1343" t="s">
        <v>8322</v>
      </c>
      <c r="S1343" s="10">
        <f t="shared" si="102"/>
        <v>42612.624039351853</v>
      </c>
      <c r="T1343" s="11">
        <f t="shared" si="103"/>
        <v>42644.624039351853</v>
      </c>
      <c r="U1343">
        <f t="shared" si="104"/>
        <v>32</v>
      </c>
      <c r="W1343" s="20">
        <v>46</v>
      </c>
      <c r="X1343" s="18">
        <v>17590</v>
      </c>
      <c r="Y1343" s="5">
        <v>0.7036</v>
      </c>
    </row>
    <row r="1344" spans="1:25" ht="42.75" hidden="1" x14ac:dyDescent="0.4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20">
        <v>1</v>
      </c>
      <c r="M1344" t="b">
        <v>0</v>
      </c>
      <c r="N1344" t="s">
        <v>8273</v>
      </c>
      <c r="O1344" s="5">
        <f t="shared" si="100"/>
        <v>2E-3</v>
      </c>
      <c r="P1344" s="18">
        <f t="shared" si="101"/>
        <v>100</v>
      </c>
      <c r="Q1344" t="s">
        <v>8320</v>
      </c>
      <c r="R1344" t="s">
        <v>8322</v>
      </c>
      <c r="S1344" s="10">
        <f t="shared" si="102"/>
        <v>42172.816423611104</v>
      </c>
      <c r="T1344" s="11">
        <f t="shared" si="103"/>
        <v>42202.816423611104</v>
      </c>
      <c r="U1344">
        <f t="shared" si="104"/>
        <v>30</v>
      </c>
      <c r="W1344" s="20">
        <v>1</v>
      </c>
      <c r="X1344" s="18">
        <v>100</v>
      </c>
      <c r="Y1344" s="5">
        <v>2E-3</v>
      </c>
    </row>
    <row r="1345" spans="1:25" ht="42.75" x14ac:dyDescent="0.4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20">
        <v>323</v>
      </c>
      <c r="M1345" t="b">
        <v>0</v>
      </c>
      <c r="N1345" t="s">
        <v>8273</v>
      </c>
      <c r="O1345" s="5">
        <f t="shared" si="100"/>
        <v>1.02298</v>
      </c>
      <c r="P1345" s="18">
        <f t="shared" si="101"/>
        <v>158.35603715170279</v>
      </c>
      <c r="Q1345" t="s">
        <v>8320</v>
      </c>
      <c r="R1345" t="s">
        <v>8322</v>
      </c>
      <c r="S1345" s="10">
        <f t="shared" si="102"/>
        <v>42542.526423611111</v>
      </c>
      <c r="T1345" s="11">
        <f t="shared" si="103"/>
        <v>42601.165972222225</v>
      </c>
      <c r="U1345">
        <f t="shared" si="104"/>
        <v>59</v>
      </c>
      <c r="W1345" s="20">
        <v>323</v>
      </c>
      <c r="X1345" s="18">
        <v>51149</v>
      </c>
      <c r="Y1345" s="5">
        <v>1.02298</v>
      </c>
    </row>
    <row r="1346" spans="1:25" ht="42.75" x14ac:dyDescent="0.4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20">
        <v>139</v>
      </c>
      <c r="M1346" t="b">
        <v>1</v>
      </c>
      <c r="N1346" t="s">
        <v>8274</v>
      </c>
      <c r="O1346" s="5">
        <f t="shared" si="100"/>
        <v>3.7773333333333334</v>
      </c>
      <c r="P1346" s="18">
        <f t="shared" si="101"/>
        <v>40.762589928057551</v>
      </c>
      <c r="Q1346" t="s">
        <v>8323</v>
      </c>
      <c r="R1346" t="s">
        <v>8324</v>
      </c>
      <c r="S1346" s="10">
        <f t="shared" si="102"/>
        <v>42522.789803240739</v>
      </c>
      <c r="T1346" s="11">
        <f t="shared" si="103"/>
        <v>42551.789803240739</v>
      </c>
      <c r="U1346">
        <f t="shared" si="104"/>
        <v>29</v>
      </c>
      <c r="W1346" s="20">
        <v>139</v>
      </c>
      <c r="X1346" s="18">
        <v>5666</v>
      </c>
      <c r="Y1346" s="5">
        <v>3.7773333333333334</v>
      </c>
    </row>
    <row r="1347" spans="1:25" ht="42.75" x14ac:dyDescent="0.4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20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18">
        <f t="shared" ref="P1347:P1410" si="106">E1347/L1347</f>
        <v>53.571428571428569</v>
      </c>
      <c r="Q1347" t="s">
        <v>8323</v>
      </c>
      <c r="R1347" t="s">
        <v>8324</v>
      </c>
      <c r="S1347" s="10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_xlfn.DAYS(T1347,S1347)</f>
        <v>35</v>
      </c>
      <c r="W1347" s="20">
        <v>7</v>
      </c>
      <c r="X1347" s="18">
        <v>375</v>
      </c>
      <c r="Y1347" s="5">
        <v>1.25</v>
      </c>
    </row>
    <row r="1348" spans="1:25" ht="42.75" x14ac:dyDescent="0.4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20">
        <v>149</v>
      </c>
      <c r="M1348" t="b">
        <v>1</v>
      </c>
      <c r="N1348" t="s">
        <v>8274</v>
      </c>
      <c r="O1348" s="5">
        <f t="shared" si="105"/>
        <v>1.473265306122449</v>
      </c>
      <c r="P1348" s="18">
        <f t="shared" si="106"/>
        <v>48.449664429530202</v>
      </c>
      <c r="Q1348" t="s">
        <v>8323</v>
      </c>
      <c r="R1348" t="s">
        <v>8324</v>
      </c>
      <c r="S1348" s="10">
        <f t="shared" si="107"/>
        <v>41422.075821759259</v>
      </c>
      <c r="T1348" s="11">
        <f t="shared" si="108"/>
        <v>41452.075821759259</v>
      </c>
      <c r="U1348">
        <f t="shared" si="109"/>
        <v>30</v>
      </c>
      <c r="W1348" s="20">
        <v>149</v>
      </c>
      <c r="X1348" s="18">
        <v>7219</v>
      </c>
      <c r="Y1348" s="5">
        <v>1.473265306122449</v>
      </c>
    </row>
    <row r="1349" spans="1:25" ht="42.75" x14ac:dyDescent="0.4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20">
        <v>31</v>
      </c>
      <c r="M1349" t="b">
        <v>1</v>
      </c>
      <c r="N1349" t="s">
        <v>8274</v>
      </c>
      <c r="O1349" s="5">
        <f t="shared" si="105"/>
        <v>1.022</v>
      </c>
      <c r="P1349" s="18">
        <f t="shared" si="106"/>
        <v>82.41935483870968</v>
      </c>
      <c r="Q1349" t="s">
        <v>8323</v>
      </c>
      <c r="R1349" t="s">
        <v>8324</v>
      </c>
      <c r="S1349" s="10">
        <f t="shared" si="107"/>
        <v>42040.638020833328</v>
      </c>
      <c r="T1349" s="11">
        <f t="shared" si="108"/>
        <v>42070.638020833328</v>
      </c>
      <c r="U1349">
        <f t="shared" si="109"/>
        <v>30</v>
      </c>
      <c r="W1349" s="20">
        <v>31</v>
      </c>
      <c r="X1349" s="18">
        <v>2555</v>
      </c>
      <c r="Y1349" s="5">
        <v>1.022</v>
      </c>
    </row>
    <row r="1350" spans="1:25" ht="42.75" x14ac:dyDescent="0.4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20">
        <v>26</v>
      </c>
      <c r="M1350" t="b">
        <v>1</v>
      </c>
      <c r="N1350" t="s">
        <v>8274</v>
      </c>
      <c r="O1350" s="5">
        <f t="shared" si="105"/>
        <v>1.018723404255319</v>
      </c>
      <c r="P1350" s="18">
        <f t="shared" si="106"/>
        <v>230.19230769230768</v>
      </c>
      <c r="Q1350" t="s">
        <v>8323</v>
      </c>
      <c r="R1350" t="s">
        <v>8324</v>
      </c>
      <c r="S1350" s="10">
        <f t="shared" si="107"/>
        <v>41963.506168981476</v>
      </c>
      <c r="T1350" s="11">
        <f t="shared" si="108"/>
        <v>41991.506168981476</v>
      </c>
      <c r="U1350">
        <f t="shared" si="109"/>
        <v>28</v>
      </c>
      <c r="W1350" s="20">
        <v>26</v>
      </c>
      <c r="X1350" s="18">
        <v>5985</v>
      </c>
      <c r="Y1350" s="5">
        <v>1.018723404255319</v>
      </c>
    </row>
    <row r="1351" spans="1:25" ht="42.75" x14ac:dyDescent="0.4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20">
        <v>172</v>
      </c>
      <c r="M1351" t="b">
        <v>1</v>
      </c>
      <c r="N1351" t="s">
        <v>8274</v>
      </c>
      <c r="O1351" s="5">
        <f t="shared" si="105"/>
        <v>2.0419999999999998</v>
      </c>
      <c r="P1351" s="18">
        <f t="shared" si="106"/>
        <v>59.360465116279073</v>
      </c>
      <c r="Q1351" t="s">
        <v>8323</v>
      </c>
      <c r="R1351" t="s">
        <v>8324</v>
      </c>
      <c r="S1351" s="10">
        <f t="shared" si="107"/>
        <v>42317.33258101852</v>
      </c>
      <c r="T1351" s="11">
        <f t="shared" si="108"/>
        <v>42354.290972222225</v>
      </c>
      <c r="U1351">
        <f t="shared" si="109"/>
        <v>37</v>
      </c>
      <c r="W1351" s="20">
        <v>172</v>
      </c>
      <c r="X1351" s="18">
        <v>10210</v>
      </c>
      <c r="Y1351" s="5">
        <v>2.0419999999999998</v>
      </c>
    </row>
    <row r="1352" spans="1:25" ht="42.75" x14ac:dyDescent="0.4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20">
        <v>78</v>
      </c>
      <c r="M1352" t="b">
        <v>1</v>
      </c>
      <c r="N1352" t="s">
        <v>8274</v>
      </c>
      <c r="O1352" s="5">
        <f t="shared" si="105"/>
        <v>1.0405</v>
      </c>
      <c r="P1352" s="18">
        <f t="shared" si="106"/>
        <v>66.698717948717942</v>
      </c>
      <c r="Q1352" t="s">
        <v>8323</v>
      </c>
      <c r="R1352" t="s">
        <v>8324</v>
      </c>
      <c r="S1352" s="10">
        <f t="shared" si="107"/>
        <v>42334.013124999998</v>
      </c>
      <c r="T1352" s="11">
        <f t="shared" si="108"/>
        <v>42364.013124999998</v>
      </c>
      <c r="U1352">
        <f t="shared" si="109"/>
        <v>30</v>
      </c>
      <c r="W1352" s="20">
        <v>78</v>
      </c>
      <c r="X1352" s="18">
        <v>5202.5</v>
      </c>
      <c r="Y1352" s="5">
        <v>1.0405</v>
      </c>
    </row>
    <row r="1353" spans="1:25" ht="28.5" x14ac:dyDescent="0.4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20">
        <v>120</v>
      </c>
      <c r="M1353" t="b">
        <v>1</v>
      </c>
      <c r="N1353" t="s">
        <v>8274</v>
      </c>
      <c r="O1353" s="5">
        <f t="shared" si="105"/>
        <v>1.0126500000000001</v>
      </c>
      <c r="P1353" s="18">
        <f t="shared" si="106"/>
        <v>168.77500000000001</v>
      </c>
      <c r="Q1353" t="s">
        <v>8323</v>
      </c>
      <c r="R1353" t="s">
        <v>8324</v>
      </c>
      <c r="S1353" s="10">
        <f t="shared" si="107"/>
        <v>42382.74009259259</v>
      </c>
      <c r="T1353" s="11">
        <f t="shared" si="108"/>
        <v>42412.74009259259</v>
      </c>
      <c r="U1353">
        <f t="shared" si="109"/>
        <v>30</v>
      </c>
      <c r="W1353" s="20">
        <v>120</v>
      </c>
      <c r="X1353" s="18">
        <v>20253</v>
      </c>
      <c r="Y1353" s="5">
        <v>1.0126500000000001</v>
      </c>
    </row>
    <row r="1354" spans="1:25" ht="42.75" x14ac:dyDescent="0.4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20">
        <v>227</v>
      </c>
      <c r="M1354" t="b">
        <v>1</v>
      </c>
      <c r="N1354" t="s">
        <v>8274</v>
      </c>
      <c r="O1354" s="5">
        <f t="shared" si="105"/>
        <v>1.3613999999999999</v>
      </c>
      <c r="P1354" s="18">
        <f t="shared" si="106"/>
        <v>59.973568281938327</v>
      </c>
      <c r="Q1354" t="s">
        <v>8323</v>
      </c>
      <c r="R1354" t="s">
        <v>8324</v>
      </c>
      <c r="S1354" s="10">
        <f t="shared" si="107"/>
        <v>42200.578310185185</v>
      </c>
      <c r="T1354" s="11">
        <f t="shared" si="108"/>
        <v>42252.165972222225</v>
      </c>
      <c r="U1354">
        <f t="shared" si="109"/>
        <v>52</v>
      </c>
      <c r="W1354" s="20">
        <v>227</v>
      </c>
      <c r="X1354" s="18">
        <v>13614</v>
      </c>
      <c r="Y1354" s="5">
        <v>1.3613999999999999</v>
      </c>
    </row>
    <row r="1355" spans="1:25" ht="28.5" x14ac:dyDescent="0.4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20">
        <v>42</v>
      </c>
      <c r="M1355" t="b">
        <v>1</v>
      </c>
      <c r="N1355" t="s">
        <v>8274</v>
      </c>
      <c r="O1355" s="5">
        <f t="shared" si="105"/>
        <v>1.3360000000000001</v>
      </c>
      <c r="P1355" s="18">
        <f t="shared" si="106"/>
        <v>31.80952380952381</v>
      </c>
      <c r="Q1355" t="s">
        <v>8323</v>
      </c>
      <c r="R1355" t="s">
        <v>8324</v>
      </c>
      <c r="S1355" s="10">
        <f t="shared" si="107"/>
        <v>41309.11791666667</v>
      </c>
      <c r="T1355" s="11">
        <f t="shared" si="108"/>
        <v>41344</v>
      </c>
      <c r="U1355">
        <f t="shared" si="109"/>
        <v>35</v>
      </c>
      <c r="W1355" s="20">
        <v>42</v>
      </c>
      <c r="X1355" s="18">
        <v>1336</v>
      </c>
      <c r="Y1355" s="5">
        <v>1.3360000000000001</v>
      </c>
    </row>
    <row r="1356" spans="1:25" ht="42.75" x14ac:dyDescent="0.4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20">
        <v>64</v>
      </c>
      <c r="M1356" t="b">
        <v>1</v>
      </c>
      <c r="N1356" t="s">
        <v>8274</v>
      </c>
      <c r="O1356" s="5">
        <f t="shared" si="105"/>
        <v>1.3025</v>
      </c>
      <c r="P1356" s="18">
        <f t="shared" si="106"/>
        <v>24.421875</v>
      </c>
      <c r="Q1356" t="s">
        <v>8323</v>
      </c>
      <c r="R1356" t="s">
        <v>8324</v>
      </c>
      <c r="S1356" s="10">
        <f t="shared" si="107"/>
        <v>42502.807627314818</v>
      </c>
      <c r="T1356" s="11">
        <f t="shared" si="108"/>
        <v>42532.807627314818</v>
      </c>
      <c r="U1356">
        <f t="shared" si="109"/>
        <v>30</v>
      </c>
      <c r="W1356" s="20">
        <v>64</v>
      </c>
      <c r="X1356" s="18">
        <v>1563</v>
      </c>
      <c r="Y1356" s="5">
        <v>1.3025</v>
      </c>
    </row>
    <row r="1357" spans="1:25" ht="57" x14ac:dyDescent="0.4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20">
        <v>121</v>
      </c>
      <c r="M1357" t="b">
        <v>1</v>
      </c>
      <c r="N1357" t="s">
        <v>8274</v>
      </c>
      <c r="O1357" s="5">
        <f t="shared" si="105"/>
        <v>1.2267999999999999</v>
      </c>
      <c r="P1357" s="18">
        <f t="shared" si="106"/>
        <v>25.347107438016529</v>
      </c>
      <c r="Q1357" t="s">
        <v>8323</v>
      </c>
      <c r="R1357" t="s">
        <v>8324</v>
      </c>
      <c r="S1357" s="10">
        <f t="shared" si="107"/>
        <v>41213.254687499997</v>
      </c>
      <c r="T1357" s="11">
        <f t="shared" si="108"/>
        <v>41243.416666666664</v>
      </c>
      <c r="U1357">
        <f t="shared" si="109"/>
        <v>30</v>
      </c>
      <c r="W1357" s="20">
        <v>121</v>
      </c>
      <c r="X1357" s="18">
        <v>3067</v>
      </c>
      <c r="Y1357" s="5">
        <v>1.2267999999999999</v>
      </c>
    </row>
    <row r="1358" spans="1:25" ht="42.75" x14ac:dyDescent="0.4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20">
        <v>87</v>
      </c>
      <c r="M1358" t="b">
        <v>1</v>
      </c>
      <c r="N1358" t="s">
        <v>8274</v>
      </c>
      <c r="O1358" s="5">
        <f t="shared" si="105"/>
        <v>1.8281058823529412</v>
      </c>
      <c r="P1358" s="18">
        <f t="shared" si="106"/>
        <v>71.443218390804603</v>
      </c>
      <c r="Q1358" t="s">
        <v>8323</v>
      </c>
      <c r="R1358" t="s">
        <v>8324</v>
      </c>
      <c r="S1358" s="10">
        <f t="shared" si="107"/>
        <v>41430.038888888892</v>
      </c>
      <c r="T1358" s="11">
        <f t="shared" si="108"/>
        <v>41460.038888888892</v>
      </c>
      <c r="U1358">
        <f t="shared" si="109"/>
        <v>30</v>
      </c>
      <c r="W1358" s="20">
        <v>87</v>
      </c>
      <c r="X1358" s="18">
        <v>6215.56</v>
      </c>
      <c r="Y1358" s="5">
        <v>1.8281058823529412</v>
      </c>
    </row>
    <row r="1359" spans="1:25" ht="42.75" x14ac:dyDescent="0.4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20">
        <v>65</v>
      </c>
      <c r="M1359" t="b">
        <v>1</v>
      </c>
      <c r="N1359" t="s">
        <v>8274</v>
      </c>
      <c r="O1359" s="5">
        <f t="shared" si="105"/>
        <v>1.2529999999999999</v>
      </c>
      <c r="P1359" s="18">
        <f t="shared" si="106"/>
        <v>38.553846153846152</v>
      </c>
      <c r="Q1359" t="s">
        <v>8323</v>
      </c>
      <c r="R1359" t="s">
        <v>8324</v>
      </c>
      <c r="S1359" s="10">
        <f t="shared" si="107"/>
        <v>41304.962233796294</v>
      </c>
      <c r="T1359" s="11">
        <f t="shared" si="108"/>
        <v>41334.249305555553</v>
      </c>
      <c r="U1359">
        <f t="shared" si="109"/>
        <v>30</v>
      </c>
      <c r="W1359" s="20">
        <v>65</v>
      </c>
      <c r="X1359" s="18">
        <v>2506</v>
      </c>
      <c r="Y1359" s="5">
        <v>1.2529999999999999</v>
      </c>
    </row>
    <row r="1360" spans="1:25" ht="42.75" x14ac:dyDescent="0.4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20">
        <v>49</v>
      </c>
      <c r="M1360" t="b">
        <v>1</v>
      </c>
      <c r="N1360" t="s">
        <v>8274</v>
      </c>
      <c r="O1360" s="5">
        <f t="shared" si="105"/>
        <v>1.1166666666666667</v>
      </c>
      <c r="P1360" s="18">
        <f t="shared" si="106"/>
        <v>68.367346938775512</v>
      </c>
      <c r="Q1360" t="s">
        <v>8323</v>
      </c>
      <c r="R1360" t="s">
        <v>8324</v>
      </c>
      <c r="S1360" s="10">
        <f t="shared" si="107"/>
        <v>40689.570868055554</v>
      </c>
      <c r="T1360" s="11">
        <f t="shared" si="108"/>
        <v>40719.570868055554</v>
      </c>
      <c r="U1360">
        <f t="shared" si="109"/>
        <v>30</v>
      </c>
      <c r="W1360" s="20">
        <v>49</v>
      </c>
      <c r="X1360" s="18">
        <v>3350</v>
      </c>
      <c r="Y1360" s="5">
        <v>1.1166666666666667</v>
      </c>
    </row>
    <row r="1361" spans="1:25" ht="42.75" x14ac:dyDescent="0.4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20">
        <v>19</v>
      </c>
      <c r="M1361" t="b">
        <v>1</v>
      </c>
      <c r="N1361" t="s">
        <v>8274</v>
      </c>
      <c r="O1361" s="5">
        <f t="shared" si="105"/>
        <v>1.1575757575757575</v>
      </c>
      <c r="P1361" s="18">
        <f t="shared" si="106"/>
        <v>40.210526315789473</v>
      </c>
      <c r="Q1361" t="s">
        <v>8323</v>
      </c>
      <c r="R1361" t="s">
        <v>8324</v>
      </c>
      <c r="S1361" s="10">
        <f t="shared" si="107"/>
        <v>40668.814699074072</v>
      </c>
      <c r="T1361" s="11">
        <f t="shared" si="108"/>
        <v>40730.814699074072</v>
      </c>
      <c r="U1361">
        <f t="shared" si="109"/>
        <v>62</v>
      </c>
      <c r="W1361" s="20">
        <v>19</v>
      </c>
      <c r="X1361" s="18">
        <v>764</v>
      </c>
      <c r="Y1361" s="5">
        <v>1.1575757575757575</v>
      </c>
    </row>
    <row r="1362" spans="1:25" ht="28.5" x14ac:dyDescent="0.4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20">
        <v>81</v>
      </c>
      <c r="M1362" t="b">
        <v>1</v>
      </c>
      <c r="N1362" t="s">
        <v>8274</v>
      </c>
      <c r="O1362" s="5">
        <f t="shared" si="105"/>
        <v>1.732</v>
      </c>
      <c r="P1362" s="18">
        <f t="shared" si="106"/>
        <v>32.074074074074076</v>
      </c>
      <c r="Q1362" t="s">
        <v>8323</v>
      </c>
      <c r="R1362" t="s">
        <v>8324</v>
      </c>
      <c r="S1362" s="10">
        <f t="shared" si="107"/>
        <v>41095.900694444441</v>
      </c>
      <c r="T1362" s="11">
        <f t="shared" si="108"/>
        <v>41123.900694444441</v>
      </c>
      <c r="U1362">
        <f t="shared" si="109"/>
        <v>28</v>
      </c>
      <c r="W1362" s="20">
        <v>81</v>
      </c>
      <c r="X1362" s="18">
        <v>2598</v>
      </c>
      <c r="Y1362" s="5">
        <v>1.732</v>
      </c>
    </row>
    <row r="1363" spans="1:25" ht="42.75" x14ac:dyDescent="0.4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20">
        <v>264</v>
      </c>
      <c r="M1363" t="b">
        <v>1</v>
      </c>
      <c r="N1363" t="s">
        <v>8274</v>
      </c>
      <c r="O1363" s="5">
        <f t="shared" si="105"/>
        <v>1.2598333333333334</v>
      </c>
      <c r="P1363" s="18">
        <f t="shared" si="106"/>
        <v>28.632575757575758</v>
      </c>
      <c r="Q1363" t="s">
        <v>8323</v>
      </c>
      <c r="R1363" t="s">
        <v>8324</v>
      </c>
      <c r="S1363" s="10">
        <f t="shared" si="107"/>
        <v>41781.717268518521</v>
      </c>
      <c r="T1363" s="11">
        <f t="shared" si="108"/>
        <v>41811.717268518521</v>
      </c>
      <c r="U1363">
        <f t="shared" si="109"/>
        <v>30</v>
      </c>
      <c r="W1363" s="20">
        <v>264</v>
      </c>
      <c r="X1363" s="18">
        <v>7559</v>
      </c>
      <c r="Y1363" s="5">
        <v>1.2598333333333334</v>
      </c>
    </row>
    <row r="1364" spans="1:25" ht="28.5" x14ac:dyDescent="0.4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20">
        <v>25</v>
      </c>
      <c r="M1364" t="b">
        <v>1</v>
      </c>
      <c r="N1364" t="s">
        <v>8274</v>
      </c>
      <c r="O1364" s="5">
        <f t="shared" si="105"/>
        <v>1.091</v>
      </c>
      <c r="P1364" s="18">
        <f t="shared" si="106"/>
        <v>43.64</v>
      </c>
      <c r="Q1364" t="s">
        <v>8323</v>
      </c>
      <c r="R1364" t="s">
        <v>8324</v>
      </c>
      <c r="S1364" s="10">
        <f t="shared" si="107"/>
        <v>41464.934386574074</v>
      </c>
      <c r="T1364" s="11">
        <f t="shared" si="108"/>
        <v>41524.934386574074</v>
      </c>
      <c r="U1364">
        <f t="shared" si="109"/>
        <v>60</v>
      </c>
      <c r="W1364" s="20">
        <v>25</v>
      </c>
      <c r="X1364" s="18">
        <v>1091</v>
      </c>
      <c r="Y1364" s="5">
        <v>1.091</v>
      </c>
    </row>
    <row r="1365" spans="1:25" ht="42.75" x14ac:dyDescent="0.4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20">
        <v>5</v>
      </c>
      <c r="M1365" t="b">
        <v>1</v>
      </c>
      <c r="N1365" t="s">
        <v>8274</v>
      </c>
      <c r="O1365" s="5">
        <f t="shared" si="105"/>
        <v>1</v>
      </c>
      <c r="P1365" s="18">
        <f t="shared" si="106"/>
        <v>40</v>
      </c>
      <c r="Q1365" t="s">
        <v>8323</v>
      </c>
      <c r="R1365" t="s">
        <v>8324</v>
      </c>
      <c r="S1365" s="10">
        <f t="shared" si="107"/>
        <v>42396.8440625</v>
      </c>
      <c r="T1365" s="11">
        <f t="shared" si="108"/>
        <v>42415.332638888889</v>
      </c>
      <c r="U1365">
        <f t="shared" si="109"/>
        <v>19</v>
      </c>
      <c r="W1365" s="20">
        <v>5</v>
      </c>
      <c r="X1365" s="18">
        <v>200</v>
      </c>
      <c r="Y1365" s="5">
        <v>1</v>
      </c>
    </row>
    <row r="1366" spans="1:25" ht="42.75" x14ac:dyDescent="0.4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20">
        <v>144</v>
      </c>
      <c r="M1366" t="b">
        <v>1</v>
      </c>
      <c r="N1366" t="s">
        <v>8276</v>
      </c>
      <c r="O1366" s="5">
        <f t="shared" si="105"/>
        <v>1.1864285714285714</v>
      </c>
      <c r="P1366" s="18">
        <f t="shared" si="106"/>
        <v>346.04166666666669</v>
      </c>
      <c r="Q1366" t="s">
        <v>8326</v>
      </c>
      <c r="R1366" t="s">
        <v>8327</v>
      </c>
      <c r="S1366" s="10">
        <f t="shared" si="107"/>
        <v>41951.695671296293</v>
      </c>
      <c r="T1366" s="11">
        <f t="shared" si="108"/>
        <v>42011.6956712963</v>
      </c>
      <c r="U1366">
        <f t="shared" si="109"/>
        <v>60</v>
      </c>
      <c r="W1366" s="20">
        <v>144</v>
      </c>
      <c r="X1366" s="18">
        <v>49830</v>
      </c>
      <c r="Y1366" s="5">
        <v>1.1864285714285714</v>
      </c>
    </row>
    <row r="1367" spans="1:25" ht="42.75" x14ac:dyDescent="0.4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20">
        <v>92</v>
      </c>
      <c r="M1367" t="b">
        <v>1</v>
      </c>
      <c r="N1367" t="s">
        <v>8276</v>
      </c>
      <c r="O1367" s="5">
        <f t="shared" si="105"/>
        <v>1.0026666666666666</v>
      </c>
      <c r="P1367" s="18">
        <f t="shared" si="106"/>
        <v>81.739130434782609</v>
      </c>
      <c r="Q1367" t="s">
        <v>8326</v>
      </c>
      <c r="R1367" t="s">
        <v>8327</v>
      </c>
      <c r="S1367" s="10">
        <f t="shared" si="107"/>
        <v>42049.733240740738</v>
      </c>
      <c r="T1367" s="11">
        <f t="shared" si="108"/>
        <v>42079.691574074073</v>
      </c>
      <c r="U1367">
        <f t="shared" si="109"/>
        <v>30</v>
      </c>
      <c r="W1367" s="20">
        <v>92</v>
      </c>
      <c r="X1367" s="18">
        <v>7520</v>
      </c>
      <c r="Y1367" s="5">
        <v>1.0026666666666666</v>
      </c>
    </row>
    <row r="1368" spans="1:25" x14ac:dyDescent="0.4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20">
        <v>147</v>
      </c>
      <c r="M1368" t="b">
        <v>1</v>
      </c>
      <c r="N1368" t="s">
        <v>8276</v>
      </c>
      <c r="O1368" s="5">
        <f t="shared" si="105"/>
        <v>1.2648920000000001</v>
      </c>
      <c r="P1368" s="18">
        <f t="shared" si="106"/>
        <v>64.535306122448986</v>
      </c>
      <c r="Q1368" t="s">
        <v>8326</v>
      </c>
      <c r="R1368" t="s">
        <v>8327</v>
      </c>
      <c r="S1368" s="10">
        <f t="shared" si="107"/>
        <v>41924.996099537035</v>
      </c>
      <c r="T1368" s="11">
        <f t="shared" si="108"/>
        <v>41970.037766203706</v>
      </c>
      <c r="U1368">
        <f t="shared" si="109"/>
        <v>46</v>
      </c>
      <c r="W1368" s="20">
        <v>147</v>
      </c>
      <c r="X1368" s="18">
        <v>9486.69</v>
      </c>
      <c r="Y1368" s="5">
        <v>1.2648920000000001</v>
      </c>
    </row>
    <row r="1369" spans="1:25" ht="42.75" x14ac:dyDescent="0.4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20">
        <v>90</v>
      </c>
      <c r="M1369" t="b">
        <v>1</v>
      </c>
      <c r="N1369" t="s">
        <v>8276</v>
      </c>
      <c r="O1369" s="5">
        <f t="shared" si="105"/>
        <v>1.1426000000000001</v>
      </c>
      <c r="P1369" s="18">
        <f t="shared" si="106"/>
        <v>63.477777777777774</v>
      </c>
      <c r="Q1369" t="s">
        <v>8326</v>
      </c>
      <c r="R1369" t="s">
        <v>8327</v>
      </c>
      <c r="S1369" s="10">
        <f t="shared" si="107"/>
        <v>42292.002893518518</v>
      </c>
      <c r="T1369" s="11">
        <f t="shared" si="108"/>
        <v>42322.044560185182</v>
      </c>
      <c r="U1369">
        <f t="shared" si="109"/>
        <v>30</v>
      </c>
      <c r="W1369" s="20">
        <v>90</v>
      </c>
      <c r="X1369" s="18">
        <v>5713</v>
      </c>
      <c r="Y1369" s="5">
        <v>1.1426000000000001</v>
      </c>
    </row>
    <row r="1370" spans="1:25" ht="42.75" x14ac:dyDescent="0.4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20">
        <v>87</v>
      </c>
      <c r="M1370" t="b">
        <v>1</v>
      </c>
      <c r="N1370" t="s">
        <v>8276</v>
      </c>
      <c r="O1370" s="5">
        <f t="shared" si="105"/>
        <v>1.107</v>
      </c>
      <c r="P1370" s="18">
        <f t="shared" si="106"/>
        <v>63.620689655172413</v>
      </c>
      <c r="Q1370" t="s">
        <v>8326</v>
      </c>
      <c r="R1370" t="s">
        <v>8327</v>
      </c>
      <c r="S1370" s="10">
        <f t="shared" si="107"/>
        <v>42146.190902777773</v>
      </c>
      <c r="T1370" s="11">
        <f t="shared" si="108"/>
        <v>42170.190902777773</v>
      </c>
      <c r="U1370">
        <f t="shared" si="109"/>
        <v>24</v>
      </c>
      <c r="W1370" s="20">
        <v>87</v>
      </c>
      <c r="X1370" s="18">
        <v>5535</v>
      </c>
      <c r="Y1370" s="5">
        <v>1.107</v>
      </c>
    </row>
    <row r="1371" spans="1:25" ht="42.75" hidden="1" x14ac:dyDescent="0.4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20">
        <v>406</v>
      </c>
      <c r="M1371" t="b">
        <v>1</v>
      </c>
      <c r="N1371" t="s">
        <v>8276</v>
      </c>
      <c r="O1371" s="5">
        <f t="shared" si="105"/>
        <v>1.0534805315203954</v>
      </c>
      <c r="P1371" s="18">
        <f t="shared" si="106"/>
        <v>83.967068965517228</v>
      </c>
      <c r="Q1371" t="s">
        <v>8326</v>
      </c>
      <c r="R1371" t="s">
        <v>8327</v>
      </c>
      <c r="S1371" s="10">
        <f t="shared" si="107"/>
        <v>41710.594282407408</v>
      </c>
      <c r="T1371" s="11">
        <f t="shared" si="108"/>
        <v>41740.594282407408</v>
      </c>
      <c r="U1371">
        <f t="shared" si="109"/>
        <v>30</v>
      </c>
      <c r="W1371" s="20">
        <v>406</v>
      </c>
      <c r="X1371" s="18">
        <v>34090.629999999997</v>
      </c>
      <c r="Y1371" s="5">
        <v>1.0534805315203954</v>
      </c>
    </row>
    <row r="1372" spans="1:25" ht="28.5" x14ac:dyDescent="0.4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20">
        <v>20</v>
      </c>
      <c r="M1372" t="b">
        <v>1</v>
      </c>
      <c r="N1372" t="s">
        <v>8276</v>
      </c>
      <c r="O1372" s="5">
        <f t="shared" si="105"/>
        <v>1.0366666666666666</v>
      </c>
      <c r="P1372" s="18">
        <f t="shared" si="106"/>
        <v>77.75</v>
      </c>
      <c r="Q1372" t="s">
        <v>8326</v>
      </c>
      <c r="R1372" t="s">
        <v>8327</v>
      </c>
      <c r="S1372" s="10">
        <f t="shared" si="107"/>
        <v>41548.00335648148</v>
      </c>
      <c r="T1372" s="11">
        <f t="shared" si="108"/>
        <v>41563.00335648148</v>
      </c>
      <c r="U1372">
        <f t="shared" si="109"/>
        <v>15</v>
      </c>
      <c r="W1372" s="20">
        <v>20</v>
      </c>
      <c r="X1372" s="18">
        <v>1555</v>
      </c>
      <c r="Y1372" s="5">
        <v>1.0366666666666666</v>
      </c>
    </row>
    <row r="1373" spans="1:25" ht="42.75" x14ac:dyDescent="0.4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20">
        <v>70</v>
      </c>
      <c r="M1373" t="b">
        <v>1</v>
      </c>
      <c r="N1373" t="s">
        <v>8276</v>
      </c>
      <c r="O1373" s="5">
        <f t="shared" si="105"/>
        <v>1.0708672667523933</v>
      </c>
      <c r="P1373" s="18">
        <f t="shared" si="106"/>
        <v>107.07142857142857</v>
      </c>
      <c r="Q1373" t="s">
        <v>8326</v>
      </c>
      <c r="R1373" t="s">
        <v>8327</v>
      </c>
      <c r="S1373" s="10">
        <f t="shared" si="107"/>
        <v>42101.758587962962</v>
      </c>
      <c r="T1373" s="11">
        <f t="shared" si="108"/>
        <v>42131.758587962962</v>
      </c>
      <c r="U1373">
        <f t="shared" si="109"/>
        <v>30</v>
      </c>
      <c r="W1373" s="20">
        <v>70</v>
      </c>
      <c r="X1373" s="18">
        <v>7495</v>
      </c>
      <c r="Y1373" s="5">
        <v>1.0708672667523933</v>
      </c>
    </row>
    <row r="1374" spans="1:25" x14ac:dyDescent="0.4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20">
        <v>16</v>
      </c>
      <c r="M1374" t="b">
        <v>1</v>
      </c>
      <c r="N1374" t="s">
        <v>8276</v>
      </c>
      <c r="O1374" s="5">
        <f t="shared" si="105"/>
        <v>1.24</v>
      </c>
      <c r="P1374" s="18">
        <f t="shared" si="106"/>
        <v>38.75</v>
      </c>
      <c r="Q1374" t="s">
        <v>8326</v>
      </c>
      <c r="R1374" t="s">
        <v>8327</v>
      </c>
      <c r="S1374" s="10">
        <f t="shared" si="107"/>
        <v>41072.739953703705</v>
      </c>
      <c r="T1374" s="11">
        <f t="shared" si="108"/>
        <v>41102.739953703705</v>
      </c>
      <c r="U1374">
        <f t="shared" si="109"/>
        <v>30</v>
      </c>
      <c r="W1374" s="20">
        <v>16</v>
      </c>
      <c r="X1374" s="18">
        <v>620</v>
      </c>
      <c r="Y1374" s="5">
        <v>1.24</v>
      </c>
    </row>
    <row r="1375" spans="1:25" ht="28.5" x14ac:dyDescent="0.4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20">
        <v>52</v>
      </c>
      <c r="M1375" t="b">
        <v>1</v>
      </c>
      <c r="N1375" t="s">
        <v>8276</v>
      </c>
      <c r="O1375" s="5">
        <f t="shared" si="105"/>
        <v>1.0501</v>
      </c>
      <c r="P1375" s="18">
        <f t="shared" si="106"/>
        <v>201.94230769230768</v>
      </c>
      <c r="Q1375" t="s">
        <v>8326</v>
      </c>
      <c r="R1375" t="s">
        <v>8327</v>
      </c>
      <c r="S1375" s="10">
        <f t="shared" si="107"/>
        <v>42704.95177083333</v>
      </c>
      <c r="T1375" s="11">
        <f t="shared" si="108"/>
        <v>42734.95177083333</v>
      </c>
      <c r="U1375">
        <f t="shared" si="109"/>
        <v>30</v>
      </c>
      <c r="W1375" s="20">
        <v>52</v>
      </c>
      <c r="X1375" s="18">
        <v>10501</v>
      </c>
      <c r="Y1375" s="5">
        <v>1.0501</v>
      </c>
    </row>
    <row r="1376" spans="1:25" ht="42.75" x14ac:dyDescent="0.4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20">
        <v>66</v>
      </c>
      <c r="M1376" t="b">
        <v>1</v>
      </c>
      <c r="N1376" t="s">
        <v>8276</v>
      </c>
      <c r="O1376" s="5">
        <f t="shared" si="105"/>
        <v>1.8946666666666667</v>
      </c>
      <c r="P1376" s="18">
        <f t="shared" si="106"/>
        <v>43.060606060606062</v>
      </c>
      <c r="Q1376" t="s">
        <v>8326</v>
      </c>
      <c r="R1376" t="s">
        <v>8327</v>
      </c>
      <c r="S1376" s="10">
        <f t="shared" si="107"/>
        <v>42424.161898148144</v>
      </c>
      <c r="T1376" s="11">
        <f t="shared" si="108"/>
        <v>42454.12023148148</v>
      </c>
      <c r="U1376">
        <f t="shared" si="109"/>
        <v>30</v>
      </c>
      <c r="W1376" s="20">
        <v>66</v>
      </c>
      <c r="X1376" s="18">
        <v>2842</v>
      </c>
      <c r="Y1376" s="5">
        <v>1.8946666666666667</v>
      </c>
    </row>
    <row r="1377" spans="1:25" ht="42.75" x14ac:dyDescent="0.4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20">
        <v>109</v>
      </c>
      <c r="M1377" t="b">
        <v>1</v>
      </c>
      <c r="N1377" t="s">
        <v>8276</v>
      </c>
      <c r="O1377" s="5">
        <f t="shared" si="105"/>
        <v>1.7132499999999999</v>
      </c>
      <c r="P1377" s="18">
        <f t="shared" si="106"/>
        <v>62.871559633027523</v>
      </c>
      <c r="Q1377" t="s">
        <v>8326</v>
      </c>
      <c r="R1377" t="s">
        <v>8327</v>
      </c>
      <c r="S1377" s="10">
        <f t="shared" si="107"/>
        <v>42720.066192129627</v>
      </c>
      <c r="T1377" s="11">
        <f t="shared" si="108"/>
        <v>42750.066192129627</v>
      </c>
      <c r="U1377">
        <f t="shared" si="109"/>
        <v>30</v>
      </c>
      <c r="W1377" s="20">
        <v>109</v>
      </c>
      <c r="X1377" s="18">
        <v>6853</v>
      </c>
      <c r="Y1377" s="5">
        <v>1.7132499999999999</v>
      </c>
    </row>
    <row r="1378" spans="1:25" ht="28.5" x14ac:dyDescent="0.4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20">
        <v>168</v>
      </c>
      <c r="M1378" t="b">
        <v>1</v>
      </c>
      <c r="N1378" t="s">
        <v>8276</v>
      </c>
      <c r="O1378" s="5">
        <f t="shared" si="105"/>
        <v>2.5248648648648651</v>
      </c>
      <c r="P1378" s="18">
        <f t="shared" si="106"/>
        <v>55.607142857142854</v>
      </c>
      <c r="Q1378" t="s">
        <v>8326</v>
      </c>
      <c r="R1378" t="s">
        <v>8327</v>
      </c>
      <c r="S1378" s="10">
        <f t="shared" si="107"/>
        <v>42677.669050925921</v>
      </c>
      <c r="T1378" s="11">
        <f t="shared" si="108"/>
        <v>42707.710717592592</v>
      </c>
      <c r="U1378">
        <f t="shared" si="109"/>
        <v>30</v>
      </c>
      <c r="W1378" s="20">
        <v>168</v>
      </c>
      <c r="X1378" s="18">
        <v>9342</v>
      </c>
      <c r="Y1378" s="5">
        <v>2.5248648648648651</v>
      </c>
    </row>
    <row r="1379" spans="1:25" ht="42.75" x14ac:dyDescent="0.4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20">
        <v>31</v>
      </c>
      <c r="M1379" t="b">
        <v>1</v>
      </c>
      <c r="N1379" t="s">
        <v>8276</v>
      </c>
      <c r="O1379" s="5">
        <f t="shared" si="105"/>
        <v>1.1615384615384616</v>
      </c>
      <c r="P1379" s="18">
        <f t="shared" si="106"/>
        <v>48.70967741935484</v>
      </c>
      <c r="Q1379" t="s">
        <v>8326</v>
      </c>
      <c r="R1379" t="s">
        <v>8327</v>
      </c>
      <c r="S1379" s="10">
        <f t="shared" si="107"/>
        <v>42747.219560185185</v>
      </c>
      <c r="T1379" s="11">
        <f t="shared" si="108"/>
        <v>42769.174305555556</v>
      </c>
      <c r="U1379">
        <f t="shared" si="109"/>
        <v>22</v>
      </c>
      <c r="W1379" s="20">
        <v>31</v>
      </c>
      <c r="X1379" s="18">
        <v>1510</v>
      </c>
      <c r="Y1379" s="5">
        <v>1.1615384615384616</v>
      </c>
    </row>
    <row r="1380" spans="1:25" x14ac:dyDescent="0.4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20">
        <v>133</v>
      </c>
      <c r="M1380" t="b">
        <v>1</v>
      </c>
      <c r="N1380" t="s">
        <v>8276</v>
      </c>
      <c r="O1380" s="5">
        <f t="shared" si="105"/>
        <v>2.0335000000000001</v>
      </c>
      <c r="P1380" s="18">
        <f t="shared" si="106"/>
        <v>30.578947368421051</v>
      </c>
      <c r="Q1380" t="s">
        <v>8326</v>
      </c>
      <c r="R1380" t="s">
        <v>8327</v>
      </c>
      <c r="S1380" s="10">
        <f t="shared" si="107"/>
        <v>42568.759374999994</v>
      </c>
      <c r="T1380" s="11">
        <f t="shared" si="108"/>
        <v>42583.759374999994</v>
      </c>
      <c r="U1380">
        <f t="shared" si="109"/>
        <v>15</v>
      </c>
      <c r="W1380" s="20">
        <v>133</v>
      </c>
      <c r="X1380" s="18">
        <v>4067</v>
      </c>
      <c r="Y1380" s="5">
        <v>2.0335000000000001</v>
      </c>
    </row>
    <row r="1381" spans="1:25" ht="28.5" x14ac:dyDescent="0.4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20">
        <v>151</v>
      </c>
      <c r="M1381" t="b">
        <v>1</v>
      </c>
      <c r="N1381" t="s">
        <v>8276</v>
      </c>
      <c r="O1381" s="5">
        <f t="shared" si="105"/>
        <v>1.1160000000000001</v>
      </c>
      <c r="P1381" s="18">
        <f t="shared" si="106"/>
        <v>73.907284768211923</v>
      </c>
      <c r="Q1381" t="s">
        <v>8326</v>
      </c>
      <c r="R1381" t="s">
        <v>8327</v>
      </c>
      <c r="S1381" s="10">
        <f t="shared" si="107"/>
        <v>42130.491620370376</v>
      </c>
      <c r="T1381" s="11">
        <f t="shared" si="108"/>
        <v>42160.491620370376</v>
      </c>
      <c r="U1381">
        <f t="shared" si="109"/>
        <v>30</v>
      </c>
      <c r="W1381" s="20">
        <v>151</v>
      </c>
      <c r="X1381" s="18">
        <v>11160</v>
      </c>
      <c r="Y1381" s="5">
        <v>1.1160000000000001</v>
      </c>
    </row>
    <row r="1382" spans="1:25" ht="28.5" x14ac:dyDescent="0.4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20">
        <v>5</v>
      </c>
      <c r="M1382" t="b">
        <v>1</v>
      </c>
      <c r="N1382" t="s">
        <v>8276</v>
      </c>
      <c r="O1382" s="5">
        <f t="shared" si="105"/>
        <v>4.24</v>
      </c>
      <c r="P1382" s="18">
        <f t="shared" si="106"/>
        <v>21.2</v>
      </c>
      <c r="Q1382" t="s">
        <v>8326</v>
      </c>
      <c r="R1382" t="s">
        <v>8327</v>
      </c>
      <c r="S1382" s="10">
        <f t="shared" si="107"/>
        <v>42141.762800925921</v>
      </c>
      <c r="T1382" s="11">
        <f t="shared" si="108"/>
        <v>42164.083333333328</v>
      </c>
      <c r="U1382">
        <f t="shared" si="109"/>
        <v>23</v>
      </c>
      <c r="W1382" s="20">
        <v>5</v>
      </c>
      <c r="X1382" s="18">
        <v>106</v>
      </c>
      <c r="Y1382" s="5">
        <v>4.24</v>
      </c>
    </row>
    <row r="1383" spans="1:25" ht="42.75" x14ac:dyDescent="0.4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20">
        <v>73</v>
      </c>
      <c r="M1383" t="b">
        <v>1</v>
      </c>
      <c r="N1383" t="s">
        <v>8276</v>
      </c>
      <c r="O1383" s="5">
        <f t="shared" si="105"/>
        <v>1.071</v>
      </c>
      <c r="P1383" s="18">
        <f t="shared" si="106"/>
        <v>73.356164383561648</v>
      </c>
      <c r="Q1383" t="s">
        <v>8326</v>
      </c>
      <c r="R1383" t="s">
        <v>8327</v>
      </c>
      <c r="S1383" s="10">
        <f t="shared" si="107"/>
        <v>42703.214409722219</v>
      </c>
      <c r="T1383" s="11">
        <f t="shared" si="108"/>
        <v>42733.214409722219</v>
      </c>
      <c r="U1383">
        <f t="shared" si="109"/>
        <v>30</v>
      </c>
      <c r="W1383" s="20">
        <v>73</v>
      </c>
      <c r="X1383" s="18">
        <v>5355</v>
      </c>
      <c r="Y1383" s="5">
        <v>1.071</v>
      </c>
    </row>
    <row r="1384" spans="1:25" ht="42.75" x14ac:dyDescent="0.4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20">
        <v>148</v>
      </c>
      <c r="M1384" t="b">
        <v>1</v>
      </c>
      <c r="N1384" t="s">
        <v>8276</v>
      </c>
      <c r="O1384" s="5">
        <f t="shared" si="105"/>
        <v>1.043625</v>
      </c>
      <c r="P1384" s="18">
        <f t="shared" si="106"/>
        <v>56.412162162162161</v>
      </c>
      <c r="Q1384" t="s">
        <v>8326</v>
      </c>
      <c r="R1384" t="s">
        <v>8327</v>
      </c>
      <c r="S1384" s="10">
        <f t="shared" si="107"/>
        <v>41370.800185185188</v>
      </c>
      <c r="T1384" s="11">
        <f t="shared" si="108"/>
        <v>41400.800185185188</v>
      </c>
      <c r="U1384">
        <f t="shared" si="109"/>
        <v>30</v>
      </c>
      <c r="W1384" s="20">
        <v>148</v>
      </c>
      <c r="X1384" s="18">
        <v>8349</v>
      </c>
      <c r="Y1384" s="5">
        <v>1.043625</v>
      </c>
    </row>
    <row r="1385" spans="1:25" ht="42.75" x14ac:dyDescent="0.4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20">
        <v>93</v>
      </c>
      <c r="M1385" t="b">
        <v>1</v>
      </c>
      <c r="N1385" t="s">
        <v>8276</v>
      </c>
      <c r="O1385" s="5">
        <f t="shared" si="105"/>
        <v>2.124090909090909</v>
      </c>
      <c r="P1385" s="18">
        <f t="shared" si="106"/>
        <v>50.247311827956992</v>
      </c>
      <c r="Q1385" t="s">
        <v>8326</v>
      </c>
      <c r="R1385" t="s">
        <v>8327</v>
      </c>
      <c r="S1385" s="10">
        <f t="shared" si="107"/>
        <v>42707.074976851851</v>
      </c>
      <c r="T1385" s="11">
        <f t="shared" si="108"/>
        <v>42727.074976851851</v>
      </c>
      <c r="U1385">
        <f t="shared" si="109"/>
        <v>20</v>
      </c>
      <c r="W1385" s="20">
        <v>93</v>
      </c>
      <c r="X1385" s="18">
        <v>4673</v>
      </c>
      <c r="Y1385" s="5">
        <v>2.124090909090909</v>
      </c>
    </row>
    <row r="1386" spans="1:25" ht="42.75" x14ac:dyDescent="0.4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20">
        <v>63</v>
      </c>
      <c r="M1386" t="b">
        <v>1</v>
      </c>
      <c r="N1386" t="s">
        <v>8276</v>
      </c>
      <c r="O1386" s="5">
        <f t="shared" si="105"/>
        <v>1.2408571428571429</v>
      </c>
      <c r="P1386" s="18">
        <f t="shared" si="106"/>
        <v>68.936507936507937</v>
      </c>
      <c r="Q1386" t="s">
        <v>8326</v>
      </c>
      <c r="R1386" t="s">
        <v>8327</v>
      </c>
      <c r="S1386" s="10">
        <f t="shared" si="107"/>
        <v>42160.735208333332</v>
      </c>
      <c r="T1386" s="11">
        <f t="shared" si="108"/>
        <v>42190.735208333332</v>
      </c>
      <c r="U1386">
        <f t="shared" si="109"/>
        <v>30</v>
      </c>
      <c r="W1386" s="20">
        <v>63</v>
      </c>
      <c r="X1386" s="18">
        <v>4343</v>
      </c>
      <c r="Y1386" s="5">
        <v>1.2408571428571429</v>
      </c>
    </row>
    <row r="1387" spans="1:25" ht="42.75" x14ac:dyDescent="0.4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20">
        <v>134</v>
      </c>
      <c r="M1387" t="b">
        <v>1</v>
      </c>
      <c r="N1387" t="s">
        <v>8276</v>
      </c>
      <c r="O1387" s="5">
        <f t="shared" si="105"/>
        <v>1.10406125</v>
      </c>
      <c r="P1387" s="18">
        <f t="shared" si="106"/>
        <v>65.914104477611943</v>
      </c>
      <c r="Q1387" t="s">
        <v>8326</v>
      </c>
      <c r="R1387" t="s">
        <v>8327</v>
      </c>
      <c r="S1387" s="10">
        <f t="shared" si="107"/>
        <v>42433.688900462963</v>
      </c>
      <c r="T1387" s="11">
        <f t="shared" si="108"/>
        <v>42489.507638888885</v>
      </c>
      <c r="U1387">
        <f t="shared" si="109"/>
        <v>56</v>
      </c>
      <c r="W1387" s="20">
        <v>134</v>
      </c>
      <c r="X1387" s="18">
        <v>8832.49</v>
      </c>
      <c r="Y1387" s="5">
        <v>1.10406125</v>
      </c>
    </row>
    <row r="1388" spans="1:25" ht="28.5" x14ac:dyDescent="0.4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20">
        <v>14</v>
      </c>
      <c r="M1388" t="b">
        <v>1</v>
      </c>
      <c r="N1388" t="s">
        <v>8276</v>
      </c>
      <c r="O1388" s="5">
        <f t="shared" si="105"/>
        <v>2.1875</v>
      </c>
      <c r="P1388" s="18">
        <f t="shared" si="106"/>
        <v>62.5</v>
      </c>
      <c r="Q1388" t="s">
        <v>8326</v>
      </c>
      <c r="R1388" t="s">
        <v>8327</v>
      </c>
      <c r="S1388" s="10">
        <f t="shared" si="107"/>
        <v>42184.646863425922</v>
      </c>
      <c r="T1388" s="11">
        <f t="shared" si="108"/>
        <v>42214.646863425922</v>
      </c>
      <c r="U1388">
        <f t="shared" si="109"/>
        <v>30</v>
      </c>
      <c r="W1388" s="20">
        <v>14</v>
      </c>
      <c r="X1388" s="18">
        <v>875</v>
      </c>
      <c r="Y1388" s="5">
        <v>2.1875</v>
      </c>
    </row>
    <row r="1389" spans="1:25" ht="42.75" x14ac:dyDescent="0.4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20">
        <v>78</v>
      </c>
      <c r="M1389" t="b">
        <v>1</v>
      </c>
      <c r="N1389" t="s">
        <v>8276</v>
      </c>
      <c r="O1389" s="5">
        <f t="shared" si="105"/>
        <v>1.36625</v>
      </c>
      <c r="P1389" s="18">
        <f t="shared" si="106"/>
        <v>70.064102564102569</v>
      </c>
      <c r="Q1389" t="s">
        <v>8326</v>
      </c>
      <c r="R1389" t="s">
        <v>8327</v>
      </c>
      <c r="S1389" s="10">
        <f t="shared" si="107"/>
        <v>42126.92123842593</v>
      </c>
      <c r="T1389" s="11">
        <f t="shared" si="108"/>
        <v>42158.1875</v>
      </c>
      <c r="U1389">
        <f t="shared" si="109"/>
        <v>32</v>
      </c>
      <c r="W1389" s="20">
        <v>78</v>
      </c>
      <c r="X1389" s="18">
        <v>5465</v>
      </c>
      <c r="Y1389" s="5">
        <v>1.36625</v>
      </c>
    </row>
    <row r="1390" spans="1:25" ht="42.75" x14ac:dyDescent="0.4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20">
        <v>112</v>
      </c>
      <c r="M1390" t="b">
        <v>1</v>
      </c>
      <c r="N1390" t="s">
        <v>8276</v>
      </c>
      <c r="O1390" s="5">
        <f t="shared" si="105"/>
        <v>1.348074</v>
      </c>
      <c r="P1390" s="18">
        <f t="shared" si="106"/>
        <v>60.181874999999998</v>
      </c>
      <c r="Q1390" t="s">
        <v>8326</v>
      </c>
      <c r="R1390" t="s">
        <v>8327</v>
      </c>
      <c r="S1390" s="10">
        <f t="shared" si="107"/>
        <v>42634.614780092597</v>
      </c>
      <c r="T1390" s="11">
        <f t="shared" si="108"/>
        <v>42660.676388888889</v>
      </c>
      <c r="U1390">
        <f t="shared" si="109"/>
        <v>26</v>
      </c>
      <c r="W1390" s="20">
        <v>112</v>
      </c>
      <c r="X1390" s="18">
        <v>6740.37</v>
      </c>
      <c r="Y1390" s="5">
        <v>1.348074</v>
      </c>
    </row>
    <row r="1391" spans="1:25" ht="28.5" x14ac:dyDescent="0.4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20">
        <v>34</v>
      </c>
      <c r="M1391" t="b">
        <v>1</v>
      </c>
      <c r="N1391" t="s">
        <v>8276</v>
      </c>
      <c r="O1391" s="5">
        <f t="shared" si="105"/>
        <v>1.454</v>
      </c>
      <c r="P1391" s="18">
        <f t="shared" si="106"/>
        <v>21.382352941176471</v>
      </c>
      <c r="Q1391" t="s">
        <v>8326</v>
      </c>
      <c r="R1391" t="s">
        <v>8327</v>
      </c>
      <c r="S1391" s="10">
        <f t="shared" si="107"/>
        <v>42565.480983796297</v>
      </c>
      <c r="T1391" s="11">
        <f t="shared" si="108"/>
        <v>42595.480983796297</v>
      </c>
      <c r="U1391">
        <f t="shared" si="109"/>
        <v>30</v>
      </c>
      <c r="W1391" s="20">
        <v>34</v>
      </c>
      <c r="X1391" s="18">
        <v>727</v>
      </c>
      <c r="Y1391" s="5">
        <v>1.454</v>
      </c>
    </row>
    <row r="1392" spans="1:25" ht="42.75" x14ac:dyDescent="0.4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20">
        <v>19</v>
      </c>
      <c r="M1392" t="b">
        <v>1</v>
      </c>
      <c r="N1392" t="s">
        <v>8276</v>
      </c>
      <c r="O1392" s="5">
        <f t="shared" si="105"/>
        <v>1.0910714285714285</v>
      </c>
      <c r="P1392" s="18">
        <f t="shared" si="106"/>
        <v>160.78947368421052</v>
      </c>
      <c r="Q1392" t="s">
        <v>8326</v>
      </c>
      <c r="R1392" t="s">
        <v>8327</v>
      </c>
      <c r="S1392" s="10">
        <f t="shared" si="107"/>
        <v>42087.803310185183</v>
      </c>
      <c r="T1392" s="11">
        <f t="shared" si="108"/>
        <v>42121.716666666667</v>
      </c>
      <c r="U1392">
        <f t="shared" si="109"/>
        <v>34</v>
      </c>
      <c r="W1392" s="20">
        <v>19</v>
      </c>
      <c r="X1392" s="18">
        <v>3055</v>
      </c>
      <c r="Y1392" s="5">
        <v>1.0910714285714285</v>
      </c>
    </row>
    <row r="1393" spans="1:25" ht="42.75" x14ac:dyDescent="0.4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20">
        <v>13</v>
      </c>
      <c r="M1393" t="b">
        <v>1</v>
      </c>
      <c r="N1393" t="s">
        <v>8276</v>
      </c>
      <c r="O1393" s="5">
        <f t="shared" si="105"/>
        <v>1.1020000000000001</v>
      </c>
      <c r="P1393" s="18">
        <f t="shared" si="106"/>
        <v>42.384615384615387</v>
      </c>
      <c r="Q1393" t="s">
        <v>8326</v>
      </c>
      <c r="R1393" t="s">
        <v>8327</v>
      </c>
      <c r="S1393" s="10">
        <f t="shared" si="107"/>
        <v>42193.650671296295</v>
      </c>
      <c r="T1393" s="11">
        <f t="shared" si="108"/>
        <v>42238.207638888889</v>
      </c>
      <c r="U1393">
        <f t="shared" si="109"/>
        <v>45</v>
      </c>
      <c r="W1393" s="20">
        <v>13</v>
      </c>
      <c r="X1393" s="18">
        <v>551</v>
      </c>
      <c r="Y1393" s="5">
        <v>1.1020000000000001</v>
      </c>
    </row>
    <row r="1394" spans="1:25" ht="42.75" x14ac:dyDescent="0.4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20">
        <v>104</v>
      </c>
      <c r="M1394" t="b">
        <v>1</v>
      </c>
      <c r="N1394" t="s">
        <v>8276</v>
      </c>
      <c r="O1394" s="5">
        <f t="shared" si="105"/>
        <v>1.1364000000000001</v>
      </c>
      <c r="P1394" s="18">
        <f t="shared" si="106"/>
        <v>27.317307692307693</v>
      </c>
      <c r="Q1394" t="s">
        <v>8326</v>
      </c>
      <c r="R1394" t="s">
        <v>8327</v>
      </c>
      <c r="S1394" s="10">
        <f t="shared" si="107"/>
        <v>42401.154930555553</v>
      </c>
      <c r="T1394" s="11">
        <f t="shared" si="108"/>
        <v>42432.154930555553</v>
      </c>
      <c r="U1394">
        <f t="shared" si="109"/>
        <v>31</v>
      </c>
      <c r="W1394" s="20">
        <v>104</v>
      </c>
      <c r="X1394" s="18">
        <v>2841</v>
      </c>
      <c r="Y1394" s="5">
        <v>1.1364000000000001</v>
      </c>
    </row>
    <row r="1395" spans="1:25" x14ac:dyDescent="0.4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20">
        <v>52</v>
      </c>
      <c r="M1395" t="b">
        <v>1</v>
      </c>
      <c r="N1395" t="s">
        <v>8276</v>
      </c>
      <c r="O1395" s="5">
        <f t="shared" si="105"/>
        <v>1.0235000000000001</v>
      </c>
      <c r="P1395" s="18">
        <f t="shared" si="106"/>
        <v>196.82692307692307</v>
      </c>
      <c r="Q1395" t="s">
        <v>8326</v>
      </c>
      <c r="R1395" t="s">
        <v>8327</v>
      </c>
      <c r="S1395" s="10">
        <f t="shared" si="107"/>
        <v>42553.681979166664</v>
      </c>
      <c r="T1395" s="11">
        <f t="shared" si="108"/>
        <v>42583.681979166664</v>
      </c>
      <c r="U1395">
        <f t="shared" si="109"/>
        <v>30</v>
      </c>
      <c r="W1395" s="20">
        <v>52</v>
      </c>
      <c r="X1395" s="18">
        <v>10235</v>
      </c>
      <c r="Y1395" s="5">
        <v>1.0235000000000001</v>
      </c>
    </row>
    <row r="1396" spans="1:25" ht="42.75" x14ac:dyDescent="0.4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20">
        <v>17</v>
      </c>
      <c r="M1396" t="b">
        <v>1</v>
      </c>
      <c r="N1396" t="s">
        <v>8276</v>
      </c>
      <c r="O1396" s="5">
        <f t="shared" si="105"/>
        <v>1.2213333333333334</v>
      </c>
      <c r="P1396" s="18">
        <f t="shared" si="106"/>
        <v>53.882352941176471</v>
      </c>
      <c r="Q1396" t="s">
        <v>8326</v>
      </c>
      <c r="R1396" t="s">
        <v>8327</v>
      </c>
      <c r="S1396" s="10">
        <f t="shared" si="107"/>
        <v>42752.144976851851</v>
      </c>
      <c r="T1396" s="11">
        <f t="shared" si="108"/>
        <v>42795.125</v>
      </c>
      <c r="U1396">
        <f t="shared" si="109"/>
        <v>43</v>
      </c>
      <c r="W1396" s="20">
        <v>17</v>
      </c>
      <c r="X1396" s="18">
        <v>916</v>
      </c>
      <c r="Y1396" s="5">
        <v>1.2213333333333334</v>
      </c>
    </row>
    <row r="1397" spans="1:25" x14ac:dyDescent="0.4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20">
        <v>82</v>
      </c>
      <c r="M1397" t="b">
        <v>1</v>
      </c>
      <c r="N1397" t="s">
        <v>8276</v>
      </c>
      <c r="O1397" s="5">
        <f t="shared" si="105"/>
        <v>1.1188571428571428</v>
      </c>
      <c r="P1397" s="18">
        <f t="shared" si="106"/>
        <v>47.756097560975611</v>
      </c>
      <c r="Q1397" t="s">
        <v>8326</v>
      </c>
      <c r="R1397" t="s">
        <v>8327</v>
      </c>
      <c r="S1397" s="10">
        <f t="shared" si="107"/>
        <v>42719.90834490741</v>
      </c>
      <c r="T1397" s="11">
        <f t="shared" si="108"/>
        <v>42749.90834490741</v>
      </c>
      <c r="U1397">
        <f t="shared" si="109"/>
        <v>30</v>
      </c>
      <c r="W1397" s="20">
        <v>82</v>
      </c>
      <c r="X1397" s="18">
        <v>3916</v>
      </c>
      <c r="Y1397" s="5">
        <v>1.1188571428571428</v>
      </c>
    </row>
    <row r="1398" spans="1:25" ht="42.75" x14ac:dyDescent="0.4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20">
        <v>73</v>
      </c>
      <c r="M1398" t="b">
        <v>1</v>
      </c>
      <c r="N1398" t="s">
        <v>8276</v>
      </c>
      <c r="O1398" s="5">
        <f t="shared" si="105"/>
        <v>1.073</v>
      </c>
      <c r="P1398" s="18">
        <f t="shared" si="106"/>
        <v>88.191780821917803</v>
      </c>
      <c r="Q1398" t="s">
        <v>8326</v>
      </c>
      <c r="R1398" t="s">
        <v>8327</v>
      </c>
      <c r="S1398" s="10">
        <f t="shared" si="107"/>
        <v>42018.99863425926</v>
      </c>
      <c r="T1398" s="11">
        <f t="shared" si="108"/>
        <v>42048.99863425926</v>
      </c>
      <c r="U1398">
        <f t="shared" si="109"/>
        <v>30</v>
      </c>
      <c r="W1398" s="20">
        <v>73</v>
      </c>
      <c r="X1398" s="18">
        <v>6438</v>
      </c>
      <c r="Y1398" s="5">
        <v>1.073</v>
      </c>
    </row>
    <row r="1399" spans="1:25" ht="42.75" x14ac:dyDescent="0.4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20">
        <v>158</v>
      </c>
      <c r="M1399" t="b">
        <v>1</v>
      </c>
      <c r="N1399" t="s">
        <v>8276</v>
      </c>
      <c r="O1399" s="5">
        <f t="shared" si="105"/>
        <v>1.1385000000000001</v>
      </c>
      <c r="P1399" s="18">
        <f t="shared" si="106"/>
        <v>72.056962025316452</v>
      </c>
      <c r="Q1399" t="s">
        <v>8326</v>
      </c>
      <c r="R1399" t="s">
        <v>8327</v>
      </c>
      <c r="S1399" s="10">
        <f t="shared" si="107"/>
        <v>42640.917939814812</v>
      </c>
      <c r="T1399" s="11">
        <f t="shared" si="108"/>
        <v>42670.888194444444</v>
      </c>
      <c r="U1399">
        <f t="shared" si="109"/>
        <v>30</v>
      </c>
      <c r="W1399" s="20">
        <v>158</v>
      </c>
      <c r="X1399" s="18">
        <v>11385</v>
      </c>
      <c r="Y1399" s="5">
        <v>1.1385000000000001</v>
      </c>
    </row>
    <row r="1400" spans="1:25" ht="42.75" x14ac:dyDescent="0.4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20">
        <v>65</v>
      </c>
      <c r="M1400" t="b">
        <v>1</v>
      </c>
      <c r="N1400" t="s">
        <v>8276</v>
      </c>
      <c r="O1400" s="5">
        <f t="shared" si="105"/>
        <v>1.0968181818181819</v>
      </c>
      <c r="P1400" s="18">
        <f t="shared" si="106"/>
        <v>74.246153846153845</v>
      </c>
      <c r="Q1400" t="s">
        <v>8326</v>
      </c>
      <c r="R1400" t="s">
        <v>8327</v>
      </c>
      <c r="S1400" s="10">
        <f t="shared" si="107"/>
        <v>42526.874236111107</v>
      </c>
      <c r="T1400" s="11">
        <f t="shared" si="108"/>
        <v>42556.874236111107</v>
      </c>
      <c r="U1400">
        <f t="shared" si="109"/>
        <v>30</v>
      </c>
      <c r="W1400" s="20">
        <v>65</v>
      </c>
      <c r="X1400" s="18">
        <v>4826</v>
      </c>
      <c r="Y1400" s="5">
        <v>1.0968181818181819</v>
      </c>
    </row>
    <row r="1401" spans="1:25" ht="42.75" x14ac:dyDescent="0.4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20">
        <v>184</v>
      </c>
      <c r="M1401" t="b">
        <v>1</v>
      </c>
      <c r="N1401" t="s">
        <v>8276</v>
      </c>
      <c r="O1401" s="5">
        <f t="shared" si="105"/>
        <v>1.2614444444444444</v>
      </c>
      <c r="P1401" s="18">
        <f t="shared" si="106"/>
        <v>61.701086956521742</v>
      </c>
      <c r="Q1401" t="s">
        <v>8326</v>
      </c>
      <c r="R1401" t="s">
        <v>8327</v>
      </c>
      <c r="S1401" s="10">
        <f t="shared" si="107"/>
        <v>41889.004317129627</v>
      </c>
      <c r="T1401" s="11">
        <f t="shared" si="108"/>
        <v>41919.004317129627</v>
      </c>
      <c r="U1401">
        <f t="shared" si="109"/>
        <v>30</v>
      </c>
      <c r="W1401" s="20">
        <v>184</v>
      </c>
      <c r="X1401" s="18">
        <v>11353</v>
      </c>
      <c r="Y1401" s="5">
        <v>1.2614444444444444</v>
      </c>
    </row>
    <row r="1402" spans="1:25" ht="42.75" x14ac:dyDescent="0.4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20">
        <v>34</v>
      </c>
      <c r="M1402" t="b">
        <v>1</v>
      </c>
      <c r="N1402" t="s">
        <v>8276</v>
      </c>
      <c r="O1402" s="5">
        <f t="shared" si="105"/>
        <v>1.6742857142857144</v>
      </c>
      <c r="P1402" s="18">
        <f t="shared" si="106"/>
        <v>17.235294117647058</v>
      </c>
      <c r="Q1402" t="s">
        <v>8326</v>
      </c>
      <c r="R1402" t="s">
        <v>8327</v>
      </c>
      <c r="S1402" s="10">
        <f t="shared" si="107"/>
        <v>42498.341122685189</v>
      </c>
      <c r="T1402" s="11">
        <f t="shared" si="108"/>
        <v>42533.229166666672</v>
      </c>
      <c r="U1402">
        <f t="shared" si="109"/>
        <v>35</v>
      </c>
      <c r="W1402" s="20">
        <v>34</v>
      </c>
      <c r="X1402" s="18">
        <v>586</v>
      </c>
      <c r="Y1402" s="5">
        <v>1.6742857142857144</v>
      </c>
    </row>
    <row r="1403" spans="1:25" ht="42.75" x14ac:dyDescent="0.4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20">
        <v>240</v>
      </c>
      <c r="M1403" t="b">
        <v>1</v>
      </c>
      <c r="N1403" t="s">
        <v>8276</v>
      </c>
      <c r="O1403" s="5">
        <f t="shared" si="105"/>
        <v>4.9652000000000003</v>
      </c>
      <c r="P1403" s="18">
        <f t="shared" si="106"/>
        <v>51.720833333333331</v>
      </c>
      <c r="Q1403" t="s">
        <v>8326</v>
      </c>
      <c r="R1403" t="s">
        <v>8327</v>
      </c>
      <c r="S1403" s="10">
        <f t="shared" si="107"/>
        <v>41399.99622685185</v>
      </c>
      <c r="T1403" s="11">
        <f t="shared" si="108"/>
        <v>41420.99622685185</v>
      </c>
      <c r="U1403">
        <f t="shared" si="109"/>
        <v>21</v>
      </c>
      <c r="W1403" s="20">
        <v>240</v>
      </c>
      <c r="X1403" s="18">
        <v>12413</v>
      </c>
      <c r="Y1403" s="5">
        <v>4.9652000000000003</v>
      </c>
    </row>
    <row r="1404" spans="1:25" ht="42.75" x14ac:dyDescent="0.4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20">
        <v>113</v>
      </c>
      <c r="M1404" t="b">
        <v>1</v>
      </c>
      <c r="N1404" t="s">
        <v>8276</v>
      </c>
      <c r="O1404" s="5">
        <f t="shared" si="105"/>
        <v>1.0915999999999999</v>
      </c>
      <c r="P1404" s="18">
        <f t="shared" si="106"/>
        <v>24.150442477876105</v>
      </c>
      <c r="Q1404" t="s">
        <v>8326</v>
      </c>
      <c r="R1404" t="s">
        <v>8327</v>
      </c>
      <c r="S1404" s="10">
        <f t="shared" si="107"/>
        <v>42065.053368055553</v>
      </c>
      <c r="T1404" s="11">
        <f t="shared" si="108"/>
        <v>42125.011701388896</v>
      </c>
      <c r="U1404">
        <f t="shared" si="109"/>
        <v>60</v>
      </c>
      <c r="W1404" s="20">
        <v>113</v>
      </c>
      <c r="X1404" s="18">
        <v>2729</v>
      </c>
      <c r="Y1404" s="5">
        <v>1.0915999999999999</v>
      </c>
    </row>
    <row r="1405" spans="1:25" ht="42.75" x14ac:dyDescent="0.4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20">
        <v>66</v>
      </c>
      <c r="M1405" t="b">
        <v>1</v>
      </c>
      <c r="N1405" t="s">
        <v>8276</v>
      </c>
      <c r="O1405" s="5">
        <f t="shared" si="105"/>
        <v>1.0257499999999999</v>
      </c>
      <c r="P1405" s="18">
        <f t="shared" si="106"/>
        <v>62.166666666666664</v>
      </c>
      <c r="Q1405" t="s">
        <v>8326</v>
      </c>
      <c r="R1405" t="s">
        <v>8327</v>
      </c>
      <c r="S1405" s="10">
        <f t="shared" si="107"/>
        <v>41451.062905092593</v>
      </c>
      <c r="T1405" s="11">
        <f t="shared" si="108"/>
        <v>41481.062905092593</v>
      </c>
      <c r="U1405">
        <f t="shared" si="109"/>
        <v>30</v>
      </c>
      <c r="W1405" s="20">
        <v>66</v>
      </c>
      <c r="X1405" s="18">
        <v>4103</v>
      </c>
      <c r="Y1405" s="5">
        <v>1.0257499999999999</v>
      </c>
    </row>
    <row r="1406" spans="1:25" ht="42.75" x14ac:dyDescent="0.4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20">
        <v>5</v>
      </c>
      <c r="M1406" t="b">
        <v>0</v>
      </c>
      <c r="N1406" t="s">
        <v>8287</v>
      </c>
      <c r="O1406" s="5">
        <f t="shared" si="105"/>
        <v>1.6620689655172414E-2</v>
      </c>
      <c r="P1406" s="18">
        <f t="shared" si="106"/>
        <v>48.2</v>
      </c>
      <c r="Q1406" t="s">
        <v>8323</v>
      </c>
      <c r="R1406" t="s">
        <v>8342</v>
      </c>
      <c r="S1406" s="10">
        <f t="shared" si="107"/>
        <v>42032.510243055556</v>
      </c>
      <c r="T1406" s="11">
        <f t="shared" si="108"/>
        <v>42057.510243055556</v>
      </c>
      <c r="U1406">
        <f t="shared" si="109"/>
        <v>25</v>
      </c>
      <c r="W1406" s="20">
        <v>5</v>
      </c>
      <c r="X1406" s="18">
        <v>241</v>
      </c>
      <c r="Y1406" s="5">
        <v>1.6620689655172414E-2</v>
      </c>
    </row>
    <row r="1407" spans="1:25" ht="28.5" hidden="1" x14ac:dyDescent="0.4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20">
        <v>17</v>
      </c>
      <c r="M1407" t="b">
        <v>0</v>
      </c>
      <c r="N1407" t="s">
        <v>8287</v>
      </c>
      <c r="O1407" s="5">
        <f t="shared" si="105"/>
        <v>4.1999999999999997E-3</v>
      </c>
      <c r="P1407" s="18">
        <f t="shared" si="106"/>
        <v>6.1764705882352944</v>
      </c>
      <c r="Q1407" t="s">
        <v>8323</v>
      </c>
      <c r="R1407" t="s">
        <v>8342</v>
      </c>
      <c r="S1407" s="10">
        <f t="shared" si="107"/>
        <v>41941.680567129632</v>
      </c>
      <c r="T1407" s="11">
        <f t="shared" si="108"/>
        <v>41971.722233796296</v>
      </c>
      <c r="U1407">
        <f t="shared" si="109"/>
        <v>30</v>
      </c>
      <c r="W1407" s="20">
        <v>17</v>
      </c>
      <c r="X1407" s="18">
        <v>105</v>
      </c>
      <c r="Y1407" s="5">
        <v>4.1999999999999997E-3</v>
      </c>
    </row>
    <row r="1408" spans="1:25" hidden="1" x14ac:dyDescent="0.4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20">
        <v>3</v>
      </c>
      <c r="M1408" t="b">
        <v>0</v>
      </c>
      <c r="N1408" t="s">
        <v>8287</v>
      </c>
      <c r="O1408" s="5">
        <f t="shared" si="105"/>
        <v>1.25E-3</v>
      </c>
      <c r="P1408" s="18">
        <f t="shared" si="106"/>
        <v>5</v>
      </c>
      <c r="Q1408" t="s">
        <v>8323</v>
      </c>
      <c r="R1408" t="s">
        <v>8342</v>
      </c>
      <c r="S1408" s="10">
        <f t="shared" si="107"/>
        <v>42297.432951388888</v>
      </c>
      <c r="T1408" s="11">
        <f t="shared" si="108"/>
        <v>42350.416666666672</v>
      </c>
      <c r="U1408">
        <f t="shared" si="109"/>
        <v>53</v>
      </c>
      <c r="W1408" s="20">
        <v>3</v>
      </c>
      <c r="X1408" s="18">
        <v>15</v>
      </c>
      <c r="Y1408" s="5">
        <v>1.25E-3</v>
      </c>
    </row>
    <row r="1409" spans="1:25" ht="42.75" hidden="1" x14ac:dyDescent="0.4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20">
        <v>2</v>
      </c>
      <c r="M1409" t="b">
        <v>0</v>
      </c>
      <c r="N1409" t="s">
        <v>8287</v>
      </c>
      <c r="O1409" s="5">
        <f t="shared" si="105"/>
        <v>5.0000000000000001E-3</v>
      </c>
      <c r="P1409" s="18">
        <f t="shared" si="106"/>
        <v>7.5</v>
      </c>
      <c r="Q1409" t="s">
        <v>8323</v>
      </c>
      <c r="R1409" t="s">
        <v>8342</v>
      </c>
      <c r="S1409" s="10">
        <f t="shared" si="107"/>
        <v>41838.536782407406</v>
      </c>
      <c r="T1409" s="11">
        <f t="shared" si="108"/>
        <v>41863.536782407406</v>
      </c>
      <c r="U1409">
        <f t="shared" si="109"/>
        <v>25</v>
      </c>
      <c r="W1409" s="20">
        <v>2</v>
      </c>
      <c r="X1409" s="18">
        <v>15</v>
      </c>
      <c r="Y1409" s="5">
        <v>5.0000000000000001E-3</v>
      </c>
    </row>
    <row r="1410" spans="1:25" ht="42.75" x14ac:dyDescent="0.4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20">
        <v>6</v>
      </c>
      <c r="M1410" t="b">
        <v>0</v>
      </c>
      <c r="N1410" t="s">
        <v>8287</v>
      </c>
      <c r="O1410" s="5">
        <f t="shared" si="105"/>
        <v>7.1999999999999995E-2</v>
      </c>
      <c r="P1410" s="18">
        <f t="shared" si="106"/>
        <v>12</v>
      </c>
      <c r="Q1410" t="s">
        <v>8323</v>
      </c>
      <c r="R1410" t="s">
        <v>8342</v>
      </c>
      <c r="S1410" s="10">
        <f t="shared" si="107"/>
        <v>42291.872175925921</v>
      </c>
      <c r="T1410" s="11">
        <f t="shared" si="108"/>
        <v>42321.913842592592</v>
      </c>
      <c r="U1410">
        <f t="shared" si="109"/>
        <v>30</v>
      </c>
      <c r="W1410" s="20">
        <v>6</v>
      </c>
      <c r="X1410" s="18">
        <v>72</v>
      </c>
      <c r="Y1410" s="5">
        <v>7.1999999999999995E-2</v>
      </c>
    </row>
    <row r="1411" spans="1:25" ht="42.75" hidden="1" x14ac:dyDescent="0.4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20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18" t="e">
        <f t="shared" ref="P1411:P1474" si="111">E1411/L1411</f>
        <v>#DIV/0!</v>
      </c>
      <c r="Q1411" t="s">
        <v>8323</v>
      </c>
      <c r="R1411" t="s">
        <v>8342</v>
      </c>
      <c r="S1411" s="10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_xlfn.DAYS(T1411,S1411)</f>
        <v>60</v>
      </c>
      <c r="W1411" s="20">
        <v>0</v>
      </c>
      <c r="X1411" s="18">
        <v>0</v>
      </c>
      <c r="Y1411" s="5">
        <v>0</v>
      </c>
    </row>
    <row r="1412" spans="1:25" ht="42.75" hidden="1" x14ac:dyDescent="0.4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20">
        <v>1</v>
      </c>
      <c r="M1412" t="b">
        <v>0</v>
      </c>
      <c r="N1412" t="s">
        <v>8287</v>
      </c>
      <c r="O1412" s="5">
        <f t="shared" si="110"/>
        <v>1.6666666666666666E-4</v>
      </c>
      <c r="P1412" s="18">
        <f t="shared" si="111"/>
        <v>1</v>
      </c>
      <c r="Q1412" t="s">
        <v>8323</v>
      </c>
      <c r="R1412" t="s">
        <v>8342</v>
      </c>
      <c r="S1412" s="10">
        <f t="shared" si="112"/>
        <v>42479.318518518514</v>
      </c>
      <c r="T1412" s="11">
        <f t="shared" si="113"/>
        <v>42524.318518518514</v>
      </c>
      <c r="U1412">
        <f t="shared" si="114"/>
        <v>45</v>
      </c>
      <c r="W1412" s="20">
        <v>1</v>
      </c>
      <c r="X1412" s="18">
        <v>1</v>
      </c>
      <c r="Y1412" s="5">
        <v>1.6666666666666666E-4</v>
      </c>
    </row>
    <row r="1413" spans="1:25" ht="42.75" hidden="1" x14ac:dyDescent="0.4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20">
        <v>3</v>
      </c>
      <c r="M1413" t="b">
        <v>0</v>
      </c>
      <c r="N1413" t="s">
        <v>8287</v>
      </c>
      <c r="O1413" s="5">
        <f t="shared" si="110"/>
        <v>2.3333333333333335E-3</v>
      </c>
      <c r="P1413" s="18">
        <f t="shared" si="111"/>
        <v>2.3333333333333335</v>
      </c>
      <c r="Q1413" t="s">
        <v>8323</v>
      </c>
      <c r="R1413" t="s">
        <v>8342</v>
      </c>
      <c r="S1413" s="10">
        <f t="shared" si="112"/>
        <v>42013.059027777781</v>
      </c>
      <c r="T1413" s="11">
        <f t="shared" si="113"/>
        <v>42041.059027777781</v>
      </c>
      <c r="U1413">
        <f t="shared" si="114"/>
        <v>28</v>
      </c>
      <c r="W1413" s="20">
        <v>3</v>
      </c>
      <c r="X1413" s="18">
        <v>7</v>
      </c>
      <c r="Y1413" s="5">
        <v>2.3333333333333335E-3</v>
      </c>
    </row>
    <row r="1414" spans="1:25" ht="28.5" x14ac:dyDescent="0.4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20">
        <v>13</v>
      </c>
      <c r="M1414" t="b">
        <v>0</v>
      </c>
      <c r="N1414" t="s">
        <v>8287</v>
      </c>
      <c r="O1414" s="5">
        <f t="shared" si="110"/>
        <v>4.5714285714285714E-2</v>
      </c>
      <c r="P1414" s="18">
        <f t="shared" si="111"/>
        <v>24.615384615384617</v>
      </c>
      <c r="Q1414" t="s">
        <v>8323</v>
      </c>
      <c r="R1414" t="s">
        <v>8342</v>
      </c>
      <c r="S1414" s="10">
        <f t="shared" si="112"/>
        <v>41947.063645833332</v>
      </c>
      <c r="T1414" s="11">
        <f t="shared" si="113"/>
        <v>41977.063645833332</v>
      </c>
      <c r="U1414">
        <f t="shared" si="114"/>
        <v>30</v>
      </c>
      <c r="W1414" s="20">
        <v>13</v>
      </c>
      <c r="X1414" s="18">
        <v>320</v>
      </c>
      <c r="Y1414" s="5">
        <v>4.5714285714285714E-2</v>
      </c>
    </row>
    <row r="1415" spans="1:25" ht="57" x14ac:dyDescent="0.4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20">
        <v>1</v>
      </c>
      <c r="M1415" t="b">
        <v>0</v>
      </c>
      <c r="N1415" t="s">
        <v>8287</v>
      </c>
      <c r="O1415" s="5">
        <f t="shared" si="110"/>
        <v>0.05</v>
      </c>
      <c r="P1415" s="18">
        <f t="shared" si="111"/>
        <v>100</v>
      </c>
      <c r="Q1415" t="s">
        <v>8323</v>
      </c>
      <c r="R1415" t="s">
        <v>8342</v>
      </c>
      <c r="S1415" s="10">
        <f t="shared" si="112"/>
        <v>42360.437152777777</v>
      </c>
      <c r="T1415" s="11">
        <f t="shared" si="113"/>
        <v>42420.437152777777</v>
      </c>
      <c r="U1415">
        <f t="shared" si="114"/>
        <v>60</v>
      </c>
      <c r="W1415" s="20">
        <v>1</v>
      </c>
      <c r="X1415" s="18">
        <v>100</v>
      </c>
      <c r="Y1415" s="5">
        <v>0.05</v>
      </c>
    </row>
    <row r="1416" spans="1:25" ht="42.75" hidden="1" x14ac:dyDescent="0.4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20">
        <v>1</v>
      </c>
      <c r="M1416" t="b">
        <v>0</v>
      </c>
      <c r="N1416" t="s">
        <v>8287</v>
      </c>
      <c r="O1416" s="5">
        <f t="shared" si="110"/>
        <v>2E-3</v>
      </c>
      <c r="P1416" s="18">
        <f t="shared" si="111"/>
        <v>1</v>
      </c>
      <c r="Q1416" t="s">
        <v>8323</v>
      </c>
      <c r="R1416" t="s">
        <v>8342</v>
      </c>
      <c r="S1416" s="10">
        <f t="shared" si="112"/>
        <v>42708.25309027778</v>
      </c>
      <c r="T1416" s="11">
        <f t="shared" si="113"/>
        <v>42738.25309027778</v>
      </c>
      <c r="U1416">
        <f t="shared" si="114"/>
        <v>30</v>
      </c>
      <c r="W1416" s="20">
        <v>1</v>
      </c>
      <c r="X1416" s="18">
        <v>1</v>
      </c>
      <c r="Y1416" s="5">
        <v>2E-3</v>
      </c>
    </row>
    <row r="1417" spans="1:25" ht="42.75" x14ac:dyDescent="0.4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20">
        <v>9</v>
      </c>
      <c r="M1417" t="b">
        <v>0</v>
      </c>
      <c r="N1417" t="s">
        <v>8287</v>
      </c>
      <c r="O1417" s="5">
        <f t="shared" si="110"/>
        <v>0.18181818181818182</v>
      </c>
      <c r="P1417" s="18">
        <f t="shared" si="111"/>
        <v>88.888888888888886</v>
      </c>
      <c r="Q1417" t="s">
        <v>8323</v>
      </c>
      <c r="R1417" t="s">
        <v>8342</v>
      </c>
      <c r="S1417" s="10">
        <f t="shared" si="112"/>
        <v>42192.675821759258</v>
      </c>
      <c r="T1417" s="11">
        <f t="shared" si="113"/>
        <v>42232.675821759258</v>
      </c>
      <c r="U1417">
        <f t="shared" si="114"/>
        <v>40</v>
      </c>
      <c r="W1417" s="20">
        <v>9</v>
      </c>
      <c r="X1417" s="18">
        <v>800</v>
      </c>
      <c r="Y1417" s="5">
        <v>0.18181818181818182</v>
      </c>
    </row>
    <row r="1418" spans="1:25" ht="42.75" hidden="1" x14ac:dyDescent="0.4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20">
        <v>0</v>
      </c>
      <c r="M1418" t="b">
        <v>0</v>
      </c>
      <c r="N1418" t="s">
        <v>8287</v>
      </c>
      <c r="O1418" s="5">
        <f t="shared" si="110"/>
        <v>0</v>
      </c>
      <c r="P1418" s="18" t="e">
        <f t="shared" si="111"/>
        <v>#DIV/0!</v>
      </c>
      <c r="Q1418" t="s">
        <v>8323</v>
      </c>
      <c r="R1418" t="s">
        <v>8342</v>
      </c>
      <c r="S1418" s="10">
        <f t="shared" si="112"/>
        <v>42299.926145833335</v>
      </c>
      <c r="T1418" s="11">
        <f t="shared" si="113"/>
        <v>42329.967812499999</v>
      </c>
      <c r="U1418">
        <f t="shared" si="114"/>
        <v>30</v>
      </c>
      <c r="W1418" s="20">
        <v>0</v>
      </c>
      <c r="X1418" s="18">
        <v>0</v>
      </c>
      <c r="Y1418" s="5">
        <v>0</v>
      </c>
    </row>
    <row r="1419" spans="1:25" ht="42.75" x14ac:dyDescent="0.4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20">
        <v>2</v>
      </c>
      <c r="M1419" t="b">
        <v>0</v>
      </c>
      <c r="N1419" t="s">
        <v>8287</v>
      </c>
      <c r="O1419" s="5">
        <f t="shared" si="110"/>
        <v>1.2222222222222223E-2</v>
      </c>
      <c r="P1419" s="18">
        <f t="shared" si="111"/>
        <v>27.5</v>
      </c>
      <c r="Q1419" t="s">
        <v>8323</v>
      </c>
      <c r="R1419" t="s">
        <v>8342</v>
      </c>
      <c r="S1419" s="10">
        <f t="shared" si="112"/>
        <v>42232.15016203704</v>
      </c>
      <c r="T1419" s="11">
        <f t="shared" si="113"/>
        <v>42262.465972222228</v>
      </c>
      <c r="U1419">
        <f t="shared" si="114"/>
        <v>30</v>
      </c>
      <c r="W1419" s="20">
        <v>2</v>
      </c>
      <c r="X1419" s="18">
        <v>55</v>
      </c>
      <c r="Y1419" s="5">
        <v>1.2222222222222223E-2</v>
      </c>
    </row>
    <row r="1420" spans="1:25" ht="57" hidden="1" x14ac:dyDescent="0.4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20">
        <v>1</v>
      </c>
      <c r="M1420" t="b">
        <v>0</v>
      </c>
      <c r="N1420" t="s">
        <v>8287</v>
      </c>
      <c r="O1420" s="5">
        <f t="shared" si="110"/>
        <v>2E-3</v>
      </c>
      <c r="P1420" s="18">
        <f t="shared" si="111"/>
        <v>6</v>
      </c>
      <c r="Q1420" t="s">
        <v>8323</v>
      </c>
      <c r="R1420" t="s">
        <v>8342</v>
      </c>
      <c r="S1420" s="10">
        <f t="shared" si="112"/>
        <v>42395.456412037034</v>
      </c>
      <c r="T1420" s="11">
        <f t="shared" si="113"/>
        <v>42425.456412037034</v>
      </c>
      <c r="U1420">
        <f t="shared" si="114"/>
        <v>30</v>
      </c>
      <c r="W1420" s="20">
        <v>1</v>
      </c>
      <c r="X1420" s="18">
        <v>6</v>
      </c>
      <c r="Y1420" s="5">
        <v>2E-3</v>
      </c>
    </row>
    <row r="1421" spans="1:25" ht="42.75" x14ac:dyDescent="0.4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20">
        <v>10</v>
      </c>
      <c r="M1421" t="b">
        <v>0</v>
      </c>
      <c r="N1421" t="s">
        <v>8287</v>
      </c>
      <c r="O1421" s="5">
        <f t="shared" si="110"/>
        <v>7.0634920634920634E-2</v>
      </c>
      <c r="P1421" s="18">
        <f t="shared" si="111"/>
        <v>44.5</v>
      </c>
      <c r="Q1421" t="s">
        <v>8323</v>
      </c>
      <c r="R1421" t="s">
        <v>8342</v>
      </c>
      <c r="S1421" s="10">
        <f t="shared" si="112"/>
        <v>42622.456238425926</v>
      </c>
      <c r="T1421" s="11">
        <f t="shared" si="113"/>
        <v>42652.456238425926</v>
      </c>
      <c r="U1421">
        <f t="shared" si="114"/>
        <v>30</v>
      </c>
      <c r="W1421" s="20">
        <v>10</v>
      </c>
      <c r="X1421" s="18">
        <v>445</v>
      </c>
      <c r="Y1421" s="5">
        <v>7.0634920634920634E-2</v>
      </c>
    </row>
    <row r="1422" spans="1:25" ht="28.5" x14ac:dyDescent="0.4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20">
        <v>3</v>
      </c>
      <c r="M1422" t="b">
        <v>0</v>
      </c>
      <c r="N1422" t="s">
        <v>8287</v>
      </c>
      <c r="O1422" s="5">
        <f t="shared" si="110"/>
        <v>2.7272727272727271E-2</v>
      </c>
      <c r="P1422" s="18">
        <f t="shared" si="111"/>
        <v>1</v>
      </c>
      <c r="Q1422" t="s">
        <v>8323</v>
      </c>
      <c r="R1422" t="s">
        <v>8342</v>
      </c>
      <c r="S1422" s="10">
        <f t="shared" si="112"/>
        <v>42524.667662037042</v>
      </c>
      <c r="T1422" s="11">
        <f t="shared" si="113"/>
        <v>42549.667662037042</v>
      </c>
      <c r="U1422">
        <f t="shared" si="114"/>
        <v>25</v>
      </c>
      <c r="W1422" s="20">
        <v>3</v>
      </c>
      <c r="X1422" s="18">
        <v>3</v>
      </c>
      <c r="Y1422" s="5">
        <v>2.7272727272727271E-2</v>
      </c>
    </row>
    <row r="1423" spans="1:25" ht="42.75" hidden="1" x14ac:dyDescent="0.4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20">
        <v>2</v>
      </c>
      <c r="M1423" t="b">
        <v>0</v>
      </c>
      <c r="N1423" t="s">
        <v>8287</v>
      </c>
      <c r="O1423" s="5">
        <f t="shared" si="110"/>
        <v>1E-3</v>
      </c>
      <c r="P1423" s="18">
        <f t="shared" si="111"/>
        <v>100</v>
      </c>
      <c r="Q1423" t="s">
        <v>8323</v>
      </c>
      <c r="R1423" t="s">
        <v>8342</v>
      </c>
      <c r="S1423" s="10">
        <f t="shared" si="112"/>
        <v>42013.915613425925</v>
      </c>
      <c r="T1423" s="11">
        <f t="shared" si="113"/>
        <v>42043.915613425925</v>
      </c>
      <c r="U1423">
        <f t="shared" si="114"/>
        <v>30</v>
      </c>
      <c r="W1423" s="20">
        <v>2</v>
      </c>
      <c r="X1423" s="18">
        <v>200</v>
      </c>
      <c r="Y1423" s="5">
        <v>1E-3</v>
      </c>
    </row>
    <row r="1424" spans="1:25" ht="42.75" hidden="1" x14ac:dyDescent="0.4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20">
        <v>2</v>
      </c>
      <c r="M1424" t="b">
        <v>0</v>
      </c>
      <c r="N1424" t="s">
        <v>8287</v>
      </c>
      <c r="O1424" s="5">
        <f t="shared" si="110"/>
        <v>1.0399999999999999E-3</v>
      </c>
      <c r="P1424" s="18">
        <f t="shared" si="111"/>
        <v>13</v>
      </c>
      <c r="Q1424" t="s">
        <v>8323</v>
      </c>
      <c r="R1424" t="s">
        <v>8342</v>
      </c>
      <c r="S1424" s="10">
        <f t="shared" si="112"/>
        <v>42604.239629629628</v>
      </c>
      <c r="T1424" s="11">
        <f t="shared" si="113"/>
        <v>42634.239629629628</v>
      </c>
      <c r="U1424">
        <f t="shared" si="114"/>
        <v>30</v>
      </c>
      <c r="W1424" s="20">
        <v>2</v>
      </c>
      <c r="X1424" s="18">
        <v>26</v>
      </c>
      <c r="Y1424" s="5">
        <v>1.0399999999999999E-3</v>
      </c>
    </row>
    <row r="1425" spans="1:25" ht="42.75" hidden="1" x14ac:dyDescent="0.4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20">
        <v>1</v>
      </c>
      <c r="M1425" t="b">
        <v>0</v>
      </c>
      <c r="N1425" t="s">
        <v>8287</v>
      </c>
      <c r="O1425" s="5">
        <f t="shared" si="110"/>
        <v>3.3333333333333335E-3</v>
      </c>
      <c r="P1425" s="18">
        <f t="shared" si="111"/>
        <v>100</v>
      </c>
      <c r="Q1425" t="s">
        <v>8323</v>
      </c>
      <c r="R1425" t="s">
        <v>8342</v>
      </c>
      <c r="S1425" s="10">
        <f t="shared" si="112"/>
        <v>42340.360312500001</v>
      </c>
      <c r="T1425" s="11">
        <f t="shared" si="113"/>
        <v>42370.360312500001</v>
      </c>
      <c r="U1425">
        <f t="shared" si="114"/>
        <v>30</v>
      </c>
      <c r="W1425" s="20">
        <v>1</v>
      </c>
      <c r="X1425" s="18">
        <v>100</v>
      </c>
      <c r="Y1425" s="5">
        <v>3.3333333333333335E-3</v>
      </c>
    </row>
    <row r="1426" spans="1:25" ht="42.75" x14ac:dyDescent="0.4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20">
        <v>14</v>
      </c>
      <c r="M1426" t="b">
        <v>0</v>
      </c>
      <c r="N1426" t="s">
        <v>8287</v>
      </c>
      <c r="O1426" s="5">
        <f t="shared" si="110"/>
        <v>0.2036</v>
      </c>
      <c r="P1426" s="18">
        <f t="shared" si="111"/>
        <v>109.07142857142857</v>
      </c>
      <c r="Q1426" t="s">
        <v>8323</v>
      </c>
      <c r="R1426" t="s">
        <v>8342</v>
      </c>
      <c r="S1426" s="10">
        <f t="shared" si="112"/>
        <v>42676.717615740738</v>
      </c>
      <c r="T1426" s="11">
        <f t="shared" si="113"/>
        <v>42689.759282407409</v>
      </c>
      <c r="U1426">
        <f t="shared" si="114"/>
        <v>13</v>
      </c>
      <c r="W1426" s="20">
        <v>14</v>
      </c>
      <c r="X1426" s="18">
        <v>1527</v>
      </c>
      <c r="Y1426" s="5">
        <v>0.2036</v>
      </c>
    </row>
    <row r="1427" spans="1:25" ht="42.75" hidden="1" x14ac:dyDescent="0.4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20">
        <v>0</v>
      </c>
      <c r="M1427" t="b">
        <v>0</v>
      </c>
      <c r="N1427" t="s">
        <v>8287</v>
      </c>
      <c r="O1427" s="5">
        <f t="shared" si="110"/>
        <v>0</v>
      </c>
      <c r="P1427" s="18" t="e">
        <f t="shared" si="111"/>
        <v>#DIV/0!</v>
      </c>
      <c r="Q1427" t="s">
        <v>8323</v>
      </c>
      <c r="R1427" t="s">
        <v>8342</v>
      </c>
      <c r="S1427" s="10">
        <f t="shared" si="112"/>
        <v>42093.131469907406</v>
      </c>
      <c r="T1427" s="11">
        <f t="shared" si="113"/>
        <v>42123.131469907406</v>
      </c>
      <c r="U1427">
        <f t="shared" si="114"/>
        <v>30</v>
      </c>
      <c r="W1427" s="20">
        <v>0</v>
      </c>
      <c r="X1427" s="18">
        <v>0</v>
      </c>
      <c r="Y1427" s="5">
        <v>0</v>
      </c>
    </row>
    <row r="1428" spans="1:25" ht="42.75" hidden="1" x14ac:dyDescent="0.4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20">
        <v>0</v>
      </c>
      <c r="M1428" t="b">
        <v>0</v>
      </c>
      <c r="N1428" t="s">
        <v>8287</v>
      </c>
      <c r="O1428" s="5">
        <f t="shared" si="110"/>
        <v>0</v>
      </c>
      <c r="P1428" s="18" t="e">
        <f t="shared" si="111"/>
        <v>#DIV/0!</v>
      </c>
      <c r="Q1428" t="s">
        <v>8323</v>
      </c>
      <c r="R1428" t="s">
        <v>8342</v>
      </c>
      <c r="S1428" s="10">
        <f t="shared" si="112"/>
        <v>42180.390277777777</v>
      </c>
      <c r="T1428" s="11">
        <f t="shared" si="113"/>
        <v>42240.390277777777</v>
      </c>
      <c r="U1428">
        <f t="shared" si="114"/>
        <v>60</v>
      </c>
      <c r="W1428" s="20">
        <v>0</v>
      </c>
      <c r="X1428" s="18">
        <v>0</v>
      </c>
      <c r="Y1428" s="5">
        <v>0</v>
      </c>
    </row>
    <row r="1429" spans="1:25" ht="42.75" x14ac:dyDescent="0.4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20">
        <v>4</v>
      </c>
      <c r="M1429" t="b">
        <v>0</v>
      </c>
      <c r="N1429" t="s">
        <v>8287</v>
      </c>
      <c r="O1429" s="5">
        <f t="shared" si="110"/>
        <v>8.3799999999999999E-2</v>
      </c>
      <c r="P1429" s="18">
        <f t="shared" si="111"/>
        <v>104.75</v>
      </c>
      <c r="Q1429" t="s">
        <v>8323</v>
      </c>
      <c r="R1429" t="s">
        <v>8342</v>
      </c>
      <c r="S1429" s="10">
        <f t="shared" si="112"/>
        <v>42601.851678240739</v>
      </c>
      <c r="T1429" s="11">
        <f t="shared" si="113"/>
        <v>42631.851678240739</v>
      </c>
      <c r="U1429">
        <f t="shared" si="114"/>
        <v>30</v>
      </c>
      <c r="W1429" s="20">
        <v>4</v>
      </c>
      <c r="X1429" s="18">
        <v>419</v>
      </c>
      <c r="Y1429" s="5">
        <v>8.3799999999999999E-2</v>
      </c>
    </row>
    <row r="1430" spans="1:25" ht="42.75" x14ac:dyDescent="0.4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20">
        <v>3</v>
      </c>
      <c r="M1430" t="b">
        <v>0</v>
      </c>
      <c r="N1430" t="s">
        <v>8287</v>
      </c>
      <c r="O1430" s="5">
        <f t="shared" si="110"/>
        <v>4.4999999999999998E-2</v>
      </c>
      <c r="P1430" s="18">
        <f t="shared" si="111"/>
        <v>15</v>
      </c>
      <c r="Q1430" t="s">
        <v>8323</v>
      </c>
      <c r="R1430" t="s">
        <v>8342</v>
      </c>
      <c r="S1430" s="10">
        <f t="shared" si="112"/>
        <v>42432.379826388889</v>
      </c>
      <c r="T1430" s="11">
        <f t="shared" si="113"/>
        <v>42462.338159722218</v>
      </c>
      <c r="U1430">
        <f t="shared" si="114"/>
        <v>30</v>
      </c>
      <c r="W1430" s="20">
        <v>3</v>
      </c>
      <c r="X1430" s="18">
        <v>45</v>
      </c>
      <c r="Y1430" s="5">
        <v>4.4999999999999998E-2</v>
      </c>
    </row>
    <row r="1431" spans="1:25" ht="42.75" hidden="1" x14ac:dyDescent="0.4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20">
        <v>0</v>
      </c>
      <c r="M1431" t="b">
        <v>0</v>
      </c>
      <c r="N1431" t="s">
        <v>8287</v>
      </c>
      <c r="O1431" s="5">
        <f t="shared" si="110"/>
        <v>0</v>
      </c>
      <c r="P1431" s="18" t="e">
        <f t="shared" si="111"/>
        <v>#DIV/0!</v>
      </c>
      <c r="Q1431" t="s">
        <v>8323</v>
      </c>
      <c r="R1431" t="s">
        <v>8342</v>
      </c>
      <c r="S1431" s="10">
        <f t="shared" si="112"/>
        <v>42074.060671296291</v>
      </c>
      <c r="T1431" s="11">
        <f t="shared" si="113"/>
        <v>42104.060671296291</v>
      </c>
      <c r="U1431">
        <f t="shared" si="114"/>
        <v>30</v>
      </c>
      <c r="W1431" s="20">
        <v>0</v>
      </c>
      <c r="X1431" s="18">
        <v>0</v>
      </c>
      <c r="Y1431" s="5">
        <v>0</v>
      </c>
    </row>
    <row r="1432" spans="1:25" ht="42.75" x14ac:dyDescent="0.4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20">
        <v>5</v>
      </c>
      <c r="M1432" t="b">
        <v>0</v>
      </c>
      <c r="N1432" t="s">
        <v>8287</v>
      </c>
      <c r="O1432" s="5">
        <f t="shared" si="110"/>
        <v>8.0600000000000005E-2</v>
      </c>
      <c r="P1432" s="18">
        <f t="shared" si="111"/>
        <v>80.599999999999994</v>
      </c>
      <c r="Q1432" t="s">
        <v>8323</v>
      </c>
      <c r="R1432" t="s">
        <v>8342</v>
      </c>
      <c r="S1432" s="10">
        <f t="shared" si="112"/>
        <v>41961.813518518517</v>
      </c>
      <c r="T1432" s="11">
        <f t="shared" si="113"/>
        <v>41992.813518518517</v>
      </c>
      <c r="U1432">
        <f t="shared" si="114"/>
        <v>31</v>
      </c>
      <c r="W1432" s="20">
        <v>5</v>
      </c>
      <c r="X1432" s="18">
        <v>403</v>
      </c>
      <c r="Y1432" s="5">
        <v>8.0600000000000005E-2</v>
      </c>
    </row>
    <row r="1433" spans="1:25" ht="42.75" x14ac:dyDescent="0.4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20">
        <v>47</v>
      </c>
      <c r="M1433" t="b">
        <v>0</v>
      </c>
      <c r="N1433" t="s">
        <v>8287</v>
      </c>
      <c r="O1433" s="5">
        <f t="shared" si="110"/>
        <v>0.31947058823529412</v>
      </c>
      <c r="P1433" s="18">
        <f t="shared" si="111"/>
        <v>115.55319148936171</v>
      </c>
      <c r="Q1433" t="s">
        <v>8323</v>
      </c>
      <c r="R1433" t="s">
        <v>8342</v>
      </c>
      <c r="S1433" s="10">
        <f t="shared" si="112"/>
        <v>42304.210833333331</v>
      </c>
      <c r="T1433" s="11">
        <f t="shared" si="113"/>
        <v>42334.252500000002</v>
      </c>
      <c r="U1433">
        <f t="shared" si="114"/>
        <v>30</v>
      </c>
      <c r="W1433" s="20">
        <v>47</v>
      </c>
      <c r="X1433" s="18">
        <v>5431</v>
      </c>
      <c r="Y1433" s="5">
        <v>0.31947058823529412</v>
      </c>
    </row>
    <row r="1434" spans="1:25" ht="42.75" hidden="1" x14ac:dyDescent="0.4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20">
        <v>0</v>
      </c>
      <c r="M1434" t="b">
        <v>0</v>
      </c>
      <c r="N1434" t="s">
        <v>8287</v>
      </c>
      <c r="O1434" s="5">
        <f t="shared" si="110"/>
        <v>0</v>
      </c>
      <c r="P1434" s="18" t="e">
        <f t="shared" si="111"/>
        <v>#DIV/0!</v>
      </c>
      <c r="Q1434" t="s">
        <v>8323</v>
      </c>
      <c r="R1434" t="s">
        <v>8342</v>
      </c>
      <c r="S1434" s="10">
        <f t="shared" si="112"/>
        <v>42175.780416666668</v>
      </c>
      <c r="T1434" s="11">
        <f t="shared" si="113"/>
        <v>42205.780416666668</v>
      </c>
      <c r="U1434">
        <f t="shared" si="114"/>
        <v>30</v>
      </c>
      <c r="W1434" s="20">
        <v>0</v>
      </c>
      <c r="X1434" s="18">
        <v>0</v>
      </c>
      <c r="Y1434" s="5">
        <v>0</v>
      </c>
    </row>
    <row r="1435" spans="1:25" ht="42.75" x14ac:dyDescent="0.4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20">
        <v>10</v>
      </c>
      <c r="M1435" t="b">
        <v>0</v>
      </c>
      <c r="N1435" t="s">
        <v>8287</v>
      </c>
      <c r="O1435" s="5">
        <f t="shared" si="110"/>
        <v>6.7083333333333328E-2</v>
      </c>
      <c r="P1435" s="18">
        <f t="shared" si="111"/>
        <v>80.5</v>
      </c>
      <c r="Q1435" t="s">
        <v>8323</v>
      </c>
      <c r="R1435" t="s">
        <v>8342</v>
      </c>
      <c r="S1435" s="10">
        <f t="shared" si="112"/>
        <v>42673.625868055555</v>
      </c>
      <c r="T1435" s="11">
        <f t="shared" si="113"/>
        <v>42714.458333333328</v>
      </c>
      <c r="U1435">
        <f t="shared" si="114"/>
        <v>41</v>
      </c>
      <c r="W1435" s="20">
        <v>10</v>
      </c>
      <c r="X1435" s="18">
        <v>805</v>
      </c>
      <c r="Y1435" s="5">
        <v>6.7083333333333328E-2</v>
      </c>
    </row>
    <row r="1436" spans="1:25" ht="42.75" x14ac:dyDescent="0.4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20">
        <v>11</v>
      </c>
      <c r="M1436" t="b">
        <v>0</v>
      </c>
      <c r="N1436" t="s">
        <v>8287</v>
      </c>
      <c r="O1436" s="5">
        <f t="shared" si="110"/>
        <v>9.987804878048781E-2</v>
      </c>
      <c r="P1436" s="18">
        <f t="shared" si="111"/>
        <v>744.5454545454545</v>
      </c>
      <c r="Q1436" t="s">
        <v>8323</v>
      </c>
      <c r="R1436" t="s">
        <v>8342</v>
      </c>
      <c r="S1436" s="10">
        <f t="shared" si="112"/>
        <v>42142.767106481479</v>
      </c>
      <c r="T1436" s="11">
        <f t="shared" si="113"/>
        <v>42163.625</v>
      </c>
      <c r="U1436">
        <f t="shared" si="114"/>
        <v>21</v>
      </c>
      <c r="W1436" s="20">
        <v>11</v>
      </c>
      <c r="X1436" s="18">
        <v>8190</v>
      </c>
      <c r="Y1436" s="5">
        <v>9.987804878048781E-2</v>
      </c>
    </row>
    <row r="1437" spans="1:25" ht="28.5" hidden="1" x14ac:dyDescent="0.4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20">
        <v>2</v>
      </c>
      <c r="M1437" t="b">
        <v>0</v>
      </c>
      <c r="N1437" t="s">
        <v>8287</v>
      </c>
      <c r="O1437" s="5">
        <f t="shared" si="110"/>
        <v>1E-3</v>
      </c>
      <c r="P1437" s="18">
        <f t="shared" si="111"/>
        <v>7.5</v>
      </c>
      <c r="Q1437" t="s">
        <v>8323</v>
      </c>
      <c r="R1437" t="s">
        <v>8342</v>
      </c>
      <c r="S1437" s="10">
        <f t="shared" si="112"/>
        <v>42258.780324074076</v>
      </c>
      <c r="T1437" s="11">
        <f t="shared" si="113"/>
        <v>42288.780324074076</v>
      </c>
      <c r="U1437">
        <f t="shared" si="114"/>
        <v>30</v>
      </c>
      <c r="W1437" s="20">
        <v>2</v>
      </c>
      <c r="X1437" s="18">
        <v>15</v>
      </c>
      <c r="Y1437" s="5">
        <v>1E-3</v>
      </c>
    </row>
    <row r="1438" spans="1:25" ht="42.75" hidden="1" x14ac:dyDescent="0.4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20">
        <v>2</v>
      </c>
      <c r="M1438" t="b">
        <v>0</v>
      </c>
      <c r="N1438" t="s">
        <v>8287</v>
      </c>
      <c r="O1438" s="5">
        <f t="shared" si="110"/>
        <v>7.7000000000000002E-3</v>
      </c>
      <c r="P1438" s="18">
        <f t="shared" si="111"/>
        <v>38.5</v>
      </c>
      <c r="Q1438" t="s">
        <v>8323</v>
      </c>
      <c r="R1438" t="s">
        <v>8342</v>
      </c>
      <c r="S1438" s="10">
        <f t="shared" si="112"/>
        <v>42391.35019675926</v>
      </c>
      <c r="T1438" s="11">
        <f t="shared" si="113"/>
        <v>42421.35019675926</v>
      </c>
      <c r="U1438">
        <f t="shared" si="114"/>
        <v>30</v>
      </c>
      <c r="W1438" s="20">
        <v>2</v>
      </c>
      <c r="X1438" s="18">
        <v>77</v>
      </c>
      <c r="Y1438" s="5">
        <v>7.7000000000000002E-3</v>
      </c>
    </row>
    <row r="1439" spans="1:25" ht="57" x14ac:dyDescent="0.4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20">
        <v>22</v>
      </c>
      <c r="M1439" t="b">
        <v>0</v>
      </c>
      <c r="N1439" t="s">
        <v>8287</v>
      </c>
      <c r="O1439" s="5">
        <f t="shared" si="110"/>
        <v>0.26900000000000002</v>
      </c>
      <c r="P1439" s="18">
        <f t="shared" si="111"/>
        <v>36.68181818181818</v>
      </c>
      <c r="Q1439" t="s">
        <v>8323</v>
      </c>
      <c r="R1439" t="s">
        <v>8342</v>
      </c>
      <c r="S1439" s="10">
        <f t="shared" si="112"/>
        <v>41796.531701388885</v>
      </c>
      <c r="T1439" s="11">
        <f t="shared" si="113"/>
        <v>41833.207638888889</v>
      </c>
      <c r="U1439">
        <f t="shared" si="114"/>
        <v>37</v>
      </c>
      <c r="W1439" s="20">
        <v>22</v>
      </c>
      <c r="X1439" s="18">
        <v>807</v>
      </c>
      <c r="Y1439" s="5">
        <v>0.26900000000000002</v>
      </c>
    </row>
    <row r="1440" spans="1:25" ht="42.75" x14ac:dyDescent="0.4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20">
        <v>8</v>
      </c>
      <c r="M1440" t="b">
        <v>0</v>
      </c>
      <c r="N1440" t="s">
        <v>8287</v>
      </c>
      <c r="O1440" s="5">
        <f t="shared" si="110"/>
        <v>0.03</v>
      </c>
      <c r="P1440" s="18">
        <f t="shared" si="111"/>
        <v>75</v>
      </c>
      <c r="Q1440" t="s">
        <v>8323</v>
      </c>
      <c r="R1440" t="s">
        <v>8342</v>
      </c>
      <c r="S1440" s="10">
        <f t="shared" si="112"/>
        <v>42457.871516203704</v>
      </c>
      <c r="T1440" s="11">
        <f t="shared" si="113"/>
        <v>42487.579861111109</v>
      </c>
      <c r="U1440">
        <f t="shared" si="114"/>
        <v>30</v>
      </c>
      <c r="W1440" s="20">
        <v>8</v>
      </c>
      <c r="X1440" s="18">
        <v>600</v>
      </c>
      <c r="Y1440" s="5">
        <v>0.03</v>
      </c>
    </row>
    <row r="1441" spans="1:25" ht="42.75" x14ac:dyDescent="0.4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20">
        <v>6</v>
      </c>
      <c r="M1441" t="b">
        <v>0</v>
      </c>
      <c r="N1441" t="s">
        <v>8287</v>
      </c>
      <c r="O1441" s="5">
        <f t="shared" si="110"/>
        <v>6.6055045871559637E-2</v>
      </c>
      <c r="P1441" s="18">
        <f t="shared" si="111"/>
        <v>30</v>
      </c>
      <c r="Q1441" t="s">
        <v>8323</v>
      </c>
      <c r="R1441" t="s">
        <v>8342</v>
      </c>
      <c r="S1441" s="10">
        <f t="shared" si="112"/>
        <v>42040.829872685179</v>
      </c>
      <c r="T1441" s="11">
        <f t="shared" si="113"/>
        <v>42070.829872685179</v>
      </c>
      <c r="U1441">
        <f t="shared" si="114"/>
        <v>30</v>
      </c>
      <c r="W1441" s="20">
        <v>6</v>
      </c>
      <c r="X1441" s="18">
        <v>180</v>
      </c>
      <c r="Y1441" s="5">
        <v>6.6055045871559637E-2</v>
      </c>
    </row>
    <row r="1442" spans="1:25" ht="42.75" hidden="1" x14ac:dyDescent="0.4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20">
        <v>1</v>
      </c>
      <c r="M1442" t="b">
        <v>0</v>
      </c>
      <c r="N1442" t="s">
        <v>8287</v>
      </c>
      <c r="O1442" s="5">
        <f t="shared" si="110"/>
        <v>7.6923076923076926E-5</v>
      </c>
      <c r="P1442" s="18">
        <f t="shared" si="111"/>
        <v>1</v>
      </c>
      <c r="Q1442" t="s">
        <v>8323</v>
      </c>
      <c r="R1442" t="s">
        <v>8342</v>
      </c>
      <c r="S1442" s="10">
        <f t="shared" si="112"/>
        <v>42486.748414351852</v>
      </c>
      <c r="T1442" s="11">
        <f t="shared" si="113"/>
        <v>42516.748414351852</v>
      </c>
      <c r="U1442">
        <f t="shared" si="114"/>
        <v>30</v>
      </c>
      <c r="W1442" s="20">
        <v>1</v>
      </c>
      <c r="X1442" s="18">
        <v>1</v>
      </c>
      <c r="Y1442" s="5">
        <v>7.6923076923076926E-5</v>
      </c>
    </row>
    <row r="1443" spans="1:25" ht="42.75" x14ac:dyDescent="0.4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20">
        <v>3</v>
      </c>
      <c r="M1443" t="b">
        <v>0</v>
      </c>
      <c r="N1443" t="s">
        <v>8287</v>
      </c>
      <c r="O1443" s="5">
        <f t="shared" si="110"/>
        <v>1.1222222222222222E-2</v>
      </c>
      <c r="P1443" s="18">
        <f t="shared" si="111"/>
        <v>673.33333333333337</v>
      </c>
      <c r="Q1443" t="s">
        <v>8323</v>
      </c>
      <c r="R1443" t="s">
        <v>8342</v>
      </c>
      <c r="S1443" s="10">
        <f t="shared" si="112"/>
        <v>42198.765844907408</v>
      </c>
      <c r="T1443" s="11">
        <f t="shared" si="113"/>
        <v>42258.765844907408</v>
      </c>
      <c r="U1443">
        <f t="shared" si="114"/>
        <v>60</v>
      </c>
      <c r="W1443" s="20">
        <v>3</v>
      </c>
      <c r="X1443" s="18">
        <v>2020</v>
      </c>
      <c r="Y1443" s="5">
        <v>1.1222222222222222E-2</v>
      </c>
    </row>
    <row r="1444" spans="1:25" ht="42.75" hidden="1" x14ac:dyDescent="0.4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20">
        <v>0</v>
      </c>
      <c r="M1444" t="b">
        <v>0</v>
      </c>
      <c r="N1444" t="s">
        <v>8287</v>
      </c>
      <c r="O1444" s="5">
        <f t="shared" si="110"/>
        <v>0</v>
      </c>
      <c r="P1444" s="18" t="e">
        <f t="shared" si="111"/>
        <v>#DIV/0!</v>
      </c>
      <c r="Q1444" t="s">
        <v>8323</v>
      </c>
      <c r="R1444" t="s">
        <v>8342</v>
      </c>
      <c r="S1444" s="10">
        <f t="shared" si="112"/>
        <v>42485.64534722222</v>
      </c>
      <c r="T1444" s="11">
        <f t="shared" si="113"/>
        <v>42515.64534722222</v>
      </c>
      <c r="U1444">
        <f t="shared" si="114"/>
        <v>30</v>
      </c>
      <c r="W1444" s="20">
        <v>0</v>
      </c>
      <c r="X1444" s="18">
        <v>0</v>
      </c>
      <c r="Y1444" s="5">
        <v>0</v>
      </c>
    </row>
    <row r="1445" spans="1:25" ht="42.75" hidden="1" x14ac:dyDescent="0.4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20">
        <v>0</v>
      </c>
      <c r="M1445" t="b">
        <v>0</v>
      </c>
      <c r="N1445" t="s">
        <v>8287</v>
      </c>
      <c r="O1445" s="5">
        <f t="shared" si="110"/>
        <v>0</v>
      </c>
      <c r="P1445" s="18" t="e">
        <f t="shared" si="111"/>
        <v>#DIV/0!</v>
      </c>
      <c r="Q1445" t="s">
        <v>8323</v>
      </c>
      <c r="R1445" t="s">
        <v>8342</v>
      </c>
      <c r="S1445" s="10">
        <f t="shared" si="112"/>
        <v>42707.926030092596</v>
      </c>
      <c r="T1445" s="11">
        <f t="shared" si="113"/>
        <v>42737.926030092596</v>
      </c>
      <c r="U1445">
        <f t="shared" si="114"/>
        <v>30</v>
      </c>
      <c r="W1445" s="20">
        <v>0</v>
      </c>
      <c r="X1445" s="18">
        <v>0</v>
      </c>
      <c r="Y1445" s="5">
        <v>0</v>
      </c>
    </row>
    <row r="1446" spans="1:25" ht="42.75" hidden="1" x14ac:dyDescent="0.4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20">
        <v>0</v>
      </c>
      <c r="M1446" t="b">
        <v>0</v>
      </c>
      <c r="N1446" t="s">
        <v>8287</v>
      </c>
      <c r="O1446" s="5">
        <f t="shared" si="110"/>
        <v>0</v>
      </c>
      <c r="P1446" s="18" t="e">
        <f t="shared" si="111"/>
        <v>#DIV/0!</v>
      </c>
      <c r="Q1446" t="s">
        <v>8323</v>
      </c>
      <c r="R1446" t="s">
        <v>8342</v>
      </c>
      <c r="S1446" s="10">
        <f t="shared" si="112"/>
        <v>42199.873402777783</v>
      </c>
      <c r="T1446" s="11">
        <f t="shared" si="113"/>
        <v>42259.873402777783</v>
      </c>
      <c r="U1446">
        <f t="shared" si="114"/>
        <v>60</v>
      </c>
      <c r="W1446" s="20">
        <v>0</v>
      </c>
      <c r="X1446" s="18">
        <v>0</v>
      </c>
      <c r="Y1446" s="5">
        <v>0</v>
      </c>
    </row>
    <row r="1447" spans="1:25" ht="42.75" hidden="1" x14ac:dyDescent="0.4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20">
        <v>0</v>
      </c>
      <c r="M1447" t="b">
        <v>0</v>
      </c>
      <c r="N1447" t="s">
        <v>8287</v>
      </c>
      <c r="O1447" s="5">
        <f t="shared" si="110"/>
        <v>0</v>
      </c>
      <c r="P1447" s="18" t="e">
        <f t="shared" si="111"/>
        <v>#DIV/0!</v>
      </c>
      <c r="Q1447" t="s">
        <v>8323</v>
      </c>
      <c r="R1447" t="s">
        <v>8342</v>
      </c>
      <c r="S1447" s="10">
        <f t="shared" si="112"/>
        <v>42139.542303240742</v>
      </c>
      <c r="T1447" s="11">
        <f t="shared" si="113"/>
        <v>42169.542303240742</v>
      </c>
      <c r="U1447">
        <f t="shared" si="114"/>
        <v>30</v>
      </c>
      <c r="W1447" s="20">
        <v>0</v>
      </c>
      <c r="X1447" s="18">
        <v>0</v>
      </c>
      <c r="Y1447" s="5">
        <v>0</v>
      </c>
    </row>
    <row r="1448" spans="1:25" ht="42.75" hidden="1" x14ac:dyDescent="0.4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20">
        <v>0</v>
      </c>
      <c r="M1448" t="b">
        <v>0</v>
      </c>
      <c r="N1448" t="s">
        <v>8287</v>
      </c>
      <c r="O1448" s="5">
        <f t="shared" si="110"/>
        <v>0</v>
      </c>
      <c r="P1448" s="18" t="e">
        <f t="shared" si="111"/>
        <v>#DIV/0!</v>
      </c>
      <c r="Q1448" t="s">
        <v>8323</v>
      </c>
      <c r="R1448" t="s">
        <v>8342</v>
      </c>
      <c r="S1448" s="10">
        <f t="shared" si="112"/>
        <v>42461.447662037041</v>
      </c>
      <c r="T1448" s="11">
        <f t="shared" si="113"/>
        <v>42481.447662037041</v>
      </c>
      <c r="U1448">
        <f t="shared" si="114"/>
        <v>20</v>
      </c>
      <c r="W1448" s="20">
        <v>0</v>
      </c>
      <c r="X1448" s="18">
        <v>0</v>
      </c>
      <c r="Y1448" s="5">
        <v>0</v>
      </c>
    </row>
    <row r="1449" spans="1:25" ht="28.5" hidden="1" x14ac:dyDescent="0.4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20">
        <v>3</v>
      </c>
      <c r="M1449" t="b">
        <v>0</v>
      </c>
      <c r="N1449" t="s">
        <v>8287</v>
      </c>
      <c r="O1449" s="5">
        <f t="shared" si="110"/>
        <v>1.4999999999999999E-4</v>
      </c>
      <c r="P1449" s="18">
        <f t="shared" si="111"/>
        <v>25</v>
      </c>
      <c r="Q1449" t="s">
        <v>8323</v>
      </c>
      <c r="R1449" t="s">
        <v>8342</v>
      </c>
      <c r="S1449" s="10">
        <f t="shared" si="112"/>
        <v>42529.730717592596</v>
      </c>
      <c r="T1449" s="11">
        <f t="shared" si="113"/>
        <v>42559.730717592596</v>
      </c>
      <c r="U1449">
        <f t="shared" si="114"/>
        <v>30</v>
      </c>
      <c r="W1449" s="20">
        <v>3</v>
      </c>
      <c r="X1449" s="18">
        <v>75</v>
      </c>
      <c r="Y1449" s="5">
        <v>1.4999999999999999E-4</v>
      </c>
    </row>
    <row r="1450" spans="1:25" ht="42.75" hidden="1" x14ac:dyDescent="0.4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20">
        <v>0</v>
      </c>
      <c r="M1450" t="b">
        <v>0</v>
      </c>
      <c r="N1450" t="s">
        <v>8287</v>
      </c>
      <c r="O1450" s="5">
        <f t="shared" si="110"/>
        <v>0</v>
      </c>
      <c r="P1450" s="18" t="e">
        <f t="shared" si="111"/>
        <v>#DIV/0!</v>
      </c>
      <c r="Q1450" t="s">
        <v>8323</v>
      </c>
      <c r="R1450" t="s">
        <v>8342</v>
      </c>
      <c r="S1450" s="10">
        <f t="shared" si="112"/>
        <v>42115.936550925922</v>
      </c>
      <c r="T1450" s="11">
        <f t="shared" si="113"/>
        <v>42146.225694444445</v>
      </c>
      <c r="U1450">
        <f t="shared" si="114"/>
        <v>31</v>
      </c>
      <c r="W1450" s="20">
        <v>0</v>
      </c>
      <c r="X1450" s="18">
        <v>0</v>
      </c>
      <c r="Y1450" s="5">
        <v>0</v>
      </c>
    </row>
    <row r="1451" spans="1:25" ht="42.75" hidden="1" x14ac:dyDescent="0.4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20">
        <v>0</v>
      </c>
      <c r="M1451" t="b">
        <v>0</v>
      </c>
      <c r="N1451" t="s">
        <v>8287</v>
      </c>
      <c r="O1451" s="5">
        <f t="shared" si="110"/>
        <v>0</v>
      </c>
      <c r="P1451" s="18" t="e">
        <f t="shared" si="111"/>
        <v>#DIV/0!</v>
      </c>
      <c r="Q1451" t="s">
        <v>8323</v>
      </c>
      <c r="R1451" t="s">
        <v>8342</v>
      </c>
      <c r="S1451" s="10">
        <f t="shared" si="112"/>
        <v>42086.811400462961</v>
      </c>
      <c r="T1451" s="11">
        <f t="shared" si="113"/>
        <v>42134.811400462961</v>
      </c>
      <c r="U1451">
        <f t="shared" si="114"/>
        <v>48</v>
      </c>
      <c r="W1451" s="20">
        <v>0</v>
      </c>
      <c r="X1451" s="18">
        <v>0</v>
      </c>
      <c r="Y1451" s="5">
        <v>0</v>
      </c>
    </row>
    <row r="1452" spans="1:25" ht="42.75" hidden="1" x14ac:dyDescent="0.4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20">
        <v>1</v>
      </c>
      <c r="M1452" t="b">
        <v>0</v>
      </c>
      <c r="N1452" t="s">
        <v>8287</v>
      </c>
      <c r="O1452" s="5">
        <f t="shared" si="110"/>
        <v>1.0000000000000001E-5</v>
      </c>
      <c r="P1452" s="18">
        <f t="shared" si="111"/>
        <v>1</v>
      </c>
      <c r="Q1452" t="s">
        <v>8323</v>
      </c>
      <c r="R1452" t="s">
        <v>8342</v>
      </c>
      <c r="S1452" s="10">
        <f t="shared" si="112"/>
        <v>42390.171261574069</v>
      </c>
      <c r="T1452" s="11">
        <f t="shared" si="113"/>
        <v>42420.171261574069</v>
      </c>
      <c r="U1452">
        <f t="shared" si="114"/>
        <v>30</v>
      </c>
      <c r="W1452" s="20">
        <v>1</v>
      </c>
      <c r="X1452" s="18">
        <v>1</v>
      </c>
      <c r="Y1452" s="5">
        <v>1.0000000000000001E-5</v>
      </c>
    </row>
    <row r="1453" spans="1:25" ht="42.75" hidden="1" x14ac:dyDescent="0.4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20">
        <v>2</v>
      </c>
      <c r="M1453" t="b">
        <v>0</v>
      </c>
      <c r="N1453" t="s">
        <v>8287</v>
      </c>
      <c r="O1453" s="5">
        <f t="shared" si="110"/>
        <v>1.0554089709762533E-4</v>
      </c>
      <c r="P1453" s="18">
        <f t="shared" si="111"/>
        <v>1</v>
      </c>
      <c r="Q1453" t="s">
        <v>8323</v>
      </c>
      <c r="R1453" t="s">
        <v>8342</v>
      </c>
      <c r="S1453" s="10">
        <f t="shared" si="112"/>
        <v>41931.959016203706</v>
      </c>
      <c r="T1453" s="11">
        <f t="shared" si="113"/>
        <v>41962.00068287037</v>
      </c>
      <c r="U1453">
        <f t="shared" si="114"/>
        <v>31</v>
      </c>
      <c r="W1453" s="20">
        <v>2</v>
      </c>
      <c r="X1453" s="18">
        <v>2</v>
      </c>
      <c r="Y1453" s="5">
        <v>1.0554089709762533E-4</v>
      </c>
    </row>
    <row r="1454" spans="1:25" ht="28.5" hidden="1" x14ac:dyDescent="0.4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20">
        <v>0</v>
      </c>
      <c r="M1454" t="b">
        <v>0</v>
      </c>
      <c r="N1454" t="s">
        <v>8287</v>
      </c>
      <c r="O1454" s="5">
        <f t="shared" si="110"/>
        <v>0</v>
      </c>
      <c r="P1454" s="18" t="e">
        <f t="shared" si="111"/>
        <v>#DIV/0!</v>
      </c>
      <c r="Q1454" t="s">
        <v>8323</v>
      </c>
      <c r="R1454" t="s">
        <v>8342</v>
      </c>
      <c r="S1454" s="10">
        <f t="shared" si="112"/>
        <v>41818.703275462962</v>
      </c>
      <c r="T1454" s="11">
        <f t="shared" si="113"/>
        <v>41848.703275462962</v>
      </c>
      <c r="U1454">
        <f t="shared" si="114"/>
        <v>30</v>
      </c>
      <c r="W1454" s="20">
        <v>0</v>
      </c>
      <c r="X1454" s="18">
        <v>0</v>
      </c>
      <c r="Y1454" s="5">
        <v>0</v>
      </c>
    </row>
    <row r="1455" spans="1:25" ht="42.75" hidden="1" x14ac:dyDescent="0.4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20">
        <v>0</v>
      </c>
      <c r="M1455" t="b">
        <v>0</v>
      </c>
      <c r="N1455" t="s">
        <v>8287</v>
      </c>
      <c r="O1455" s="5">
        <f t="shared" si="110"/>
        <v>0</v>
      </c>
      <c r="P1455" s="18" t="e">
        <f t="shared" si="111"/>
        <v>#DIV/0!</v>
      </c>
      <c r="Q1455" t="s">
        <v>8323</v>
      </c>
      <c r="R1455" t="s">
        <v>8342</v>
      </c>
      <c r="S1455" s="10">
        <f t="shared" si="112"/>
        <v>42795.696145833332</v>
      </c>
      <c r="T1455" s="11">
        <f t="shared" si="113"/>
        <v>42840.654479166667</v>
      </c>
      <c r="U1455">
        <f t="shared" si="114"/>
        <v>45</v>
      </c>
      <c r="W1455" s="20">
        <v>0</v>
      </c>
      <c r="X1455" s="18">
        <v>0</v>
      </c>
      <c r="Y1455" s="5">
        <v>0</v>
      </c>
    </row>
    <row r="1456" spans="1:25" ht="42.75" hidden="1" x14ac:dyDescent="0.4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20">
        <v>1</v>
      </c>
      <c r="M1456" t="b">
        <v>0</v>
      </c>
      <c r="N1456" t="s">
        <v>8287</v>
      </c>
      <c r="O1456" s="5">
        <f t="shared" si="110"/>
        <v>8.5714285714285719E-3</v>
      </c>
      <c r="P1456" s="18">
        <f t="shared" si="111"/>
        <v>15</v>
      </c>
      <c r="Q1456" t="s">
        <v>8323</v>
      </c>
      <c r="R1456" t="s">
        <v>8342</v>
      </c>
      <c r="S1456" s="10">
        <f t="shared" si="112"/>
        <v>42463.866666666669</v>
      </c>
      <c r="T1456" s="11">
        <f t="shared" si="113"/>
        <v>42484.915972222225</v>
      </c>
      <c r="U1456">
        <f t="shared" si="114"/>
        <v>21</v>
      </c>
      <c r="W1456" s="20">
        <v>1</v>
      </c>
      <c r="X1456" s="18">
        <v>15</v>
      </c>
      <c r="Y1456" s="5">
        <v>8.5714285714285719E-3</v>
      </c>
    </row>
    <row r="1457" spans="1:25" ht="42.75" x14ac:dyDescent="0.4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20">
        <v>7</v>
      </c>
      <c r="M1457" t="b">
        <v>0</v>
      </c>
      <c r="N1457" t="s">
        <v>8287</v>
      </c>
      <c r="O1457" s="5">
        <f t="shared" si="110"/>
        <v>0.105</v>
      </c>
      <c r="P1457" s="18">
        <f t="shared" si="111"/>
        <v>225</v>
      </c>
      <c r="Q1457" t="s">
        <v>8323</v>
      </c>
      <c r="R1457" t="s">
        <v>8342</v>
      </c>
      <c r="S1457" s="10">
        <f t="shared" si="112"/>
        <v>41832.672685185185</v>
      </c>
      <c r="T1457" s="11">
        <f t="shared" si="113"/>
        <v>41887.568749999999</v>
      </c>
      <c r="U1457">
        <f t="shared" si="114"/>
        <v>55</v>
      </c>
      <c r="W1457" s="20">
        <v>7</v>
      </c>
      <c r="X1457" s="18">
        <v>1575</v>
      </c>
      <c r="Y1457" s="5">
        <v>0.105</v>
      </c>
    </row>
    <row r="1458" spans="1:25" x14ac:dyDescent="0.4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20">
        <v>3</v>
      </c>
      <c r="M1458" t="b">
        <v>0</v>
      </c>
      <c r="N1458" t="s">
        <v>8287</v>
      </c>
      <c r="O1458" s="5">
        <f t="shared" si="110"/>
        <v>2.9000000000000001E-2</v>
      </c>
      <c r="P1458" s="18">
        <f t="shared" si="111"/>
        <v>48.333333333333336</v>
      </c>
      <c r="Q1458" t="s">
        <v>8323</v>
      </c>
      <c r="R1458" t="s">
        <v>8342</v>
      </c>
      <c r="S1458" s="10">
        <f t="shared" si="112"/>
        <v>42708.668576388889</v>
      </c>
      <c r="T1458" s="11">
        <f t="shared" si="113"/>
        <v>42738.668576388889</v>
      </c>
      <c r="U1458">
        <f t="shared" si="114"/>
        <v>30</v>
      </c>
      <c r="W1458" s="20">
        <v>3</v>
      </c>
      <c r="X1458" s="18">
        <v>145</v>
      </c>
      <c r="Y1458" s="5">
        <v>2.9000000000000001E-2</v>
      </c>
    </row>
    <row r="1459" spans="1:25" ht="28.5" hidden="1" x14ac:dyDescent="0.4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20">
        <v>0</v>
      </c>
      <c r="M1459" t="b">
        <v>0</v>
      </c>
      <c r="N1459" t="s">
        <v>8287</v>
      </c>
      <c r="O1459" s="5">
        <f t="shared" si="110"/>
        <v>0</v>
      </c>
      <c r="P1459" s="18" t="e">
        <f t="shared" si="111"/>
        <v>#DIV/0!</v>
      </c>
      <c r="Q1459" t="s">
        <v>8323</v>
      </c>
      <c r="R1459" t="s">
        <v>8342</v>
      </c>
      <c r="S1459" s="10">
        <f t="shared" si="112"/>
        <v>42289.89634259259</v>
      </c>
      <c r="T1459" s="11">
        <f t="shared" si="113"/>
        <v>42319.938009259262</v>
      </c>
      <c r="U1459">
        <f t="shared" si="114"/>
        <v>30</v>
      </c>
      <c r="W1459" s="20">
        <v>0</v>
      </c>
      <c r="X1459" s="18">
        <v>0</v>
      </c>
      <c r="Y1459" s="5">
        <v>0</v>
      </c>
    </row>
    <row r="1460" spans="1:25" ht="42.75" hidden="1" x14ac:dyDescent="0.4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20">
        <v>0</v>
      </c>
      <c r="M1460" t="b">
        <v>0</v>
      </c>
      <c r="N1460" t="s">
        <v>8287</v>
      </c>
      <c r="O1460" s="5">
        <f t="shared" si="110"/>
        <v>0</v>
      </c>
      <c r="P1460" s="18" t="e">
        <f t="shared" si="111"/>
        <v>#DIV/0!</v>
      </c>
      <c r="Q1460" t="s">
        <v>8323</v>
      </c>
      <c r="R1460" t="s">
        <v>8342</v>
      </c>
      <c r="S1460" s="10">
        <f t="shared" si="112"/>
        <v>41831.705555555556</v>
      </c>
      <c r="T1460" s="11">
        <f t="shared" si="113"/>
        <v>41862.166666666664</v>
      </c>
      <c r="U1460">
        <f t="shared" si="114"/>
        <v>31</v>
      </c>
      <c r="W1460" s="20">
        <v>0</v>
      </c>
      <c r="X1460" s="18">
        <v>0</v>
      </c>
      <c r="Y1460" s="5">
        <v>0</v>
      </c>
    </row>
    <row r="1461" spans="1:25" ht="42.75" hidden="1" x14ac:dyDescent="0.4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20">
        <v>0</v>
      </c>
      <c r="M1461" t="b">
        <v>0</v>
      </c>
      <c r="N1461" t="s">
        <v>8287</v>
      </c>
      <c r="O1461" s="5">
        <f t="shared" si="110"/>
        <v>0</v>
      </c>
      <c r="P1461" s="18" t="e">
        <f t="shared" si="111"/>
        <v>#DIV/0!</v>
      </c>
      <c r="Q1461" t="s">
        <v>8323</v>
      </c>
      <c r="R1461" t="s">
        <v>8342</v>
      </c>
      <c r="S1461" s="10">
        <f t="shared" si="112"/>
        <v>42312.204814814817</v>
      </c>
      <c r="T1461" s="11">
        <f t="shared" si="113"/>
        <v>42340.725694444445</v>
      </c>
      <c r="U1461">
        <f t="shared" si="114"/>
        <v>28</v>
      </c>
      <c r="W1461" s="20">
        <v>0</v>
      </c>
      <c r="X1461" s="18">
        <v>0</v>
      </c>
      <c r="Y1461" s="5">
        <v>0</v>
      </c>
    </row>
    <row r="1462" spans="1:25" ht="42.75" hidden="1" x14ac:dyDescent="0.4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20">
        <v>0</v>
      </c>
      <c r="M1462" t="b">
        <v>0</v>
      </c>
      <c r="N1462" t="s">
        <v>8287</v>
      </c>
      <c r="O1462" s="5">
        <f t="shared" si="110"/>
        <v>0</v>
      </c>
      <c r="P1462" s="18" t="e">
        <f t="shared" si="111"/>
        <v>#DIV/0!</v>
      </c>
      <c r="Q1462" t="s">
        <v>8323</v>
      </c>
      <c r="R1462" t="s">
        <v>8342</v>
      </c>
      <c r="S1462" s="10">
        <f t="shared" si="112"/>
        <v>41915.896967592591</v>
      </c>
      <c r="T1462" s="11">
        <f t="shared" si="113"/>
        <v>41973.989583333328</v>
      </c>
      <c r="U1462">
        <f t="shared" si="114"/>
        <v>58</v>
      </c>
      <c r="W1462" s="20">
        <v>0</v>
      </c>
      <c r="X1462" s="18">
        <v>0</v>
      </c>
      <c r="Y1462" s="5">
        <v>0</v>
      </c>
    </row>
    <row r="1463" spans="1:25" ht="28.5" x14ac:dyDescent="0.4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20">
        <v>340</v>
      </c>
      <c r="M1463" t="b">
        <v>1</v>
      </c>
      <c r="N1463" t="s">
        <v>8288</v>
      </c>
      <c r="O1463" s="5">
        <f t="shared" si="110"/>
        <v>1.012446</v>
      </c>
      <c r="P1463" s="18">
        <f t="shared" si="111"/>
        <v>44.66673529411765</v>
      </c>
      <c r="Q1463" t="s">
        <v>8323</v>
      </c>
      <c r="R1463" t="s">
        <v>8343</v>
      </c>
      <c r="S1463" s="10">
        <f t="shared" si="112"/>
        <v>41899.645300925928</v>
      </c>
      <c r="T1463" s="11">
        <f t="shared" si="113"/>
        <v>41933</v>
      </c>
      <c r="U1463">
        <f t="shared" si="114"/>
        <v>34</v>
      </c>
      <c r="W1463" s="20">
        <v>340</v>
      </c>
      <c r="X1463" s="18">
        <v>15186.69</v>
      </c>
      <c r="Y1463" s="5">
        <v>1.012446</v>
      </c>
    </row>
    <row r="1464" spans="1:25" ht="28.5" x14ac:dyDescent="0.4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20">
        <v>150</v>
      </c>
      <c r="M1464" t="b">
        <v>1</v>
      </c>
      <c r="N1464" t="s">
        <v>8288</v>
      </c>
      <c r="O1464" s="5">
        <f t="shared" si="110"/>
        <v>1.085175</v>
      </c>
      <c r="P1464" s="18">
        <f t="shared" si="111"/>
        <v>28.937999999999999</v>
      </c>
      <c r="Q1464" t="s">
        <v>8323</v>
      </c>
      <c r="R1464" t="s">
        <v>8343</v>
      </c>
      <c r="S1464" s="10">
        <f t="shared" si="112"/>
        <v>41344.662858796299</v>
      </c>
      <c r="T1464" s="11">
        <f t="shared" si="113"/>
        <v>41374.662858796299</v>
      </c>
      <c r="U1464">
        <f t="shared" si="114"/>
        <v>30</v>
      </c>
      <c r="W1464" s="20">
        <v>150</v>
      </c>
      <c r="X1464" s="18">
        <v>4340.7</v>
      </c>
      <c r="Y1464" s="5">
        <v>1.085175</v>
      </c>
    </row>
    <row r="1465" spans="1:25" ht="42.75" x14ac:dyDescent="0.4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20">
        <v>25</v>
      </c>
      <c r="M1465" t="b">
        <v>1</v>
      </c>
      <c r="N1465" t="s">
        <v>8288</v>
      </c>
      <c r="O1465" s="5">
        <f t="shared" si="110"/>
        <v>1.4766666666666666</v>
      </c>
      <c r="P1465" s="18">
        <f t="shared" si="111"/>
        <v>35.44</v>
      </c>
      <c r="Q1465" t="s">
        <v>8323</v>
      </c>
      <c r="R1465" t="s">
        <v>8343</v>
      </c>
      <c r="S1465" s="10">
        <f t="shared" si="112"/>
        <v>41326.911319444444</v>
      </c>
      <c r="T1465" s="11">
        <f t="shared" si="113"/>
        <v>41371.869652777779</v>
      </c>
      <c r="U1465">
        <f t="shared" si="114"/>
        <v>45</v>
      </c>
      <c r="W1465" s="20">
        <v>25</v>
      </c>
      <c r="X1465" s="18">
        <v>886</v>
      </c>
      <c r="Y1465" s="5">
        <v>1.4766666666666666</v>
      </c>
    </row>
    <row r="1466" spans="1:25" x14ac:dyDescent="0.4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20">
        <v>234</v>
      </c>
      <c r="M1466" t="b">
        <v>1</v>
      </c>
      <c r="N1466" t="s">
        <v>8288</v>
      </c>
      <c r="O1466" s="5">
        <f t="shared" si="110"/>
        <v>1.6319999999999999</v>
      </c>
      <c r="P1466" s="18">
        <f t="shared" si="111"/>
        <v>34.871794871794869</v>
      </c>
      <c r="Q1466" t="s">
        <v>8323</v>
      </c>
      <c r="R1466" t="s">
        <v>8343</v>
      </c>
      <c r="S1466" s="10">
        <f t="shared" si="112"/>
        <v>41291.661550925928</v>
      </c>
      <c r="T1466" s="11">
        <f t="shared" si="113"/>
        <v>41321.661550925928</v>
      </c>
      <c r="U1466">
        <f t="shared" si="114"/>
        <v>30</v>
      </c>
      <c r="W1466" s="20">
        <v>234</v>
      </c>
      <c r="X1466" s="18">
        <v>8160</v>
      </c>
      <c r="Y1466" s="5">
        <v>1.6319999999999999</v>
      </c>
    </row>
    <row r="1467" spans="1:25" ht="42.75" hidden="1" x14ac:dyDescent="0.4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20">
        <v>2602</v>
      </c>
      <c r="M1467" t="b">
        <v>1</v>
      </c>
      <c r="N1467" t="s">
        <v>8288</v>
      </c>
      <c r="O1467" s="5">
        <f t="shared" si="110"/>
        <v>4.5641449999999999</v>
      </c>
      <c r="P1467" s="18">
        <f t="shared" si="111"/>
        <v>52.622732513451197</v>
      </c>
      <c r="Q1467" t="s">
        <v>8323</v>
      </c>
      <c r="R1467" t="s">
        <v>8343</v>
      </c>
      <c r="S1467" s="10">
        <f t="shared" si="112"/>
        <v>40959.734398148146</v>
      </c>
      <c r="T1467" s="11">
        <f t="shared" si="113"/>
        <v>40990.125</v>
      </c>
      <c r="U1467">
        <f t="shared" si="114"/>
        <v>31</v>
      </c>
      <c r="W1467" s="20">
        <v>2602</v>
      </c>
      <c r="X1467" s="18">
        <v>136924.35</v>
      </c>
      <c r="Y1467" s="5">
        <v>4.5641449999999999</v>
      </c>
    </row>
    <row r="1468" spans="1:25" ht="42.75" x14ac:dyDescent="0.4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20">
        <v>248</v>
      </c>
      <c r="M1468" t="b">
        <v>1</v>
      </c>
      <c r="N1468" t="s">
        <v>8288</v>
      </c>
      <c r="O1468" s="5">
        <f t="shared" si="110"/>
        <v>1.0787731249999999</v>
      </c>
      <c r="P1468" s="18">
        <f t="shared" si="111"/>
        <v>69.598266129032254</v>
      </c>
      <c r="Q1468" t="s">
        <v>8323</v>
      </c>
      <c r="R1468" t="s">
        <v>8343</v>
      </c>
      <c r="S1468" s="10">
        <f t="shared" si="112"/>
        <v>42340.172060185185</v>
      </c>
      <c r="T1468" s="11">
        <f t="shared" si="113"/>
        <v>42381.208333333328</v>
      </c>
      <c r="U1468">
        <f t="shared" si="114"/>
        <v>41</v>
      </c>
      <c r="W1468" s="20">
        <v>248</v>
      </c>
      <c r="X1468" s="18">
        <v>17260.37</v>
      </c>
      <c r="Y1468" s="5">
        <v>1.0787731249999999</v>
      </c>
    </row>
    <row r="1469" spans="1:25" ht="28.5" hidden="1" x14ac:dyDescent="0.4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20">
        <v>600</v>
      </c>
      <c r="M1469" t="b">
        <v>1</v>
      </c>
      <c r="N1469" t="s">
        <v>8288</v>
      </c>
      <c r="O1469" s="5">
        <f t="shared" si="110"/>
        <v>1.1508</v>
      </c>
      <c r="P1469" s="18">
        <f t="shared" si="111"/>
        <v>76.72</v>
      </c>
      <c r="Q1469" t="s">
        <v>8323</v>
      </c>
      <c r="R1469" t="s">
        <v>8343</v>
      </c>
      <c r="S1469" s="10">
        <f t="shared" si="112"/>
        <v>40933.80190972222</v>
      </c>
      <c r="T1469" s="11">
        <f t="shared" si="113"/>
        <v>40993.760243055556</v>
      </c>
      <c r="U1469">
        <f t="shared" si="114"/>
        <v>60</v>
      </c>
      <c r="W1469" s="20">
        <v>600</v>
      </c>
      <c r="X1469" s="18">
        <v>46032</v>
      </c>
      <c r="Y1469" s="5">
        <v>1.1508</v>
      </c>
    </row>
    <row r="1470" spans="1:25" ht="42.75" x14ac:dyDescent="0.4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20">
        <v>293</v>
      </c>
      <c r="M1470" t="b">
        <v>1</v>
      </c>
      <c r="N1470" t="s">
        <v>8288</v>
      </c>
      <c r="O1470" s="5">
        <f t="shared" si="110"/>
        <v>1.0236842105263158</v>
      </c>
      <c r="P1470" s="18">
        <f t="shared" si="111"/>
        <v>33.191126279863482</v>
      </c>
      <c r="Q1470" t="s">
        <v>8323</v>
      </c>
      <c r="R1470" t="s">
        <v>8343</v>
      </c>
      <c r="S1470" s="10">
        <f t="shared" si="112"/>
        <v>40646.014456018522</v>
      </c>
      <c r="T1470" s="11">
        <f t="shared" si="113"/>
        <v>40706.014456018522</v>
      </c>
      <c r="U1470">
        <f t="shared" si="114"/>
        <v>60</v>
      </c>
      <c r="W1470" s="20">
        <v>293</v>
      </c>
      <c r="X1470" s="18">
        <v>9725</v>
      </c>
      <c r="Y1470" s="5">
        <v>1.0236842105263158</v>
      </c>
    </row>
    <row r="1471" spans="1:25" ht="28.5" x14ac:dyDescent="0.4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20">
        <v>321</v>
      </c>
      <c r="M1471" t="b">
        <v>1</v>
      </c>
      <c r="N1471" t="s">
        <v>8288</v>
      </c>
      <c r="O1471" s="5">
        <f t="shared" si="110"/>
        <v>1.0842485875706214</v>
      </c>
      <c r="P1471" s="18">
        <f t="shared" si="111"/>
        <v>149.46417445482865</v>
      </c>
      <c r="Q1471" t="s">
        <v>8323</v>
      </c>
      <c r="R1471" t="s">
        <v>8343</v>
      </c>
      <c r="S1471" s="10">
        <f t="shared" si="112"/>
        <v>41290.598483796297</v>
      </c>
      <c r="T1471" s="11">
        <f t="shared" si="113"/>
        <v>41320.598483796297</v>
      </c>
      <c r="U1471">
        <f t="shared" si="114"/>
        <v>30</v>
      </c>
      <c r="W1471" s="20">
        <v>321</v>
      </c>
      <c r="X1471" s="18">
        <v>47978</v>
      </c>
      <c r="Y1471" s="5">
        <v>1.0842485875706214</v>
      </c>
    </row>
    <row r="1472" spans="1:25" ht="42.75" x14ac:dyDescent="0.4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20">
        <v>81</v>
      </c>
      <c r="M1472" t="b">
        <v>1</v>
      </c>
      <c r="N1472" t="s">
        <v>8288</v>
      </c>
      <c r="O1472" s="5">
        <f t="shared" si="110"/>
        <v>1.2513333333333334</v>
      </c>
      <c r="P1472" s="18">
        <f t="shared" si="111"/>
        <v>23.172839506172838</v>
      </c>
      <c r="Q1472" t="s">
        <v>8323</v>
      </c>
      <c r="R1472" t="s">
        <v>8343</v>
      </c>
      <c r="S1472" s="10">
        <f t="shared" si="112"/>
        <v>41250.827118055553</v>
      </c>
      <c r="T1472" s="11">
        <f t="shared" si="113"/>
        <v>41271.827118055553</v>
      </c>
      <c r="U1472">
        <f t="shared" si="114"/>
        <v>21</v>
      </c>
      <c r="W1472" s="20">
        <v>81</v>
      </c>
      <c r="X1472" s="18">
        <v>1877</v>
      </c>
      <c r="Y1472" s="5">
        <v>1.2513333333333334</v>
      </c>
    </row>
    <row r="1473" spans="1:25" ht="42.75" x14ac:dyDescent="0.4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20">
        <v>343</v>
      </c>
      <c r="M1473" t="b">
        <v>1</v>
      </c>
      <c r="N1473" t="s">
        <v>8288</v>
      </c>
      <c r="O1473" s="5">
        <f t="shared" si="110"/>
        <v>1.03840625</v>
      </c>
      <c r="P1473" s="18">
        <f t="shared" si="111"/>
        <v>96.877551020408163</v>
      </c>
      <c r="Q1473" t="s">
        <v>8323</v>
      </c>
      <c r="R1473" t="s">
        <v>8343</v>
      </c>
      <c r="S1473" s="10">
        <f t="shared" si="112"/>
        <v>42073.957569444443</v>
      </c>
      <c r="T1473" s="11">
        <f t="shared" si="113"/>
        <v>42103.957569444443</v>
      </c>
      <c r="U1473">
        <f t="shared" si="114"/>
        <v>30</v>
      </c>
      <c r="W1473" s="20">
        <v>343</v>
      </c>
      <c r="X1473" s="18">
        <v>33229</v>
      </c>
      <c r="Y1473" s="5">
        <v>1.03840625</v>
      </c>
    </row>
    <row r="1474" spans="1:25" ht="42.75" x14ac:dyDescent="0.4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20">
        <v>336</v>
      </c>
      <c r="M1474" t="b">
        <v>1</v>
      </c>
      <c r="N1474" t="s">
        <v>8288</v>
      </c>
      <c r="O1474" s="5">
        <f t="shared" si="110"/>
        <v>1.3870400000000001</v>
      </c>
      <c r="P1474" s="18">
        <f t="shared" si="111"/>
        <v>103.20238095238095</v>
      </c>
      <c r="Q1474" t="s">
        <v>8323</v>
      </c>
      <c r="R1474" t="s">
        <v>8343</v>
      </c>
      <c r="S1474" s="10">
        <f t="shared" si="112"/>
        <v>41533.542858796296</v>
      </c>
      <c r="T1474" s="11">
        <f t="shared" si="113"/>
        <v>41563.542858796296</v>
      </c>
      <c r="U1474">
        <f t="shared" si="114"/>
        <v>30</v>
      </c>
      <c r="W1474" s="20">
        <v>336</v>
      </c>
      <c r="X1474" s="18">
        <v>34676</v>
      </c>
      <c r="Y1474" s="5">
        <v>1.3870400000000001</v>
      </c>
    </row>
    <row r="1475" spans="1:25" x14ac:dyDescent="0.4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20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18">
        <f t="shared" ref="P1475:P1538" si="116">E1475/L1475</f>
        <v>38.462553191489363</v>
      </c>
      <c r="Q1475" t="s">
        <v>8323</v>
      </c>
      <c r="R1475" t="s">
        <v>8343</v>
      </c>
      <c r="S1475" s="10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_xlfn.DAYS(T1475,S1475)</f>
        <v>30</v>
      </c>
      <c r="W1475" s="20">
        <v>47</v>
      </c>
      <c r="X1475" s="18">
        <v>1807.74</v>
      </c>
      <c r="Y1475" s="5">
        <v>1.20516</v>
      </c>
    </row>
    <row r="1476" spans="1:25" ht="42.75" x14ac:dyDescent="0.4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20">
        <v>76</v>
      </c>
      <c r="M1476" t="b">
        <v>1</v>
      </c>
      <c r="N1476" t="s">
        <v>8288</v>
      </c>
      <c r="O1476" s="5">
        <f t="shared" si="115"/>
        <v>1.1226666666666667</v>
      </c>
      <c r="P1476" s="18">
        <f t="shared" si="116"/>
        <v>44.315789473684212</v>
      </c>
      <c r="Q1476" t="s">
        <v>8323</v>
      </c>
      <c r="R1476" t="s">
        <v>8343</v>
      </c>
      <c r="S1476" s="10">
        <f t="shared" si="117"/>
        <v>41500.727916666663</v>
      </c>
      <c r="T1476" s="11">
        <f t="shared" si="118"/>
        <v>41530.727916666663</v>
      </c>
      <c r="U1476">
        <f t="shared" si="119"/>
        <v>30</v>
      </c>
      <c r="W1476" s="20">
        <v>76</v>
      </c>
      <c r="X1476" s="18">
        <v>3368</v>
      </c>
      <c r="Y1476" s="5">
        <v>1.1226666666666667</v>
      </c>
    </row>
    <row r="1477" spans="1:25" ht="42.75" hidden="1" x14ac:dyDescent="0.4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20">
        <v>441</v>
      </c>
      <c r="M1477" t="b">
        <v>1</v>
      </c>
      <c r="N1477" t="s">
        <v>8288</v>
      </c>
      <c r="O1477" s="5">
        <f t="shared" si="115"/>
        <v>1.8866966666666667</v>
      </c>
      <c r="P1477" s="18">
        <f t="shared" si="116"/>
        <v>64.173356009070289</v>
      </c>
      <c r="Q1477" t="s">
        <v>8323</v>
      </c>
      <c r="R1477" t="s">
        <v>8343</v>
      </c>
      <c r="S1477" s="10">
        <f t="shared" si="117"/>
        <v>41960.722951388889</v>
      </c>
      <c r="T1477" s="11">
        <f t="shared" si="118"/>
        <v>41993.207638888889</v>
      </c>
      <c r="U1477">
        <f t="shared" si="119"/>
        <v>33</v>
      </c>
      <c r="W1477" s="20">
        <v>441</v>
      </c>
      <c r="X1477" s="18">
        <v>28300.45</v>
      </c>
      <c r="Y1477" s="5">
        <v>1.8866966666666667</v>
      </c>
    </row>
    <row r="1478" spans="1:25" ht="28.5" hidden="1" x14ac:dyDescent="0.4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20">
        <v>916</v>
      </c>
      <c r="M1478" t="b">
        <v>1</v>
      </c>
      <c r="N1478" t="s">
        <v>8288</v>
      </c>
      <c r="O1478" s="5">
        <f t="shared" si="115"/>
        <v>6.6155466666666669</v>
      </c>
      <c r="P1478" s="18">
        <f t="shared" si="116"/>
        <v>43.333275109170302</v>
      </c>
      <c r="Q1478" t="s">
        <v>8323</v>
      </c>
      <c r="R1478" t="s">
        <v>8343</v>
      </c>
      <c r="S1478" s="10">
        <f t="shared" si="117"/>
        <v>40766.041921296295</v>
      </c>
      <c r="T1478" s="11">
        <f t="shared" si="118"/>
        <v>40796.041921296295</v>
      </c>
      <c r="U1478">
        <f t="shared" si="119"/>
        <v>30</v>
      </c>
      <c r="W1478" s="20">
        <v>916</v>
      </c>
      <c r="X1478" s="18">
        <v>39693.279999999999</v>
      </c>
      <c r="Y1478" s="5">
        <v>6.6155466666666669</v>
      </c>
    </row>
    <row r="1479" spans="1:25" ht="42.75" x14ac:dyDescent="0.4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20">
        <v>369</v>
      </c>
      <c r="M1479" t="b">
        <v>1</v>
      </c>
      <c r="N1479" t="s">
        <v>8288</v>
      </c>
      <c r="O1479" s="5">
        <f t="shared" si="115"/>
        <v>1.1131</v>
      </c>
      <c r="P1479" s="18">
        <f t="shared" si="116"/>
        <v>90.495934959349597</v>
      </c>
      <c r="Q1479" t="s">
        <v>8323</v>
      </c>
      <c r="R1479" t="s">
        <v>8343</v>
      </c>
      <c r="S1479" s="10">
        <f t="shared" si="117"/>
        <v>40840.615787037037</v>
      </c>
      <c r="T1479" s="11">
        <f t="shared" si="118"/>
        <v>40900.125</v>
      </c>
      <c r="U1479">
        <f t="shared" si="119"/>
        <v>60</v>
      </c>
      <c r="W1479" s="20">
        <v>369</v>
      </c>
      <c r="X1479" s="18">
        <v>33393</v>
      </c>
      <c r="Y1479" s="5">
        <v>1.1131</v>
      </c>
    </row>
    <row r="1480" spans="1:25" ht="42.75" hidden="1" x14ac:dyDescent="0.4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20">
        <v>20242</v>
      </c>
      <c r="M1480" t="b">
        <v>1</v>
      </c>
      <c r="N1480" t="s">
        <v>8288</v>
      </c>
      <c r="O1480" s="5">
        <f t="shared" si="115"/>
        <v>11.8161422</v>
      </c>
      <c r="P1480" s="18">
        <f t="shared" si="116"/>
        <v>29.187190495010373</v>
      </c>
      <c r="Q1480" t="s">
        <v>8323</v>
      </c>
      <c r="R1480" t="s">
        <v>8343</v>
      </c>
      <c r="S1480" s="10">
        <f t="shared" si="117"/>
        <v>41394.871678240743</v>
      </c>
      <c r="T1480" s="11">
        <f t="shared" si="118"/>
        <v>41408.871678240743</v>
      </c>
      <c r="U1480">
        <f t="shared" si="119"/>
        <v>14</v>
      </c>
      <c r="W1480" s="20">
        <v>20242</v>
      </c>
      <c r="X1480" s="18">
        <v>590807.11</v>
      </c>
      <c r="Y1480" s="5">
        <v>11.8161422</v>
      </c>
    </row>
    <row r="1481" spans="1:25" ht="42.75" x14ac:dyDescent="0.4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20">
        <v>71</v>
      </c>
      <c r="M1481" t="b">
        <v>1</v>
      </c>
      <c r="N1481" t="s">
        <v>8288</v>
      </c>
      <c r="O1481" s="5">
        <f t="shared" si="115"/>
        <v>1.37375</v>
      </c>
      <c r="P1481" s="18">
        <f t="shared" si="116"/>
        <v>30.95774647887324</v>
      </c>
      <c r="Q1481" t="s">
        <v>8323</v>
      </c>
      <c r="R1481" t="s">
        <v>8343</v>
      </c>
      <c r="S1481" s="10">
        <f t="shared" si="117"/>
        <v>41754.745243055557</v>
      </c>
      <c r="T1481" s="11">
        <f t="shared" si="118"/>
        <v>41769.165972222225</v>
      </c>
      <c r="U1481">
        <f t="shared" si="119"/>
        <v>15</v>
      </c>
      <c r="W1481" s="20">
        <v>71</v>
      </c>
      <c r="X1481" s="18">
        <v>2198</v>
      </c>
      <c r="Y1481" s="5">
        <v>1.37375</v>
      </c>
    </row>
    <row r="1482" spans="1:25" ht="42.75" hidden="1" x14ac:dyDescent="0.4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20">
        <v>635</v>
      </c>
      <c r="M1482" t="b">
        <v>1</v>
      </c>
      <c r="N1482" t="s">
        <v>8288</v>
      </c>
      <c r="O1482" s="5">
        <f t="shared" si="115"/>
        <v>1.170404</v>
      </c>
      <c r="P1482" s="18">
        <f t="shared" si="116"/>
        <v>92.157795275590544</v>
      </c>
      <c r="Q1482" t="s">
        <v>8323</v>
      </c>
      <c r="R1482" t="s">
        <v>8343</v>
      </c>
      <c r="S1482" s="10">
        <f t="shared" si="117"/>
        <v>41464.934016203704</v>
      </c>
      <c r="T1482" s="11">
        <f t="shared" si="118"/>
        <v>41481.708333333336</v>
      </c>
      <c r="U1482">
        <f t="shared" si="119"/>
        <v>17</v>
      </c>
      <c r="W1482" s="20">
        <v>635</v>
      </c>
      <c r="X1482" s="18">
        <v>58520.2</v>
      </c>
      <c r="Y1482" s="5">
        <v>1.170404</v>
      </c>
    </row>
    <row r="1483" spans="1:25" ht="42.75" x14ac:dyDescent="0.4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20">
        <v>6</v>
      </c>
      <c r="M1483" t="b">
        <v>0</v>
      </c>
      <c r="N1483" t="s">
        <v>8275</v>
      </c>
      <c r="O1483" s="5">
        <f t="shared" si="115"/>
        <v>2.1000000000000001E-2</v>
      </c>
      <c r="P1483" s="18">
        <f t="shared" si="116"/>
        <v>17.5</v>
      </c>
      <c r="Q1483" t="s">
        <v>8323</v>
      </c>
      <c r="R1483" t="s">
        <v>8325</v>
      </c>
      <c r="S1483" s="10">
        <f t="shared" si="117"/>
        <v>41550.922974537039</v>
      </c>
      <c r="T1483" s="11">
        <f t="shared" si="118"/>
        <v>41580.922974537039</v>
      </c>
      <c r="U1483">
        <f t="shared" si="119"/>
        <v>30</v>
      </c>
      <c r="W1483" s="20">
        <v>6</v>
      </c>
      <c r="X1483" s="18">
        <v>105</v>
      </c>
      <c r="Y1483" s="5">
        <v>2.1000000000000001E-2</v>
      </c>
    </row>
    <row r="1484" spans="1:25" ht="42.75" hidden="1" x14ac:dyDescent="0.4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20">
        <v>1</v>
      </c>
      <c r="M1484" t="b">
        <v>0</v>
      </c>
      <c r="N1484" t="s">
        <v>8275</v>
      </c>
      <c r="O1484" s="5">
        <f t="shared" si="115"/>
        <v>1E-3</v>
      </c>
      <c r="P1484" s="18">
        <f t="shared" si="116"/>
        <v>5</v>
      </c>
      <c r="Q1484" t="s">
        <v>8323</v>
      </c>
      <c r="R1484" t="s">
        <v>8325</v>
      </c>
      <c r="S1484" s="10">
        <f t="shared" si="117"/>
        <v>41136.85805555556</v>
      </c>
      <c r="T1484" s="11">
        <f t="shared" si="118"/>
        <v>41159.32708333333</v>
      </c>
      <c r="U1484">
        <f t="shared" si="119"/>
        <v>23</v>
      </c>
      <c r="W1484" s="20">
        <v>1</v>
      </c>
      <c r="X1484" s="18">
        <v>5</v>
      </c>
      <c r="Y1484" s="5">
        <v>1E-3</v>
      </c>
    </row>
    <row r="1485" spans="1:25" ht="42.75" hidden="1" x14ac:dyDescent="0.4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20">
        <v>2</v>
      </c>
      <c r="M1485" t="b">
        <v>0</v>
      </c>
      <c r="N1485" t="s">
        <v>8275</v>
      </c>
      <c r="O1485" s="5">
        <f t="shared" si="115"/>
        <v>7.1428571428571426E-3</v>
      </c>
      <c r="P1485" s="18">
        <f t="shared" si="116"/>
        <v>25</v>
      </c>
      <c r="Q1485" t="s">
        <v>8323</v>
      </c>
      <c r="R1485" t="s">
        <v>8325</v>
      </c>
      <c r="S1485" s="10">
        <f t="shared" si="117"/>
        <v>42548.192997685182</v>
      </c>
      <c r="T1485" s="11">
        <f t="shared" si="118"/>
        <v>42573.192997685182</v>
      </c>
      <c r="U1485">
        <f t="shared" si="119"/>
        <v>25</v>
      </c>
      <c r="W1485" s="20">
        <v>2</v>
      </c>
      <c r="X1485" s="18">
        <v>50</v>
      </c>
      <c r="Y1485" s="5">
        <v>7.1428571428571426E-3</v>
      </c>
    </row>
    <row r="1486" spans="1:25" hidden="1" x14ac:dyDescent="0.4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20">
        <v>0</v>
      </c>
      <c r="M1486" t="b">
        <v>0</v>
      </c>
      <c r="N1486" t="s">
        <v>8275</v>
      </c>
      <c r="O1486" s="5">
        <f t="shared" si="115"/>
        <v>0</v>
      </c>
      <c r="P1486" s="18" t="e">
        <f t="shared" si="116"/>
        <v>#DIV/0!</v>
      </c>
      <c r="Q1486" t="s">
        <v>8323</v>
      </c>
      <c r="R1486" t="s">
        <v>8325</v>
      </c>
      <c r="S1486" s="10">
        <f t="shared" si="117"/>
        <v>41053.200960648144</v>
      </c>
      <c r="T1486" s="11">
        <f t="shared" si="118"/>
        <v>41111.618750000001</v>
      </c>
      <c r="U1486">
        <f t="shared" si="119"/>
        <v>58</v>
      </c>
      <c r="W1486" s="20">
        <v>0</v>
      </c>
      <c r="X1486" s="18">
        <v>0</v>
      </c>
      <c r="Y1486" s="5">
        <v>0</v>
      </c>
    </row>
    <row r="1487" spans="1:25" ht="42.75" x14ac:dyDescent="0.4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20">
        <v>3</v>
      </c>
      <c r="M1487" t="b">
        <v>0</v>
      </c>
      <c r="N1487" t="s">
        <v>8275</v>
      </c>
      <c r="O1487" s="5">
        <f t="shared" si="115"/>
        <v>2.2388059701492536E-2</v>
      </c>
      <c r="P1487" s="18">
        <f t="shared" si="116"/>
        <v>50</v>
      </c>
      <c r="Q1487" t="s">
        <v>8323</v>
      </c>
      <c r="R1487" t="s">
        <v>8325</v>
      </c>
      <c r="S1487" s="10">
        <f t="shared" si="117"/>
        <v>42130.795983796299</v>
      </c>
      <c r="T1487" s="11">
        <f t="shared" si="118"/>
        <v>42175.795983796299</v>
      </c>
      <c r="U1487">
        <f t="shared" si="119"/>
        <v>45</v>
      </c>
      <c r="W1487" s="20">
        <v>3</v>
      </c>
      <c r="X1487" s="18">
        <v>150</v>
      </c>
      <c r="Y1487" s="5">
        <v>2.2388059701492536E-2</v>
      </c>
    </row>
    <row r="1488" spans="1:25" ht="42.75" hidden="1" x14ac:dyDescent="0.4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20">
        <v>3</v>
      </c>
      <c r="M1488" t="b">
        <v>0</v>
      </c>
      <c r="N1488" t="s">
        <v>8275</v>
      </c>
      <c r="O1488" s="5">
        <f t="shared" si="115"/>
        <v>2.3999999999999998E-3</v>
      </c>
      <c r="P1488" s="18">
        <f t="shared" si="116"/>
        <v>16</v>
      </c>
      <c r="Q1488" t="s">
        <v>8323</v>
      </c>
      <c r="R1488" t="s">
        <v>8325</v>
      </c>
      <c r="S1488" s="10">
        <f t="shared" si="117"/>
        <v>42032.168530092589</v>
      </c>
      <c r="T1488" s="11">
        <f t="shared" si="118"/>
        <v>42062.168530092589</v>
      </c>
      <c r="U1488">
        <f t="shared" si="119"/>
        <v>30</v>
      </c>
      <c r="W1488" s="20">
        <v>3</v>
      </c>
      <c r="X1488" s="18">
        <v>48</v>
      </c>
      <c r="Y1488" s="5">
        <v>2.3999999999999998E-3</v>
      </c>
    </row>
    <row r="1489" spans="1:25" ht="42.75" hidden="1" x14ac:dyDescent="0.4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20">
        <v>0</v>
      </c>
      <c r="M1489" t="b">
        <v>0</v>
      </c>
      <c r="N1489" t="s">
        <v>8275</v>
      </c>
      <c r="O1489" s="5">
        <f t="shared" si="115"/>
        <v>0</v>
      </c>
      <c r="P1489" s="18" t="e">
        <f t="shared" si="116"/>
        <v>#DIV/0!</v>
      </c>
      <c r="Q1489" t="s">
        <v>8323</v>
      </c>
      <c r="R1489" t="s">
        <v>8325</v>
      </c>
      <c r="S1489" s="10">
        <f t="shared" si="117"/>
        <v>42554.917488425926</v>
      </c>
      <c r="T1489" s="11">
        <f t="shared" si="118"/>
        <v>42584.917488425926</v>
      </c>
      <c r="U1489">
        <f t="shared" si="119"/>
        <v>30</v>
      </c>
      <c r="W1489" s="20">
        <v>0</v>
      </c>
      <c r="X1489" s="18">
        <v>0</v>
      </c>
      <c r="Y1489" s="5">
        <v>0</v>
      </c>
    </row>
    <row r="1490" spans="1:25" ht="42.75" x14ac:dyDescent="0.4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20">
        <v>6</v>
      </c>
      <c r="M1490" t="b">
        <v>0</v>
      </c>
      <c r="N1490" t="s">
        <v>8275</v>
      </c>
      <c r="O1490" s="5">
        <f t="shared" si="115"/>
        <v>2.4E-2</v>
      </c>
      <c r="P1490" s="18">
        <f t="shared" si="116"/>
        <v>60</v>
      </c>
      <c r="Q1490" t="s">
        <v>8323</v>
      </c>
      <c r="R1490" t="s">
        <v>8325</v>
      </c>
      <c r="S1490" s="10">
        <f t="shared" si="117"/>
        <v>41614.563194444447</v>
      </c>
      <c r="T1490" s="11">
        <f t="shared" si="118"/>
        <v>41644.563194444447</v>
      </c>
      <c r="U1490">
        <f t="shared" si="119"/>
        <v>30</v>
      </c>
      <c r="W1490" s="20">
        <v>6</v>
      </c>
      <c r="X1490" s="18">
        <v>360</v>
      </c>
      <c r="Y1490" s="5">
        <v>2.4E-2</v>
      </c>
    </row>
    <row r="1491" spans="1:25" ht="42.75" hidden="1" x14ac:dyDescent="0.4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20">
        <v>0</v>
      </c>
      <c r="M1491" t="b">
        <v>0</v>
      </c>
      <c r="N1491" t="s">
        <v>8275</v>
      </c>
      <c r="O1491" s="5">
        <f t="shared" si="115"/>
        <v>0</v>
      </c>
      <c r="P1491" s="18" t="e">
        <f t="shared" si="116"/>
        <v>#DIV/0!</v>
      </c>
      <c r="Q1491" t="s">
        <v>8323</v>
      </c>
      <c r="R1491" t="s">
        <v>8325</v>
      </c>
      <c r="S1491" s="10">
        <f t="shared" si="117"/>
        <v>41198.611712962964</v>
      </c>
      <c r="T1491" s="11">
        <f t="shared" si="118"/>
        <v>41228.653379629628</v>
      </c>
      <c r="U1491">
        <f t="shared" si="119"/>
        <v>30</v>
      </c>
      <c r="W1491" s="20">
        <v>0</v>
      </c>
      <c r="X1491" s="18">
        <v>0</v>
      </c>
      <c r="Y1491" s="5">
        <v>0</v>
      </c>
    </row>
    <row r="1492" spans="1:25" ht="42.75" x14ac:dyDescent="0.4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20">
        <v>19</v>
      </c>
      <c r="M1492" t="b">
        <v>0</v>
      </c>
      <c r="N1492" t="s">
        <v>8275</v>
      </c>
      <c r="O1492" s="5">
        <f t="shared" si="115"/>
        <v>0.30862068965517242</v>
      </c>
      <c r="P1492" s="18">
        <f t="shared" si="116"/>
        <v>47.10526315789474</v>
      </c>
      <c r="Q1492" t="s">
        <v>8323</v>
      </c>
      <c r="R1492" t="s">
        <v>8325</v>
      </c>
      <c r="S1492" s="10">
        <f t="shared" si="117"/>
        <v>41520.561041666668</v>
      </c>
      <c r="T1492" s="11">
        <f t="shared" si="118"/>
        <v>41549.561041666668</v>
      </c>
      <c r="U1492">
        <f t="shared" si="119"/>
        <v>29</v>
      </c>
      <c r="W1492" s="20">
        <v>19</v>
      </c>
      <c r="X1492" s="18">
        <v>895</v>
      </c>
      <c r="Y1492" s="5">
        <v>0.30862068965517242</v>
      </c>
    </row>
    <row r="1493" spans="1:25" ht="42.75" x14ac:dyDescent="0.4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20">
        <v>1</v>
      </c>
      <c r="M1493" t="b">
        <v>0</v>
      </c>
      <c r="N1493" t="s">
        <v>8275</v>
      </c>
      <c r="O1493" s="5">
        <f t="shared" si="115"/>
        <v>8.3333333333333329E-2</v>
      </c>
      <c r="P1493" s="18">
        <f t="shared" si="116"/>
        <v>100</v>
      </c>
      <c r="Q1493" t="s">
        <v>8323</v>
      </c>
      <c r="R1493" t="s">
        <v>8325</v>
      </c>
      <c r="S1493" s="10">
        <f t="shared" si="117"/>
        <v>41991.713460648149</v>
      </c>
      <c r="T1493" s="11">
        <f t="shared" si="118"/>
        <v>42050.651388888888</v>
      </c>
      <c r="U1493">
        <f t="shared" si="119"/>
        <v>59</v>
      </c>
      <c r="W1493" s="20">
        <v>1</v>
      </c>
      <c r="X1493" s="18">
        <v>100</v>
      </c>
      <c r="Y1493" s="5">
        <v>8.3333333333333329E-2</v>
      </c>
    </row>
    <row r="1494" spans="1:25" ht="42.75" hidden="1" x14ac:dyDescent="0.4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20">
        <v>2</v>
      </c>
      <c r="M1494" t="b">
        <v>0</v>
      </c>
      <c r="N1494" t="s">
        <v>8275</v>
      </c>
      <c r="O1494" s="5">
        <f t="shared" si="115"/>
        <v>7.4999999999999997E-3</v>
      </c>
      <c r="P1494" s="18">
        <f t="shared" si="116"/>
        <v>15</v>
      </c>
      <c r="Q1494" t="s">
        <v>8323</v>
      </c>
      <c r="R1494" t="s">
        <v>8325</v>
      </c>
      <c r="S1494" s="10">
        <f t="shared" si="117"/>
        <v>40682.884791666671</v>
      </c>
      <c r="T1494" s="11">
        <f t="shared" si="118"/>
        <v>40712.884791666671</v>
      </c>
      <c r="U1494">
        <f t="shared" si="119"/>
        <v>30</v>
      </c>
      <c r="W1494" s="20">
        <v>2</v>
      </c>
      <c r="X1494" s="18">
        <v>30</v>
      </c>
      <c r="Y1494" s="5">
        <v>7.4999999999999997E-3</v>
      </c>
    </row>
    <row r="1495" spans="1:25" ht="28.5" hidden="1" x14ac:dyDescent="0.4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20">
        <v>0</v>
      </c>
      <c r="M1495" t="b">
        <v>0</v>
      </c>
      <c r="N1495" t="s">
        <v>8275</v>
      </c>
      <c r="O1495" s="5">
        <f t="shared" si="115"/>
        <v>0</v>
      </c>
      <c r="P1495" s="18" t="e">
        <f t="shared" si="116"/>
        <v>#DIV/0!</v>
      </c>
      <c r="Q1495" t="s">
        <v>8323</v>
      </c>
      <c r="R1495" t="s">
        <v>8325</v>
      </c>
      <c r="S1495" s="10">
        <f t="shared" si="117"/>
        <v>41411.866608796299</v>
      </c>
      <c r="T1495" s="11">
        <f t="shared" si="118"/>
        <v>41441.866608796299</v>
      </c>
      <c r="U1495">
        <f t="shared" si="119"/>
        <v>30</v>
      </c>
      <c r="W1495" s="20">
        <v>0</v>
      </c>
      <c r="X1495" s="18">
        <v>0</v>
      </c>
      <c r="Y1495" s="5">
        <v>0</v>
      </c>
    </row>
    <row r="1496" spans="1:25" ht="42.75" x14ac:dyDescent="0.4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20">
        <v>11</v>
      </c>
      <c r="M1496" t="b">
        <v>0</v>
      </c>
      <c r="N1496" t="s">
        <v>8275</v>
      </c>
      <c r="O1496" s="5">
        <f t="shared" si="115"/>
        <v>8.8999999999999996E-2</v>
      </c>
      <c r="P1496" s="18">
        <f t="shared" si="116"/>
        <v>40.454545454545453</v>
      </c>
      <c r="Q1496" t="s">
        <v>8323</v>
      </c>
      <c r="R1496" t="s">
        <v>8325</v>
      </c>
      <c r="S1496" s="10">
        <f t="shared" si="117"/>
        <v>42067.722372685181</v>
      </c>
      <c r="T1496" s="11">
        <f t="shared" si="118"/>
        <v>42097.651388888888</v>
      </c>
      <c r="U1496">
        <f t="shared" si="119"/>
        <v>30</v>
      </c>
      <c r="W1496" s="20">
        <v>11</v>
      </c>
      <c r="X1496" s="18">
        <v>445</v>
      </c>
      <c r="Y1496" s="5">
        <v>8.8999999999999996E-2</v>
      </c>
    </row>
    <row r="1497" spans="1:25" ht="28.5" hidden="1" x14ac:dyDescent="0.4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20">
        <v>0</v>
      </c>
      <c r="M1497" t="b">
        <v>0</v>
      </c>
      <c r="N1497" t="s">
        <v>8275</v>
      </c>
      <c r="O1497" s="5">
        <f t="shared" si="115"/>
        <v>0</v>
      </c>
      <c r="P1497" s="18" t="e">
        <f t="shared" si="116"/>
        <v>#DIV/0!</v>
      </c>
      <c r="Q1497" t="s">
        <v>8323</v>
      </c>
      <c r="R1497" t="s">
        <v>8325</v>
      </c>
      <c r="S1497" s="10">
        <f t="shared" si="117"/>
        <v>40752.789710648147</v>
      </c>
      <c r="T1497" s="11">
        <f t="shared" si="118"/>
        <v>40782.789710648147</v>
      </c>
      <c r="U1497">
        <f t="shared" si="119"/>
        <v>30</v>
      </c>
      <c r="W1497" s="20">
        <v>0</v>
      </c>
      <c r="X1497" s="18">
        <v>0</v>
      </c>
      <c r="Y1497" s="5">
        <v>0</v>
      </c>
    </row>
    <row r="1498" spans="1:25" ht="42.75" hidden="1" x14ac:dyDescent="0.4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20">
        <v>0</v>
      </c>
      <c r="M1498" t="b">
        <v>0</v>
      </c>
      <c r="N1498" t="s">
        <v>8275</v>
      </c>
      <c r="O1498" s="5">
        <f t="shared" si="115"/>
        <v>0</v>
      </c>
      <c r="P1498" s="18" t="e">
        <f t="shared" si="116"/>
        <v>#DIV/0!</v>
      </c>
      <c r="Q1498" t="s">
        <v>8323</v>
      </c>
      <c r="R1498" t="s">
        <v>8325</v>
      </c>
      <c r="S1498" s="10">
        <f t="shared" si="117"/>
        <v>41838.475219907406</v>
      </c>
      <c r="T1498" s="11">
        <f t="shared" si="118"/>
        <v>41898.475219907406</v>
      </c>
      <c r="U1498">
        <f t="shared" si="119"/>
        <v>60</v>
      </c>
      <c r="W1498" s="20">
        <v>0</v>
      </c>
      <c r="X1498" s="18">
        <v>0</v>
      </c>
      <c r="Y1498" s="5">
        <v>0</v>
      </c>
    </row>
    <row r="1499" spans="1:25" ht="42.75" hidden="1" x14ac:dyDescent="0.4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20">
        <v>1</v>
      </c>
      <c r="M1499" t="b">
        <v>0</v>
      </c>
      <c r="N1499" t="s">
        <v>8275</v>
      </c>
      <c r="O1499" s="5">
        <f t="shared" si="115"/>
        <v>6.666666666666667E-5</v>
      </c>
      <c r="P1499" s="18">
        <f t="shared" si="116"/>
        <v>1</v>
      </c>
      <c r="Q1499" t="s">
        <v>8323</v>
      </c>
      <c r="R1499" t="s">
        <v>8325</v>
      </c>
      <c r="S1499" s="10">
        <f t="shared" si="117"/>
        <v>41444.64261574074</v>
      </c>
      <c r="T1499" s="11">
        <f t="shared" si="118"/>
        <v>41486.821527777778</v>
      </c>
      <c r="U1499">
        <f t="shared" si="119"/>
        <v>42</v>
      </c>
      <c r="W1499" s="20">
        <v>1</v>
      </c>
      <c r="X1499" s="18">
        <v>1</v>
      </c>
      <c r="Y1499" s="5">
        <v>6.666666666666667E-5</v>
      </c>
    </row>
    <row r="1500" spans="1:25" ht="42.75" x14ac:dyDescent="0.4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20">
        <v>3</v>
      </c>
      <c r="M1500" t="b">
        <v>0</v>
      </c>
      <c r="N1500" t="s">
        <v>8275</v>
      </c>
      <c r="O1500" s="5">
        <f t="shared" si="115"/>
        <v>1.9E-2</v>
      </c>
      <c r="P1500" s="18">
        <f t="shared" si="116"/>
        <v>19</v>
      </c>
      <c r="Q1500" t="s">
        <v>8323</v>
      </c>
      <c r="R1500" t="s">
        <v>8325</v>
      </c>
      <c r="S1500" s="10">
        <f t="shared" si="117"/>
        <v>41840.983541666668</v>
      </c>
      <c r="T1500" s="11">
        <f t="shared" si="118"/>
        <v>41885.983541666668</v>
      </c>
      <c r="U1500">
        <f t="shared" si="119"/>
        <v>45</v>
      </c>
      <c r="W1500" s="20">
        <v>3</v>
      </c>
      <c r="X1500" s="18">
        <v>57</v>
      </c>
      <c r="Y1500" s="5">
        <v>1.9E-2</v>
      </c>
    </row>
    <row r="1501" spans="1:25" ht="42.75" hidden="1" x14ac:dyDescent="0.4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20">
        <v>1</v>
      </c>
      <c r="M1501" t="b">
        <v>0</v>
      </c>
      <c r="N1501" t="s">
        <v>8275</v>
      </c>
      <c r="O1501" s="5">
        <f t="shared" si="115"/>
        <v>2.5000000000000001E-3</v>
      </c>
      <c r="P1501" s="18">
        <f t="shared" si="116"/>
        <v>5</v>
      </c>
      <c r="Q1501" t="s">
        <v>8323</v>
      </c>
      <c r="R1501" t="s">
        <v>8325</v>
      </c>
      <c r="S1501" s="10">
        <f t="shared" si="117"/>
        <v>42527.007326388892</v>
      </c>
      <c r="T1501" s="11">
        <f t="shared" si="118"/>
        <v>42587.007326388892</v>
      </c>
      <c r="U1501">
        <f t="shared" si="119"/>
        <v>60</v>
      </c>
      <c r="W1501" s="20">
        <v>1</v>
      </c>
      <c r="X1501" s="18">
        <v>5</v>
      </c>
      <c r="Y1501" s="5">
        <v>2.5000000000000001E-3</v>
      </c>
    </row>
    <row r="1502" spans="1:25" ht="42.75" x14ac:dyDescent="0.4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20">
        <v>15</v>
      </c>
      <c r="M1502" t="b">
        <v>0</v>
      </c>
      <c r="N1502" t="s">
        <v>8275</v>
      </c>
      <c r="O1502" s="5">
        <f t="shared" si="115"/>
        <v>0.25035714285714283</v>
      </c>
      <c r="P1502" s="18">
        <f t="shared" si="116"/>
        <v>46.733333333333334</v>
      </c>
      <c r="Q1502" t="s">
        <v>8323</v>
      </c>
      <c r="R1502" t="s">
        <v>8325</v>
      </c>
      <c r="S1502" s="10">
        <f t="shared" si="117"/>
        <v>41365.904594907406</v>
      </c>
      <c r="T1502" s="11">
        <f t="shared" si="118"/>
        <v>41395.904594907406</v>
      </c>
      <c r="U1502">
        <f t="shared" si="119"/>
        <v>30</v>
      </c>
      <c r="W1502" s="20">
        <v>15</v>
      </c>
      <c r="X1502" s="18">
        <v>701</v>
      </c>
      <c r="Y1502" s="5">
        <v>0.25035714285714283</v>
      </c>
    </row>
    <row r="1503" spans="1:25" ht="28.5" hidden="1" x14ac:dyDescent="0.4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20">
        <v>885</v>
      </c>
      <c r="M1503" t="b">
        <v>1</v>
      </c>
      <c r="N1503" t="s">
        <v>8285</v>
      </c>
      <c r="O1503" s="5">
        <f t="shared" si="115"/>
        <v>1.6633076923076924</v>
      </c>
      <c r="P1503" s="18">
        <f t="shared" si="116"/>
        <v>97.731073446327684</v>
      </c>
      <c r="Q1503" t="s">
        <v>8339</v>
      </c>
      <c r="R1503" t="s">
        <v>8340</v>
      </c>
      <c r="S1503" s="10">
        <f t="shared" si="117"/>
        <v>42163.583599537036</v>
      </c>
      <c r="T1503" s="11">
        <f t="shared" si="118"/>
        <v>42193.583599537036</v>
      </c>
      <c r="U1503">
        <f t="shared" si="119"/>
        <v>30</v>
      </c>
      <c r="W1503" s="20">
        <v>885</v>
      </c>
      <c r="X1503" s="18">
        <v>86492</v>
      </c>
      <c r="Y1503" s="5">
        <v>1.6633076923076924</v>
      </c>
    </row>
    <row r="1504" spans="1:25" ht="42.75" x14ac:dyDescent="0.4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20">
        <v>329</v>
      </c>
      <c r="M1504" t="b">
        <v>1</v>
      </c>
      <c r="N1504" t="s">
        <v>8285</v>
      </c>
      <c r="O1504" s="5">
        <f t="shared" si="115"/>
        <v>1.0144545454545455</v>
      </c>
      <c r="P1504" s="18">
        <f t="shared" si="116"/>
        <v>67.835866261398181</v>
      </c>
      <c r="Q1504" t="s">
        <v>8339</v>
      </c>
      <c r="R1504" t="s">
        <v>8340</v>
      </c>
      <c r="S1504" s="10">
        <f t="shared" si="117"/>
        <v>42426.542592592596</v>
      </c>
      <c r="T1504" s="11">
        <f t="shared" si="118"/>
        <v>42454.916666666672</v>
      </c>
      <c r="U1504">
        <f t="shared" si="119"/>
        <v>28</v>
      </c>
      <c r="W1504" s="20">
        <v>329</v>
      </c>
      <c r="X1504" s="18">
        <v>22318</v>
      </c>
      <c r="Y1504" s="5">
        <v>1.0144545454545455</v>
      </c>
    </row>
    <row r="1505" spans="1:25" ht="42.75" x14ac:dyDescent="0.4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20">
        <v>71</v>
      </c>
      <c r="M1505" t="b">
        <v>1</v>
      </c>
      <c r="N1505" t="s">
        <v>8285</v>
      </c>
      <c r="O1505" s="5">
        <f t="shared" si="115"/>
        <v>1.0789146666666667</v>
      </c>
      <c r="P1505" s="18">
        <f t="shared" si="116"/>
        <v>56.98492957746479</v>
      </c>
      <c r="Q1505" t="s">
        <v>8339</v>
      </c>
      <c r="R1505" t="s">
        <v>8340</v>
      </c>
      <c r="S1505" s="10">
        <f t="shared" si="117"/>
        <v>42606.347233796296</v>
      </c>
      <c r="T1505" s="11">
        <f t="shared" si="118"/>
        <v>42666.347233796296</v>
      </c>
      <c r="U1505">
        <f t="shared" si="119"/>
        <v>60</v>
      </c>
      <c r="W1505" s="20">
        <v>71</v>
      </c>
      <c r="X1505" s="18">
        <v>4045.93</v>
      </c>
      <c r="Y1505" s="5">
        <v>1.0789146666666667</v>
      </c>
    </row>
    <row r="1506" spans="1:25" ht="28.5" x14ac:dyDescent="0.4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20">
        <v>269</v>
      </c>
      <c r="M1506" t="b">
        <v>1</v>
      </c>
      <c r="N1506" t="s">
        <v>8285</v>
      </c>
      <c r="O1506" s="5">
        <f t="shared" si="115"/>
        <v>2.7793846153846156</v>
      </c>
      <c r="P1506" s="18">
        <f t="shared" si="116"/>
        <v>67.159851301115239</v>
      </c>
      <c r="Q1506" t="s">
        <v>8339</v>
      </c>
      <c r="R1506" t="s">
        <v>8340</v>
      </c>
      <c r="S1506" s="10">
        <f t="shared" si="117"/>
        <v>41772.657685185186</v>
      </c>
      <c r="T1506" s="11">
        <f t="shared" si="118"/>
        <v>41800.356249999997</v>
      </c>
      <c r="U1506">
        <f t="shared" si="119"/>
        <v>28</v>
      </c>
      <c r="W1506" s="20">
        <v>269</v>
      </c>
      <c r="X1506" s="18">
        <v>18066</v>
      </c>
      <c r="Y1506" s="5">
        <v>2.7793846153846156</v>
      </c>
    </row>
    <row r="1507" spans="1:25" ht="57" x14ac:dyDescent="0.4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20">
        <v>345</v>
      </c>
      <c r="M1507" t="b">
        <v>1</v>
      </c>
      <c r="N1507" t="s">
        <v>8285</v>
      </c>
      <c r="O1507" s="5">
        <f t="shared" si="115"/>
        <v>1.0358125</v>
      </c>
      <c r="P1507" s="18">
        <f t="shared" si="116"/>
        <v>48.037681159420288</v>
      </c>
      <c r="Q1507" t="s">
        <v>8339</v>
      </c>
      <c r="R1507" t="s">
        <v>8340</v>
      </c>
      <c r="S1507" s="10">
        <f t="shared" si="117"/>
        <v>42414.44332175926</v>
      </c>
      <c r="T1507" s="11">
        <f t="shared" si="118"/>
        <v>42451.834027777775</v>
      </c>
      <c r="U1507">
        <f t="shared" si="119"/>
        <v>37</v>
      </c>
      <c r="W1507" s="20">
        <v>345</v>
      </c>
      <c r="X1507" s="18">
        <v>16573</v>
      </c>
      <c r="Y1507" s="5">
        <v>1.0358125</v>
      </c>
    </row>
    <row r="1508" spans="1:25" ht="42.75" x14ac:dyDescent="0.4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20">
        <v>43</v>
      </c>
      <c r="M1508" t="b">
        <v>1</v>
      </c>
      <c r="N1508" t="s">
        <v>8285</v>
      </c>
      <c r="O1508" s="5">
        <f t="shared" si="115"/>
        <v>1.1140000000000001</v>
      </c>
      <c r="P1508" s="18">
        <f t="shared" si="116"/>
        <v>38.860465116279073</v>
      </c>
      <c r="Q1508" t="s">
        <v>8339</v>
      </c>
      <c r="R1508" t="s">
        <v>8340</v>
      </c>
      <c r="S1508" s="10">
        <f t="shared" si="117"/>
        <v>41814.785925925928</v>
      </c>
      <c r="T1508" s="11">
        <f t="shared" si="118"/>
        <v>41844.785925925928</v>
      </c>
      <c r="U1508">
        <f t="shared" si="119"/>
        <v>30</v>
      </c>
      <c r="W1508" s="20">
        <v>43</v>
      </c>
      <c r="X1508" s="18">
        <v>1671</v>
      </c>
      <c r="Y1508" s="5">
        <v>1.1140000000000001</v>
      </c>
    </row>
    <row r="1509" spans="1:25" ht="42.75" x14ac:dyDescent="0.4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20">
        <v>33</v>
      </c>
      <c r="M1509" t="b">
        <v>1</v>
      </c>
      <c r="N1509" t="s">
        <v>8285</v>
      </c>
      <c r="O1509" s="5">
        <f t="shared" si="115"/>
        <v>2.15</v>
      </c>
      <c r="P1509" s="18">
        <f t="shared" si="116"/>
        <v>78.181818181818187</v>
      </c>
      <c r="Q1509" t="s">
        <v>8339</v>
      </c>
      <c r="R1509" t="s">
        <v>8340</v>
      </c>
      <c r="S1509" s="10">
        <f t="shared" si="117"/>
        <v>40254.450335648151</v>
      </c>
      <c r="T1509" s="11">
        <f t="shared" si="118"/>
        <v>40313.340277777781</v>
      </c>
      <c r="U1509">
        <f t="shared" si="119"/>
        <v>59</v>
      </c>
      <c r="W1509" s="20">
        <v>33</v>
      </c>
      <c r="X1509" s="18">
        <v>2580</v>
      </c>
      <c r="Y1509" s="5">
        <v>2.15</v>
      </c>
    </row>
    <row r="1510" spans="1:25" ht="42.75" x14ac:dyDescent="0.4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20">
        <v>211</v>
      </c>
      <c r="M1510" t="b">
        <v>1</v>
      </c>
      <c r="N1510" t="s">
        <v>8285</v>
      </c>
      <c r="O1510" s="5">
        <f t="shared" si="115"/>
        <v>1.1076216216216217</v>
      </c>
      <c r="P1510" s="18">
        <f t="shared" si="116"/>
        <v>97.113744075829388</v>
      </c>
      <c r="Q1510" t="s">
        <v>8339</v>
      </c>
      <c r="R1510" t="s">
        <v>8340</v>
      </c>
      <c r="S1510" s="10">
        <f t="shared" si="117"/>
        <v>41786.614363425928</v>
      </c>
      <c r="T1510" s="11">
        <f t="shared" si="118"/>
        <v>41817.614363425928</v>
      </c>
      <c r="U1510">
        <f t="shared" si="119"/>
        <v>31</v>
      </c>
      <c r="W1510" s="20">
        <v>211</v>
      </c>
      <c r="X1510" s="18">
        <v>20491</v>
      </c>
      <c r="Y1510" s="5">
        <v>1.1076216216216217</v>
      </c>
    </row>
    <row r="1511" spans="1:25" ht="42.75" x14ac:dyDescent="0.4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20">
        <v>196</v>
      </c>
      <c r="M1511" t="b">
        <v>1</v>
      </c>
      <c r="N1511" t="s">
        <v>8285</v>
      </c>
      <c r="O1511" s="5">
        <f t="shared" si="115"/>
        <v>1.2364125714285714</v>
      </c>
      <c r="P1511" s="18">
        <f t="shared" si="116"/>
        <v>110.39397959183674</v>
      </c>
      <c r="Q1511" t="s">
        <v>8339</v>
      </c>
      <c r="R1511" t="s">
        <v>8340</v>
      </c>
      <c r="S1511" s="10">
        <f t="shared" si="117"/>
        <v>42751.533391203702</v>
      </c>
      <c r="T1511" s="11">
        <f t="shared" si="118"/>
        <v>42780.957638888889</v>
      </c>
      <c r="U1511">
        <f t="shared" si="119"/>
        <v>29</v>
      </c>
      <c r="W1511" s="20">
        <v>196</v>
      </c>
      <c r="X1511" s="18">
        <v>21637.22</v>
      </c>
      <c r="Y1511" s="5">
        <v>1.2364125714285714</v>
      </c>
    </row>
    <row r="1512" spans="1:25" ht="42.75" hidden="1" x14ac:dyDescent="0.4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20">
        <v>405</v>
      </c>
      <c r="M1512" t="b">
        <v>1</v>
      </c>
      <c r="N1512" t="s">
        <v>8285</v>
      </c>
      <c r="O1512" s="5">
        <f t="shared" si="115"/>
        <v>1.0103500000000001</v>
      </c>
      <c r="P1512" s="18">
        <f t="shared" si="116"/>
        <v>39.91506172839506</v>
      </c>
      <c r="Q1512" t="s">
        <v>8339</v>
      </c>
      <c r="R1512" t="s">
        <v>8340</v>
      </c>
      <c r="S1512" s="10">
        <f t="shared" si="117"/>
        <v>41809.385162037033</v>
      </c>
      <c r="T1512" s="11">
        <f t="shared" si="118"/>
        <v>41839.385162037033</v>
      </c>
      <c r="U1512">
        <f t="shared" si="119"/>
        <v>30</v>
      </c>
      <c r="W1512" s="20">
        <v>405</v>
      </c>
      <c r="X1512" s="18">
        <v>16165.6</v>
      </c>
      <c r="Y1512" s="5">
        <v>1.0103500000000001</v>
      </c>
    </row>
    <row r="1513" spans="1:25" ht="42.75" x14ac:dyDescent="0.4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20">
        <v>206</v>
      </c>
      <c r="M1513" t="b">
        <v>1</v>
      </c>
      <c r="N1513" t="s">
        <v>8285</v>
      </c>
      <c r="O1513" s="5">
        <f t="shared" si="115"/>
        <v>1.1179285714285714</v>
      </c>
      <c r="P1513" s="18">
        <f t="shared" si="116"/>
        <v>75.975728155339809</v>
      </c>
      <c r="Q1513" t="s">
        <v>8339</v>
      </c>
      <c r="R1513" t="s">
        <v>8340</v>
      </c>
      <c r="S1513" s="10">
        <f t="shared" si="117"/>
        <v>42296.583379629628</v>
      </c>
      <c r="T1513" s="11">
        <f t="shared" si="118"/>
        <v>42326.625046296293</v>
      </c>
      <c r="U1513">
        <f t="shared" si="119"/>
        <v>30</v>
      </c>
      <c r="W1513" s="20">
        <v>206</v>
      </c>
      <c r="X1513" s="18">
        <v>15651</v>
      </c>
      <c r="Y1513" s="5">
        <v>1.1179285714285714</v>
      </c>
    </row>
    <row r="1514" spans="1:25" ht="42.75" x14ac:dyDescent="0.4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20">
        <v>335</v>
      </c>
      <c r="M1514" t="b">
        <v>1</v>
      </c>
      <c r="N1514" t="s">
        <v>8285</v>
      </c>
      <c r="O1514" s="5">
        <f t="shared" si="115"/>
        <v>5.5877142857142861</v>
      </c>
      <c r="P1514" s="18">
        <f t="shared" si="116"/>
        <v>58.379104477611939</v>
      </c>
      <c r="Q1514" t="s">
        <v>8339</v>
      </c>
      <c r="R1514" t="s">
        <v>8340</v>
      </c>
      <c r="S1514" s="10">
        <f t="shared" si="117"/>
        <v>42741.684479166666</v>
      </c>
      <c r="T1514" s="11">
        <f t="shared" si="118"/>
        <v>42771.684479166666</v>
      </c>
      <c r="U1514">
        <f t="shared" si="119"/>
        <v>30</v>
      </c>
      <c r="W1514" s="20">
        <v>335</v>
      </c>
      <c r="X1514" s="18">
        <v>19557</v>
      </c>
      <c r="Y1514" s="5">
        <v>5.5877142857142861</v>
      </c>
    </row>
    <row r="1515" spans="1:25" ht="42.75" x14ac:dyDescent="0.4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20">
        <v>215</v>
      </c>
      <c r="M1515" t="b">
        <v>1</v>
      </c>
      <c r="N1515" t="s">
        <v>8285</v>
      </c>
      <c r="O1515" s="5">
        <f t="shared" si="115"/>
        <v>1.5001875</v>
      </c>
      <c r="P1515" s="18">
        <f t="shared" si="116"/>
        <v>55.82093023255814</v>
      </c>
      <c r="Q1515" t="s">
        <v>8339</v>
      </c>
      <c r="R1515" t="s">
        <v>8340</v>
      </c>
      <c r="S1515" s="10">
        <f t="shared" si="117"/>
        <v>41806.637337962966</v>
      </c>
      <c r="T1515" s="11">
        <f t="shared" si="118"/>
        <v>41836.637337962966</v>
      </c>
      <c r="U1515">
        <f t="shared" si="119"/>
        <v>30</v>
      </c>
      <c r="W1515" s="20">
        <v>215</v>
      </c>
      <c r="X1515" s="18">
        <v>12001.5</v>
      </c>
      <c r="Y1515" s="5">
        <v>1.5001875</v>
      </c>
    </row>
    <row r="1516" spans="1:25" ht="42.75" x14ac:dyDescent="0.4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20">
        <v>176</v>
      </c>
      <c r="M1516" t="b">
        <v>1</v>
      </c>
      <c r="N1516" t="s">
        <v>8285</v>
      </c>
      <c r="O1516" s="5">
        <f t="shared" si="115"/>
        <v>1.0647599999999999</v>
      </c>
      <c r="P1516" s="18">
        <f t="shared" si="116"/>
        <v>151.24431818181819</v>
      </c>
      <c r="Q1516" t="s">
        <v>8339</v>
      </c>
      <c r="R1516" t="s">
        <v>8340</v>
      </c>
      <c r="S1516" s="10">
        <f t="shared" si="117"/>
        <v>42234.597685185188</v>
      </c>
      <c r="T1516" s="11">
        <f t="shared" si="118"/>
        <v>42274.597685185188</v>
      </c>
      <c r="U1516">
        <f t="shared" si="119"/>
        <v>40</v>
      </c>
      <c r="W1516" s="20">
        <v>176</v>
      </c>
      <c r="X1516" s="18">
        <v>26619</v>
      </c>
      <c r="Y1516" s="5">
        <v>1.0647599999999999</v>
      </c>
    </row>
    <row r="1517" spans="1:25" ht="42.75" hidden="1" x14ac:dyDescent="0.4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20">
        <v>555</v>
      </c>
      <c r="M1517" t="b">
        <v>1</v>
      </c>
      <c r="N1517" t="s">
        <v>8285</v>
      </c>
      <c r="O1517" s="5">
        <f t="shared" si="115"/>
        <v>1.57189</v>
      </c>
      <c r="P1517" s="18">
        <f t="shared" si="116"/>
        <v>849.67027027027029</v>
      </c>
      <c r="Q1517" t="s">
        <v>8339</v>
      </c>
      <c r="R1517" t="s">
        <v>8340</v>
      </c>
      <c r="S1517" s="10">
        <f t="shared" si="117"/>
        <v>42415.253437499996</v>
      </c>
      <c r="T1517" s="11">
        <f t="shared" si="118"/>
        <v>42445.211770833332</v>
      </c>
      <c r="U1517">
        <f t="shared" si="119"/>
        <v>30</v>
      </c>
      <c r="W1517" s="20">
        <v>555</v>
      </c>
      <c r="X1517" s="18">
        <v>471567</v>
      </c>
      <c r="Y1517" s="5">
        <v>1.57189</v>
      </c>
    </row>
    <row r="1518" spans="1:25" ht="42.75" x14ac:dyDescent="0.4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20">
        <v>116</v>
      </c>
      <c r="M1518" t="b">
        <v>1</v>
      </c>
      <c r="N1518" t="s">
        <v>8285</v>
      </c>
      <c r="O1518" s="5">
        <f t="shared" si="115"/>
        <v>1.0865882352941176</v>
      </c>
      <c r="P1518" s="18">
        <f t="shared" si="116"/>
        <v>159.24137931034483</v>
      </c>
      <c r="Q1518" t="s">
        <v>8339</v>
      </c>
      <c r="R1518" t="s">
        <v>8340</v>
      </c>
      <c r="S1518" s="10">
        <f t="shared" si="117"/>
        <v>42619.466342592597</v>
      </c>
      <c r="T1518" s="11">
        <f t="shared" si="118"/>
        <v>42649.583333333328</v>
      </c>
      <c r="U1518">
        <f t="shared" si="119"/>
        <v>30</v>
      </c>
      <c r="W1518" s="20">
        <v>116</v>
      </c>
      <c r="X1518" s="18">
        <v>18472</v>
      </c>
      <c r="Y1518" s="5">
        <v>1.0865882352941176</v>
      </c>
    </row>
    <row r="1519" spans="1:25" ht="42.75" hidden="1" x14ac:dyDescent="0.4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20">
        <v>615</v>
      </c>
      <c r="M1519" t="b">
        <v>1</v>
      </c>
      <c r="N1519" t="s">
        <v>8285</v>
      </c>
      <c r="O1519" s="5">
        <f t="shared" si="115"/>
        <v>1.6197999999999999</v>
      </c>
      <c r="P1519" s="18">
        <f t="shared" si="116"/>
        <v>39.507317073170732</v>
      </c>
      <c r="Q1519" t="s">
        <v>8339</v>
      </c>
      <c r="R1519" t="s">
        <v>8340</v>
      </c>
      <c r="S1519" s="10">
        <f t="shared" si="117"/>
        <v>41948.56658564815</v>
      </c>
      <c r="T1519" s="11">
        <f t="shared" si="118"/>
        <v>41979.25</v>
      </c>
      <c r="U1519">
        <f t="shared" si="119"/>
        <v>31</v>
      </c>
      <c r="W1519" s="20">
        <v>615</v>
      </c>
      <c r="X1519" s="18">
        <v>24297</v>
      </c>
      <c r="Y1519" s="5">
        <v>1.6197999999999999</v>
      </c>
    </row>
    <row r="1520" spans="1:25" ht="28.5" x14ac:dyDescent="0.4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20">
        <v>236</v>
      </c>
      <c r="M1520" t="b">
        <v>1</v>
      </c>
      <c r="N1520" t="s">
        <v>8285</v>
      </c>
      <c r="O1520" s="5">
        <f t="shared" si="115"/>
        <v>2.0536666666666665</v>
      </c>
      <c r="P1520" s="18">
        <f t="shared" si="116"/>
        <v>130.52966101694915</v>
      </c>
      <c r="Q1520" t="s">
        <v>8339</v>
      </c>
      <c r="R1520" t="s">
        <v>8340</v>
      </c>
      <c r="S1520" s="10">
        <f t="shared" si="117"/>
        <v>41760.8200462963</v>
      </c>
      <c r="T1520" s="11">
        <f t="shared" si="118"/>
        <v>41790.8200462963</v>
      </c>
      <c r="U1520">
        <f t="shared" si="119"/>
        <v>30</v>
      </c>
      <c r="W1520" s="20">
        <v>236</v>
      </c>
      <c r="X1520" s="18">
        <v>30805</v>
      </c>
      <c r="Y1520" s="5">
        <v>2.0536666666666665</v>
      </c>
    </row>
    <row r="1521" spans="1:25" ht="42.75" x14ac:dyDescent="0.4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20">
        <v>145</v>
      </c>
      <c r="M1521" t="b">
        <v>1</v>
      </c>
      <c r="N1521" t="s">
        <v>8285</v>
      </c>
      <c r="O1521" s="5">
        <f t="shared" si="115"/>
        <v>1.033638888888889</v>
      </c>
      <c r="P1521" s="18">
        <f t="shared" si="116"/>
        <v>64.156896551724131</v>
      </c>
      <c r="Q1521" t="s">
        <v>8339</v>
      </c>
      <c r="R1521" t="s">
        <v>8340</v>
      </c>
      <c r="S1521" s="10">
        <f t="shared" si="117"/>
        <v>41782.741701388892</v>
      </c>
      <c r="T1521" s="11">
        <f t="shared" si="118"/>
        <v>41810.915972222225</v>
      </c>
      <c r="U1521">
        <f t="shared" si="119"/>
        <v>28</v>
      </c>
      <c r="W1521" s="20">
        <v>145</v>
      </c>
      <c r="X1521" s="18">
        <v>9302.75</v>
      </c>
      <c r="Y1521" s="5">
        <v>1.033638888888889</v>
      </c>
    </row>
    <row r="1522" spans="1:25" ht="28.5" x14ac:dyDescent="0.4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20">
        <v>167</v>
      </c>
      <c r="M1522" t="b">
        <v>1</v>
      </c>
      <c r="N1522" t="s">
        <v>8285</v>
      </c>
      <c r="O1522" s="5">
        <f t="shared" si="115"/>
        <v>1.0347222222222223</v>
      </c>
      <c r="P1522" s="18">
        <f t="shared" si="116"/>
        <v>111.52694610778443</v>
      </c>
      <c r="Q1522" t="s">
        <v>8339</v>
      </c>
      <c r="R1522" t="s">
        <v>8340</v>
      </c>
      <c r="S1522" s="10">
        <f t="shared" si="117"/>
        <v>41955.857789351852</v>
      </c>
      <c r="T1522" s="11">
        <f t="shared" si="118"/>
        <v>41992.166666666672</v>
      </c>
      <c r="U1522">
        <f t="shared" si="119"/>
        <v>37</v>
      </c>
      <c r="W1522" s="20">
        <v>167</v>
      </c>
      <c r="X1522" s="18">
        <v>18625</v>
      </c>
      <c r="Y1522" s="5">
        <v>1.0347222222222223</v>
      </c>
    </row>
    <row r="1523" spans="1:25" ht="42.75" x14ac:dyDescent="0.4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20">
        <v>235</v>
      </c>
      <c r="M1523" t="b">
        <v>1</v>
      </c>
      <c r="N1523" t="s">
        <v>8285</v>
      </c>
      <c r="O1523" s="5">
        <f t="shared" si="115"/>
        <v>1.0681333333333334</v>
      </c>
      <c r="P1523" s="18">
        <f t="shared" si="116"/>
        <v>170.44680851063831</v>
      </c>
      <c r="Q1523" t="s">
        <v>8339</v>
      </c>
      <c r="R1523" t="s">
        <v>8340</v>
      </c>
      <c r="S1523" s="10">
        <f t="shared" si="117"/>
        <v>42493.167719907404</v>
      </c>
      <c r="T1523" s="11">
        <f t="shared" si="118"/>
        <v>42528.167719907404</v>
      </c>
      <c r="U1523">
        <f t="shared" si="119"/>
        <v>35</v>
      </c>
      <c r="W1523" s="20">
        <v>235</v>
      </c>
      <c r="X1523" s="18">
        <v>40055</v>
      </c>
      <c r="Y1523" s="5">
        <v>1.0681333333333334</v>
      </c>
    </row>
    <row r="1524" spans="1:25" ht="57" hidden="1" x14ac:dyDescent="0.4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20">
        <v>452</v>
      </c>
      <c r="M1524" t="b">
        <v>1</v>
      </c>
      <c r="N1524" t="s">
        <v>8285</v>
      </c>
      <c r="O1524" s="5">
        <f t="shared" si="115"/>
        <v>1.3896574712643677</v>
      </c>
      <c r="P1524" s="18">
        <f t="shared" si="116"/>
        <v>133.7391592920354</v>
      </c>
      <c r="Q1524" t="s">
        <v>8339</v>
      </c>
      <c r="R1524" t="s">
        <v>8340</v>
      </c>
      <c r="S1524" s="10">
        <f t="shared" si="117"/>
        <v>41899.830312500002</v>
      </c>
      <c r="T1524" s="11">
        <f t="shared" si="118"/>
        <v>41929.830312500002</v>
      </c>
      <c r="U1524">
        <f t="shared" si="119"/>
        <v>30</v>
      </c>
      <c r="W1524" s="20">
        <v>452</v>
      </c>
      <c r="X1524" s="18">
        <v>60450.1</v>
      </c>
      <c r="Y1524" s="5">
        <v>1.3896574712643677</v>
      </c>
    </row>
    <row r="1525" spans="1:25" ht="42.75" x14ac:dyDescent="0.4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20">
        <v>241</v>
      </c>
      <c r="M1525" t="b">
        <v>1</v>
      </c>
      <c r="N1525" t="s">
        <v>8285</v>
      </c>
      <c r="O1525" s="5">
        <f t="shared" si="115"/>
        <v>1.2484324324324325</v>
      </c>
      <c r="P1525" s="18">
        <f t="shared" si="116"/>
        <v>95.834024896265561</v>
      </c>
      <c r="Q1525" t="s">
        <v>8339</v>
      </c>
      <c r="R1525" t="s">
        <v>8340</v>
      </c>
      <c r="S1525" s="10">
        <f t="shared" si="117"/>
        <v>41964.751342592594</v>
      </c>
      <c r="T1525" s="11">
        <f t="shared" si="118"/>
        <v>41996</v>
      </c>
      <c r="U1525">
        <f t="shared" si="119"/>
        <v>32</v>
      </c>
      <c r="W1525" s="20">
        <v>241</v>
      </c>
      <c r="X1525" s="18">
        <v>23096</v>
      </c>
      <c r="Y1525" s="5">
        <v>1.2484324324324325</v>
      </c>
    </row>
    <row r="1526" spans="1:25" ht="42.75" x14ac:dyDescent="0.4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20">
        <v>28</v>
      </c>
      <c r="M1526" t="b">
        <v>1</v>
      </c>
      <c r="N1526" t="s">
        <v>8285</v>
      </c>
      <c r="O1526" s="5">
        <f t="shared" si="115"/>
        <v>2.0699999999999998</v>
      </c>
      <c r="P1526" s="18">
        <f t="shared" si="116"/>
        <v>221.78571428571428</v>
      </c>
      <c r="Q1526" t="s">
        <v>8339</v>
      </c>
      <c r="R1526" t="s">
        <v>8340</v>
      </c>
      <c r="S1526" s="10">
        <f t="shared" si="117"/>
        <v>42756.501041666663</v>
      </c>
      <c r="T1526" s="11">
        <f t="shared" si="118"/>
        <v>42786.501041666663</v>
      </c>
      <c r="U1526">
        <f t="shared" si="119"/>
        <v>30</v>
      </c>
      <c r="W1526" s="20">
        <v>28</v>
      </c>
      <c r="X1526" s="18">
        <v>6210</v>
      </c>
      <c r="Y1526" s="5">
        <v>2.0699999999999998</v>
      </c>
    </row>
    <row r="1527" spans="1:25" ht="42.75" x14ac:dyDescent="0.4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20">
        <v>140</v>
      </c>
      <c r="M1527" t="b">
        <v>1</v>
      </c>
      <c r="N1527" t="s">
        <v>8285</v>
      </c>
      <c r="O1527" s="5">
        <f t="shared" si="115"/>
        <v>1.7400576923076922</v>
      </c>
      <c r="P1527" s="18">
        <f t="shared" si="116"/>
        <v>32.315357142857138</v>
      </c>
      <c r="Q1527" t="s">
        <v>8339</v>
      </c>
      <c r="R1527" t="s">
        <v>8340</v>
      </c>
      <c r="S1527" s="10">
        <f t="shared" si="117"/>
        <v>42570.702986111108</v>
      </c>
      <c r="T1527" s="11">
        <f t="shared" si="118"/>
        <v>42600.702986111108</v>
      </c>
      <c r="U1527">
        <f t="shared" si="119"/>
        <v>30</v>
      </c>
      <c r="W1527" s="20">
        <v>140</v>
      </c>
      <c r="X1527" s="18">
        <v>4524.1499999999996</v>
      </c>
      <c r="Y1527" s="5">
        <v>1.7400576923076922</v>
      </c>
    </row>
    <row r="1528" spans="1:25" ht="42.75" x14ac:dyDescent="0.4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20">
        <v>280</v>
      </c>
      <c r="M1528" t="b">
        <v>1</v>
      </c>
      <c r="N1528" t="s">
        <v>8285</v>
      </c>
      <c r="O1528" s="5">
        <f t="shared" si="115"/>
        <v>1.2032608695652174</v>
      </c>
      <c r="P1528" s="18">
        <f t="shared" si="116"/>
        <v>98.839285714285708</v>
      </c>
      <c r="Q1528" t="s">
        <v>8339</v>
      </c>
      <c r="R1528" t="s">
        <v>8340</v>
      </c>
      <c r="S1528" s="10">
        <f t="shared" si="117"/>
        <v>42339.276006944448</v>
      </c>
      <c r="T1528" s="11">
        <f t="shared" si="118"/>
        <v>42388.276006944448</v>
      </c>
      <c r="U1528">
        <f t="shared" si="119"/>
        <v>49</v>
      </c>
      <c r="W1528" s="20">
        <v>280</v>
      </c>
      <c r="X1528" s="18">
        <v>27675</v>
      </c>
      <c r="Y1528" s="5">
        <v>1.2032608695652174</v>
      </c>
    </row>
    <row r="1529" spans="1:25" ht="42.75" x14ac:dyDescent="0.4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20">
        <v>70</v>
      </c>
      <c r="M1529" t="b">
        <v>1</v>
      </c>
      <c r="N1529" t="s">
        <v>8285</v>
      </c>
      <c r="O1529" s="5">
        <f t="shared" si="115"/>
        <v>1.1044428571428573</v>
      </c>
      <c r="P1529" s="18">
        <f t="shared" si="116"/>
        <v>55.222142857142863</v>
      </c>
      <c r="Q1529" t="s">
        <v>8339</v>
      </c>
      <c r="R1529" t="s">
        <v>8340</v>
      </c>
      <c r="S1529" s="10">
        <f t="shared" si="117"/>
        <v>42780.600532407407</v>
      </c>
      <c r="T1529" s="11">
        <f t="shared" si="118"/>
        <v>42808.558865740735</v>
      </c>
      <c r="U1529">
        <f t="shared" si="119"/>
        <v>28</v>
      </c>
      <c r="W1529" s="20">
        <v>70</v>
      </c>
      <c r="X1529" s="18">
        <v>3865.55</v>
      </c>
      <c r="Y1529" s="5">
        <v>1.1044428571428573</v>
      </c>
    </row>
    <row r="1530" spans="1:25" ht="28.5" x14ac:dyDescent="0.4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20">
        <v>160</v>
      </c>
      <c r="M1530" t="b">
        <v>1</v>
      </c>
      <c r="N1530" t="s">
        <v>8285</v>
      </c>
      <c r="O1530" s="5">
        <f t="shared" si="115"/>
        <v>2.8156666666666665</v>
      </c>
      <c r="P1530" s="18">
        <f t="shared" si="116"/>
        <v>52.793750000000003</v>
      </c>
      <c r="Q1530" t="s">
        <v>8339</v>
      </c>
      <c r="R1530" t="s">
        <v>8340</v>
      </c>
      <c r="S1530" s="10">
        <f t="shared" si="117"/>
        <v>42736.732893518521</v>
      </c>
      <c r="T1530" s="11">
        <f t="shared" si="118"/>
        <v>42767</v>
      </c>
      <c r="U1530">
        <f t="shared" si="119"/>
        <v>31</v>
      </c>
      <c r="W1530" s="20">
        <v>160</v>
      </c>
      <c r="X1530" s="18">
        <v>8447</v>
      </c>
      <c r="Y1530" s="5">
        <v>2.8156666666666665</v>
      </c>
    </row>
    <row r="1531" spans="1:25" ht="28.5" x14ac:dyDescent="0.4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20">
        <v>141</v>
      </c>
      <c r="M1531" t="b">
        <v>1</v>
      </c>
      <c r="N1531" t="s">
        <v>8285</v>
      </c>
      <c r="O1531" s="5">
        <f t="shared" si="115"/>
        <v>1.0067894736842105</v>
      </c>
      <c r="P1531" s="18">
        <f t="shared" si="116"/>
        <v>135.66666666666666</v>
      </c>
      <c r="Q1531" t="s">
        <v>8339</v>
      </c>
      <c r="R1531" t="s">
        <v>8340</v>
      </c>
      <c r="S1531" s="10">
        <f t="shared" si="117"/>
        <v>42052.628703703704</v>
      </c>
      <c r="T1531" s="11">
        <f t="shared" si="118"/>
        <v>42082.587037037039</v>
      </c>
      <c r="U1531">
        <f t="shared" si="119"/>
        <v>30</v>
      </c>
      <c r="W1531" s="20">
        <v>141</v>
      </c>
      <c r="X1531" s="18">
        <v>19129</v>
      </c>
      <c r="Y1531" s="5">
        <v>1.0067894736842105</v>
      </c>
    </row>
    <row r="1532" spans="1:25" ht="42.75" hidden="1" x14ac:dyDescent="0.4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20">
        <v>874</v>
      </c>
      <c r="M1532" t="b">
        <v>1</v>
      </c>
      <c r="N1532" t="s">
        <v>8285</v>
      </c>
      <c r="O1532" s="5">
        <f t="shared" si="115"/>
        <v>1.3482571428571428</v>
      </c>
      <c r="P1532" s="18">
        <f t="shared" si="116"/>
        <v>53.991990846681922</v>
      </c>
      <c r="Q1532" t="s">
        <v>8339</v>
      </c>
      <c r="R1532" t="s">
        <v>8340</v>
      </c>
      <c r="S1532" s="10">
        <f t="shared" si="117"/>
        <v>42275.767303240747</v>
      </c>
      <c r="T1532" s="11">
        <f t="shared" si="118"/>
        <v>42300.767303240747</v>
      </c>
      <c r="U1532">
        <f t="shared" si="119"/>
        <v>25</v>
      </c>
      <c r="W1532" s="20">
        <v>874</v>
      </c>
      <c r="X1532" s="18">
        <v>47189</v>
      </c>
      <c r="Y1532" s="5">
        <v>1.3482571428571428</v>
      </c>
    </row>
    <row r="1533" spans="1:25" ht="42.75" x14ac:dyDescent="0.4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20">
        <v>73</v>
      </c>
      <c r="M1533" t="b">
        <v>1</v>
      </c>
      <c r="N1533" t="s">
        <v>8285</v>
      </c>
      <c r="O1533" s="5">
        <f t="shared" si="115"/>
        <v>1.7595744680851064</v>
      </c>
      <c r="P1533" s="18">
        <f t="shared" si="116"/>
        <v>56.643835616438359</v>
      </c>
      <c r="Q1533" t="s">
        <v>8339</v>
      </c>
      <c r="R1533" t="s">
        <v>8340</v>
      </c>
      <c r="S1533" s="10">
        <f t="shared" si="117"/>
        <v>41941.802384259259</v>
      </c>
      <c r="T1533" s="11">
        <f t="shared" si="118"/>
        <v>41974.125</v>
      </c>
      <c r="U1533">
        <f t="shared" si="119"/>
        <v>33</v>
      </c>
      <c r="W1533" s="20">
        <v>73</v>
      </c>
      <c r="X1533" s="18">
        <v>4135</v>
      </c>
      <c r="Y1533" s="5">
        <v>1.7595744680851064</v>
      </c>
    </row>
    <row r="1534" spans="1:25" ht="42.75" x14ac:dyDescent="0.4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20">
        <v>294</v>
      </c>
      <c r="M1534" t="b">
        <v>1</v>
      </c>
      <c r="N1534" t="s">
        <v>8285</v>
      </c>
      <c r="O1534" s="5">
        <f t="shared" si="115"/>
        <v>4.8402000000000003</v>
      </c>
      <c r="P1534" s="18">
        <f t="shared" si="116"/>
        <v>82.316326530612244</v>
      </c>
      <c r="Q1534" t="s">
        <v>8339</v>
      </c>
      <c r="R1534" t="s">
        <v>8340</v>
      </c>
      <c r="S1534" s="10">
        <f t="shared" si="117"/>
        <v>42391.475289351853</v>
      </c>
      <c r="T1534" s="11">
        <f t="shared" si="118"/>
        <v>42415.625</v>
      </c>
      <c r="U1534">
        <f t="shared" si="119"/>
        <v>24</v>
      </c>
      <c r="W1534" s="20">
        <v>294</v>
      </c>
      <c r="X1534" s="18">
        <v>24201</v>
      </c>
      <c r="Y1534" s="5">
        <v>4.8402000000000003</v>
      </c>
    </row>
    <row r="1535" spans="1:25" ht="42.75" hidden="1" x14ac:dyDescent="0.4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20">
        <v>740</v>
      </c>
      <c r="M1535" t="b">
        <v>1</v>
      </c>
      <c r="N1535" t="s">
        <v>8285</v>
      </c>
      <c r="O1535" s="5">
        <f t="shared" si="115"/>
        <v>1.4514</v>
      </c>
      <c r="P1535" s="18">
        <f t="shared" si="116"/>
        <v>88.26081081081081</v>
      </c>
      <c r="Q1535" t="s">
        <v>8339</v>
      </c>
      <c r="R1535" t="s">
        <v>8340</v>
      </c>
      <c r="S1535" s="10">
        <f t="shared" si="117"/>
        <v>42443.00204861111</v>
      </c>
      <c r="T1535" s="11">
        <f t="shared" si="118"/>
        <v>42492.165972222225</v>
      </c>
      <c r="U1535">
        <f t="shared" si="119"/>
        <v>49</v>
      </c>
      <c r="W1535" s="20">
        <v>740</v>
      </c>
      <c r="X1535" s="18">
        <v>65313</v>
      </c>
      <c r="Y1535" s="5">
        <v>1.4514</v>
      </c>
    </row>
    <row r="1536" spans="1:25" ht="42.75" x14ac:dyDescent="0.4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20">
        <v>369</v>
      </c>
      <c r="M1536" t="b">
        <v>1</v>
      </c>
      <c r="N1536" t="s">
        <v>8285</v>
      </c>
      <c r="O1536" s="5">
        <f t="shared" si="115"/>
        <v>4.1773333333333333</v>
      </c>
      <c r="P1536" s="18">
        <f t="shared" si="116"/>
        <v>84.905149051490511</v>
      </c>
      <c r="Q1536" t="s">
        <v>8339</v>
      </c>
      <c r="R1536" t="s">
        <v>8340</v>
      </c>
      <c r="S1536" s="10">
        <f t="shared" si="117"/>
        <v>42221.67432870371</v>
      </c>
      <c r="T1536" s="11">
        <f t="shared" si="118"/>
        <v>42251.67432870371</v>
      </c>
      <c r="U1536">
        <f t="shared" si="119"/>
        <v>30</v>
      </c>
      <c r="W1536" s="20">
        <v>369</v>
      </c>
      <c r="X1536" s="18">
        <v>31330</v>
      </c>
      <c r="Y1536" s="5">
        <v>4.1773333333333333</v>
      </c>
    </row>
    <row r="1537" spans="1:25" ht="42.75" x14ac:dyDescent="0.4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20">
        <v>110</v>
      </c>
      <c r="M1537" t="b">
        <v>1</v>
      </c>
      <c r="N1537" t="s">
        <v>8285</v>
      </c>
      <c r="O1537" s="5">
        <f t="shared" si="115"/>
        <v>1.3242499999999999</v>
      </c>
      <c r="P1537" s="18">
        <f t="shared" si="116"/>
        <v>48.154545454545456</v>
      </c>
      <c r="Q1537" t="s">
        <v>8339</v>
      </c>
      <c r="R1537" t="s">
        <v>8340</v>
      </c>
      <c r="S1537" s="10">
        <f t="shared" si="117"/>
        <v>42484.829062500001</v>
      </c>
      <c r="T1537" s="11">
        <f t="shared" si="118"/>
        <v>42513.916666666672</v>
      </c>
      <c r="U1537">
        <f t="shared" si="119"/>
        <v>29</v>
      </c>
      <c r="W1537" s="20">
        <v>110</v>
      </c>
      <c r="X1537" s="18">
        <v>5297</v>
      </c>
      <c r="Y1537" s="5">
        <v>1.3242499999999999</v>
      </c>
    </row>
    <row r="1538" spans="1:25" ht="42.75" hidden="1" x14ac:dyDescent="0.4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20">
        <v>455</v>
      </c>
      <c r="M1538" t="b">
        <v>1</v>
      </c>
      <c r="N1538" t="s">
        <v>8285</v>
      </c>
      <c r="O1538" s="5">
        <f t="shared" si="115"/>
        <v>2.5030841666666666</v>
      </c>
      <c r="P1538" s="18">
        <f t="shared" si="116"/>
        <v>66.015406593406595</v>
      </c>
      <c r="Q1538" t="s">
        <v>8339</v>
      </c>
      <c r="R1538" t="s">
        <v>8340</v>
      </c>
      <c r="S1538" s="10">
        <f t="shared" si="117"/>
        <v>42213.802199074074</v>
      </c>
      <c r="T1538" s="11">
        <f t="shared" si="118"/>
        <v>42243.802199074074</v>
      </c>
      <c r="U1538">
        <f t="shared" si="119"/>
        <v>30</v>
      </c>
      <c r="W1538" s="20">
        <v>455</v>
      </c>
      <c r="X1538" s="18">
        <v>30037.01</v>
      </c>
      <c r="Y1538" s="5">
        <v>2.5030841666666666</v>
      </c>
    </row>
    <row r="1539" spans="1:25" ht="42.75" x14ac:dyDescent="0.4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20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18">
        <f t="shared" ref="P1539:P1602" si="121">E1539/L1539</f>
        <v>96.375</v>
      </c>
      <c r="Q1539" t="s">
        <v>8339</v>
      </c>
      <c r="R1539" t="s">
        <v>8340</v>
      </c>
      <c r="S1539" s="10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_xlfn.DAYS(T1539,S1539)</f>
        <v>36</v>
      </c>
      <c r="W1539" s="20">
        <v>224</v>
      </c>
      <c r="X1539" s="18">
        <v>21588</v>
      </c>
      <c r="Y1539" s="5">
        <v>1.7989999999999999</v>
      </c>
    </row>
    <row r="1540" spans="1:25" ht="42.75" x14ac:dyDescent="0.4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20">
        <v>46</v>
      </c>
      <c r="M1540" t="b">
        <v>1</v>
      </c>
      <c r="N1540" t="s">
        <v>8285</v>
      </c>
      <c r="O1540" s="5">
        <f t="shared" si="120"/>
        <v>1.0262857142857142</v>
      </c>
      <c r="P1540" s="18">
        <f t="shared" si="121"/>
        <v>156.17391304347825</v>
      </c>
      <c r="Q1540" t="s">
        <v>8339</v>
      </c>
      <c r="R1540" t="s">
        <v>8340</v>
      </c>
      <c r="S1540" s="10">
        <f t="shared" si="122"/>
        <v>41981.782060185185</v>
      </c>
      <c r="T1540" s="11">
        <f t="shared" si="123"/>
        <v>42026.782060185185</v>
      </c>
      <c r="U1540">
        <f t="shared" si="124"/>
        <v>45</v>
      </c>
      <c r="W1540" s="20">
        <v>46</v>
      </c>
      <c r="X1540" s="18">
        <v>7184</v>
      </c>
      <c r="Y1540" s="5">
        <v>1.0262857142857142</v>
      </c>
    </row>
    <row r="1541" spans="1:25" ht="42.75" x14ac:dyDescent="0.4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20">
        <v>284</v>
      </c>
      <c r="M1541" t="b">
        <v>1</v>
      </c>
      <c r="N1541" t="s">
        <v>8285</v>
      </c>
      <c r="O1541" s="5">
        <f t="shared" si="120"/>
        <v>1.359861</v>
      </c>
      <c r="P1541" s="18">
        <f t="shared" si="121"/>
        <v>95.764859154929582</v>
      </c>
      <c r="Q1541" t="s">
        <v>8339</v>
      </c>
      <c r="R1541" t="s">
        <v>8340</v>
      </c>
      <c r="S1541" s="10">
        <f t="shared" si="122"/>
        <v>42705.919201388882</v>
      </c>
      <c r="T1541" s="11">
        <f t="shared" si="123"/>
        <v>42738.919201388882</v>
      </c>
      <c r="U1541">
        <f t="shared" si="124"/>
        <v>33</v>
      </c>
      <c r="W1541" s="20">
        <v>284</v>
      </c>
      <c r="X1541" s="18">
        <v>27197.22</v>
      </c>
      <c r="Y1541" s="5">
        <v>1.359861</v>
      </c>
    </row>
    <row r="1542" spans="1:25" ht="42.75" x14ac:dyDescent="0.4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20">
        <v>98</v>
      </c>
      <c r="M1542" t="b">
        <v>1</v>
      </c>
      <c r="N1542" t="s">
        <v>8285</v>
      </c>
      <c r="O1542" s="5">
        <f t="shared" si="120"/>
        <v>1.1786666666666668</v>
      </c>
      <c r="P1542" s="18">
        <f t="shared" si="121"/>
        <v>180.40816326530611</v>
      </c>
      <c r="Q1542" t="s">
        <v>8339</v>
      </c>
      <c r="R1542" t="s">
        <v>8340</v>
      </c>
      <c r="S1542" s="10">
        <f t="shared" si="122"/>
        <v>41939.00712962963</v>
      </c>
      <c r="T1542" s="11">
        <f t="shared" si="123"/>
        <v>41969.052083333328</v>
      </c>
      <c r="U1542">
        <f t="shared" si="124"/>
        <v>30</v>
      </c>
      <c r="W1542" s="20">
        <v>98</v>
      </c>
      <c r="X1542" s="18">
        <v>17680</v>
      </c>
      <c r="Y1542" s="5">
        <v>1.1786666666666668</v>
      </c>
    </row>
    <row r="1543" spans="1:25" ht="42.75" hidden="1" x14ac:dyDescent="0.4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20">
        <v>2</v>
      </c>
      <c r="M1543" t="b">
        <v>0</v>
      </c>
      <c r="N1543" t="s">
        <v>8289</v>
      </c>
      <c r="O1543" s="5">
        <f t="shared" si="120"/>
        <v>3.3333333333333332E-4</v>
      </c>
      <c r="P1543" s="18">
        <f t="shared" si="121"/>
        <v>3</v>
      </c>
      <c r="Q1543" t="s">
        <v>8339</v>
      </c>
      <c r="R1543" t="s">
        <v>8344</v>
      </c>
      <c r="S1543" s="10">
        <f t="shared" si="122"/>
        <v>41974.712245370371</v>
      </c>
      <c r="T1543" s="11">
        <f t="shared" si="123"/>
        <v>42004.712245370371</v>
      </c>
      <c r="U1543">
        <f t="shared" si="124"/>
        <v>30</v>
      </c>
      <c r="W1543" s="20">
        <v>2</v>
      </c>
      <c r="X1543" s="18">
        <v>6</v>
      </c>
      <c r="Y1543" s="5">
        <v>3.3333333333333332E-4</v>
      </c>
    </row>
    <row r="1544" spans="1:25" ht="42.75" x14ac:dyDescent="0.4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20">
        <v>1</v>
      </c>
      <c r="M1544" t="b">
        <v>0</v>
      </c>
      <c r="N1544" t="s">
        <v>8289</v>
      </c>
      <c r="O1544" s="5">
        <f t="shared" si="120"/>
        <v>0.04</v>
      </c>
      <c r="P1544" s="18">
        <f t="shared" si="121"/>
        <v>20</v>
      </c>
      <c r="Q1544" t="s">
        <v>8339</v>
      </c>
      <c r="R1544" t="s">
        <v>8344</v>
      </c>
      <c r="S1544" s="10">
        <f t="shared" si="122"/>
        <v>42170.996527777781</v>
      </c>
      <c r="T1544" s="11">
        <f t="shared" si="123"/>
        <v>42185.996527777781</v>
      </c>
      <c r="U1544">
        <f t="shared" si="124"/>
        <v>15</v>
      </c>
      <c r="W1544" s="20">
        <v>1</v>
      </c>
      <c r="X1544" s="18">
        <v>20</v>
      </c>
      <c r="Y1544" s="5">
        <v>0.04</v>
      </c>
    </row>
    <row r="1545" spans="1:25" ht="42.75" hidden="1" x14ac:dyDescent="0.4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20">
        <v>1</v>
      </c>
      <c r="M1545" t="b">
        <v>0</v>
      </c>
      <c r="N1545" t="s">
        <v>8289</v>
      </c>
      <c r="O1545" s="5">
        <f t="shared" si="120"/>
        <v>4.4444444444444444E-3</v>
      </c>
      <c r="P1545" s="18">
        <f t="shared" si="121"/>
        <v>10</v>
      </c>
      <c r="Q1545" t="s">
        <v>8339</v>
      </c>
      <c r="R1545" t="s">
        <v>8344</v>
      </c>
      <c r="S1545" s="10">
        <f t="shared" si="122"/>
        <v>41935.509652777779</v>
      </c>
      <c r="T1545" s="11">
        <f t="shared" si="123"/>
        <v>41965.551319444443</v>
      </c>
      <c r="U1545">
        <f t="shared" si="124"/>
        <v>30</v>
      </c>
      <c r="W1545" s="20">
        <v>1</v>
      </c>
      <c r="X1545" s="18">
        <v>10</v>
      </c>
      <c r="Y1545" s="5">
        <v>4.4444444444444444E-3</v>
      </c>
    </row>
    <row r="1546" spans="1:25" ht="42.75" hidden="1" x14ac:dyDescent="0.4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20">
        <v>0</v>
      </c>
      <c r="M1546" t="b">
        <v>0</v>
      </c>
      <c r="N1546" t="s">
        <v>8289</v>
      </c>
      <c r="O1546" s="5">
        <f t="shared" si="120"/>
        <v>0</v>
      </c>
      <c r="P1546" s="18" t="e">
        <f t="shared" si="121"/>
        <v>#DIV/0!</v>
      </c>
      <c r="Q1546" t="s">
        <v>8339</v>
      </c>
      <c r="R1546" t="s">
        <v>8344</v>
      </c>
      <c r="S1546" s="10">
        <f t="shared" si="122"/>
        <v>42053.051203703704</v>
      </c>
      <c r="T1546" s="11">
        <f t="shared" si="123"/>
        <v>42095.012499999997</v>
      </c>
      <c r="U1546">
        <f t="shared" si="124"/>
        <v>42</v>
      </c>
      <c r="W1546" s="20">
        <v>0</v>
      </c>
      <c r="X1546" s="18">
        <v>0</v>
      </c>
      <c r="Y1546" s="5">
        <v>0</v>
      </c>
    </row>
    <row r="1547" spans="1:25" ht="42.75" hidden="1" x14ac:dyDescent="0.4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20">
        <v>1</v>
      </c>
      <c r="M1547" t="b">
        <v>0</v>
      </c>
      <c r="N1547" t="s">
        <v>8289</v>
      </c>
      <c r="O1547" s="5">
        <f t="shared" si="120"/>
        <v>3.3333333333333332E-4</v>
      </c>
      <c r="P1547" s="18">
        <f t="shared" si="121"/>
        <v>1</v>
      </c>
      <c r="Q1547" t="s">
        <v>8339</v>
      </c>
      <c r="R1547" t="s">
        <v>8344</v>
      </c>
      <c r="S1547" s="10">
        <f t="shared" si="122"/>
        <v>42031.884652777779</v>
      </c>
      <c r="T1547" s="11">
        <f t="shared" si="123"/>
        <v>42065.886111111111</v>
      </c>
      <c r="U1547">
        <f t="shared" si="124"/>
        <v>34</v>
      </c>
      <c r="W1547" s="20">
        <v>1</v>
      </c>
      <c r="X1547" s="18">
        <v>1</v>
      </c>
      <c r="Y1547" s="5">
        <v>3.3333333333333332E-4</v>
      </c>
    </row>
    <row r="1548" spans="1:25" ht="42.75" x14ac:dyDescent="0.4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20">
        <v>11</v>
      </c>
      <c r="M1548" t="b">
        <v>0</v>
      </c>
      <c r="N1548" t="s">
        <v>8289</v>
      </c>
      <c r="O1548" s="5">
        <f t="shared" si="120"/>
        <v>0.28899999999999998</v>
      </c>
      <c r="P1548" s="18">
        <f t="shared" si="121"/>
        <v>26.272727272727273</v>
      </c>
      <c r="Q1548" t="s">
        <v>8339</v>
      </c>
      <c r="R1548" t="s">
        <v>8344</v>
      </c>
      <c r="S1548" s="10">
        <f t="shared" si="122"/>
        <v>41839.212951388887</v>
      </c>
      <c r="T1548" s="11">
        <f t="shared" si="123"/>
        <v>41899.212951388887</v>
      </c>
      <c r="U1548">
        <f t="shared" si="124"/>
        <v>60</v>
      </c>
      <c r="W1548" s="20">
        <v>11</v>
      </c>
      <c r="X1548" s="18">
        <v>289</v>
      </c>
      <c r="Y1548" s="5">
        <v>0.28899999999999998</v>
      </c>
    </row>
    <row r="1549" spans="1:25" ht="42.75" hidden="1" x14ac:dyDescent="0.4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20">
        <v>0</v>
      </c>
      <c r="M1549" t="b">
        <v>0</v>
      </c>
      <c r="N1549" t="s">
        <v>8289</v>
      </c>
      <c r="O1549" s="5">
        <f t="shared" si="120"/>
        <v>0</v>
      </c>
      <c r="P1549" s="18" t="e">
        <f t="shared" si="121"/>
        <v>#DIV/0!</v>
      </c>
      <c r="Q1549" t="s">
        <v>8339</v>
      </c>
      <c r="R1549" t="s">
        <v>8344</v>
      </c>
      <c r="S1549" s="10">
        <f t="shared" si="122"/>
        <v>42782.426875000005</v>
      </c>
      <c r="T1549" s="11">
        <f t="shared" si="123"/>
        <v>42789.426875000005</v>
      </c>
      <c r="U1549">
        <f t="shared" si="124"/>
        <v>7</v>
      </c>
      <c r="W1549" s="20">
        <v>0</v>
      </c>
      <c r="X1549" s="18">
        <v>0</v>
      </c>
      <c r="Y1549" s="5">
        <v>0</v>
      </c>
    </row>
    <row r="1550" spans="1:25" ht="28.5" x14ac:dyDescent="0.4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20">
        <v>1</v>
      </c>
      <c r="M1550" t="b">
        <v>0</v>
      </c>
      <c r="N1550" t="s">
        <v>8289</v>
      </c>
      <c r="O1550" s="5">
        <f t="shared" si="120"/>
        <v>8.5714285714285715E-2</v>
      </c>
      <c r="P1550" s="18">
        <f t="shared" si="121"/>
        <v>60</v>
      </c>
      <c r="Q1550" t="s">
        <v>8339</v>
      </c>
      <c r="R1550" t="s">
        <v>8344</v>
      </c>
      <c r="S1550" s="10">
        <f t="shared" si="122"/>
        <v>42286.88217592593</v>
      </c>
      <c r="T1550" s="11">
        <f t="shared" si="123"/>
        <v>42316.923842592587</v>
      </c>
      <c r="U1550">
        <f t="shared" si="124"/>
        <v>30</v>
      </c>
      <c r="W1550" s="20">
        <v>1</v>
      </c>
      <c r="X1550" s="18">
        <v>60</v>
      </c>
      <c r="Y1550" s="5">
        <v>8.5714285714285715E-2</v>
      </c>
    </row>
    <row r="1551" spans="1:25" ht="42.75" x14ac:dyDescent="0.4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20">
        <v>6</v>
      </c>
      <c r="M1551" t="b">
        <v>0</v>
      </c>
      <c r="N1551" t="s">
        <v>8289</v>
      </c>
      <c r="O1551" s="5">
        <f t="shared" si="120"/>
        <v>0.34</v>
      </c>
      <c r="P1551" s="18">
        <f t="shared" si="121"/>
        <v>28.333333333333332</v>
      </c>
      <c r="Q1551" t="s">
        <v>8339</v>
      </c>
      <c r="R1551" t="s">
        <v>8344</v>
      </c>
      <c r="S1551" s="10">
        <f t="shared" si="122"/>
        <v>42281.136099537034</v>
      </c>
      <c r="T1551" s="11">
        <f t="shared" si="123"/>
        <v>42311.177766203706</v>
      </c>
      <c r="U1551">
        <f t="shared" si="124"/>
        <v>30</v>
      </c>
      <c r="W1551" s="20">
        <v>6</v>
      </c>
      <c r="X1551" s="18">
        <v>170</v>
      </c>
      <c r="Y1551" s="5">
        <v>0.34</v>
      </c>
    </row>
    <row r="1552" spans="1:25" ht="42.75" x14ac:dyDescent="0.4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20">
        <v>7</v>
      </c>
      <c r="M1552" t="b">
        <v>0</v>
      </c>
      <c r="N1552" t="s">
        <v>8289</v>
      </c>
      <c r="O1552" s="5">
        <f t="shared" si="120"/>
        <v>0.13466666666666666</v>
      </c>
      <c r="P1552" s="18">
        <f t="shared" si="121"/>
        <v>14.428571428571429</v>
      </c>
      <c r="Q1552" t="s">
        <v>8339</v>
      </c>
      <c r="R1552" t="s">
        <v>8344</v>
      </c>
      <c r="S1552" s="10">
        <f t="shared" si="122"/>
        <v>42472.449467592596</v>
      </c>
      <c r="T1552" s="11">
        <f t="shared" si="123"/>
        <v>42502.449467592596</v>
      </c>
      <c r="U1552">
        <f t="shared" si="124"/>
        <v>30</v>
      </c>
      <c r="W1552" s="20">
        <v>7</v>
      </c>
      <c r="X1552" s="18">
        <v>101</v>
      </c>
      <c r="Y1552" s="5">
        <v>0.13466666666666666</v>
      </c>
    </row>
    <row r="1553" spans="1:25" ht="42.75" hidden="1" x14ac:dyDescent="0.4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20">
        <v>0</v>
      </c>
      <c r="M1553" t="b">
        <v>0</v>
      </c>
      <c r="N1553" t="s">
        <v>8289</v>
      </c>
      <c r="O1553" s="5">
        <f t="shared" si="120"/>
        <v>0</v>
      </c>
      <c r="P1553" s="18" t="e">
        <f t="shared" si="121"/>
        <v>#DIV/0!</v>
      </c>
      <c r="Q1553" t="s">
        <v>8339</v>
      </c>
      <c r="R1553" t="s">
        <v>8344</v>
      </c>
      <c r="S1553" s="10">
        <f t="shared" si="122"/>
        <v>42121.824525462958</v>
      </c>
      <c r="T1553" s="11">
        <f t="shared" si="123"/>
        <v>42151.824525462958</v>
      </c>
      <c r="U1553">
        <f t="shared" si="124"/>
        <v>30</v>
      </c>
      <c r="W1553" s="20">
        <v>0</v>
      </c>
      <c r="X1553" s="18">
        <v>0</v>
      </c>
      <c r="Y1553" s="5">
        <v>0</v>
      </c>
    </row>
    <row r="1554" spans="1:25" ht="42.75" x14ac:dyDescent="0.4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20">
        <v>16</v>
      </c>
      <c r="M1554" t="b">
        <v>0</v>
      </c>
      <c r="N1554" t="s">
        <v>8289</v>
      </c>
      <c r="O1554" s="5">
        <f t="shared" si="120"/>
        <v>0.49186046511627907</v>
      </c>
      <c r="P1554" s="18">
        <f t="shared" si="121"/>
        <v>132.1875</v>
      </c>
      <c r="Q1554" t="s">
        <v>8339</v>
      </c>
      <c r="R1554" t="s">
        <v>8344</v>
      </c>
      <c r="S1554" s="10">
        <f t="shared" si="122"/>
        <v>41892.688750000001</v>
      </c>
      <c r="T1554" s="11">
        <f t="shared" si="123"/>
        <v>41913.165972222225</v>
      </c>
      <c r="U1554">
        <f t="shared" si="124"/>
        <v>21</v>
      </c>
      <c r="W1554" s="20">
        <v>16</v>
      </c>
      <c r="X1554" s="18">
        <v>2115</v>
      </c>
      <c r="Y1554" s="5">
        <v>0.49186046511627907</v>
      </c>
    </row>
    <row r="1555" spans="1:25" ht="42.75" hidden="1" x14ac:dyDescent="0.4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20">
        <v>0</v>
      </c>
      <c r="M1555" t="b">
        <v>0</v>
      </c>
      <c r="N1555" t="s">
        <v>8289</v>
      </c>
      <c r="O1555" s="5">
        <f t="shared" si="120"/>
        <v>0</v>
      </c>
      <c r="P1555" s="18" t="e">
        <f t="shared" si="121"/>
        <v>#DIV/0!</v>
      </c>
      <c r="Q1555" t="s">
        <v>8339</v>
      </c>
      <c r="R1555" t="s">
        <v>8344</v>
      </c>
      <c r="S1555" s="10">
        <f t="shared" si="122"/>
        <v>42219.282951388886</v>
      </c>
      <c r="T1555" s="11">
        <f t="shared" si="123"/>
        <v>42249.282951388886</v>
      </c>
      <c r="U1555">
        <f t="shared" si="124"/>
        <v>30</v>
      </c>
      <c r="W1555" s="20">
        <v>0</v>
      </c>
      <c r="X1555" s="18">
        <v>0</v>
      </c>
      <c r="Y1555" s="5">
        <v>0</v>
      </c>
    </row>
    <row r="1556" spans="1:25" ht="57" hidden="1" x14ac:dyDescent="0.4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20">
        <v>0</v>
      </c>
      <c r="M1556" t="b">
        <v>0</v>
      </c>
      <c r="N1556" t="s">
        <v>8289</v>
      </c>
      <c r="O1556" s="5">
        <f t="shared" si="120"/>
        <v>0</v>
      </c>
      <c r="P1556" s="18" t="e">
        <f t="shared" si="121"/>
        <v>#DIV/0!</v>
      </c>
      <c r="Q1556" t="s">
        <v>8339</v>
      </c>
      <c r="R1556" t="s">
        <v>8344</v>
      </c>
      <c r="S1556" s="10">
        <f t="shared" si="122"/>
        <v>42188.252199074079</v>
      </c>
      <c r="T1556" s="11">
        <f t="shared" si="123"/>
        <v>42218.252199074079</v>
      </c>
      <c r="U1556">
        <f t="shared" si="124"/>
        <v>30</v>
      </c>
      <c r="W1556" s="20">
        <v>0</v>
      </c>
      <c r="X1556" s="18">
        <v>0</v>
      </c>
      <c r="Y1556" s="5">
        <v>0</v>
      </c>
    </row>
    <row r="1557" spans="1:25" ht="42.75" hidden="1" x14ac:dyDescent="0.4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20">
        <v>0</v>
      </c>
      <c r="M1557" t="b">
        <v>0</v>
      </c>
      <c r="N1557" t="s">
        <v>8289</v>
      </c>
      <c r="O1557" s="5">
        <f t="shared" si="120"/>
        <v>0</v>
      </c>
      <c r="P1557" s="18" t="e">
        <f t="shared" si="121"/>
        <v>#DIV/0!</v>
      </c>
      <c r="Q1557" t="s">
        <v>8339</v>
      </c>
      <c r="R1557" t="s">
        <v>8344</v>
      </c>
      <c r="S1557" s="10">
        <f t="shared" si="122"/>
        <v>42241.613796296297</v>
      </c>
      <c r="T1557" s="11">
        <f t="shared" si="123"/>
        <v>42264.708333333328</v>
      </c>
      <c r="U1557">
        <f t="shared" si="124"/>
        <v>23</v>
      </c>
      <c r="W1557" s="20">
        <v>0</v>
      </c>
      <c r="X1557" s="18">
        <v>0</v>
      </c>
      <c r="Y1557" s="5">
        <v>0</v>
      </c>
    </row>
    <row r="1558" spans="1:25" ht="42.75" x14ac:dyDescent="0.4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20">
        <v>12</v>
      </c>
      <c r="M1558" t="b">
        <v>0</v>
      </c>
      <c r="N1558" t="s">
        <v>8289</v>
      </c>
      <c r="O1558" s="5">
        <f t="shared" si="120"/>
        <v>0.45133333333333331</v>
      </c>
      <c r="P1558" s="18">
        <f t="shared" si="121"/>
        <v>56.416666666666664</v>
      </c>
      <c r="Q1558" t="s">
        <v>8339</v>
      </c>
      <c r="R1558" t="s">
        <v>8344</v>
      </c>
      <c r="S1558" s="10">
        <f t="shared" si="122"/>
        <v>42525.153055555551</v>
      </c>
      <c r="T1558" s="11">
        <f t="shared" si="123"/>
        <v>42555.153055555551</v>
      </c>
      <c r="U1558">
        <f t="shared" si="124"/>
        <v>30</v>
      </c>
      <c r="W1558" s="20">
        <v>12</v>
      </c>
      <c r="X1558" s="18">
        <v>677</v>
      </c>
      <c r="Y1558" s="5">
        <v>0.45133333333333331</v>
      </c>
    </row>
    <row r="1559" spans="1:25" ht="42.75" x14ac:dyDescent="0.4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20">
        <v>1</v>
      </c>
      <c r="M1559" t="b">
        <v>0</v>
      </c>
      <c r="N1559" t="s">
        <v>8289</v>
      </c>
      <c r="O1559" s="5">
        <f t="shared" si="120"/>
        <v>0.04</v>
      </c>
      <c r="P1559" s="18">
        <f t="shared" si="121"/>
        <v>100</v>
      </c>
      <c r="Q1559" t="s">
        <v>8339</v>
      </c>
      <c r="R1559" t="s">
        <v>8344</v>
      </c>
      <c r="S1559" s="10">
        <f t="shared" si="122"/>
        <v>41871.65315972222</v>
      </c>
      <c r="T1559" s="11">
        <f t="shared" si="123"/>
        <v>41902.65315972222</v>
      </c>
      <c r="U1559">
        <f t="shared" si="124"/>
        <v>31</v>
      </c>
      <c r="W1559" s="20">
        <v>1</v>
      </c>
      <c r="X1559" s="18">
        <v>100</v>
      </c>
      <c r="Y1559" s="5">
        <v>0.04</v>
      </c>
    </row>
    <row r="1560" spans="1:25" ht="42.75" x14ac:dyDescent="0.4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20">
        <v>3</v>
      </c>
      <c r="M1560" t="b">
        <v>0</v>
      </c>
      <c r="N1560" t="s">
        <v>8289</v>
      </c>
      <c r="O1560" s="5">
        <f t="shared" si="120"/>
        <v>4.6666666666666669E-2</v>
      </c>
      <c r="P1560" s="18">
        <f t="shared" si="121"/>
        <v>11.666666666666666</v>
      </c>
      <c r="Q1560" t="s">
        <v>8339</v>
      </c>
      <c r="R1560" t="s">
        <v>8344</v>
      </c>
      <c r="S1560" s="10">
        <f t="shared" si="122"/>
        <v>42185.397673611107</v>
      </c>
      <c r="T1560" s="11">
        <f t="shared" si="123"/>
        <v>42244.508333333331</v>
      </c>
      <c r="U1560">
        <f t="shared" si="124"/>
        <v>59</v>
      </c>
      <c r="W1560" s="20">
        <v>3</v>
      </c>
      <c r="X1560" s="18">
        <v>35</v>
      </c>
      <c r="Y1560" s="5">
        <v>4.6666666666666669E-2</v>
      </c>
    </row>
    <row r="1561" spans="1:25" ht="28.5" hidden="1" x14ac:dyDescent="0.4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20">
        <v>1</v>
      </c>
      <c r="M1561" t="b">
        <v>0</v>
      </c>
      <c r="N1561" t="s">
        <v>8289</v>
      </c>
      <c r="O1561" s="5">
        <f t="shared" si="120"/>
        <v>3.3333333333333335E-3</v>
      </c>
      <c r="P1561" s="18">
        <f t="shared" si="121"/>
        <v>50</v>
      </c>
      <c r="Q1561" t="s">
        <v>8339</v>
      </c>
      <c r="R1561" t="s">
        <v>8344</v>
      </c>
      <c r="S1561" s="10">
        <f t="shared" si="122"/>
        <v>42108.05322916666</v>
      </c>
      <c r="T1561" s="11">
        <f t="shared" si="123"/>
        <v>42123.05322916666</v>
      </c>
      <c r="U1561">
        <f t="shared" si="124"/>
        <v>15</v>
      </c>
      <c r="W1561" s="20">
        <v>1</v>
      </c>
      <c r="X1561" s="18">
        <v>50</v>
      </c>
      <c r="Y1561" s="5">
        <v>3.3333333333333335E-3</v>
      </c>
    </row>
    <row r="1562" spans="1:25" ht="42.75" x14ac:dyDescent="0.4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20">
        <v>4</v>
      </c>
      <c r="M1562" t="b">
        <v>0</v>
      </c>
      <c r="N1562" t="s">
        <v>8289</v>
      </c>
      <c r="O1562" s="5">
        <f t="shared" si="120"/>
        <v>3.7600000000000001E-2</v>
      </c>
      <c r="P1562" s="18">
        <f t="shared" si="121"/>
        <v>23.5</v>
      </c>
      <c r="Q1562" t="s">
        <v>8339</v>
      </c>
      <c r="R1562" t="s">
        <v>8344</v>
      </c>
      <c r="S1562" s="10">
        <f t="shared" si="122"/>
        <v>41936.020752314813</v>
      </c>
      <c r="T1562" s="11">
        <f t="shared" si="123"/>
        <v>41956.062418981484</v>
      </c>
      <c r="U1562">
        <f t="shared" si="124"/>
        <v>20</v>
      </c>
      <c r="W1562" s="20">
        <v>4</v>
      </c>
      <c r="X1562" s="18">
        <v>94</v>
      </c>
      <c r="Y1562" s="5">
        <v>3.7600000000000001E-2</v>
      </c>
    </row>
    <row r="1563" spans="1:25" ht="42.75" hidden="1" x14ac:dyDescent="0.4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20">
        <v>1</v>
      </c>
      <c r="M1563" t="b">
        <v>0</v>
      </c>
      <c r="N1563" t="s">
        <v>8290</v>
      </c>
      <c r="O1563" s="5">
        <f t="shared" si="120"/>
        <v>6.7000000000000002E-3</v>
      </c>
      <c r="P1563" s="18">
        <f t="shared" si="121"/>
        <v>67</v>
      </c>
      <c r="Q1563" t="s">
        <v>8323</v>
      </c>
      <c r="R1563" t="s">
        <v>8345</v>
      </c>
      <c r="S1563" s="10">
        <f t="shared" si="122"/>
        <v>41555.041701388887</v>
      </c>
      <c r="T1563" s="11">
        <f t="shared" si="123"/>
        <v>41585.083368055559</v>
      </c>
      <c r="U1563">
        <f t="shared" si="124"/>
        <v>30</v>
      </c>
      <c r="W1563" s="20">
        <v>1</v>
      </c>
      <c r="X1563" s="18">
        <v>67</v>
      </c>
      <c r="Y1563" s="5">
        <v>6.7000000000000002E-3</v>
      </c>
    </row>
    <row r="1564" spans="1:25" ht="42.75" hidden="1" x14ac:dyDescent="0.4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20">
        <v>0</v>
      </c>
      <c r="M1564" t="b">
        <v>0</v>
      </c>
      <c r="N1564" t="s">
        <v>8290</v>
      </c>
      <c r="O1564" s="5">
        <f t="shared" si="120"/>
        <v>0</v>
      </c>
      <c r="P1564" s="18" t="e">
        <f t="shared" si="121"/>
        <v>#DIV/0!</v>
      </c>
      <c r="Q1564" t="s">
        <v>8323</v>
      </c>
      <c r="R1564" t="s">
        <v>8345</v>
      </c>
      <c r="S1564" s="10">
        <f t="shared" si="122"/>
        <v>40079.566157407404</v>
      </c>
      <c r="T1564" s="11">
        <f t="shared" si="123"/>
        <v>40149.034722222219</v>
      </c>
      <c r="U1564">
        <f t="shared" si="124"/>
        <v>70</v>
      </c>
      <c r="W1564" s="20">
        <v>0</v>
      </c>
      <c r="X1564" s="18">
        <v>0</v>
      </c>
      <c r="Y1564" s="5">
        <v>0</v>
      </c>
    </row>
    <row r="1565" spans="1:25" ht="42.75" x14ac:dyDescent="0.4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20">
        <v>2</v>
      </c>
      <c r="M1565" t="b">
        <v>0</v>
      </c>
      <c r="N1565" t="s">
        <v>8290</v>
      </c>
      <c r="O1565" s="5">
        <f t="shared" si="120"/>
        <v>1.4166666666666666E-2</v>
      </c>
      <c r="P1565" s="18">
        <f t="shared" si="121"/>
        <v>42.5</v>
      </c>
      <c r="Q1565" t="s">
        <v>8323</v>
      </c>
      <c r="R1565" t="s">
        <v>8345</v>
      </c>
      <c r="S1565" s="10">
        <f t="shared" si="122"/>
        <v>41652.742488425924</v>
      </c>
      <c r="T1565" s="11">
        <f t="shared" si="123"/>
        <v>41712.700821759259</v>
      </c>
      <c r="U1565">
        <f t="shared" si="124"/>
        <v>60</v>
      </c>
      <c r="W1565" s="20">
        <v>2</v>
      </c>
      <c r="X1565" s="18">
        <v>85</v>
      </c>
      <c r="Y1565" s="5">
        <v>1.4166666666666666E-2</v>
      </c>
    </row>
    <row r="1566" spans="1:25" ht="42.75" hidden="1" x14ac:dyDescent="0.4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20">
        <v>1</v>
      </c>
      <c r="M1566" t="b">
        <v>0</v>
      </c>
      <c r="N1566" t="s">
        <v>8290</v>
      </c>
      <c r="O1566" s="5">
        <f t="shared" si="120"/>
        <v>1E-3</v>
      </c>
      <c r="P1566" s="18">
        <f t="shared" si="121"/>
        <v>10</v>
      </c>
      <c r="Q1566" t="s">
        <v>8323</v>
      </c>
      <c r="R1566" t="s">
        <v>8345</v>
      </c>
      <c r="S1566" s="10">
        <f t="shared" si="122"/>
        <v>42121.367002314815</v>
      </c>
      <c r="T1566" s="11">
        <f t="shared" si="123"/>
        <v>42152.836805555555</v>
      </c>
      <c r="U1566">
        <f t="shared" si="124"/>
        <v>31</v>
      </c>
      <c r="W1566" s="20">
        <v>1</v>
      </c>
      <c r="X1566" s="18">
        <v>10</v>
      </c>
      <c r="Y1566" s="5">
        <v>1E-3</v>
      </c>
    </row>
    <row r="1567" spans="1:25" ht="42.75" x14ac:dyDescent="0.4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20">
        <v>1</v>
      </c>
      <c r="M1567" t="b">
        <v>0</v>
      </c>
      <c r="N1567" t="s">
        <v>8290</v>
      </c>
      <c r="O1567" s="5">
        <f t="shared" si="120"/>
        <v>2.5000000000000001E-2</v>
      </c>
      <c r="P1567" s="18">
        <f t="shared" si="121"/>
        <v>100</v>
      </c>
      <c r="Q1567" t="s">
        <v>8323</v>
      </c>
      <c r="R1567" t="s">
        <v>8345</v>
      </c>
      <c r="S1567" s="10">
        <f t="shared" si="122"/>
        <v>40672.729872685188</v>
      </c>
      <c r="T1567" s="11">
        <f t="shared" si="123"/>
        <v>40702.729872685188</v>
      </c>
      <c r="U1567">
        <f t="shared" si="124"/>
        <v>30</v>
      </c>
      <c r="W1567" s="20">
        <v>1</v>
      </c>
      <c r="X1567" s="18">
        <v>100</v>
      </c>
      <c r="Y1567" s="5">
        <v>2.5000000000000001E-2</v>
      </c>
    </row>
    <row r="1568" spans="1:25" ht="42.75" x14ac:dyDescent="0.4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20">
        <v>59</v>
      </c>
      <c r="M1568" t="b">
        <v>0</v>
      </c>
      <c r="N1568" t="s">
        <v>8290</v>
      </c>
      <c r="O1568" s="5">
        <f t="shared" si="120"/>
        <v>0.21249999999999999</v>
      </c>
      <c r="P1568" s="18">
        <f t="shared" si="121"/>
        <v>108.05084745762711</v>
      </c>
      <c r="Q1568" t="s">
        <v>8323</v>
      </c>
      <c r="R1568" t="s">
        <v>8345</v>
      </c>
      <c r="S1568" s="10">
        <f t="shared" si="122"/>
        <v>42549.916712962964</v>
      </c>
      <c r="T1568" s="11">
        <f t="shared" si="123"/>
        <v>42578.916666666672</v>
      </c>
      <c r="U1568">
        <f t="shared" si="124"/>
        <v>29</v>
      </c>
      <c r="W1568" s="20">
        <v>59</v>
      </c>
      <c r="X1568" s="18">
        <v>6375</v>
      </c>
      <c r="Y1568" s="5">
        <v>0.21249999999999999</v>
      </c>
    </row>
    <row r="1569" spans="1:25" ht="42.75" x14ac:dyDescent="0.4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20">
        <v>13</v>
      </c>
      <c r="M1569" t="b">
        <v>0</v>
      </c>
      <c r="N1569" t="s">
        <v>8290</v>
      </c>
      <c r="O1569" s="5">
        <f t="shared" si="120"/>
        <v>4.1176470588235294E-2</v>
      </c>
      <c r="P1569" s="18">
        <f t="shared" si="121"/>
        <v>26.923076923076923</v>
      </c>
      <c r="Q1569" t="s">
        <v>8323</v>
      </c>
      <c r="R1569" t="s">
        <v>8345</v>
      </c>
      <c r="S1569" s="10">
        <f t="shared" si="122"/>
        <v>41671.936863425923</v>
      </c>
      <c r="T1569" s="11">
        <f t="shared" si="123"/>
        <v>41687</v>
      </c>
      <c r="U1569">
        <f t="shared" si="124"/>
        <v>16</v>
      </c>
      <c r="W1569" s="20">
        <v>13</v>
      </c>
      <c r="X1569" s="18">
        <v>350</v>
      </c>
      <c r="Y1569" s="5">
        <v>4.1176470588235294E-2</v>
      </c>
    </row>
    <row r="1570" spans="1:25" ht="42.75" x14ac:dyDescent="0.4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20">
        <v>22</v>
      </c>
      <c r="M1570" t="b">
        <v>0</v>
      </c>
      <c r="N1570" t="s">
        <v>8290</v>
      </c>
      <c r="O1570" s="5">
        <f t="shared" si="120"/>
        <v>0.13639999999999999</v>
      </c>
      <c r="P1570" s="18">
        <f t="shared" si="121"/>
        <v>155</v>
      </c>
      <c r="Q1570" t="s">
        <v>8323</v>
      </c>
      <c r="R1570" t="s">
        <v>8345</v>
      </c>
      <c r="S1570" s="10">
        <f t="shared" si="122"/>
        <v>41962.062326388885</v>
      </c>
      <c r="T1570" s="11">
        <f t="shared" si="123"/>
        <v>41997.062326388885</v>
      </c>
      <c r="U1570">
        <f t="shared" si="124"/>
        <v>35</v>
      </c>
      <c r="W1570" s="20">
        <v>22</v>
      </c>
      <c r="X1570" s="18">
        <v>3410</v>
      </c>
      <c r="Y1570" s="5">
        <v>0.13639999999999999</v>
      </c>
    </row>
    <row r="1571" spans="1:25" hidden="1" x14ac:dyDescent="0.4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20">
        <v>0</v>
      </c>
      <c r="M1571" t="b">
        <v>0</v>
      </c>
      <c r="N1571" t="s">
        <v>8290</v>
      </c>
      <c r="O1571" s="5">
        <f t="shared" si="120"/>
        <v>0</v>
      </c>
      <c r="P1571" s="18" t="e">
        <f t="shared" si="121"/>
        <v>#DIV/0!</v>
      </c>
      <c r="Q1571" t="s">
        <v>8323</v>
      </c>
      <c r="R1571" t="s">
        <v>8345</v>
      </c>
      <c r="S1571" s="10">
        <f t="shared" si="122"/>
        <v>41389.679560185185</v>
      </c>
      <c r="T1571" s="11">
        <f t="shared" si="123"/>
        <v>41419.679560185185</v>
      </c>
      <c r="U1571">
        <f t="shared" si="124"/>
        <v>30</v>
      </c>
      <c r="W1571" s="20">
        <v>0</v>
      </c>
      <c r="X1571" s="18">
        <v>0</v>
      </c>
      <c r="Y1571" s="5">
        <v>0</v>
      </c>
    </row>
    <row r="1572" spans="1:25" ht="28.5" x14ac:dyDescent="0.4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20">
        <v>52</v>
      </c>
      <c r="M1572" t="b">
        <v>0</v>
      </c>
      <c r="N1572" t="s">
        <v>8290</v>
      </c>
      <c r="O1572" s="5">
        <f t="shared" si="120"/>
        <v>0.41399999999999998</v>
      </c>
      <c r="P1572" s="18">
        <f t="shared" si="121"/>
        <v>47.769230769230766</v>
      </c>
      <c r="Q1572" t="s">
        <v>8323</v>
      </c>
      <c r="R1572" t="s">
        <v>8345</v>
      </c>
      <c r="S1572" s="10">
        <f t="shared" si="122"/>
        <v>42438.813449074078</v>
      </c>
      <c r="T1572" s="11">
        <f t="shared" si="123"/>
        <v>42468.771782407406</v>
      </c>
      <c r="U1572">
        <f t="shared" si="124"/>
        <v>30</v>
      </c>
      <c r="W1572" s="20">
        <v>52</v>
      </c>
      <c r="X1572" s="18">
        <v>2484</v>
      </c>
      <c r="Y1572" s="5">
        <v>0.41399999999999998</v>
      </c>
    </row>
    <row r="1573" spans="1:25" ht="42.75" hidden="1" x14ac:dyDescent="0.4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20">
        <v>4</v>
      </c>
      <c r="M1573" t="b">
        <v>0</v>
      </c>
      <c r="N1573" t="s">
        <v>8290</v>
      </c>
      <c r="O1573" s="5">
        <f t="shared" si="120"/>
        <v>6.6115702479338841E-3</v>
      </c>
      <c r="P1573" s="18">
        <f t="shared" si="121"/>
        <v>20</v>
      </c>
      <c r="Q1573" t="s">
        <v>8323</v>
      </c>
      <c r="R1573" t="s">
        <v>8345</v>
      </c>
      <c r="S1573" s="10">
        <f t="shared" si="122"/>
        <v>42144.769479166673</v>
      </c>
      <c r="T1573" s="11">
        <f t="shared" si="123"/>
        <v>42174.769479166673</v>
      </c>
      <c r="U1573">
        <f t="shared" si="124"/>
        <v>30</v>
      </c>
      <c r="W1573" s="20">
        <v>4</v>
      </c>
      <c r="X1573" s="18">
        <v>80</v>
      </c>
      <c r="Y1573" s="5">
        <v>6.6115702479338841E-3</v>
      </c>
    </row>
    <row r="1574" spans="1:25" ht="42.75" x14ac:dyDescent="0.4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20">
        <v>3</v>
      </c>
      <c r="M1574" t="b">
        <v>0</v>
      </c>
      <c r="N1574" t="s">
        <v>8290</v>
      </c>
      <c r="O1574" s="5">
        <f t="shared" si="120"/>
        <v>0.05</v>
      </c>
      <c r="P1574" s="18">
        <f t="shared" si="121"/>
        <v>41.666666666666664</v>
      </c>
      <c r="Q1574" t="s">
        <v>8323</v>
      </c>
      <c r="R1574" t="s">
        <v>8345</v>
      </c>
      <c r="S1574" s="10">
        <f t="shared" si="122"/>
        <v>42404.033090277779</v>
      </c>
      <c r="T1574" s="11">
        <f t="shared" si="123"/>
        <v>42428.999305555553</v>
      </c>
      <c r="U1574">
        <f t="shared" si="124"/>
        <v>24</v>
      </c>
      <c r="W1574" s="20">
        <v>3</v>
      </c>
      <c r="X1574" s="18">
        <v>125</v>
      </c>
      <c r="Y1574" s="5">
        <v>0.05</v>
      </c>
    </row>
    <row r="1575" spans="1:25" ht="42.75" x14ac:dyDescent="0.4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20">
        <v>3</v>
      </c>
      <c r="M1575" t="b">
        <v>0</v>
      </c>
      <c r="N1575" t="s">
        <v>8290</v>
      </c>
      <c r="O1575" s="5">
        <f t="shared" si="120"/>
        <v>2.4777777777777777E-2</v>
      </c>
      <c r="P1575" s="18">
        <f t="shared" si="121"/>
        <v>74.333333333333329</v>
      </c>
      <c r="Q1575" t="s">
        <v>8323</v>
      </c>
      <c r="R1575" t="s">
        <v>8345</v>
      </c>
      <c r="S1575" s="10">
        <f t="shared" si="122"/>
        <v>42786.000023148154</v>
      </c>
      <c r="T1575" s="11">
        <f t="shared" si="123"/>
        <v>42826.165972222225</v>
      </c>
      <c r="U1575">
        <f t="shared" si="124"/>
        <v>40</v>
      </c>
      <c r="W1575" s="20">
        <v>3</v>
      </c>
      <c r="X1575" s="18">
        <v>223</v>
      </c>
      <c r="Y1575" s="5">
        <v>2.4777777777777777E-2</v>
      </c>
    </row>
    <row r="1576" spans="1:25" ht="42.75" x14ac:dyDescent="0.4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20">
        <v>6</v>
      </c>
      <c r="M1576" t="b">
        <v>0</v>
      </c>
      <c r="N1576" t="s">
        <v>8290</v>
      </c>
      <c r="O1576" s="5">
        <f t="shared" si="120"/>
        <v>5.0599999999999999E-2</v>
      </c>
      <c r="P1576" s="18">
        <f t="shared" si="121"/>
        <v>84.333333333333329</v>
      </c>
      <c r="Q1576" t="s">
        <v>8323</v>
      </c>
      <c r="R1576" t="s">
        <v>8345</v>
      </c>
      <c r="S1576" s="10">
        <f t="shared" si="122"/>
        <v>42017.927418981482</v>
      </c>
      <c r="T1576" s="11">
        <f t="shared" si="123"/>
        <v>42052.927418981482</v>
      </c>
      <c r="U1576">
        <f t="shared" si="124"/>
        <v>35</v>
      </c>
      <c r="W1576" s="20">
        <v>6</v>
      </c>
      <c r="X1576" s="18">
        <v>506</v>
      </c>
      <c r="Y1576" s="5">
        <v>5.0599999999999999E-2</v>
      </c>
    </row>
    <row r="1577" spans="1:25" ht="42.75" x14ac:dyDescent="0.4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20">
        <v>35</v>
      </c>
      <c r="M1577" t="b">
        <v>0</v>
      </c>
      <c r="N1577" t="s">
        <v>8290</v>
      </c>
      <c r="O1577" s="5">
        <f t="shared" si="120"/>
        <v>0.2291</v>
      </c>
      <c r="P1577" s="18">
        <f t="shared" si="121"/>
        <v>65.457142857142856</v>
      </c>
      <c r="Q1577" t="s">
        <v>8323</v>
      </c>
      <c r="R1577" t="s">
        <v>8345</v>
      </c>
      <c r="S1577" s="10">
        <f t="shared" si="122"/>
        <v>41799.524259259262</v>
      </c>
      <c r="T1577" s="11">
        <f t="shared" si="123"/>
        <v>41829.524259259262</v>
      </c>
      <c r="U1577">
        <f t="shared" si="124"/>
        <v>30</v>
      </c>
      <c r="W1577" s="20">
        <v>35</v>
      </c>
      <c r="X1577" s="18">
        <v>2291</v>
      </c>
      <c r="Y1577" s="5">
        <v>0.2291</v>
      </c>
    </row>
    <row r="1578" spans="1:25" ht="28.5" x14ac:dyDescent="0.4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20">
        <v>10</v>
      </c>
      <c r="M1578" t="b">
        <v>0</v>
      </c>
      <c r="N1578" t="s">
        <v>8290</v>
      </c>
      <c r="O1578" s="5">
        <f t="shared" si="120"/>
        <v>0.13</v>
      </c>
      <c r="P1578" s="18">
        <f t="shared" si="121"/>
        <v>65</v>
      </c>
      <c r="Q1578" t="s">
        <v>8323</v>
      </c>
      <c r="R1578" t="s">
        <v>8345</v>
      </c>
      <c r="S1578" s="10">
        <f t="shared" si="122"/>
        <v>42140.879259259258</v>
      </c>
      <c r="T1578" s="11">
        <f t="shared" si="123"/>
        <v>42185.879259259258</v>
      </c>
      <c r="U1578">
        <f t="shared" si="124"/>
        <v>45</v>
      </c>
      <c r="W1578" s="20">
        <v>10</v>
      </c>
      <c r="X1578" s="18">
        <v>650</v>
      </c>
      <c r="Y1578" s="5">
        <v>0.13</v>
      </c>
    </row>
    <row r="1579" spans="1:25" ht="42.75" hidden="1" x14ac:dyDescent="0.4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20">
        <v>2</v>
      </c>
      <c r="M1579" t="b">
        <v>0</v>
      </c>
      <c r="N1579" t="s">
        <v>8290</v>
      </c>
      <c r="O1579" s="5">
        <f t="shared" si="120"/>
        <v>5.4999999999999997E-3</v>
      </c>
      <c r="P1579" s="18">
        <f t="shared" si="121"/>
        <v>27.5</v>
      </c>
      <c r="Q1579" t="s">
        <v>8323</v>
      </c>
      <c r="R1579" t="s">
        <v>8345</v>
      </c>
      <c r="S1579" s="10">
        <f t="shared" si="122"/>
        <v>41054.847777777781</v>
      </c>
      <c r="T1579" s="11">
        <f t="shared" si="123"/>
        <v>41114.847777777781</v>
      </c>
      <c r="U1579">
        <f t="shared" si="124"/>
        <v>60</v>
      </c>
      <c r="W1579" s="20">
        <v>2</v>
      </c>
      <c r="X1579" s="18">
        <v>55</v>
      </c>
      <c r="Y1579" s="5">
        <v>5.4999999999999997E-3</v>
      </c>
    </row>
    <row r="1580" spans="1:25" ht="57" x14ac:dyDescent="0.4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20">
        <v>4</v>
      </c>
      <c r="M1580" t="b">
        <v>0</v>
      </c>
      <c r="N1580" t="s">
        <v>8290</v>
      </c>
      <c r="O1580" s="5">
        <f t="shared" si="120"/>
        <v>0.10806536636794939</v>
      </c>
      <c r="P1580" s="18">
        <f t="shared" si="121"/>
        <v>51.25</v>
      </c>
      <c r="Q1580" t="s">
        <v>8323</v>
      </c>
      <c r="R1580" t="s">
        <v>8345</v>
      </c>
      <c r="S1580" s="10">
        <f t="shared" si="122"/>
        <v>40399.065868055557</v>
      </c>
      <c r="T1580" s="11">
        <f t="shared" si="123"/>
        <v>40423.083333333336</v>
      </c>
      <c r="U1580">
        <f t="shared" si="124"/>
        <v>24</v>
      </c>
      <c r="W1580" s="20">
        <v>4</v>
      </c>
      <c r="X1580" s="18">
        <v>205</v>
      </c>
      <c r="Y1580" s="5">
        <v>0.10806536636794939</v>
      </c>
    </row>
    <row r="1581" spans="1:25" ht="28.5" hidden="1" x14ac:dyDescent="0.4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20">
        <v>2</v>
      </c>
      <c r="M1581" t="b">
        <v>0</v>
      </c>
      <c r="N1581" t="s">
        <v>8290</v>
      </c>
      <c r="O1581" s="5">
        <f t="shared" si="120"/>
        <v>8.4008400840084006E-3</v>
      </c>
      <c r="P1581" s="18">
        <f t="shared" si="121"/>
        <v>14</v>
      </c>
      <c r="Q1581" t="s">
        <v>8323</v>
      </c>
      <c r="R1581" t="s">
        <v>8345</v>
      </c>
      <c r="S1581" s="10">
        <f t="shared" si="122"/>
        <v>41481.996423611112</v>
      </c>
      <c r="T1581" s="11">
        <f t="shared" si="123"/>
        <v>41514.996423611112</v>
      </c>
      <c r="U1581">
        <f t="shared" si="124"/>
        <v>33</v>
      </c>
      <c r="W1581" s="20">
        <v>2</v>
      </c>
      <c r="X1581" s="18">
        <v>28</v>
      </c>
      <c r="Y1581" s="5">
        <v>8.4008400840084006E-3</v>
      </c>
    </row>
    <row r="1582" spans="1:25" ht="42.75" hidden="1" x14ac:dyDescent="0.4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20">
        <v>0</v>
      </c>
      <c r="M1582" t="b">
        <v>0</v>
      </c>
      <c r="N1582" t="s">
        <v>8290</v>
      </c>
      <c r="O1582" s="5">
        <f t="shared" si="120"/>
        <v>0</v>
      </c>
      <c r="P1582" s="18" t="e">
        <f t="shared" si="121"/>
        <v>#DIV/0!</v>
      </c>
      <c r="Q1582" t="s">
        <v>8323</v>
      </c>
      <c r="R1582" t="s">
        <v>8345</v>
      </c>
      <c r="S1582" s="10">
        <f t="shared" si="122"/>
        <v>40990.050069444449</v>
      </c>
      <c r="T1582" s="11">
        <f t="shared" si="123"/>
        <v>41050.050069444449</v>
      </c>
      <c r="U1582">
        <f t="shared" si="124"/>
        <v>60</v>
      </c>
      <c r="W1582" s="20">
        <v>0</v>
      </c>
      <c r="X1582" s="18">
        <v>0</v>
      </c>
      <c r="Y1582" s="5">
        <v>0</v>
      </c>
    </row>
    <row r="1583" spans="1:25" ht="42.75" hidden="1" x14ac:dyDescent="0.4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20">
        <v>1</v>
      </c>
      <c r="M1583" t="b">
        <v>0</v>
      </c>
      <c r="N1583" t="s">
        <v>8291</v>
      </c>
      <c r="O1583" s="5">
        <f t="shared" si="120"/>
        <v>5.0000000000000001E-3</v>
      </c>
      <c r="P1583" s="18">
        <f t="shared" si="121"/>
        <v>5</v>
      </c>
      <c r="Q1583" t="s">
        <v>8339</v>
      </c>
      <c r="R1583" t="s">
        <v>8346</v>
      </c>
      <c r="S1583" s="10">
        <f t="shared" si="122"/>
        <v>42325.448958333334</v>
      </c>
      <c r="T1583" s="11">
        <f t="shared" si="123"/>
        <v>42357.448958333334</v>
      </c>
      <c r="U1583">
        <f t="shared" si="124"/>
        <v>32</v>
      </c>
      <c r="W1583" s="20">
        <v>1</v>
      </c>
      <c r="X1583" s="18">
        <v>5</v>
      </c>
      <c r="Y1583" s="5">
        <v>5.0000000000000001E-3</v>
      </c>
    </row>
    <row r="1584" spans="1:25" ht="28.5" x14ac:dyDescent="0.4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20">
        <v>3</v>
      </c>
      <c r="M1584" t="b">
        <v>0</v>
      </c>
      <c r="N1584" t="s">
        <v>8291</v>
      </c>
      <c r="O1584" s="5">
        <f t="shared" si="120"/>
        <v>9.2999999999999999E-2</v>
      </c>
      <c r="P1584" s="18">
        <f t="shared" si="121"/>
        <v>31</v>
      </c>
      <c r="Q1584" t="s">
        <v>8339</v>
      </c>
      <c r="R1584" t="s">
        <v>8346</v>
      </c>
      <c r="S1584" s="10">
        <f t="shared" si="122"/>
        <v>42246.789965277778</v>
      </c>
      <c r="T1584" s="11">
        <f t="shared" si="123"/>
        <v>42303.888888888891</v>
      </c>
      <c r="U1584">
        <f t="shared" si="124"/>
        <v>57</v>
      </c>
      <c r="W1584" s="20">
        <v>3</v>
      </c>
      <c r="X1584" s="18">
        <v>93</v>
      </c>
      <c r="Y1584" s="5">
        <v>9.2999999999999999E-2</v>
      </c>
    </row>
    <row r="1585" spans="1:25" ht="42.75" hidden="1" x14ac:dyDescent="0.4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20">
        <v>1</v>
      </c>
      <c r="M1585" t="b">
        <v>0</v>
      </c>
      <c r="N1585" t="s">
        <v>8291</v>
      </c>
      <c r="O1585" s="5">
        <f t="shared" si="120"/>
        <v>7.5000000000000002E-4</v>
      </c>
      <c r="P1585" s="18">
        <f t="shared" si="121"/>
        <v>15</v>
      </c>
      <c r="Q1585" t="s">
        <v>8339</v>
      </c>
      <c r="R1585" t="s">
        <v>8346</v>
      </c>
      <c r="S1585" s="10">
        <f t="shared" si="122"/>
        <v>41877.904988425929</v>
      </c>
      <c r="T1585" s="11">
        <f t="shared" si="123"/>
        <v>41907.904988425929</v>
      </c>
      <c r="U1585">
        <f t="shared" si="124"/>
        <v>30</v>
      </c>
      <c r="W1585" s="20">
        <v>1</v>
      </c>
      <c r="X1585" s="18">
        <v>15</v>
      </c>
      <c r="Y1585" s="5">
        <v>7.5000000000000002E-4</v>
      </c>
    </row>
    <row r="1586" spans="1:25" ht="42.75" hidden="1" x14ac:dyDescent="0.4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20">
        <v>0</v>
      </c>
      <c r="M1586" t="b">
        <v>0</v>
      </c>
      <c r="N1586" t="s">
        <v>8291</v>
      </c>
      <c r="O1586" s="5">
        <f t="shared" si="120"/>
        <v>0</v>
      </c>
      <c r="P1586" s="18" t="e">
        <f t="shared" si="121"/>
        <v>#DIV/0!</v>
      </c>
      <c r="Q1586" t="s">
        <v>8339</v>
      </c>
      <c r="R1586" t="s">
        <v>8346</v>
      </c>
      <c r="S1586" s="10">
        <f t="shared" si="122"/>
        <v>41779.649317129632</v>
      </c>
      <c r="T1586" s="11">
        <f t="shared" si="123"/>
        <v>41789.649317129632</v>
      </c>
      <c r="U1586">
        <f t="shared" si="124"/>
        <v>10</v>
      </c>
      <c r="W1586" s="20">
        <v>0</v>
      </c>
      <c r="X1586" s="18">
        <v>0</v>
      </c>
      <c r="Y1586" s="5">
        <v>0</v>
      </c>
    </row>
    <row r="1587" spans="1:25" ht="42.75" x14ac:dyDescent="0.4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20">
        <v>12</v>
      </c>
      <c r="M1587" t="b">
        <v>0</v>
      </c>
      <c r="N1587" t="s">
        <v>8291</v>
      </c>
      <c r="O1587" s="5">
        <f t="shared" si="120"/>
        <v>0.79</v>
      </c>
      <c r="P1587" s="18">
        <f t="shared" si="121"/>
        <v>131.66666666666666</v>
      </c>
      <c r="Q1587" t="s">
        <v>8339</v>
      </c>
      <c r="R1587" t="s">
        <v>8346</v>
      </c>
      <c r="S1587" s="10">
        <f t="shared" si="122"/>
        <v>42707.895462962959</v>
      </c>
      <c r="T1587" s="11">
        <f t="shared" si="123"/>
        <v>42729.458333333328</v>
      </c>
      <c r="U1587">
        <f t="shared" si="124"/>
        <v>22</v>
      </c>
      <c r="W1587" s="20">
        <v>12</v>
      </c>
      <c r="X1587" s="18">
        <v>1580</v>
      </c>
      <c r="Y1587" s="5">
        <v>0.79</v>
      </c>
    </row>
    <row r="1588" spans="1:25" ht="28.5" hidden="1" x14ac:dyDescent="0.4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20">
        <v>0</v>
      </c>
      <c r="M1588" t="b">
        <v>0</v>
      </c>
      <c r="N1588" t="s">
        <v>8291</v>
      </c>
      <c r="O1588" s="5">
        <f t="shared" si="120"/>
        <v>0</v>
      </c>
      <c r="P1588" s="18" t="e">
        <f t="shared" si="121"/>
        <v>#DIV/0!</v>
      </c>
      <c r="Q1588" t="s">
        <v>8339</v>
      </c>
      <c r="R1588" t="s">
        <v>8346</v>
      </c>
      <c r="S1588" s="10">
        <f t="shared" si="122"/>
        <v>42069.104421296302</v>
      </c>
      <c r="T1588" s="11">
        <f t="shared" si="123"/>
        <v>42099.062754629631</v>
      </c>
      <c r="U1588">
        <f t="shared" si="124"/>
        <v>30</v>
      </c>
      <c r="W1588" s="20">
        <v>0</v>
      </c>
      <c r="X1588" s="18">
        <v>0</v>
      </c>
      <c r="Y1588" s="5">
        <v>0</v>
      </c>
    </row>
    <row r="1589" spans="1:25" ht="42.75" hidden="1" x14ac:dyDescent="0.4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20">
        <v>1</v>
      </c>
      <c r="M1589" t="b">
        <v>0</v>
      </c>
      <c r="N1589" t="s">
        <v>8291</v>
      </c>
      <c r="O1589" s="5">
        <f t="shared" si="120"/>
        <v>1.3333333333333334E-4</v>
      </c>
      <c r="P1589" s="18">
        <f t="shared" si="121"/>
        <v>1</v>
      </c>
      <c r="Q1589" t="s">
        <v>8339</v>
      </c>
      <c r="R1589" t="s">
        <v>8346</v>
      </c>
      <c r="S1589" s="10">
        <f t="shared" si="122"/>
        <v>41956.950983796298</v>
      </c>
      <c r="T1589" s="11">
        <f t="shared" si="123"/>
        <v>41986.950983796298</v>
      </c>
      <c r="U1589">
        <f t="shared" si="124"/>
        <v>30</v>
      </c>
      <c r="W1589" s="20">
        <v>1</v>
      </c>
      <c r="X1589" s="18">
        <v>1</v>
      </c>
      <c r="Y1589" s="5">
        <v>1.3333333333333334E-4</v>
      </c>
    </row>
    <row r="1590" spans="1:25" ht="28.5" hidden="1" x14ac:dyDescent="0.4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20">
        <v>0</v>
      </c>
      <c r="M1590" t="b">
        <v>0</v>
      </c>
      <c r="N1590" t="s">
        <v>8291</v>
      </c>
      <c r="O1590" s="5">
        <f t="shared" si="120"/>
        <v>0</v>
      </c>
      <c r="P1590" s="18" t="e">
        <f t="shared" si="121"/>
        <v>#DIV/0!</v>
      </c>
      <c r="Q1590" t="s">
        <v>8339</v>
      </c>
      <c r="R1590" t="s">
        <v>8346</v>
      </c>
      <c r="S1590" s="10">
        <f t="shared" si="122"/>
        <v>42005.24998842593</v>
      </c>
      <c r="T1590" s="11">
        <f t="shared" si="123"/>
        <v>42035.841666666667</v>
      </c>
      <c r="U1590">
        <f t="shared" si="124"/>
        <v>30</v>
      </c>
      <c r="W1590" s="20">
        <v>0</v>
      </c>
      <c r="X1590" s="18">
        <v>0</v>
      </c>
      <c r="Y1590" s="5">
        <v>0</v>
      </c>
    </row>
    <row r="1591" spans="1:25" ht="42.75" hidden="1" x14ac:dyDescent="0.4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20">
        <v>0</v>
      </c>
      <c r="M1591" t="b">
        <v>0</v>
      </c>
      <c r="N1591" t="s">
        <v>8291</v>
      </c>
      <c r="O1591" s="5">
        <f t="shared" si="120"/>
        <v>0</v>
      </c>
      <c r="P1591" s="18" t="e">
        <f t="shared" si="121"/>
        <v>#DIV/0!</v>
      </c>
      <c r="Q1591" t="s">
        <v>8339</v>
      </c>
      <c r="R1591" t="s">
        <v>8346</v>
      </c>
      <c r="S1591" s="10">
        <f t="shared" si="122"/>
        <v>42256.984791666662</v>
      </c>
      <c r="T1591" s="11">
        <f t="shared" si="123"/>
        <v>42286.984791666662</v>
      </c>
      <c r="U1591">
        <f t="shared" si="124"/>
        <v>30</v>
      </c>
      <c r="W1591" s="20">
        <v>0</v>
      </c>
      <c r="X1591" s="18">
        <v>0</v>
      </c>
      <c r="Y1591" s="5">
        <v>0</v>
      </c>
    </row>
    <row r="1592" spans="1:25" x14ac:dyDescent="0.4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20">
        <v>2</v>
      </c>
      <c r="M1592" t="b">
        <v>0</v>
      </c>
      <c r="N1592" t="s">
        <v>8291</v>
      </c>
      <c r="O1592" s="5">
        <f t="shared" si="120"/>
        <v>1.7000000000000001E-2</v>
      </c>
      <c r="P1592" s="18">
        <f t="shared" si="121"/>
        <v>510</v>
      </c>
      <c r="Q1592" t="s">
        <v>8339</v>
      </c>
      <c r="R1592" t="s">
        <v>8346</v>
      </c>
      <c r="S1592" s="10">
        <f t="shared" si="122"/>
        <v>42240.857222222221</v>
      </c>
      <c r="T1592" s="11">
        <f t="shared" si="123"/>
        <v>42270.857222222221</v>
      </c>
      <c r="U1592">
        <f t="shared" si="124"/>
        <v>30</v>
      </c>
      <c r="W1592" s="20">
        <v>2</v>
      </c>
      <c r="X1592" s="18">
        <v>1020</v>
      </c>
      <c r="Y1592" s="5">
        <v>1.7000000000000001E-2</v>
      </c>
    </row>
    <row r="1593" spans="1:25" ht="42.75" x14ac:dyDescent="0.4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20">
        <v>92</v>
      </c>
      <c r="M1593" t="b">
        <v>0</v>
      </c>
      <c r="N1593" t="s">
        <v>8291</v>
      </c>
      <c r="O1593" s="5">
        <f t="shared" si="120"/>
        <v>0.29228571428571426</v>
      </c>
      <c r="P1593" s="18">
        <f t="shared" si="121"/>
        <v>44.478260869565219</v>
      </c>
      <c r="Q1593" t="s">
        <v>8339</v>
      </c>
      <c r="R1593" t="s">
        <v>8346</v>
      </c>
      <c r="S1593" s="10">
        <f t="shared" si="122"/>
        <v>42433.726168981477</v>
      </c>
      <c r="T1593" s="11">
        <f t="shared" si="123"/>
        <v>42463.68450231482</v>
      </c>
      <c r="U1593">
        <f t="shared" si="124"/>
        <v>30</v>
      </c>
      <c r="W1593" s="20">
        <v>92</v>
      </c>
      <c r="X1593" s="18">
        <v>4092</v>
      </c>
      <c r="Y1593" s="5">
        <v>0.29228571428571426</v>
      </c>
    </row>
    <row r="1594" spans="1:25" ht="28.5" hidden="1" x14ac:dyDescent="0.4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20">
        <v>0</v>
      </c>
      <c r="M1594" t="b">
        <v>0</v>
      </c>
      <c r="N1594" t="s">
        <v>8291</v>
      </c>
      <c r="O1594" s="5">
        <f t="shared" si="120"/>
        <v>0</v>
      </c>
      <c r="P1594" s="18" t="e">
        <f t="shared" si="121"/>
        <v>#DIV/0!</v>
      </c>
      <c r="Q1594" t="s">
        <v>8339</v>
      </c>
      <c r="R1594" t="s">
        <v>8346</v>
      </c>
      <c r="S1594" s="10">
        <f t="shared" si="122"/>
        <v>42046.072743055556</v>
      </c>
      <c r="T1594" s="11">
        <f t="shared" si="123"/>
        <v>42091.031076388885</v>
      </c>
      <c r="U1594">
        <f t="shared" si="124"/>
        <v>45</v>
      </c>
      <c r="W1594" s="20">
        <v>0</v>
      </c>
      <c r="X1594" s="18">
        <v>0</v>
      </c>
      <c r="Y1594" s="5">
        <v>0</v>
      </c>
    </row>
    <row r="1595" spans="1:25" ht="28.5" hidden="1" x14ac:dyDescent="0.4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20">
        <v>3</v>
      </c>
      <c r="M1595" t="b">
        <v>0</v>
      </c>
      <c r="N1595" t="s">
        <v>8291</v>
      </c>
      <c r="O1595" s="5">
        <f t="shared" si="120"/>
        <v>1.3636363636363637E-4</v>
      </c>
      <c r="P1595" s="18">
        <f t="shared" si="121"/>
        <v>1</v>
      </c>
      <c r="Q1595" t="s">
        <v>8339</v>
      </c>
      <c r="R1595" t="s">
        <v>8346</v>
      </c>
      <c r="S1595" s="10">
        <f t="shared" si="122"/>
        <v>42033.845543981486</v>
      </c>
      <c r="T1595" s="11">
        <f t="shared" si="123"/>
        <v>42063.845543981486</v>
      </c>
      <c r="U1595">
        <f t="shared" si="124"/>
        <v>30</v>
      </c>
      <c r="W1595" s="20">
        <v>3</v>
      </c>
      <c r="X1595" s="18">
        <v>3</v>
      </c>
      <c r="Y1595" s="5">
        <v>1.3636363636363637E-4</v>
      </c>
    </row>
    <row r="1596" spans="1:25" ht="28.5" x14ac:dyDescent="0.4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20">
        <v>10</v>
      </c>
      <c r="M1596" t="b">
        <v>0</v>
      </c>
      <c r="N1596" t="s">
        <v>8291</v>
      </c>
      <c r="O1596" s="5">
        <f t="shared" si="120"/>
        <v>0.20499999999999999</v>
      </c>
      <c r="P1596" s="18">
        <f t="shared" si="121"/>
        <v>20.5</v>
      </c>
      <c r="Q1596" t="s">
        <v>8339</v>
      </c>
      <c r="R1596" t="s">
        <v>8346</v>
      </c>
      <c r="S1596" s="10">
        <f t="shared" si="122"/>
        <v>42445.712754629625</v>
      </c>
      <c r="T1596" s="11">
        <f t="shared" si="123"/>
        <v>42505.681249999994</v>
      </c>
      <c r="U1596">
        <f t="shared" si="124"/>
        <v>60</v>
      </c>
      <c r="W1596" s="20">
        <v>10</v>
      </c>
      <c r="X1596" s="18">
        <v>205</v>
      </c>
      <c r="Y1596" s="5">
        <v>0.20499999999999999</v>
      </c>
    </row>
    <row r="1597" spans="1:25" ht="42.75" hidden="1" x14ac:dyDescent="0.4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20">
        <v>7</v>
      </c>
      <c r="M1597" t="b">
        <v>0</v>
      </c>
      <c r="N1597" t="s">
        <v>8291</v>
      </c>
      <c r="O1597" s="5">
        <f t="shared" si="120"/>
        <v>2.8E-3</v>
      </c>
      <c r="P1597" s="18">
        <f t="shared" si="121"/>
        <v>40</v>
      </c>
      <c r="Q1597" t="s">
        <v>8339</v>
      </c>
      <c r="R1597" t="s">
        <v>8346</v>
      </c>
      <c r="S1597" s="10">
        <f t="shared" si="122"/>
        <v>41780.050092592595</v>
      </c>
      <c r="T1597" s="11">
        <f t="shared" si="123"/>
        <v>41808.842361111114</v>
      </c>
      <c r="U1597">
        <f t="shared" si="124"/>
        <v>28</v>
      </c>
      <c r="W1597" s="20">
        <v>7</v>
      </c>
      <c r="X1597" s="18">
        <v>280</v>
      </c>
      <c r="Y1597" s="5">
        <v>2.8E-3</v>
      </c>
    </row>
    <row r="1598" spans="1:25" ht="42.75" x14ac:dyDescent="0.4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20">
        <v>3</v>
      </c>
      <c r="M1598" t="b">
        <v>0</v>
      </c>
      <c r="N1598" t="s">
        <v>8291</v>
      </c>
      <c r="O1598" s="5">
        <f t="shared" si="120"/>
        <v>2.3076923076923078E-2</v>
      </c>
      <c r="P1598" s="18">
        <f t="shared" si="121"/>
        <v>25</v>
      </c>
      <c r="Q1598" t="s">
        <v>8339</v>
      </c>
      <c r="R1598" t="s">
        <v>8346</v>
      </c>
      <c r="S1598" s="10">
        <f t="shared" si="122"/>
        <v>41941.430196759262</v>
      </c>
      <c r="T1598" s="11">
        <f t="shared" si="123"/>
        <v>41986.471863425926</v>
      </c>
      <c r="U1598">
        <f t="shared" si="124"/>
        <v>45</v>
      </c>
      <c r="W1598" s="20">
        <v>3</v>
      </c>
      <c r="X1598" s="18">
        <v>75</v>
      </c>
      <c r="Y1598" s="5">
        <v>2.3076923076923078E-2</v>
      </c>
    </row>
    <row r="1599" spans="1:25" ht="42.75" hidden="1" x14ac:dyDescent="0.4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20">
        <v>0</v>
      </c>
      <c r="M1599" t="b">
        <v>0</v>
      </c>
      <c r="N1599" t="s">
        <v>8291</v>
      </c>
      <c r="O1599" s="5">
        <f t="shared" si="120"/>
        <v>0</v>
      </c>
      <c r="P1599" s="18" t="e">
        <f t="shared" si="121"/>
        <v>#DIV/0!</v>
      </c>
      <c r="Q1599" t="s">
        <v>8339</v>
      </c>
      <c r="R1599" t="s">
        <v>8346</v>
      </c>
      <c r="S1599" s="10">
        <f t="shared" si="122"/>
        <v>42603.354131944448</v>
      </c>
      <c r="T1599" s="11">
        <f t="shared" si="123"/>
        <v>42633.354131944448</v>
      </c>
      <c r="U1599">
        <f t="shared" si="124"/>
        <v>30</v>
      </c>
      <c r="W1599" s="20">
        <v>0</v>
      </c>
      <c r="X1599" s="18">
        <v>0</v>
      </c>
      <c r="Y1599" s="5">
        <v>0</v>
      </c>
    </row>
    <row r="1600" spans="1:25" ht="57" hidden="1" x14ac:dyDescent="0.4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20">
        <v>1</v>
      </c>
      <c r="M1600" t="b">
        <v>0</v>
      </c>
      <c r="N1600" t="s">
        <v>8291</v>
      </c>
      <c r="O1600" s="5">
        <f t="shared" si="120"/>
        <v>1.25E-3</v>
      </c>
      <c r="P1600" s="18">
        <f t="shared" si="121"/>
        <v>1</v>
      </c>
      <c r="Q1600" t="s">
        <v>8339</v>
      </c>
      <c r="R1600" t="s">
        <v>8346</v>
      </c>
      <c r="S1600" s="10">
        <f t="shared" si="122"/>
        <v>42151.667337962965</v>
      </c>
      <c r="T1600" s="11">
        <f t="shared" si="123"/>
        <v>42211.667337962965</v>
      </c>
      <c r="U1600">
        <f t="shared" si="124"/>
        <v>60</v>
      </c>
      <c r="W1600" s="20">
        <v>1</v>
      </c>
      <c r="X1600" s="18">
        <v>1</v>
      </c>
      <c r="Y1600" s="5">
        <v>1.25E-3</v>
      </c>
    </row>
    <row r="1601" spans="1:25" ht="42.75" hidden="1" x14ac:dyDescent="0.4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20">
        <v>0</v>
      </c>
      <c r="M1601" t="b">
        <v>0</v>
      </c>
      <c r="N1601" t="s">
        <v>8291</v>
      </c>
      <c r="O1601" s="5">
        <f t="shared" si="120"/>
        <v>0</v>
      </c>
      <c r="P1601" s="18" t="e">
        <f t="shared" si="121"/>
        <v>#DIV/0!</v>
      </c>
      <c r="Q1601" t="s">
        <v>8339</v>
      </c>
      <c r="R1601" t="s">
        <v>8346</v>
      </c>
      <c r="S1601" s="10">
        <f t="shared" si="122"/>
        <v>42438.53907407407</v>
      </c>
      <c r="T1601" s="11">
        <f t="shared" si="123"/>
        <v>42468.497407407413</v>
      </c>
      <c r="U1601">
        <f t="shared" si="124"/>
        <v>30</v>
      </c>
      <c r="W1601" s="20">
        <v>0</v>
      </c>
      <c r="X1601" s="18">
        <v>0</v>
      </c>
      <c r="Y1601" s="5">
        <v>0</v>
      </c>
    </row>
    <row r="1602" spans="1:25" ht="42.75" x14ac:dyDescent="0.4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20">
        <v>9</v>
      </c>
      <c r="M1602" t="b">
        <v>0</v>
      </c>
      <c r="N1602" t="s">
        <v>8291</v>
      </c>
      <c r="O1602" s="5">
        <f t="shared" si="120"/>
        <v>7.3400000000000007E-2</v>
      </c>
      <c r="P1602" s="18">
        <f t="shared" si="121"/>
        <v>40.777777777777779</v>
      </c>
      <c r="Q1602" t="s">
        <v>8339</v>
      </c>
      <c r="R1602" t="s">
        <v>8346</v>
      </c>
      <c r="S1602" s="10">
        <f t="shared" si="122"/>
        <v>41791.057314814818</v>
      </c>
      <c r="T1602" s="11">
        <f t="shared" si="123"/>
        <v>41835.21597222222</v>
      </c>
      <c r="U1602">
        <f t="shared" si="124"/>
        <v>44</v>
      </c>
      <c r="W1602" s="20">
        <v>9</v>
      </c>
      <c r="X1602" s="18">
        <v>367</v>
      </c>
      <c r="Y1602" s="5">
        <v>7.3400000000000007E-2</v>
      </c>
    </row>
    <row r="1603" spans="1:25" ht="42.75" x14ac:dyDescent="0.4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20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18">
        <f t="shared" ref="P1603:P1666" si="126">E1603/L1603</f>
        <v>48.325535714285714</v>
      </c>
      <c r="Q1603" t="s">
        <v>8326</v>
      </c>
      <c r="R1603" t="s">
        <v>8327</v>
      </c>
      <c r="S1603" s="10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_xlfn.DAYS(T1603,S1603)</f>
        <v>30</v>
      </c>
      <c r="W1603" s="20">
        <v>56</v>
      </c>
      <c r="X1603" s="18">
        <v>2706.23</v>
      </c>
      <c r="Y1603" s="5">
        <v>1.082492</v>
      </c>
    </row>
    <row r="1604" spans="1:25" ht="42.75" x14ac:dyDescent="0.4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20">
        <v>32</v>
      </c>
      <c r="M1604" t="b">
        <v>1</v>
      </c>
      <c r="N1604" t="s">
        <v>8276</v>
      </c>
      <c r="O1604" s="5">
        <f t="shared" si="125"/>
        <v>1.0016666666666667</v>
      </c>
      <c r="P1604" s="18">
        <f t="shared" si="126"/>
        <v>46.953125</v>
      </c>
      <c r="Q1604" t="s">
        <v>8326</v>
      </c>
      <c r="R1604" t="s">
        <v>8327</v>
      </c>
      <c r="S1604" s="10">
        <f t="shared" si="127"/>
        <v>40788.297650462962</v>
      </c>
      <c r="T1604" s="11">
        <f t="shared" si="128"/>
        <v>40830.958333333336</v>
      </c>
      <c r="U1604">
        <f t="shared" si="129"/>
        <v>42</v>
      </c>
      <c r="W1604" s="20">
        <v>32</v>
      </c>
      <c r="X1604" s="18">
        <v>1502.5</v>
      </c>
      <c r="Y1604" s="5">
        <v>1.0016666666666667</v>
      </c>
    </row>
    <row r="1605" spans="1:25" ht="28.5" x14ac:dyDescent="0.4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20">
        <v>30</v>
      </c>
      <c r="M1605" t="b">
        <v>1</v>
      </c>
      <c r="N1605" t="s">
        <v>8276</v>
      </c>
      <c r="O1605" s="5">
        <f t="shared" si="125"/>
        <v>1.0003299999999999</v>
      </c>
      <c r="P1605" s="18">
        <f t="shared" si="126"/>
        <v>66.688666666666663</v>
      </c>
      <c r="Q1605" t="s">
        <v>8326</v>
      </c>
      <c r="R1605" t="s">
        <v>8327</v>
      </c>
      <c r="S1605" s="10">
        <f t="shared" si="127"/>
        <v>40876.169664351852</v>
      </c>
      <c r="T1605" s="11">
        <f t="shared" si="128"/>
        <v>40936.169664351852</v>
      </c>
      <c r="U1605">
        <f t="shared" si="129"/>
        <v>60</v>
      </c>
      <c r="W1605" s="20">
        <v>30</v>
      </c>
      <c r="X1605" s="18">
        <v>2000.66</v>
      </c>
      <c r="Y1605" s="5">
        <v>1.0003299999999999</v>
      </c>
    </row>
    <row r="1606" spans="1:25" ht="42.75" x14ac:dyDescent="0.4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20">
        <v>70</v>
      </c>
      <c r="M1606" t="b">
        <v>1</v>
      </c>
      <c r="N1606" t="s">
        <v>8276</v>
      </c>
      <c r="O1606" s="5">
        <f t="shared" si="125"/>
        <v>1.2210714285714286</v>
      </c>
      <c r="P1606" s="18">
        <f t="shared" si="126"/>
        <v>48.842857142857142</v>
      </c>
      <c r="Q1606" t="s">
        <v>8326</v>
      </c>
      <c r="R1606" t="s">
        <v>8327</v>
      </c>
      <c r="S1606" s="10">
        <f t="shared" si="127"/>
        <v>40945.845312500001</v>
      </c>
      <c r="T1606" s="11">
        <f t="shared" si="128"/>
        <v>40985.80364583333</v>
      </c>
      <c r="U1606">
        <f t="shared" si="129"/>
        <v>40</v>
      </c>
      <c r="W1606" s="20">
        <v>70</v>
      </c>
      <c r="X1606" s="18">
        <v>3419</v>
      </c>
      <c r="Y1606" s="5">
        <v>1.2210714285714286</v>
      </c>
    </row>
    <row r="1607" spans="1:25" ht="42.75" x14ac:dyDescent="0.4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20">
        <v>44</v>
      </c>
      <c r="M1607" t="b">
        <v>1</v>
      </c>
      <c r="N1607" t="s">
        <v>8276</v>
      </c>
      <c r="O1607" s="5">
        <f t="shared" si="125"/>
        <v>1.0069333333333335</v>
      </c>
      <c r="P1607" s="18">
        <f t="shared" si="126"/>
        <v>137.30909090909091</v>
      </c>
      <c r="Q1607" t="s">
        <v>8326</v>
      </c>
      <c r="R1607" t="s">
        <v>8327</v>
      </c>
      <c r="S1607" s="10">
        <f t="shared" si="127"/>
        <v>40747.012881944444</v>
      </c>
      <c r="T1607" s="11">
        <f t="shared" si="128"/>
        <v>40756.291666666664</v>
      </c>
      <c r="U1607">
        <f t="shared" si="129"/>
        <v>9</v>
      </c>
      <c r="W1607" s="20">
        <v>44</v>
      </c>
      <c r="X1607" s="18">
        <v>6041.6</v>
      </c>
      <c r="Y1607" s="5">
        <v>1.0069333333333335</v>
      </c>
    </row>
    <row r="1608" spans="1:25" ht="42.75" x14ac:dyDescent="0.4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20">
        <v>92</v>
      </c>
      <c r="M1608" t="b">
        <v>1</v>
      </c>
      <c r="N1608" t="s">
        <v>8276</v>
      </c>
      <c r="O1608" s="5">
        <f t="shared" si="125"/>
        <v>1.01004125</v>
      </c>
      <c r="P1608" s="18">
        <f t="shared" si="126"/>
        <v>87.829673913043479</v>
      </c>
      <c r="Q1608" t="s">
        <v>8326</v>
      </c>
      <c r="R1608" t="s">
        <v>8327</v>
      </c>
      <c r="S1608" s="10">
        <f t="shared" si="127"/>
        <v>40536.111550925925</v>
      </c>
      <c r="T1608" s="11">
        <f t="shared" si="128"/>
        <v>40626.069884259261</v>
      </c>
      <c r="U1608">
        <f t="shared" si="129"/>
        <v>90</v>
      </c>
      <c r="W1608" s="20">
        <v>92</v>
      </c>
      <c r="X1608" s="18">
        <v>8080.33</v>
      </c>
      <c r="Y1608" s="5">
        <v>1.01004125</v>
      </c>
    </row>
    <row r="1609" spans="1:25" ht="42.75" x14ac:dyDescent="0.4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20">
        <v>205</v>
      </c>
      <c r="M1609" t="b">
        <v>1</v>
      </c>
      <c r="N1609" t="s">
        <v>8276</v>
      </c>
      <c r="O1609" s="5">
        <f t="shared" si="125"/>
        <v>1.4511000000000001</v>
      </c>
      <c r="P1609" s="18">
        <f t="shared" si="126"/>
        <v>70.785365853658533</v>
      </c>
      <c r="Q1609" t="s">
        <v>8326</v>
      </c>
      <c r="R1609" t="s">
        <v>8327</v>
      </c>
      <c r="S1609" s="10">
        <f t="shared" si="127"/>
        <v>41053.80846064815</v>
      </c>
      <c r="T1609" s="11">
        <f t="shared" si="128"/>
        <v>41074.80846064815</v>
      </c>
      <c r="U1609">
        <f t="shared" si="129"/>
        <v>21</v>
      </c>
      <c r="W1609" s="20">
        <v>205</v>
      </c>
      <c r="X1609" s="18">
        <v>14511</v>
      </c>
      <c r="Y1609" s="5">
        <v>1.4511000000000001</v>
      </c>
    </row>
    <row r="1610" spans="1:25" ht="28.5" x14ac:dyDescent="0.4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20">
        <v>23</v>
      </c>
      <c r="M1610" t="b">
        <v>1</v>
      </c>
      <c r="N1610" t="s">
        <v>8276</v>
      </c>
      <c r="O1610" s="5">
        <f t="shared" si="125"/>
        <v>1.0125</v>
      </c>
      <c r="P1610" s="18">
        <f t="shared" si="126"/>
        <v>52.826086956521742</v>
      </c>
      <c r="Q1610" t="s">
        <v>8326</v>
      </c>
      <c r="R1610" t="s">
        <v>8327</v>
      </c>
      <c r="S1610" s="10">
        <f t="shared" si="127"/>
        <v>41607.83085648148</v>
      </c>
      <c r="T1610" s="11">
        <f t="shared" si="128"/>
        <v>41640.226388888892</v>
      </c>
      <c r="U1610">
        <f t="shared" si="129"/>
        <v>33</v>
      </c>
      <c r="W1610" s="20">
        <v>23</v>
      </c>
      <c r="X1610" s="18">
        <v>1215</v>
      </c>
      <c r="Y1610" s="5">
        <v>1.0125</v>
      </c>
    </row>
    <row r="1611" spans="1:25" ht="42.75" x14ac:dyDescent="0.4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20">
        <v>4</v>
      </c>
      <c r="M1611" t="b">
        <v>1</v>
      </c>
      <c r="N1611" t="s">
        <v>8276</v>
      </c>
      <c r="O1611" s="5">
        <f t="shared" si="125"/>
        <v>1.1833333333333333</v>
      </c>
      <c r="P1611" s="18">
        <f t="shared" si="126"/>
        <v>443.75</v>
      </c>
      <c r="Q1611" t="s">
        <v>8326</v>
      </c>
      <c r="R1611" t="s">
        <v>8327</v>
      </c>
      <c r="S1611" s="10">
        <f t="shared" si="127"/>
        <v>40796.001261574071</v>
      </c>
      <c r="T1611" s="11">
        <f t="shared" si="128"/>
        <v>40849.333333333336</v>
      </c>
      <c r="U1611">
        <f t="shared" si="129"/>
        <v>53</v>
      </c>
      <c r="W1611" s="20">
        <v>4</v>
      </c>
      <c r="X1611" s="18">
        <v>1775</v>
      </c>
      <c r="Y1611" s="5">
        <v>1.1833333333333333</v>
      </c>
    </row>
    <row r="1612" spans="1:25" ht="28.5" x14ac:dyDescent="0.4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20">
        <v>112</v>
      </c>
      <c r="M1612" t="b">
        <v>1</v>
      </c>
      <c r="N1612" t="s">
        <v>8276</v>
      </c>
      <c r="O1612" s="5">
        <f t="shared" si="125"/>
        <v>2.7185000000000001</v>
      </c>
      <c r="P1612" s="18">
        <f t="shared" si="126"/>
        <v>48.544642857142854</v>
      </c>
      <c r="Q1612" t="s">
        <v>8326</v>
      </c>
      <c r="R1612" t="s">
        <v>8327</v>
      </c>
      <c r="S1612" s="10">
        <f t="shared" si="127"/>
        <v>41228.924884259257</v>
      </c>
      <c r="T1612" s="11">
        <f t="shared" si="128"/>
        <v>41258.924884259257</v>
      </c>
      <c r="U1612">
        <f t="shared" si="129"/>
        <v>30</v>
      </c>
      <c r="W1612" s="20">
        <v>112</v>
      </c>
      <c r="X1612" s="18">
        <v>5437</v>
      </c>
      <c r="Y1612" s="5">
        <v>2.7185000000000001</v>
      </c>
    </row>
    <row r="1613" spans="1:25" x14ac:dyDescent="0.4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20">
        <v>27</v>
      </c>
      <c r="M1613" t="b">
        <v>1</v>
      </c>
      <c r="N1613" t="s">
        <v>8276</v>
      </c>
      <c r="O1613" s="5">
        <f t="shared" si="125"/>
        <v>1.25125</v>
      </c>
      <c r="P1613" s="18">
        <f t="shared" si="126"/>
        <v>37.074074074074076</v>
      </c>
      <c r="Q1613" t="s">
        <v>8326</v>
      </c>
      <c r="R1613" t="s">
        <v>8327</v>
      </c>
      <c r="S1613" s="10">
        <f t="shared" si="127"/>
        <v>41409.00037037037</v>
      </c>
      <c r="T1613" s="11">
        <f t="shared" si="128"/>
        <v>41430.00037037037</v>
      </c>
      <c r="U1613">
        <f t="shared" si="129"/>
        <v>21</v>
      </c>
      <c r="W1613" s="20">
        <v>27</v>
      </c>
      <c r="X1613" s="18">
        <v>1001</v>
      </c>
      <c r="Y1613" s="5">
        <v>1.25125</v>
      </c>
    </row>
    <row r="1614" spans="1:25" ht="28.5" x14ac:dyDescent="0.4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20">
        <v>11</v>
      </c>
      <c r="M1614" t="b">
        <v>1</v>
      </c>
      <c r="N1614" t="s">
        <v>8276</v>
      </c>
      <c r="O1614" s="5">
        <f t="shared" si="125"/>
        <v>1.1000000000000001</v>
      </c>
      <c r="P1614" s="18">
        <f t="shared" si="126"/>
        <v>50</v>
      </c>
      <c r="Q1614" t="s">
        <v>8326</v>
      </c>
      <c r="R1614" t="s">
        <v>8327</v>
      </c>
      <c r="S1614" s="10">
        <f t="shared" si="127"/>
        <v>41246.874814814815</v>
      </c>
      <c r="T1614" s="11">
        <f t="shared" si="128"/>
        <v>41276.874814814815</v>
      </c>
      <c r="U1614">
        <f t="shared" si="129"/>
        <v>30</v>
      </c>
      <c r="W1614" s="20">
        <v>11</v>
      </c>
      <c r="X1614" s="18">
        <v>550</v>
      </c>
      <c r="Y1614" s="5">
        <v>1.1000000000000001</v>
      </c>
    </row>
    <row r="1615" spans="1:25" ht="42.75" x14ac:dyDescent="0.4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20">
        <v>26</v>
      </c>
      <c r="M1615" t="b">
        <v>1</v>
      </c>
      <c r="N1615" t="s">
        <v>8276</v>
      </c>
      <c r="O1615" s="5">
        <f t="shared" si="125"/>
        <v>1.0149999999999999</v>
      </c>
      <c r="P1615" s="18">
        <f t="shared" si="126"/>
        <v>39.03846153846154</v>
      </c>
      <c r="Q1615" t="s">
        <v>8326</v>
      </c>
      <c r="R1615" t="s">
        <v>8327</v>
      </c>
      <c r="S1615" s="10">
        <f t="shared" si="127"/>
        <v>41082.069467592592</v>
      </c>
      <c r="T1615" s="11">
        <f t="shared" si="128"/>
        <v>41112.069467592592</v>
      </c>
      <c r="U1615">
        <f t="shared" si="129"/>
        <v>30</v>
      </c>
      <c r="W1615" s="20">
        <v>26</v>
      </c>
      <c r="X1615" s="18">
        <v>1015</v>
      </c>
      <c r="Y1615" s="5">
        <v>1.0149999999999999</v>
      </c>
    </row>
    <row r="1616" spans="1:25" ht="42.75" x14ac:dyDescent="0.4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20">
        <v>77</v>
      </c>
      <c r="M1616" t="b">
        <v>1</v>
      </c>
      <c r="N1616" t="s">
        <v>8276</v>
      </c>
      <c r="O1616" s="5">
        <f t="shared" si="125"/>
        <v>1.0269999999999999</v>
      </c>
      <c r="P1616" s="18">
        <f t="shared" si="126"/>
        <v>66.688311688311686</v>
      </c>
      <c r="Q1616" t="s">
        <v>8326</v>
      </c>
      <c r="R1616" t="s">
        <v>8327</v>
      </c>
      <c r="S1616" s="10">
        <f t="shared" si="127"/>
        <v>41794.981122685182</v>
      </c>
      <c r="T1616" s="11">
        <f t="shared" si="128"/>
        <v>41854.708333333336</v>
      </c>
      <c r="U1616">
        <f t="shared" si="129"/>
        <v>60</v>
      </c>
      <c r="W1616" s="20">
        <v>77</v>
      </c>
      <c r="X1616" s="18">
        <v>5135</v>
      </c>
      <c r="Y1616" s="5">
        <v>1.0269999999999999</v>
      </c>
    </row>
    <row r="1617" spans="1:25" ht="42.75" x14ac:dyDescent="0.4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20">
        <v>136</v>
      </c>
      <c r="M1617" t="b">
        <v>1</v>
      </c>
      <c r="N1617" t="s">
        <v>8276</v>
      </c>
      <c r="O1617" s="5">
        <f t="shared" si="125"/>
        <v>1.1412500000000001</v>
      </c>
      <c r="P1617" s="18">
        <f t="shared" si="126"/>
        <v>67.132352941176464</v>
      </c>
      <c r="Q1617" t="s">
        <v>8326</v>
      </c>
      <c r="R1617" t="s">
        <v>8327</v>
      </c>
      <c r="S1617" s="10">
        <f t="shared" si="127"/>
        <v>40845.050879629627</v>
      </c>
      <c r="T1617" s="11">
        <f t="shared" si="128"/>
        <v>40890.092546296299</v>
      </c>
      <c r="U1617">
        <f t="shared" si="129"/>
        <v>45</v>
      </c>
      <c r="W1617" s="20">
        <v>136</v>
      </c>
      <c r="X1617" s="18">
        <v>9130</v>
      </c>
      <c r="Y1617" s="5">
        <v>1.1412500000000001</v>
      </c>
    </row>
    <row r="1618" spans="1:25" ht="42.75" x14ac:dyDescent="0.4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20">
        <v>157</v>
      </c>
      <c r="M1618" t="b">
        <v>1</v>
      </c>
      <c r="N1618" t="s">
        <v>8276</v>
      </c>
      <c r="O1618" s="5">
        <f t="shared" si="125"/>
        <v>1.042</v>
      </c>
      <c r="P1618" s="18">
        <f t="shared" si="126"/>
        <v>66.369426751592357</v>
      </c>
      <c r="Q1618" t="s">
        <v>8326</v>
      </c>
      <c r="R1618" t="s">
        <v>8327</v>
      </c>
      <c r="S1618" s="10">
        <f t="shared" si="127"/>
        <v>41194.715520833335</v>
      </c>
      <c r="T1618" s="11">
        <f t="shared" si="128"/>
        <v>41235.916666666664</v>
      </c>
      <c r="U1618">
        <f t="shared" si="129"/>
        <v>41</v>
      </c>
      <c r="W1618" s="20">
        <v>157</v>
      </c>
      <c r="X1618" s="18">
        <v>10420</v>
      </c>
      <c r="Y1618" s="5">
        <v>1.042</v>
      </c>
    </row>
    <row r="1619" spans="1:25" ht="28.5" x14ac:dyDescent="0.4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20">
        <v>158</v>
      </c>
      <c r="M1619" t="b">
        <v>1</v>
      </c>
      <c r="N1619" t="s">
        <v>8276</v>
      </c>
      <c r="O1619" s="5">
        <f t="shared" si="125"/>
        <v>1.4585714285714286</v>
      </c>
      <c r="P1619" s="18">
        <f t="shared" si="126"/>
        <v>64.620253164556956</v>
      </c>
      <c r="Q1619" t="s">
        <v>8326</v>
      </c>
      <c r="R1619" t="s">
        <v>8327</v>
      </c>
      <c r="S1619" s="10">
        <f t="shared" si="127"/>
        <v>41546.664212962962</v>
      </c>
      <c r="T1619" s="11">
        <f t="shared" si="128"/>
        <v>41579.791666666664</v>
      </c>
      <c r="U1619">
        <f t="shared" si="129"/>
        <v>33</v>
      </c>
      <c r="W1619" s="20">
        <v>158</v>
      </c>
      <c r="X1619" s="18">
        <v>10210</v>
      </c>
      <c r="Y1619" s="5">
        <v>1.4585714285714286</v>
      </c>
    </row>
    <row r="1620" spans="1:25" ht="28.5" x14ac:dyDescent="0.4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20">
        <v>27</v>
      </c>
      <c r="M1620" t="b">
        <v>1</v>
      </c>
      <c r="N1620" t="s">
        <v>8276</v>
      </c>
      <c r="O1620" s="5">
        <f t="shared" si="125"/>
        <v>1.0506666666666666</v>
      </c>
      <c r="P1620" s="18">
        <f t="shared" si="126"/>
        <v>58.370370370370374</v>
      </c>
      <c r="Q1620" t="s">
        <v>8326</v>
      </c>
      <c r="R1620" t="s">
        <v>8327</v>
      </c>
      <c r="S1620" s="10">
        <f t="shared" si="127"/>
        <v>41301.654340277775</v>
      </c>
      <c r="T1620" s="11">
        <f t="shared" si="128"/>
        <v>41341.654340277775</v>
      </c>
      <c r="U1620">
        <f t="shared" si="129"/>
        <v>40</v>
      </c>
      <c r="W1620" s="20">
        <v>27</v>
      </c>
      <c r="X1620" s="18">
        <v>1576</v>
      </c>
      <c r="Y1620" s="5">
        <v>1.0506666666666666</v>
      </c>
    </row>
    <row r="1621" spans="1:25" ht="42.75" x14ac:dyDescent="0.4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20">
        <v>23</v>
      </c>
      <c r="M1621" t="b">
        <v>1</v>
      </c>
      <c r="N1621" t="s">
        <v>8276</v>
      </c>
      <c r="O1621" s="5">
        <f t="shared" si="125"/>
        <v>1.3333333333333333</v>
      </c>
      <c r="P1621" s="18">
        <f t="shared" si="126"/>
        <v>86.956521739130437</v>
      </c>
      <c r="Q1621" t="s">
        <v>8326</v>
      </c>
      <c r="R1621" t="s">
        <v>8327</v>
      </c>
      <c r="S1621" s="10">
        <f t="shared" si="127"/>
        <v>41876.18618055556</v>
      </c>
      <c r="T1621" s="11">
        <f t="shared" si="128"/>
        <v>41897.18618055556</v>
      </c>
      <c r="U1621">
        <f t="shared" si="129"/>
        <v>21</v>
      </c>
      <c r="W1621" s="20">
        <v>23</v>
      </c>
      <c r="X1621" s="18">
        <v>2000</v>
      </c>
      <c r="Y1621" s="5">
        <v>1.3333333333333333</v>
      </c>
    </row>
    <row r="1622" spans="1:25" ht="28.5" x14ac:dyDescent="0.4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20">
        <v>17</v>
      </c>
      <c r="M1622" t="b">
        <v>1</v>
      </c>
      <c r="N1622" t="s">
        <v>8276</v>
      </c>
      <c r="O1622" s="5">
        <f t="shared" si="125"/>
        <v>1.1299999999999999</v>
      </c>
      <c r="P1622" s="18">
        <f t="shared" si="126"/>
        <v>66.470588235294116</v>
      </c>
      <c r="Q1622" t="s">
        <v>8326</v>
      </c>
      <c r="R1622" t="s">
        <v>8327</v>
      </c>
      <c r="S1622" s="10">
        <f t="shared" si="127"/>
        <v>41321.339583333334</v>
      </c>
      <c r="T1622" s="11">
        <f t="shared" si="128"/>
        <v>41328.339583333334</v>
      </c>
      <c r="U1622">
        <f t="shared" si="129"/>
        <v>7</v>
      </c>
      <c r="W1622" s="20">
        <v>17</v>
      </c>
      <c r="X1622" s="18">
        <v>1130</v>
      </c>
      <c r="Y1622" s="5">
        <v>1.1299999999999999</v>
      </c>
    </row>
    <row r="1623" spans="1:25" ht="42.75" x14ac:dyDescent="0.4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20">
        <v>37</v>
      </c>
      <c r="M1623" t="b">
        <v>1</v>
      </c>
      <c r="N1623" t="s">
        <v>8276</v>
      </c>
      <c r="O1623" s="5">
        <f t="shared" si="125"/>
        <v>1.212</v>
      </c>
      <c r="P1623" s="18">
        <f t="shared" si="126"/>
        <v>163.78378378378378</v>
      </c>
      <c r="Q1623" t="s">
        <v>8326</v>
      </c>
      <c r="R1623" t="s">
        <v>8327</v>
      </c>
      <c r="S1623" s="10">
        <f t="shared" si="127"/>
        <v>41003.60665509259</v>
      </c>
      <c r="T1623" s="11">
        <f t="shared" si="128"/>
        <v>41057.165972222225</v>
      </c>
      <c r="U1623">
        <f t="shared" si="129"/>
        <v>54</v>
      </c>
      <c r="W1623" s="20">
        <v>37</v>
      </c>
      <c r="X1623" s="18">
        <v>6060</v>
      </c>
      <c r="Y1623" s="5">
        <v>1.212</v>
      </c>
    </row>
    <row r="1624" spans="1:25" ht="42.75" x14ac:dyDescent="0.4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20">
        <v>65</v>
      </c>
      <c r="M1624" t="b">
        <v>1</v>
      </c>
      <c r="N1624" t="s">
        <v>8276</v>
      </c>
      <c r="O1624" s="5">
        <f t="shared" si="125"/>
        <v>1.0172463768115942</v>
      </c>
      <c r="P1624" s="18">
        <f t="shared" si="126"/>
        <v>107.98461538461538</v>
      </c>
      <c r="Q1624" t="s">
        <v>8326</v>
      </c>
      <c r="R1624" t="s">
        <v>8327</v>
      </c>
      <c r="S1624" s="10">
        <f t="shared" si="127"/>
        <v>41950.29483796296</v>
      </c>
      <c r="T1624" s="11">
        <f t="shared" si="128"/>
        <v>41990.332638888889</v>
      </c>
      <c r="U1624">
        <f t="shared" si="129"/>
        <v>40</v>
      </c>
      <c r="W1624" s="20">
        <v>65</v>
      </c>
      <c r="X1624" s="18">
        <v>7019</v>
      </c>
      <c r="Y1624" s="5">
        <v>1.0172463768115942</v>
      </c>
    </row>
    <row r="1625" spans="1:25" ht="42.75" x14ac:dyDescent="0.4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20">
        <v>18</v>
      </c>
      <c r="M1625" t="b">
        <v>1</v>
      </c>
      <c r="N1625" t="s">
        <v>8276</v>
      </c>
      <c r="O1625" s="5">
        <f t="shared" si="125"/>
        <v>1.0106666666666666</v>
      </c>
      <c r="P1625" s="18">
        <f t="shared" si="126"/>
        <v>42.111111111111114</v>
      </c>
      <c r="Q1625" t="s">
        <v>8326</v>
      </c>
      <c r="R1625" t="s">
        <v>8327</v>
      </c>
      <c r="S1625" s="10">
        <f t="shared" si="127"/>
        <v>41453.688530092593</v>
      </c>
      <c r="T1625" s="11">
        <f t="shared" si="128"/>
        <v>41513.688530092593</v>
      </c>
      <c r="U1625">
        <f t="shared" si="129"/>
        <v>60</v>
      </c>
      <c r="W1625" s="20">
        <v>18</v>
      </c>
      <c r="X1625" s="18">
        <v>758</v>
      </c>
      <c r="Y1625" s="5">
        <v>1.0106666666666666</v>
      </c>
    </row>
    <row r="1626" spans="1:25" ht="28.5" x14ac:dyDescent="0.4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20">
        <v>25</v>
      </c>
      <c r="M1626" t="b">
        <v>1</v>
      </c>
      <c r="N1626" t="s">
        <v>8276</v>
      </c>
      <c r="O1626" s="5">
        <f t="shared" si="125"/>
        <v>1.18</v>
      </c>
      <c r="P1626" s="18">
        <f t="shared" si="126"/>
        <v>47.2</v>
      </c>
      <c r="Q1626" t="s">
        <v>8326</v>
      </c>
      <c r="R1626" t="s">
        <v>8327</v>
      </c>
      <c r="S1626" s="10">
        <f t="shared" si="127"/>
        <v>41243.367303240739</v>
      </c>
      <c r="T1626" s="11">
        <f t="shared" si="128"/>
        <v>41283.367303240739</v>
      </c>
      <c r="U1626">
        <f t="shared" si="129"/>
        <v>40</v>
      </c>
      <c r="W1626" s="20">
        <v>25</v>
      </c>
      <c r="X1626" s="18">
        <v>1180</v>
      </c>
      <c r="Y1626" s="5">
        <v>1.18</v>
      </c>
    </row>
    <row r="1627" spans="1:25" ht="42.75" x14ac:dyDescent="0.4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20">
        <v>104</v>
      </c>
      <c r="M1627" t="b">
        <v>1</v>
      </c>
      <c r="N1627" t="s">
        <v>8276</v>
      </c>
      <c r="O1627" s="5">
        <f t="shared" si="125"/>
        <v>1.5533333333333332</v>
      </c>
      <c r="P1627" s="18">
        <f t="shared" si="126"/>
        <v>112.01923076923077</v>
      </c>
      <c r="Q1627" t="s">
        <v>8326</v>
      </c>
      <c r="R1627" t="s">
        <v>8327</v>
      </c>
      <c r="S1627" s="10">
        <f t="shared" si="127"/>
        <v>41135.699687500004</v>
      </c>
      <c r="T1627" s="11">
        <f t="shared" si="128"/>
        <v>41163.699687500004</v>
      </c>
      <c r="U1627">
        <f t="shared" si="129"/>
        <v>28</v>
      </c>
      <c r="W1627" s="20">
        <v>104</v>
      </c>
      <c r="X1627" s="18">
        <v>11650</v>
      </c>
      <c r="Y1627" s="5">
        <v>1.5533333333333332</v>
      </c>
    </row>
    <row r="1628" spans="1:25" ht="42.75" x14ac:dyDescent="0.4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20">
        <v>108</v>
      </c>
      <c r="M1628" t="b">
        <v>1</v>
      </c>
      <c r="N1628" t="s">
        <v>8276</v>
      </c>
      <c r="O1628" s="5">
        <f t="shared" si="125"/>
        <v>1.0118750000000001</v>
      </c>
      <c r="P1628" s="18">
        <f t="shared" si="126"/>
        <v>74.953703703703709</v>
      </c>
      <c r="Q1628" t="s">
        <v>8326</v>
      </c>
      <c r="R1628" t="s">
        <v>8327</v>
      </c>
      <c r="S1628" s="10">
        <f t="shared" si="127"/>
        <v>41579.847997685189</v>
      </c>
      <c r="T1628" s="11">
        <f t="shared" si="128"/>
        <v>41609.889664351853</v>
      </c>
      <c r="U1628">
        <f t="shared" si="129"/>
        <v>30</v>
      </c>
      <c r="W1628" s="20">
        <v>108</v>
      </c>
      <c r="X1628" s="18">
        <v>8095</v>
      </c>
      <c r="Y1628" s="5">
        <v>1.0118750000000001</v>
      </c>
    </row>
    <row r="1629" spans="1:25" ht="42.75" x14ac:dyDescent="0.4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20">
        <v>38</v>
      </c>
      <c r="M1629" t="b">
        <v>1</v>
      </c>
      <c r="N1629" t="s">
        <v>8276</v>
      </c>
      <c r="O1629" s="5">
        <f t="shared" si="125"/>
        <v>1.17</v>
      </c>
      <c r="P1629" s="18">
        <f t="shared" si="126"/>
        <v>61.578947368421055</v>
      </c>
      <c r="Q1629" t="s">
        <v>8326</v>
      </c>
      <c r="R1629" t="s">
        <v>8327</v>
      </c>
      <c r="S1629" s="10">
        <f t="shared" si="127"/>
        <v>41205.707048611112</v>
      </c>
      <c r="T1629" s="11">
        <f t="shared" si="128"/>
        <v>41239.207638888889</v>
      </c>
      <c r="U1629">
        <f t="shared" si="129"/>
        <v>34</v>
      </c>
      <c r="W1629" s="20">
        <v>38</v>
      </c>
      <c r="X1629" s="18">
        <v>2340</v>
      </c>
      <c r="Y1629" s="5">
        <v>1.17</v>
      </c>
    </row>
    <row r="1630" spans="1:25" ht="28.5" x14ac:dyDescent="0.4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20">
        <v>88</v>
      </c>
      <c r="M1630" t="b">
        <v>1</v>
      </c>
      <c r="N1630" t="s">
        <v>8276</v>
      </c>
      <c r="O1630" s="5">
        <f t="shared" si="125"/>
        <v>1.00925</v>
      </c>
      <c r="P1630" s="18">
        <f t="shared" si="126"/>
        <v>45.875</v>
      </c>
      <c r="Q1630" t="s">
        <v>8326</v>
      </c>
      <c r="R1630" t="s">
        <v>8327</v>
      </c>
      <c r="S1630" s="10">
        <f t="shared" si="127"/>
        <v>41774.737060185187</v>
      </c>
      <c r="T1630" s="11">
        <f t="shared" si="128"/>
        <v>41807.737060185187</v>
      </c>
      <c r="U1630">
        <f t="shared" si="129"/>
        <v>33</v>
      </c>
      <c r="W1630" s="20">
        <v>88</v>
      </c>
      <c r="X1630" s="18">
        <v>4037</v>
      </c>
      <c r="Y1630" s="5">
        <v>1.00925</v>
      </c>
    </row>
    <row r="1631" spans="1:25" ht="28.5" x14ac:dyDescent="0.4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20">
        <v>82</v>
      </c>
      <c r="M1631" t="b">
        <v>1</v>
      </c>
      <c r="N1631" t="s">
        <v>8276</v>
      </c>
      <c r="O1631" s="5">
        <f t="shared" si="125"/>
        <v>1.0366666666666666</v>
      </c>
      <c r="P1631" s="18">
        <f t="shared" si="126"/>
        <v>75.853658536585371</v>
      </c>
      <c r="Q1631" t="s">
        <v>8326</v>
      </c>
      <c r="R1631" t="s">
        <v>8327</v>
      </c>
      <c r="S1631" s="10">
        <f t="shared" si="127"/>
        <v>41645.867280092592</v>
      </c>
      <c r="T1631" s="11">
        <f t="shared" si="128"/>
        <v>41690.867280092592</v>
      </c>
      <c r="U1631">
        <f t="shared" si="129"/>
        <v>45</v>
      </c>
      <c r="W1631" s="20">
        <v>82</v>
      </c>
      <c r="X1631" s="18">
        <v>6220</v>
      </c>
      <c r="Y1631" s="5">
        <v>1.0366666666666666</v>
      </c>
    </row>
    <row r="1632" spans="1:25" ht="42.75" x14ac:dyDescent="0.4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20">
        <v>126</v>
      </c>
      <c r="M1632" t="b">
        <v>1</v>
      </c>
      <c r="N1632" t="s">
        <v>8276</v>
      </c>
      <c r="O1632" s="5">
        <f t="shared" si="125"/>
        <v>2.6524999999999999</v>
      </c>
      <c r="P1632" s="18">
        <f t="shared" si="126"/>
        <v>84.206349206349202</v>
      </c>
      <c r="Q1632" t="s">
        <v>8326</v>
      </c>
      <c r="R1632" t="s">
        <v>8327</v>
      </c>
      <c r="S1632" s="10">
        <f t="shared" si="127"/>
        <v>40939.837673611109</v>
      </c>
      <c r="T1632" s="11">
        <f t="shared" si="128"/>
        <v>40970.290972222225</v>
      </c>
      <c r="U1632">
        <f t="shared" si="129"/>
        <v>31</v>
      </c>
      <c r="W1632" s="20">
        <v>126</v>
      </c>
      <c r="X1632" s="18">
        <v>10610</v>
      </c>
      <c r="Y1632" s="5">
        <v>2.6524999999999999</v>
      </c>
    </row>
    <row r="1633" spans="1:25" ht="42.75" x14ac:dyDescent="0.4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20">
        <v>133</v>
      </c>
      <c r="M1633" t="b">
        <v>1</v>
      </c>
      <c r="N1633" t="s">
        <v>8276</v>
      </c>
      <c r="O1633" s="5">
        <f t="shared" si="125"/>
        <v>1.5590999999999999</v>
      </c>
      <c r="P1633" s="18">
        <f t="shared" si="126"/>
        <v>117.22556390977444</v>
      </c>
      <c r="Q1633" t="s">
        <v>8326</v>
      </c>
      <c r="R1633" t="s">
        <v>8327</v>
      </c>
      <c r="S1633" s="10">
        <f t="shared" si="127"/>
        <v>41164.859502314815</v>
      </c>
      <c r="T1633" s="11">
        <f t="shared" si="128"/>
        <v>41194.859502314815</v>
      </c>
      <c r="U1633">
        <f t="shared" si="129"/>
        <v>30</v>
      </c>
      <c r="W1633" s="20">
        <v>133</v>
      </c>
      <c r="X1633" s="18">
        <v>15591</v>
      </c>
      <c r="Y1633" s="5">
        <v>1.5590999999999999</v>
      </c>
    </row>
    <row r="1634" spans="1:25" ht="42.75" x14ac:dyDescent="0.4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20">
        <v>47</v>
      </c>
      <c r="M1634" t="b">
        <v>1</v>
      </c>
      <c r="N1634" t="s">
        <v>8276</v>
      </c>
      <c r="O1634" s="5">
        <f t="shared" si="125"/>
        <v>1.0162500000000001</v>
      </c>
      <c r="P1634" s="18">
        <f t="shared" si="126"/>
        <v>86.489361702127653</v>
      </c>
      <c r="Q1634" t="s">
        <v>8326</v>
      </c>
      <c r="R1634" t="s">
        <v>8327</v>
      </c>
      <c r="S1634" s="10">
        <f t="shared" si="127"/>
        <v>40750.340902777774</v>
      </c>
      <c r="T1634" s="11">
        <f t="shared" si="128"/>
        <v>40810.340902777774</v>
      </c>
      <c r="U1634">
        <f t="shared" si="129"/>
        <v>60</v>
      </c>
      <c r="W1634" s="20">
        <v>47</v>
      </c>
      <c r="X1634" s="18">
        <v>4065</v>
      </c>
      <c r="Y1634" s="5">
        <v>1.0162500000000001</v>
      </c>
    </row>
    <row r="1635" spans="1:25" ht="42.75" x14ac:dyDescent="0.4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20">
        <v>58</v>
      </c>
      <c r="M1635" t="b">
        <v>1</v>
      </c>
      <c r="N1635" t="s">
        <v>8276</v>
      </c>
      <c r="O1635" s="5">
        <f t="shared" si="125"/>
        <v>1</v>
      </c>
      <c r="P1635" s="18">
        <f t="shared" si="126"/>
        <v>172.41379310344828</v>
      </c>
      <c r="Q1635" t="s">
        <v>8326</v>
      </c>
      <c r="R1635" t="s">
        <v>8327</v>
      </c>
      <c r="S1635" s="10">
        <f t="shared" si="127"/>
        <v>40896.883750000001</v>
      </c>
      <c r="T1635" s="11">
        <f t="shared" si="128"/>
        <v>40924.208333333336</v>
      </c>
      <c r="U1635">
        <f t="shared" si="129"/>
        <v>28</v>
      </c>
      <c r="W1635" s="20">
        <v>58</v>
      </c>
      <c r="X1635" s="18">
        <v>10000</v>
      </c>
      <c r="Y1635" s="5">
        <v>1</v>
      </c>
    </row>
    <row r="1636" spans="1:25" ht="28.5" x14ac:dyDescent="0.4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20">
        <v>32</v>
      </c>
      <c r="M1636" t="b">
        <v>1</v>
      </c>
      <c r="N1636" t="s">
        <v>8276</v>
      </c>
      <c r="O1636" s="5">
        <f t="shared" si="125"/>
        <v>1.0049999999999999</v>
      </c>
      <c r="P1636" s="18">
        <f t="shared" si="126"/>
        <v>62.8125</v>
      </c>
      <c r="Q1636" t="s">
        <v>8326</v>
      </c>
      <c r="R1636" t="s">
        <v>8327</v>
      </c>
      <c r="S1636" s="10">
        <f t="shared" si="127"/>
        <v>40658.189826388887</v>
      </c>
      <c r="T1636" s="11">
        <f t="shared" si="128"/>
        <v>40696.249305555553</v>
      </c>
      <c r="U1636">
        <f t="shared" si="129"/>
        <v>38</v>
      </c>
      <c r="W1636" s="20">
        <v>32</v>
      </c>
      <c r="X1636" s="18">
        <v>2010</v>
      </c>
      <c r="Y1636" s="5">
        <v>1.0049999999999999</v>
      </c>
    </row>
    <row r="1637" spans="1:25" ht="42.75" x14ac:dyDescent="0.4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20">
        <v>37</v>
      </c>
      <c r="M1637" t="b">
        <v>1</v>
      </c>
      <c r="N1637" t="s">
        <v>8276</v>
      </c>
      <c r="O1637" s="5">
        <f t="shared" si="125"/>
        <v>1.2529999999999999</v>
      </c>
      <c r="P1637" s="18">
        <f t="shared" si="126"/>
        <v>67.729729729729726</v>
      </c>
      <c r="Q1637" t="s">
        <v>8326</v>
      </c>
      <c r="R1637" t="s">
        <v>8327</v>
      </c>
      <c r="S1637" s="10">
        <f t="shared" si="127"/>
        <v>42502.868761574078</v>
      </c>
      <c r="T1637" s="11">
        <f t="shared" si="128"/>
        <v>42562.868761574078</v>
      </c>
      <c r="U1637">
        <f t="shared" si="129"/>
        <v>60</v>
      </c>
      <c r="W1637" s="20">
        <v>37</v>
      </c>
      <c r="X1637" s="18">
        <v>2506</v>
      </c>
      <c r="Y1637" s="5">
        <v>1.2529999999999999</v>
      </c>
    </row>
    <row r="1638" spans="1:25" ht="42.75" x14ac:dyDescent="0.4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20">
        <v>87</v>
      </c>
      <c r="M1638" t="b">
        <v>1</v>
      </c>
      <c r="N1638" t="s">
        <v>8276</v>
      </c>
      <c r="O1638" s="5">
        <f t="shared" si="125"/>
        <v>1.0355555555555556</v>
      </c>
      <c r="P1638" s="18">
        <f t="shared" si="126"/>
        <v>53.5632183908046</v>
      </c>
      <c r="Q1638" t="s">
        <v>8326</v>
      </c>
      <c r="R1638" t="s">
        <v>8327</v>
      </c>
      <c r="S1638" s="10">
        <f t="shared" si="127"/>
        <v>40663.08666666667</v>
      </c>
      <c r="T1638" s="11">
        <f t="shared" si="128"/>
        <v>40706.166666666664</v>
      </c>
      <c r="U1638">
        <f t="shared" si="129"/>
        <v>43</v>
      </c>
      <c r="W1638" s="20">
        <v>87</v>
      </c>
      <c r="X1638" s="18">
        <v>4660</v>
      </c>
      <c r="Y1638" s="5">
        <v>1.0355555555555556</v>
      </c>
    </row>
    <row r="1639" spans="1:25" ht="42.75" x14ac:dyDescent="0.4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20">
        <v>15</v>
      </c>
      <c r="M1639" t="b">
        <v>1</v>
      </c>
      <c r="N1639" t="s">
        <v>8276</v>
      </c>
      <c r="O1639" s="5">
        <f t="shared" si="125"/>
        <v>1.038</v>
      </c>
      <c r="P1639" s="18">
        <f t="shared" si="126"/>
        <v>34.6</v>
      </c>
      <c r="Q1639" t="s">
        <v>8326</v>
      </c>
      <c r="R1639" t="s">
        <v>8327</v>
      </c>
      <c r="S1639" s="10">
        <f t="shared" si="127"/>
        <v>40122.751620370371</v>
      </c>
      <c r="T1639" s="11">
        <f t="shared" si="128"/>
        <v>40178.98541666667</v>
      </c>
      <c r="U1639">
        <f t="shared" si="129"/>
        <v>56</v>
      </c>
      <c r="W1639" s="20">
        <v>15</v>
      </c>
      <c r="X1639" s="18">
        <v>519</v>
      </c>
      <c r="Y1639" s="5">
        <v>1.038</v>
      </c>
    </row>
    <row r="1640" spans="1:25" ht="28.5" x14ac:dyDescent="0.4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20">
        <v>27</v>
      </c>
      <c r="M1640" t="b">
        <v>1</v>
      </c>
      <c r="N1640" t="s">
        <v>8276</v>
      </c>
      <c r="O1640" s="5">
        <f t="shared" si="125"/>
        <v>1.05</v>
      </c>
      <c r="P1640" s="18">
        <f t="shared" si="126"/>
        <v>38.888888888888886</v>
      </c>
      <c r="Q1640" t="s">
        <v>8326</v>
      </c>
      <c r="R1640" t="s">
        <v>8327</v>
      </c>
      <c r="S1640" s="10">
        <f t="shared" si="127"/>
        <v>41288.68712962963</v>
      </c>
      <c r="T1640" s="11">
        <f t="shared" si="128"/>
        <v>41333.892361111109</v>
      </c>
      <c r="U1640">
        <f t="shared" si="129"/>
        <v>45</v>
      </c>
      <c r="W1640" s="20">
        <v>27</v>
      </c>
      <c r="X1640" s="18">
        <v>1050</v>
      </c>
      <c r="Y1640" s="5">
        <v>1.05</v>
      </c>
    </row>
    <row r="1641" spans="1:25" ht="42.75" x14ac:dyDescent="0.4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20">
        <v>19</v>
      </c>
      <c r="M1641" t="b">
        <v>1</v>
      </c>
      <c r="N1641" t="s">
        <v>8276</v>
      </c>
      <c r="O1641" s="5">
        <f t="shared" si="125"/>
        <v>1</v>
      </c>
      <c r="P1641" s="18">
        <f t="shared" si="126"/>
        <v>94.736842105263165</v>
      </c>
      <c r="Q1641" t="s">
        <v>8326</v>
      </c>
      <c r="R1641" t="s">
        <v>8327</v>
      </c>
      <c r="S1641" s="10">
        <f t="shared" si="127"/>
        <v>40941.652372685188</v>
      </c>
      <c r="T1641" s="11">
        <f t="shared" si="128"/>
        <v>40971.652372685188</v>
      </c>
      <c r="U1641">
        <f t="shared" si="129"/>
        <v>30</v>
      </c>
      <c r="W1641" s="20">
        <v>19</v>
      </c>
      <c r="X1641" s="18">
        <v>1800</v>
      </c>
      <c r="Y1641" s="5">
        <v>1</v>
      </c>
    </row>
    <row r="1642" spans="1:25" ht="42.75" x14ac:dyDescent="0.4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20">
        <v>17</v>
      </c>
      <c r="M1642" t="b">
        <v>1</v>
      </c>
      <c r="N1642" t="s">
        <v>8276</v>
      </c>
      <c r="O1642" s="5">
        <f t="shared" si="125"/>
        <v>1.6986000000000001</v>
      </c>
      <c r="P1642" s="18">
        <f t="shared" si="126"/>
        <v>39.967058823529413</v>
      </c>
      <c r="Q1642" t="s">
        <v>8326</v>
      </c>
      <c r="R1642" t="s">
        <v>8327</v>
      </c>
      <c r="S1642" s="10">
        <f t="shared" si="127"/>
        <v>40379.23096064815</v>
      </c>
      <c r="T1642" s="11">
        <f t="shared" si="128"/>
        <v>40393.082638888889</v>
      </c>
      <c r="U1642">
        <f t="shared" si="129"/>
        <v>14</v>
      </c>
      <c r="W1642" s="20">
        <v>17</v>
      </c>
      <c r="X1642" s="18">
        <v>679.44</v>
      </c>
      <c r="Y1642" s="5">
        <v>1.6986000000000001</v>
      </c>
    </row>
    <row r="1643" spans="1:25" ht="28.5" x14ac:dyDescent="0.4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20">
        <v>26</v>
      </c>
      <c r="M1643" t="b">
        <v>1</v>
      </c>
      <c r="N1643" t="s">
        <v>8292</v>
      </c>
      <c r="O1643" s="5">
        <f t="shared" si="125"/>
        <v>1.014</v>
      </c>
      <c r="P1643" s="18">
        <f t="shared" si="126"/>
        <v>97.5</v>
      </c>
      <c r="Q1643" t="s">
        <v>8326</v>
      </c>
      <c r="R1643" t="s">
        <v>8347</v>
      </c>
      <c r="S1643" s="10">
        <f t="shared" si="127"/>
        <v>41962.596574074079</v>
      </c>
      <c r="T1643" s="11">
        <f t="shared" si="128"/>
        <v>41992.596574074079</v>
      </c>
      <c r="U1643">
        <f t="shared" si="129"/>
        <v>30</v>
      </c>
      <c r="W1643" s="20">
        <v>26</v>
      </c>
      <c r="X1643" s="18">
        <v>2535</v>
      </c>
      <c r="Y1643" s="5">
        <v>1.014</v>
      </c>
    </row>
    <row r="1644" spans="1:25" ht="42.75" x14ac:dyDescent="0.4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20">
        <v>28</v>
      </c>
      <c r="M1644" t="b">
        <v>1</v>
      </c>
      <c r="N1644" t="s">
        <v>8292</v>
      </c>
      <c r="O1644" s="5">
        <f t="shared" si="125"/>
        <v>1</v>
      </c>
      <c r="P1644" s="18">
        <f t="shared" si="126"/>
        <v>42.857142857142854</v>
      </c>
      <c r="Q1644" t="s">
        <v>8326</v>
      </c>
      <c r="R1644" t="s">
        <v>8347</v>
      </c>
      <c r="S1644" s="10">
        <f t="shared" si="127"/>
        <v>40688.024618055555</v>
      </c>
      <c r="T1644" s="11">
        <f t="shared" si="128"/>
        <v>40708.024618055555</v>
      </c>
      <c r="U1644">
        <f t="shared" si="129"/>
        <v>20</v>
      </c>
      <c r="W1644" s="20">
        <v>28</v>
      </c>
      <c r="X1644" s="18">
        <v>1200</v>
      </c>
      <c r="Y1644" s="5">
        <v>1</v>
      </c>
    </row>
    <row r="1645" spans="1:25" ht="28.5" x14ac:dyDescent="0.4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20">
        <v>37</v>
      </c>
      <c r="M1645" t="b">
        <v>1</v>
      </c>
      <c r="N1645" t="s">
        <v>8292</v>
      </c>
      <c r="O1645" s="5">
        <f t="shared" si="125"/>
        <v>1.2470000000000001</v>
      </c>
      <c r="P1645" s="18">
        <f t="shared" si="126"/>
        <v>168.51351351351352</v>
      </c>
      <c r="Q1645" t="s">
        <v>8326</v>
      </c>
      <c r="R1645" t="s">
        <v>8347</v>
      </c>
      <c r="S1645" s="10">
        <f t="shared" si="127"/>
        <v>41146.824212962965</v>
      </c>
      <c r="T1645" s="11">
        <f t="shared" si="128"/>
        <v>41176.824212962965</v>
      </c>
      <c r="U1645">
        <f t="shared" si="129"/>
        <v>30</v>
      </c>
      <c r="W1645" s="20">
        <v>37</v>
      </c>
      <c r="X1645" s="18">
        <v>6235</v>
      </c>
      <c r="Y1645" s="5">
        <v>1.2470000000000001</v>
      </c>
    </row>
    <row r="1646" spans="1:25" ht="42.75" x14ac:dyDescent="0.4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20">
        <v>128</v>
      </c>
      <c r="M1646" t="b">
        <v>1</v>
      </c>
      <c r="N1646" t="s">
        <v>8292</v>
      </c>
      <c r="O1646" s="5">
        <f t="shared" si="125"/>
        <v>1.095</v>
      </c>
      <c r="P1646" s="18">
        <f t="shared" si="126"/>
        <v>85.546875</v>
      </c>
      <c r="Q1646" t="s">
        <v>8326</v>
      </c>
      <c r="R1646" t="s">
        <v>8347</v>
      </c>
      <c r="S1646" s="10">
        <f t="shared" si="127"/>
        <v>41175.05972222222</v>
      </c>
      <c r="T1646" s="11">
        <f t="shared" si="128"/>
        <v>41235.101388888892</v>
      </c>
      <c r="U1646">
        <f t="shared" si="129"/>
        <v>60</v>
      </c>
      <c r="W1646" s="20">
        <v>128</v>
      </c>
      <c r="X1646" s="18">
        <v>10950</v>
      </c>
      <c r="Y1646" s="5">
        <v>1.095</v>
      </c>
    </row>
    <row r="1647" spans="1:25" ht="42.75" x14ac:dyDescent="0.4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20">
        <v>10</v>
      </c>
      <c r="M1647" t="b">
        <v>1</v>
      </c>
      <c r="N1647" t="s">
        <v>8292</v>
      </c>
      <c r="O1647" s="5">
        <f t="shared" si="125"/>
        <v>1.1080000000000001</v>
      </c>
      <c r="P1647" s="18">
        <f t="shared" si="126"/>
        <v>554</v>
      </c>
      <c r="Q1647" t="s">
        <v>8326</v>
      </c>
      <c r="R1647" t="s">
        <v>8347</v>
      </c>
      <c r="S1647" s="10">
        <f t="shared" si="127"/>
        <v>41521.617361111108</v>
      </c>
      <c r="T1647" s="11">
        <f t="shared" si="128"/>
        <v>41535.617361111108</v>
      </c>
      <c r="U1647">
        <f t="shared" si="129"/>
        <v>14</v>
      </c>
      <c r="W1647" s="20">
        <v>10</v>
      </c>
      <c r="X1647" s="18">
        <v>5540</v>
      </c>
      <c r="Y1647" s="5">
        <v>1.1080000000000001</v>
      </c>
    </row>
    <row r="1648" spans="1:25" ht="42.75" x14ac:dyDescent="0.4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20">
        <v>83</v>
      </c>
      <c r="M1648" t="b">
        <v>1</v>
      </c>
      <c r="N1648" t="s">
        <v>8292</v>
      </c>
      <c r="O1648" s="5">
        <f t="shared" si="125"/>
        <v>1.1020000000000001</v>
      </c>
      <c r="P1648" s="18">
        <f t="shared" si="126"/>
        <v>26.554216867469879</v>
      </c>
      <c r="Q1648" t="s">
        <v>8326</v>
      </c>
      <c r="R1648" t="s">
        <v>8347</v>
      </c>
      <c r="S1648" s="10">
        <f t="shared" si="127"/>
        <v>41833.450266203705</v>
      </c>
      <c r="T1648" s="11">
        <f t="shared" si="128"/>
        <v>41865.757638888892</v>
      </c>
      <c r="U1648">
        <f t="shared" si="129"/>
        <v>32</v>
      </c>
      <c r="W1648" s="20">
        <v>83</v>
      </c>
      <c r="X1648" s="18">
        <v>2204</v>
      </c>
      <c r="Y1648" s="5">
        <v>1.1020000000000001</v>
      </c>
    </row>
    <row r="1649" spans="1:25" ht="42.75" x14ac:dyDescent="0.4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20">
        <v>46</v>
      </c>
      <c r="M1649" t="b">
        <v>1</v>
      </c>
      <c r="N1649" t="s">
        <v>8292</v>
      </c>
      <c r="O1649" s="5">
        <f t="shared" si="125"/>
        <v>1.0471999999999999</v>
      </c>
      <c r="P1649" s="18">
        <f t="shared" si="126"/>
        <v>113.82608695652173</v>
      </c>
      <c r="Q1649" t="s">
        <v>8326</v>
      </c>
      <c r="R1649" t="s">
        <v>8347</v>
      </c>
      <c r="S1649" s="10">
        <f t="shared" si="127"/>
        <v>41039.409456018519</v>
      </c>
      <c r="T1649" s="11">
        <f t="shared" si="128"/>
        <v>41069.409456018519</v>
      </c>
      <c r="U1649">
        <f t="shared" si="129"/>
        <v>30</v>
      </c>
      <c r="W1649" s="20">
        <v>46</v>
      </c>
      <c r="X1649" s="18">
        <v>5236</v>
      </c>
      <c r="Y1649" s="5">
        <v>1.0471999999999999</v>
      </c>
    </row>
    <row r="1650" spans="1:25" ht="42.75" x14ac:dyDescent="0.4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20">
        <v>90</v>
      </c>
      <c r="M1650" t="b">
        <v>1</v>
      </c>
      <c r="N1650" t="s">
        <v>8292</v>
      </c>
      <c r="O1650" s="5">
        <f t="shared" si="125"/>
        <v>1.2526086956521738</v>
      </c>
      <c r="P1650" s="18">
        <f t="shared" si="126"/>
        <v>32.011111111111113</v>
      </c>
      <c r="Q1650" t="s">
        <v>8326</v>
      </c>
      <c r="R1650" t="s">
        <v>8347</v>
      </c>
      <c r="S1650" s="10">
        <f t="shared" si="127"/>
        <v>40592.704652777778</v>
      </c>
      <c r="T1650" s="11">
        <f t="shared" si="128"/>
        <v>40622.662986111114</v>
      </c>
      <c r="U1650">
        <f t="shared" si="129"/>
        <v>30</v>
      </c>
      <c r="W1650" s="20">
        <v>90</v>
      </c>
      <c r="X1650" s="18">
        <v>2881</v>
      </c>
      <c r="Y1650" s="5">
        <v>1.2526086956521738</v>
      </c>
    </row>
    <row r="1651" spans="1:25" ht="42.75" x14ac:dyDescent="0.4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20">
        <v>81</v>
      </c>
      <c r="M1651" t="b">
        <v>1</v>
      </c>
      <c r="N1651" t="s">
        <v>8292</v>
      </c>
      <c r="O1651" s="5">
        <f t="shared" si="125"/>
        <v>1.0058763157894737</v>
      </c>
      <c r="P1651" s="18">
        <f t="shared" si="126"/>
        <v>47.189259259259259</v>
      </c>
      <c r="Q1651" t="s">
        <v>8326</v>
      </c>
      <c r="R1651" t="s">
        <v>8347</v>
      </c>
      <c r="S1651" s="10">
        <f t="shared" si="127"/>
        <v>41737.684664351851</v>
      </c>
      <c r="T1651" s="11">
        <f t="shared" si="128"/>
        <v>41782.684664351851</v>
      </c>
      <c r="U1651">
        <f t="shared" si="129"/>
        <v>45</v>
      </c>
      <c r="W1651" s="20">
        <v>81</v>
      </c>
      <c r="X1651" s="18">
        <v>3822.33</v>
      </c>
      <c r="Y1651" s="5">
        <v>1.0058763157894737</v>
      </c>
    </row>
    <row r="1652" spans="1:25" ht="28.5" x14ac:dyDescent="0.4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20">
        <v>32</v>
      </c>
      <c r="M1652" t="b">
        <v>1</v>
      </c>
      <c r="N1652" t="s">
        <v>8292</v>
      </c>
      <c r="O1652" s="5">
        <f t="shared" si="125"/>
        <v>1.4155</v>
      </c>
      <c r="P1652" s="18">
        <f t="shared" si="126"/>
        <v>88.46875</v>
      </c>
      <c r="Q1652" t="s">
        <v>8326</v>
      </c>
      <c r="R1652" t="s">
        <v>8347</v>
      </c>
      <c r="S1652" s="10">
        <f t="shared" si="127"/>
        <v>41526.435613425929</v>
      </c>
      <c r="T1652" s="11">
        <f t="shared" si="128"/>
        <v>41556.435613425929</v>
      </c>
      <c r="U1652">
        <f t="shared" si="129"/>
        <v>30</v>
      </c>
      <c r="W1652" s="20">
        <v>32</v>
      </c>
      <c r="X1652" s="18">
        <v>2831</v>
      </c>
      <c r="Y1652" s="5">
        <v>1.4155</v>
      </c>
    </row>
    <row r="1653" spans="1:25" ht="42.75" x14ac:dyDescent="0.4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20">
        <v>20</v>
      </c>
      <c r="M1653" t="b">
        <v>1</v>
      </c>
      <c r="N1653" t="s">
        <v>8292</v>
      </c>
      <c r="O1653" s="5">
        <f t="shared" si="125"/>
        <v>1.0075000000000001</v>
      </c>
      <c r="P1653" s="18">
        <f t="shared" si="126"/>
        <v>100.75</v>
      </c>
      <c r="Q1653" t="s">
        <v>8326</v>
      </c>
      <c r="R1653" t="s">
        <v>8347</v>
      </c>
      <c r="S1653" s="10">
        <f t="shared" si="127"/>
        <v>40625.900694444441</v>
      </c>
      <c r="T1653" s="11">
        <f t="shared" si="128"/>
        <v>40659.290972222225</v>
      </c>
      <c r="U1653">
        <f t="shared" si="129"/>
        <v>34</v>
      </c>
      <c r="W1653" s="20">
        <v>20</v>
      </c>
      <c r="X1653" s="18">
        <v>2015</v>
      </c>
      <c r="Y1653" s="5">
        <v>1.0075000000000001</v>
      </c>
    </row>
    <row r="1654" spans="1:25" ht="42.75" x14ac:dyDescent="0.4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20">
        <v>70</v>
      </c>
      <c r="M1654" t="b">
        <v>1</v>
      </c>
      <c r="N1654" t="s">
        <v>8292</v>
      </c>
      <c r="O1654" s="5">
        <f t="shared" si="125"/>
        <v>1.0066666666666666</v>
      </c>
      <c r="P1654" s="18">
        <f t="shared" si="126"/>
        <v>64.714285714285708</v>
      </c>
      <c r="Q1654" t="s">
        <v>8326</v>
      </c>
      <c r="R1654" t="s">
        <v>8347</v>
      </c>
      <c r="S1654" s="10">
        <f t="shared" si="127"/>
        <v>41572.492974537039</v>
      </c>
      <c r="T1654" s="11">
        <f t="shared" si="128"/>
        <v>41602.534641203703</v>
      </c>
      <c r="U1654">
        <f t="shared" si="129"/>
        <v>30</v>
      </c>
      <c r="W1654" s="20">
        <v>70</v>
      </c>
      <c r="X1654" s="18">
        <v>4530</v>
      </c>
      <c r="Y1654" s="5">
        <v>1.0066666666666666</v>
      </c>
    </row>
    <row r="1655" spans="1:25" ht="42.75" x14ac:dyDescent="0.4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20">
        <v>168</v>
      </c>
      <c r="M1655" t="b">
        <v>1</v>
      </c>
      <c r="N1655" t="s">
        <v>8292</v>
      </c>
      <c r="O1655" s="5">
        <f t="shared" si="125"/>
        <v>1.7423040000000001</v>
      </c>
      <c r="P1655" s="18">
        <f t="shared" si="126"/>
        <v>51.854285714285716</v>
      </c>
      <c r="Q1655" t="s">
        <v>8326</v>
      </c>
      <c r="R1655" t="s">
        <v>8347</v>
      </c>
      <c r="S1655" s="10">
        <f t="shared" si="127"/>
        <v>40626.834444444445</v>
      </c>
      <c r="T1655" s="11">
        <f t="shared" si="128"/>
        <v>40657.834444444445</v>
      </c>
      <c r="U1655">
        <f t="shared" si="129"/>
        <v>31</v>
      </c>
      <c r="W1655" s="20">
        <v>168</v>
      </c>
      <c r="X1655" s="18">
        <v>8711.52</v>
      </c>
      <c r="Y1655" s="5">
        <v>1.7423040000000001</v>
      </c>
    </row>
    <row r="1656" spans="1:25" ht="42.75" x14ac:dyDescent="0.4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20">
        <v>34</v>
      </c>
      <c r="M1656" t="b">
        <v>1</v>
      </c>
      <c r="N1656" t="s">
        <v>8292</v>
      </c>
      <c r="O1656" s="5">
        <f t="shared" si="125"/>
        <v>1.199090909090909</v>
      </c>
      <c r="P1656" s="18">
        <f t="shared" si="126"/>
        <v>38.794117647058826</v>
      </c>
      <c r="Q1656" t="s">
        <v>8326</v>
      </c>
      <c r="R1656" t="s">
        <v>8347</v>
      </c>
      <c r="S1656" s="10">
        <f t="shared" si="127"/>
        <v>40987.890740740739</v>
      </c>
      <c r="T1656" s="11">
        <f t="shared" si="128"/>
        <v>41017.890740740739</v>
      </c>
      <c r="U1656">
        <f t="shared" si="129"/>
        <v>30</v>
      </c>
      <c r="W1656" s="20">
        <v>34</v>
      </c>
      <c r="X1656" s="18">
        <v>1319</v>
      </c>
      <c r="Y1656" s="5">
        <v>1.199090909090909</v>
      </c>
    </row>
    <row r="1657" spans="1:25" ht="28.5" x14ac:dyDescent="0.4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20">
        <v>48</v>
      </c>
      <c r="M1657" t="b">
        <v>1</v>
      </c>
      <c r="N1657" t="s">
        <v>8292</v>
      </c>
      <c r="O1657" s="5">
        <f t="shared" si="125"/>
        <v>1.4286666666666668</v>
      </c>
      <c r="P1657" s="18">
        <f t="shared" si="126"/>
        <v>44.645833333333336</v>
      </c>
      <c r="Q1657" t="s">
        <v>8326</v>
      </c>
      <c r="R1657" t="s">
        <v>8347</v>
      </c>
      <c r="S1657" s="10">
        <f t="shared" si="127"/>
        <v>40974.791898148149</v>
      </c>
      <c r="T1657" s="11">
        <f t="shared" si="128"/>
        <v>41004.750231481477</v>
      </c>
      <c r="U1657">
        <f t="shared" si="129"/>
        <v>30</v>
      </c>
      <c r="W1657" s="20">
        <v>48</v>
      </c>
      <c r="X1657" s="18">
        <v>2143</v>
      </c>
      <c r="Y1657" s="5">
        <v>1.4286666666666668</v>
      </c>
    </row>
    <row r="1658" spans="1:25" ht="57" x14ac:dyDescent="0.4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20">
        <v>48</v>
      </c>
      <c r="M1658" t="b">
        <v>1</v>
      </c>
      <c r="N1658" t="s">
        <v>8292</v>
      </c>
      <c r="O1658" s="5">
        <f t="shared" si="125"/>
        <v>1.0033493333333334</v>
      </c>
      <c r="P1658" s="18">
        <f t="shared" si="126"/>
        <v>156.77333333333334</v>
      </c>
      <c r="Q1658" t="s">
        <v>8326</v>
      </c>
      <c r="R1658" t="s">
        <v>8347</v>
      </c>
      <c r="S1658" s="10">
        <f t="shared" si="127"/>
        <v>41226.928842592592</v>
      </c>
      <c r="T1658" s="11">
        <f t="shared" si="128"/>
        <v>41256.928842592592</v>
      </c>
      <c r="U1658">
        <f t="shared" si="129"/>
        <v>30</v>
      </c>
      <c r="W1658" s="20">
        <v>48</v>
      </c>
      <c r="X1658" s="18">
        <v>7525.12</v>
      </c>
      <c r="Y1658" s="5">
        <v>1.0033493333333334</v>
      </c>
    </row>
    <row r="1659" spans="1:25" ht="42.75" x14ac:dyDescent="0.4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20">
        <v>221</v>
      </c>
      <c r="M1659" t="b">
        <v>1</v>
      </c>
      <c r="N1659" t="s">
        <v>8292</v>
      </c>
      <c r="O1659" s="5">
        <f t="shared" si="125"/>
        <v>1.0493380000000001</v>
      </c>
      <c r="P1659" s="18">
        <f t="shared" si="126"/>
        <v>118.70339366515837</v>
      </c>
      <c r="Q1659" t="s">
        <v>8326</v>
      </c>
      <c r="R1659" t="s">
        <v>8347</v>
      </c>
      <c r="S1659" s="10">
        <f t="shared" si="127"/>
        <v>41023.782037037039</v>
      </c>
      <c r="T1659" s="11">
        <f t="shared" si="128"/>
        <v>41053.782037037039</v>
      </c>
      <c r="U1659">
        <f t="shared" si="129"/>
        <v>30</v>
      </c>
      <c r="W1659" s="20">
        <v>221</v>
      </c>
      <c r="X1659" s="18">
        <v>26233.45</v>
      </c>
      <c r="Y1659" s="5">
        <v>1.0493380000000001</v>
      </c>
    </row>
    <row r="1660" spans="1:25" ht="42.75" x14ac:dyDescent="0.4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20">
        <v>107</v>
      </c>
      <c r="M1660" t="b">
        <v>1</v>
      </c>
      <c r="N1660" t="s">
        <v>8292</v>
      </c>
      <c r="O1660" s="5">
        <f t="shared" si="125"/>
        <v>1.3223333333333334</v>
      </c>
      <c r="P1660" s="18">
        <f t="shared" si="126"/>
        <v>74.149532710280369</v>
      </c>
      <c r="Q1660" t="s">
        <v>8326</v>
      </c>
      <c r="R1660" t="s">
        <v>8347</v>
      </c>
      <c r="S1660" s="10">
        <f t="shared" si="127"/>
        <v>41223.22184027778</v>
      </c>
      <c r="T1660" s="11">
        <f t="shared" si="128"/>
        <v>41261.597222222219</v>
      </c>
      <c r="U1660">
        <f t="shared" si="129"/>
        <v>38</v>
      </c>
      <c r="W1660" s="20">
        <v>107</v>
      </c>
      <c r="X1660" s="18">
        <v>7934</v>
      </c>
      <c r="Y1660" s="5">
        <v>1.3223333333333334</v>
      </c>
    </row>
    <row r="1661" spans="1:25" ht="42.75" x14ac:dyDescent="0.4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20">
        <v>45</v>
      </c>
      <c r="M1661" t="b">
        <v>1</v>
      </c>
      <c r="N1661" t="s">
        <v>8292</v>
      </c>
      <c r="O1661" s="5">
        <f t="shared" si="125"/>
        <v>1.1279999999999999</v>
      </c>
      <c r="P1661" s="18">
        <f t="shared" si="126"/>
        <v>12.533333333333333</v>
      </c>
      <c r="Q1661" t="s">
        <v>8326</v>
      </c>
      <c r="R1661" t="s">
        <v>8347</v>
      </c>
      <c r="S1661" s="10">
        <f t="shared" si="127"/>
        <v>41596.913437499999</v>
      </c>
      <c r="T1661" s="11">
        <f t="shared" si="128"/>
        <v>41625.5</v>
      </c>
      <c r="U1661">
        <f t="shared" si="129"/>
        <v>29</v>
      </c>
      <c r="W1661" s="20">
        <v>45</v>
      </c>
      <c r="X1661" s="18">
        <v>564</v>
      </c>
      <c r="Y1661" s="5">
        <v>1.1279999999999999</v>
      </c>
    </row>
    <row r="1662" spans="1:25" ht="42.75" x14ac:dyDescent="0.4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20">
        <v>36</v>
      </c>
      <c r="M1662" t="b">
        <v>1</v>
      </c>
      <c r="N1662" t="s">
        <v>8292</v>
      </c>
      <c r="O1662" s="5">
        <f t="shared" si="125"/>
        <v>12.5375</v>
      </c>
      <c r="P1662" s="18">
        <f t="shared" si="126"/>
        <v>27.861111111111111</v>
      </c>
      <c r="Q1662" t="s">
        <v>8326</v>
      </c>
      <c r="R1662" t="s">
        <v>8347</v>
      </c>
      <c r="S1662" s="10">
        <f t="shared" si="127"/>
        <v>42459.693865740745</v>
      </c>
      <c r="T1662" s="11">
        <f t="shared" si="128"/>
        <v>42490.915972222225</v>
      </c>
      <c r="U1662">
        <f t="shared" si="129"/>
        <v>31</v>
      </c>
      <c r="W1662" s="20">
        <v>36</v>
      </c>
      <c r="X1662" s="18">
        <v>1003</v>
      </c>
      <c r="Y1662" s="5">
        <v>12.5375</v>
      </c>
    </row>
    <row r="1663" spans="1:25" ht="57" x14ac:dyDescent="0.4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20">
        <v>101</v>
      </c>
      <c r="M1663" t="b">
        <v>1</v>
      </c>
      <c r="N1663" t="s">
        <v>8292</v>
      </c>
      <c r="O1663" s="5">
        <f t="shared" si="125"/>
        <v>1.0250632911392406</v>
      </c>
      <c r="P1663" s="18">
        <f t="shared" si="126"/>
        <v>80.178217821782184</v>
      </c>
      <c r="Q1663" t="s">
        <v>8326</v>
      </c>
      <c r="R1663" t="s">
        <v>8347</v>
      </c>
      <c r="S1663" s="10">
        <f t="shared" si="127"/>
        <v>42343.998043981483</v>
      </c>
      <c r="T1663" s="11">
        <f t="shared" si="128"/>
        <v>42386.875</v>
      </c>
      <c r="U1663">
        <f t="shared" si="129"/>
        <v>43</v>
      </c>
      <c r="W1663" s="20">
        <v>101</v>
      </c>
      <c r="X1663" s="18">
        <v>8098</v>
      </c>
      <c r="Y1663" s="5">
        <v>1.0250632911392406</v>
      </c>
    </row>
    <row r="1664" spans="1:25" ht="42.75" x14ac:dyDescent="0.4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20">
        <v>62</v>
      </c>
      <c r="M1664" t="b">
        <v>1</v>
      </c>
      <c r="N1664" t="s">
        <v>8292</v>
      </c>
      <c r="O1664" s="5">
        <f t="shared" si="125"/>
        <v>1.026375</v>
      </c>
      <c r="P1664" s="18">
        <f t="shared" si="126"/>
        <v>132.43548387096774</v>
      </c>
      <c r="Q1664" t="s">
        <v>8326</v>
      </c>
      <c r="R1664" t="s">
        <v>8347</v>
      </c>
      <c r="S1664" s="10">
        <f t="shared" si="127"/>
        <v>40848.198333333334</v>
      </c>
      <c r="T1664" s="11">
        <f t="shared" si="128"/>
        <v>40908.239999999998</v>
      </c>
      <c r="U1664">
        <f t="shared" si="129"/>
        <v>60</v>
      </c>
      <c r="W1664" s="20">
        <v>62</v>
      </c>
      <c r="X1664" s="18">
        <v>8211</v>
      </c>
      <c r="Y1664" s="5">
        <v>1.026375</v>
      </c>
    </row>
    <row r="1665" spans="1:25" ht="28.5" x14ac:dyDescent="0.4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20">
        <v>32</v>
      </c>
      <c r="M1665" t="b">
        <v>1</v>
      </c>
      <c r="N1665" t="s">
        <v>8292</v>
      </c>
      <c r="O1665" s="5">
        <f t="shared" si="125"/>
        <v>1.08</v>
      </c>
      <c r="P1665" s="18">
        <f t="shared" si="126"/>
        <v>33.75</v>
      </c>
      <c r="Q1665" t="s">
        <v>8326</v>
      </c>
      <c r="R1665" t="s">
        <v>8347</v>
      </c>
      <c r="S1665" s="10">
        <f t="shared" si="127"/>
        <v>42006.02207175926</v>
      </c>
      <c r="T1665" s="11">
        <f t="shared" si="128"/>
        <v>42036.02207175926</v>
      </c>
      <c r="U1665">
        <f t="shared" si="129"/>
        <v>30</v>
      </c>
      <c r="W1665" s="20">
        <v>32</v>
      </c>
      <c r="X1665" s="18">
        <v>1080</v>
      </c>
      <c r="Y1665" s="5">
        <v>1.08</v>
      </c>
    </row>
    <row r="1666" spans="1:25" ht="42.75" x14ac:dyDescent="0.4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20">
        <v>89</v>
      </c>
      <c r="M1666" t="b">
        <v>1</v>
      </c>
      <c r="N1666" t="s">
        <v>8292</v>
      </c>
      <c r="O1666" s="5">
        <f t="shared" si="125"/>
        <v>1.2240879999999998</v>
      </c>
      <c r="P1666" s="18">
        <f t="shared" si="126"/>
        <v>34.384494382022467</v>
      </c>
      <c r="Q1666" t="s">
        <v>8326</v>
      </c>
      <c r="R1666" t="s">
        <v>8347</v>
      </c>
      <c r="S1666" s="10">
        <f t="shared" si="127"/>
        <v>40939.761782407404</v>
      </c>
      <c r="T1666" s="11">
        <f t="shared" si="128"/>
        <v>40984.165972222225</v>
      </c>
      <c r="U1666">
        <f t="shared" si="129"/>
        <v>45</v>
      </c>
      <c r="W1666" s="20">
        <v>89</v>
      </c>
      <c r="X1666" s="18">
        <v>3060.22</v>
      </c>
      <c r="Y1666" s="5">
        <v>1.2240879999999998</v>
      </c>
    </row>
    <row r="1667" spans="1:25" ht="42.75" x14ac:dyDescent="0.4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20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18">
        <f t="shared" ref="P1667:P1730" si="131">E1667/L1667</f>
        <v>44.956989247311824</v>
      </c>
      <c r="Q1667" t="s">
        <v>8326</v>
      </c>
      <c r="R1667" t="s">
        <v>8347</v>
      </c>
      <c r="S1667" s="10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_xlfn.DAYS(T1667,S1667)</f>
        <v>32</v>
      </c>
      <c r="W1667" s="20">
        <v>93</v>
      </c>
      <c r="X1667" s="18">
        <v>4181</v>
      </c>
      <c r="Y1667" s="5">
        <v>1.1945714285714286</v>
      </c>
    </row>
    <row r="1668" spans="1:25" ht="42.75" x14ac:dyDescent="0.4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20">
        <v>98</v>
      </c>
      <c r="M1668" t="b">
        <v>1</v>
      </c>
      <c r="N1668" t="s">
        <v>8292</v>
      </c>
      <c r="O1668" s="5">
        <f t="shared" si="130"/>
        <v>1.6088</v>
      </c>
      <c r="P1668" s="18">
        <f t="shared" si="131"/>
        <v>41.04081632653061</v>
      </c>
      <c r="Q1668" t="s">
        <v>8326</v>
      </c>
      <c r="R1668" t="s">
        <v>8347</v>
      </c>
      <c r="S1668" s="10">
        <f t="shared" si="132"/>
        <v>41331.253159722226</v>
      </c>
      <c r="T1668" s="11">
        <f t="shared" si="133"/>
        <v>41361.211493055554</v>
      </c>
      <c r="U1668">
        <f t="shared" si="134"/>
        <v>30</v>
      </c>
      <c r="W1668" s="20">
        <v>98</v>
      </c>
      <c r="X1668" s="18">
        <v>4022</v>
      </c>
      <c r="Y1668" s="5">
        <v>1.6088</v>
      </c>
    </row>
    <row r="1669" spans="1:25" ht="42.75" x14ac:dyDescent="0.4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20">
        <v>82</v>
      </c>
      <c r="M1669" t="b">
        <v>1</v>
      </c>
      <c r="N1669" t="s">
        <v>8292</v>
      </c>
      <c r="O1669" s="5">
        <f t="shared" si="130"/>
        <v>1.2685294117647059</v>
      </c>
      <c r="P1669" s="18">
        <f t="shared" si="131"/>
        <v>52.597560975609753</v>
      </c>
      <c r="Q1669" t="s">
        <v>8326</v>
      </c>
      <c r="R1669" t="s">
        <v>8347</v>
      </c>
      <c r="S1669" s="10">
        <f t="shared" si="132"/>
        <v>41682.0705787037</v>
      </c>
      <c r="T1669" s="11">
        <f t="shared" si="133"/>
        <v>41709.290972222225</v>
      </c>
      <c r="U1669">
        <f t="shared" si="134"/>
        <v>27</v>
      </c>
      <c r="W1669" s="20">
        <v>82</v>
      </c>
      <c r="X1669" s="18">
        <v>4313</v>
      </c>
      <c r="Y1669" s="5">
        <v>1.2685294117647059</v>
      </c>
    </row>
    <row r="1670" spans="1:25" ht="42.75" x14ac:dyDescent="0.4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20">
        <v>116</v>
      </c>
      <c r="M1670" t="b">
        <v>1</v>
      </c>
      <c r="N1670" t="s">
        <v>8292</v>
      </c>
      <c r="O1670" s="5">
        <f t="shared" si="130"/>
        <v>1.026375</v>
      </c>
      <c r="P1670" s="18">
        <f t="shared" si="131"/>
        <v>70.784482758620683</v>
      </c>
      <c r="Q1670" t="s">
        <v>8326</v>
      </c>
      <c r="R1670" t="s">
        <v>8347</v>
      </c>
      <c r="S1670" s="10">
        <f t="shared" si="132"/>
        <v>40845.14975694444</v>
      </c>
      <c r="T1670" s="11">
        <f t="shared" si="133"/>
        <v>40875.191423611112</v>
      </c>
      <c r="U1670">
        <f t="shared" si="134"/>
        <v>30</v>
      </c>
      <c r="W1670" s="20">
        <v>116</v>
      </c>
      <c r="X1670" s="18">
        <v>8211</v>
      </c>
      <c r="Y1670" s="5">
        <v>1.026375</v>
      </c>
    </row>
    <row r="1671" spans="1:25" ht="42.75" x14ac:dyDescent="0.4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20">
        <v>52</v>
      </c>
      <c r="M1671" t="b">
        <v>1</v>
      </c>
      <c r="N1671" t="s">
        <v>8292</v>
      </c>
      <c r="O1671" s="5">
        <f t="shared" si="130"/>
        <v>1.3975</v>
      </c>
      <c r="P1671" s="18">
        <f t="shared" si="131"/>
        <v>53.75</v>
      </c>
      <c r="Q1671" t="s">
        <v>8326</v>
      </c>
      <c r="R1671" t="s">
        <v>8347</v>
      </c>
      <c r="S1671" s="10">
        <f t="shared" si="132"/>
        <v>42461.885138888887</v>
      </c>
      <c r="T1671" s="11">
        <f t="shared" si="133"/>
        <v>42521.885138888887</v>
      </c>
      <c r="U1671">
        <f t="shared" si="134"/>
        <v>60</v>
      </c>
      <c r="W1671" s="20">
        <v>52</v>
      </c>
      <c r="X1671" s="18">
        <v>2795</v>
      </c>
      <c r="Y1671" s="5">
        <v>1.3975</v>
      </c>
    </row>
    <row r="1672" spans="1:25" ht="57" x14ac:dyDescent="0.4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20">
        <v>23</v>
      </c>
      <c r="M1672" t="b">
        <v>1</v>
      </c>
      <c r="N1672" t="s">
        <v>8292</v>
      </c>
      <c r="O1672" s="5">
        <f t="shared" si="130"/>
        <v>1.026</v>
      </c>
      <c r="P1672" s="18">
        <f t="shared" si="131"/>
        <v>44.608695652173914</v>
      </c>
      <c r="Q1672" t="s">
        <v>8326</v>
      </c>
      <c r="R1672" t="s">
        <v>8347</v>
      </c>
      <c r="S1672" s="10">
        <f t="shared" si="132"/>
        <v>40313.930543981485</v>
      </c>
      <c r="T1672" s="11">
        <f t="shared" si="133"/>
        <v>40364.166666666664</v>
      </c>
      <c r="U1672">
        <f t="shared" si="134"/>
        <v>51</v>
      </c>
      <c r="W1672" s="20">
        <v>23</v>
      </c>
      <c r="X1672" s="18">
        <v>1026</v>
      </c>
      <c r="Y1672" s="5">
        <v>1.026</v>
      </c>
    </row>
    <row r="1673" spans="1:25" ht="28.5" x14ac:dyDescent="0.4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20">
        <v>77</v>
      </c>
      <c r="M1673" t="b">
        <v>1</v>
      </c>
      <c r="N1673" t="s">
        <v>8292</v>
      </c>
      <c r="O1673" s="5">
        <f t="shared" si="130"/>
        <v>1.0067349999999999</v>
      </c>
      <c r="P1673" s="18">
        <f t="shared" si="131"/>
        <v>26.148961038961041</v>
      </c>
      <c r="Q1673" t="s">
        <v>8326</v>
      </c>
      <c r="R1673" t="s">
        <v>8347</v>
      </c>
      <c r="S1673" s="10">
        <f t="shared" si="132"/>
        <v>42553.54414351852</v>
      </c>
      <c r="T1673" s="11">
        <f t="shared" si="133"/>
        <v>42583.54414351852</v>
      </c>
      <c r="U1673">
        <f t="shared" si="134"/>
        <v>30</v>
      </c>
      <c r="W1673" s="20">
        <v>77</v>
      </c>
      <c r="X1673" s="18">
        <v>2013.47</v>
      </c>
      <c r="Y1673" s="5">
        <v>1.0067349999999999</v>
      </c>
    </row>
    <row r="1674" spans="1:25" ht="28.5" x14ac:dyDescent="0.4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20">
        <v>49</v>
      </c>
      <c r="M1674" t="b">
        <v>1</v>
      </c>
      <c r="N1674" t="s">
        <v>8292</v>
      </c>
      <c r="O1674" s="5">
        <f t="shared" si="130"/>
        <v>1.1294117647058823</v>
      </c>
      <c r="P1674" s="18">
        <f t="shared" si="131"/>
        <v>39.183673469387756</v>
      </c>
      <c r="Q1674" t="s">
        <v>8326</v>
      </c>
      <c r="R1674" t="s">
        <v>8347</v>
      </c>
      <c r="S1674" s="10">
        <f t="shared" si="132"/>
        <v>41034.656597222223</v>
      </c>
      <c r="T1674" s="11">
        <f t="shared" si="133"/>
        <v>41064.656597222223</v>
      </c>
      <c r="U1674">
        <f t="shared" si="134"/>
        <v>30</v>
      </c>
      <c r="W1674" s="20">
        <v>49</v>
      </c>
      <c r="X1674" s="18">
        <v>1920</v>
      </c>
      <c r="Y1674" s="5">
        <v>1.1294117647058823</v>
      </c>
    </row>
    <row r="1675" spans="1:25" ht="42.75" x14ac:dyDescent="0.4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20">
        <v>59</v>
      </c>
      <c r="M1675" t="b">
        <v>1</v>
      </c>
      <c r="N1675" t="s">
        <v>8292</v>
      </c>
      <c r="O1675" s="5">
        <f t="shared" si="130"/>
        <v>1.2809523809523808</v>
      </c>
      <c r="P1675" s="18">
        <f t="shared" si="131"/>
        <v>45.593220338983052</v>
      </c>
      <c r="Q1675" t="s">
        <v>8326</v>
      </c>
      <c r="R1675" t="s">
        <v>8347</v>
      </c>
      <c r="S1675" s="10">
        <f t="shared" si="132"/>
        <v>42039.878379629634</v>
      </c>
      <c r="T1675" s="11">
        <f t="shared" si="133"/>
        <v>42069.878379629634</v>
      </c>
      <c r="U1675">
        <f t="shared" si="134"/>
        <v>30</v>
      </c>
      <c r="W1675" s="20">
        <v>59</v>
      </c>
      <c r="X1675" s="18">
        <v>2690</v>
      </c>
      <c r="Y1675" s="5">
        <v>1.2809523809523808</v>
      </c>
    </row>
    <row r="1676" spans="1:25" ht="42.75" x14ac:dyDescent="0.4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20">
        <v>113</v>
      </c>
      <c r="M1676" t="b">
        <v>1</v>
      </c>
      <c r="N1676" t="s">
        <v>8292</v>
      </c>
      <c r="O1676" s="5">
        <f t="shared" si="130"/>
        <v>2.0169999999999999</v>
      </c>
      <c r="P1676" s="18">
        <f t="shared" si="131"/>
        <v>89.247787610619469</v>
      </c>
      <c r="Q1676" t="s">
        <v>8326</v>
      </c>
      <c r="R1676" t="s">
        <v>8347</v>
      </c>
      <c r="S1676" s="10">
        <f t="shared" si="132"/>
        <v>42569.605393518519</v>
      </c>
      <c r="T1676" s="11">
        <f t="shared" si="133"/>
        <v>42600.290972222225</v>
      </c>
      <c r="U1676">
        <f t="shared" si="134"/>
        <v>31</v>
      </c>
      <c r="W1676" s="20">
        <v>113</v>
      </c>
      <c r="X1676" s="18">
        <v>10085</v>
      </c>
      <c r="Y1676" s="5">
        <v>2.0169999999999999</v>
      </c>
    </row>
    <row r="1677" spans="1:25" ht="28.5" x14ac:dyDescent="0.4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20">
        <v>34</v>
      </c>
      <c r="M1677" t="b">
        <v>1</v>
      </c>
      <c r="N1677" t="s">
        <v>8292</v>
      </c>
      <c r="O1677" s="5">
        <f t="shared" si="130"/>
        <v>1.37416</v>
      </c>
      <c r="P1677" s="18">
        <f t="shared" si="131"/>
        <v>40.416470588235299</v>
      </c>
      <c r="Q1677" t="s">
        <v>8326</v>
      </c>
      <c r="R1677" t="s">
        <v>8347</v>
      </c>
      <c r="S1677" s="10">
        <f t="shared" si="132"/>
        <v>40802.733101851853</v>
      </c>
      <c r="T1677" s="11">
        <f t="shared" si="133"/>
        <v>40832.918749999997</v>
      </c>
      <c r="U1677">
        <f t="shared" si="134"/>
        <v>30</v>
      </c>
      <c r="W1677" s="20">
        <v>34</v>
      </c>
      <c r="X1677" s="18">
        <v>1374.16</v>
      </c>
      <c r="Y1677" s="5">
        <v>1.37416</v>
      </c>
    </row>
    <row r="1678" spans="1:25" ht="28.5" x14ac:dyDescent="0.4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20">
        <v>42</v>
      </c>
      <c r="M1678" t="b">
        <v>1</v>
      </c>
      <c r="N1678" t="s">
        <v>8292</v>
      </c>
      <c r="O1678" s="5">
        <f t="shared" si="130"/>
        <v>1.1533333333333333</v>
      </c>
      <c r="P1678" s="18">
        <f t="shared" si="131"/>
        <v>82.38095238095238</v>
      </c>
      <c r="Q1678" t="s">
        <v>8326</v>
      </c>
      <c r="R1678" t="s">
        <v>8347</v>
      </c>
      <c r="S1678" s="10">
        <f t="shared" si="132"/>
        <v>40973.72623842593</v>
      </c>
      <c r="T1678" s="11">
        <f t="shared" si="133"/>
        <v>41020.165972222225</v>
      </c>
      <c r="U1678">
        <f t="shared" si="134"/>
        <v>47</v>
      </c>
      <c r="W1678" s="20">
        <v>42</v>
      </c>
      <c r="X1678" s="18">
        <v>3460</v>
      </c>
      <c r="Y1678" s="5">
        <v>1.1533333333333333</v>
      </c>
    </row>
    <row r="1679" spans="1:25" ht="42.75" x14ac:dyDescent="0.4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20">
        <v>42</v>
      </c>
      <c r="M1679" t="b">
        <v>1</v>
      </c>
      <c r="N1679" t="s">
        <v>8292</v>
      </c>
      <c r="O1679" s="5">
        <f t="shared" si="130"/>
        <v>1.1166666666666667</v>
      </c>
      <c r="P1679" s="18">
        <f t="shared" si="131"/>
        <v>159.52380952380952</v>
      </c>
      <c r="Q1679" t="s">
        <v>8326</v>
      </c>
      <c r="R1679" t="s">
        <v>8347</v>
      </c>
      <c r="S1679" s="10">
        <f t="shared" si="132"/>
        <v>42416.407129629632</v>
      </c>
      <c r="T1679" s="11">
        <f t="shared" si="133"/>
        <v>42476.249305555553</v>
      </c>
      <c r="U1679">
        <f t="shared" si="134"/>
        <v>60</v>
      </c>
      <c r="W1679" s="20">
        <v>42</v>
      </c>
      <c r="X1679" s="18">
        <v>6700</v>
      </c>
      <c r="Y1679" s="5">
        <v>1.1166666666666667</v>
      </c>
    </row>
    <row r="1680" spans="1:25" ht="42.75" x14ac:dyDescent="0.4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20">
        <v>49</v>
      </c>
      <c r="M1680" t="b">
        <v>1</v>
      </c>
      <c r="N1680" t="s">
        <v>8292</v>
      </c>
      <c r="O1680" s="5">
        <f t="shared" si="130"/>
        <v>1.1839999999999999</v>
      </c>
      <c r="P1680" s="18">
        <f t="shared" si="131"/>
        <v>36.244897959183675</v>
      </c>
      <c r="Q1680" t="s">
        <v>8326</v>
      </c>
      <c r="R1680" t="s">
        <v>8347</v>
      </c>
      <c r="S1680" s="10">
        <f t="shared" si="132"/>
        <v>41662.854988425926</v>
      </c>
      <c r="T1680" s="11">
        <f t="shared" si="133"/>
        <v>41676.854988425926</v>
      </c>
      <c r="U1680">
        <f t="shared" si="134"/>
        <v>14</v>
      </c>
      <c r="W1680" s="20">
        <v>49</v>
      </c>
      <c r="X1680" s="18">
        <v>1776</v>
      </c>
      <c r="Y1680" s="5">
        <v>1.1839999999999999</v>
      </c>
    </row>
    <row r="1681" spans="1:25" ht="57" x14ac:dyDescent="0.4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20">
        <v>56</v>
      </c>
      <c r="M1681" t="b">
        <v>1</v>
      </c>
      <c r="N1681" t="s">
        <v>8292</v>
      </c>
      <c r="O1681" s="5">
        <f t="shared" si="130"/>
        <v>1.75</v>
      </c>
      <c r="P1681" s="18">
        <f t="shared" si="131"/>
        <v>62.5</v>
      </c>
      <c r="Q1681" t="s">
        <v>8326</v>
      </c>
      <c r="R1681" t="s">
        <v>8347</v>
      </c>
      <c r="S1681" s="10">
        <f t="shared" si="132"/>
        <v>40723.068807870368</v>
      </c>
      <c r="T1681" s="11">
        <f t="shared" si="133"/>
        <v>40746.068807870368</v>
      </c>
      <c r="U1681">
        <f t="shared" si="134"/>
        <v>23</v>
      </c>
      <c r="W1681" s="20">
        <v>56</v>
      </c>
      <c r="X1681" s="18">
        <v>3500</v>
      </c>
      <c r="Y1681" s="5">
        <v>1.75</v>
      </c>
    </row>
    <row r="1682" spans="1:25" ht="28.5" x14ac:dyDescent="0.4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20">
        <v>25</v>
      </c>
      <c r="M1682" t="b">
        <v>1</v>
      </c>
      <c r="N1682" t="s">
        <v>8292</v>
      </c>
      <c r="O1682" s="5">
        <f t="shared" si="130"/>
        <v>1.175</v>
      </c>
      <c r="P1682" s="18">
        <f t="shared" si="131"/>
        <v>47</v>
      </c>
      <c r="Q1682" t="s">
        <v>8326</v>
      </c>
      <c r="R1682" t="s">
        <v>8347</v>
      </c>
      <c r="S1682" s="10">
        <f t="shared" si="132"/>
        <v>41802.757719907408</v>
      </c>
      <c r="T1682" s="11">
        <f t="shared" si="133"/>
        <v>41832.757719907408</v>
      </c>
      <c r="U1682">
        <f t="shared" si="134"/>
        <v>30</v>
      </c>
      <c r="W1682" s="20">
        <v>25</v>
      </c>
      <c r="X1682" s="18">
        <v>1175</v>
      </c>
      <c r="Y1682" s="5">
        <v>1.175</v>
      </c>
    </row>
    <row r="1683" spans="1:25" ht="42.75" hidden="1" x14ac:dyDescent="0.45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20">
        <v>884</v>
      </c>
      <c r="M1683" t="b">
        <v>0</v>
      </c>
      <c r="N1683" t="s">
        <v>8293</v>
      </c>
      <c r="O1683" s="5">
        <f t="shared" si="130"/>
        <v>1.0142212307692309</v>
      </c>
      <c r="P1683" s="18">
        <f t="shared" si="131"/>
        <v>74.575090497737563</v>
      </c>
      <c r="Q1683" t="s">
        <v>8326</v>
      </c>
      <c r="R1683" t="s">
        <v>8348</v>
      </c>
      <c r="S1683" s="10">
        <f t="shared" si="132"/>
        <v>42774.121342592596</v>
      </c>
      <c r="T1683" s="11">
        <f t="shared" si="133"/>
        <v>42823.083333333328</v>
      </c>
      <c r="U1683">
        <f t="shared" si="134"/>
        <v>49</v>
      </c>
      <c r="W1683" s="20">
        <v>884</v>
      </c>
      <c r="X1683" s="18">
        <v>65924.38</v>
      </c>
      <c r="Y1683" s="5">
        <v>1.0142212307692309</v>
      </c>
    </row>
    <row r="1684" spans="1:25" ht="28.5" hidden="1" x14ac:dyDescent="0.45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20">
        <v>0</v>
      </c>
      <c r="M1684" t="b">
        <v>0</v>
      </c>
      <c r="N1684" t="s">
        <v>8293</v>
      </c>
      <c r="O1684" s="5">
        <f t="shared" si="130"/>
        <v>0</v>
      </c>
      <c r="P1684" s="18" t="e">
        <f t="shared" si="131"/>
        <v>#DIV/0!</v>
      </c>
      <c r="Q1684" t="s">
        <v>8326</v>
      </c>
      <c r="R1684" t="s">
        <v>8348</v>
      </c>
      <c r="S1684" s="10">
        <f t="shared" si="132"/>
        <v>42779.21365740741</v>
      </c>
      <c r="T1684" s="11">
        <f t="shared" si="133"/>
        <v>42839.171990740739</v>
      </c>
      <c r="U1684">
        <f t="shared" si="134"/>
        <v>60</v>
      </c>
      <c r="W1684" s="20">
        <v>0</v>
      </c>
      <c r="X1684" s="18">
        <v>0</v>
      </c>
      <c r="Y1684" s="5">
        <v>0</v>
      </c>
    </row>
    <row r="1685" spans="1:25" ht="42.75" x14ac:dyDescent="0.45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20">
        <v>10</v>
      </c>
      <c r="M1685" t="b">
        <v>0</v>
      </c>
      <c r="N1685" t="s">
        <v>8293</v>
      </c>
      <c r="O1685" s="5">
        <f t="shared" si="130"/>
        <v>0.21714285714285714</v>
      </c>
      <c r="P1685" s="18">
        <f t="shared" si="131"/>
        <v>76</v>
      </c>
      <c r="Q1685" t="s">
        <v>8326</v>
      </c>
      <c r="R1685" t="s">
        <v>8348</v>
      </c>
      <c r="S1685" s="10">
        <f t="shared" si="132"/>
        <v>42808.781689814816</v>
      </c>
      <c r="T1685" s="11">
        <f t="shared" si="133"/>
        <v>42832.781689814816</v>
      </c>
      <c r="U1685">
        <f t="shared" si="134"/>
        <v>24</v>
      </c>
      <c r="W1685" s="20">
        <v>10</v>
      </c>
      <c r="X1685" s="18">
        <v>760</v>
      </c>
      <c r="Y1685" s="5">
        <v>0.21714285714285714</v>
      </c>
    </row>
    <row r="1686" spans="1:25" ht="28.5" x14ac:dyDescent="0.45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20">
        <v>101</v>
      </c>
      <c r="M1686" t="b">
        <v>0</v>
      </c>
      <c r="N1686" t="s">
        <v>8293</v>
      </c>
      <c r="O1686" s="5">
        <f t="shared" si="130"/>
        <v>1.0912500000000001</v>
      </c>
      <c r="P1686" s="18">
        <f t="shared" si="131"/>
        <v>86.43564356435644</v>
      </c>
      <c r="Q1686" t="s">
        <v>8326</v>
      </c>
      <c r="R1686" t="s">
        <v>8348</v>
      </c>
      <c r="S1686" s="10">
        <f t="shared" si="132"/>
        <v>42783.815289351856</v>
      </c>
      <c r="T1686" s="11">
        <f t="shared" si="133"/>
        <v>42811.773622685185</v>
      </c>
      <c r="U1686">
        <f t="shared" si="134"/>
        <v>28</v>
      </c>
      <c r="W1686" s="20">
        <v>101</v>
      </c>
      <c r="X1686" s="18">
        <v>8730</v>
      </c>
      <c r="Y1686" s="5">
        <v>1.0912500000000001</v>
      </c>
    </row>
    <row r="1687" spans="1:25" ht="42.75" x14ac:dyDescent="0.45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20">
        <v>15</v>
      </c>
      <c r="M1687" t="b">
        <v>0</v>
      </c>
      <c r="N1687" t="s">
        <v>8293</v>
      </c>
      <c r="O1687" s="5">
        <f t="shared" si="130"/>
        <v>1.0285714285714285</v>
      </c>
      <c r="P1687" s="18">
        <f t="shared" si="131"/>
        <v>24</v>
      </c>
      <c r="Q1687" t="s">
        <v>8326</v>
      </c>
      <c r="R1687" t="s">
        <v>8348</v>
      </c>
      <c r="S1687" s="10">
        <f t="shared" si="132"/>
        <v>42788.2502662037</v>
      </c>
      <c r="T1687" s="11">
        <f t="shared" si="133"/>
        <v>42818.208599537036</v>
      </c>
      <c r="U1687">
        <f t="shared" si="134"/>
        <v>30</v>
      </c>
      <c r="W1687" s="20">
        <v>15</v>
      </c>
      <c r="X1687" s="18">
        <v>360</v>
      </c>
      <c r="Y1687" s="5">
        <v>1.0285714285714285</v>
      </c>
    </row>
    <row r="1688" spans="1:25" ht="42.75" hidden="1" x14ac:dyDescent="0.45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20">
        <v>1</v>
      </c>
      <c r="M1688" t="b">
        <v>0</v>
      </c>
      <c r="N1688" t="s">
        <v>8293</v>
      </c>
      <c r="O1688" s="5">
        <f t="shared" si="130"/>
        <v>3.5999999999999999E-3</v>
      </c>
      <c r="P1688" s="18">
        <f t="shared" si="131"/>
        <v>18</v>
      </c>
      <c r="Q1688" t="s">
        <v>8326</v>
      </c>
      <c r="R1688" t="s">
        <v>8348</v>
      </c>
      <c r="S1688" s="10">
        <f t="shared" si="132"/>
        <v>42792.843969907408</v>
      </c>
      <c r="T1688" s="11">
        <f t="shared" si="133"/>
        <v>42852.802303240736</v>
      </c>
      <c r="U1688">
        <f t="shared" si="134"/>
        <v>60</v>
      </c>
      <c r="W1688" s="20">
        <v>1</v>
      </c>
      <c r="X1688" s="18">
        <v>18</v>
      </c>
      <c r="Y1688" s="5">
        <v>3.5999999999999999E-3</v>
      </c>
    </row>
    <row r="1689" spans="1:25" ht="42.75" x14ac:dyDescent="0.45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20">
        <v>39</v>
      </c>
      <c r="M1689" t="b">
        <v>0</v>
      </c>
      <c r="N1689" t="s">
        <v>8293</v>
      </c>
      <c r="O1689" s="5">
        <f t="shared" si="130"/>
        <v>0.3125</v>
      </c>
      <c r="P1689" s="18">
        <f t="shared" si="131"/>
        <v>80.128205128205124</v>
      </c>
      <c r="Q1689" t="s">
        <v>8326</v>
      </c>
      <c r="R1689" t="s">
        <v>8348</v>
      </c>
      <c r="S1689" s="10">
        <f t="shared" si="132"/>
        <v>42802.046817129631</v>
      </c>
      <c r="T1689" s="11">
        <f t="shared" si="133"/>
        <v>42835.84375</v>
      </c>
      <c r="U1689">
        <f t="shared" si="134"/>
        <v>33</v>
      </c>
      <c r="W1689" s="20">
        <v>39</v>
      </c>
      <c r="X1689" s="18">
        <v>3125</v>
      </c>
      <c r="Y1689" s="5">
        <v>0.3125</v>
      </c>
    </row>
    <row r="1690" spans="1:25" ht="57" x14ac:dyDescent="0.45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20">
        <v>7</v>
      </c>
      <c r="M1690" t="b">
        <v>0</v>
      </c>
      <c r="N1690" t="s">
        <v>8293</v>
      </c>
      <c r="O1690" s="5">
        <f t="shared" si="130"/>
        <v>0.443</v>
      </c>
      <c r="P1690" s="18">
        <f t="shared" si="131"/>
        <v>253.14285714285714</v>
      </c>
      <c r="Q1690" t="s">
        <v>8326</v>
      </c>
      <c r="R1690" t="s">
        <v>8348</v>
      </c>
      <c r="S1690" s="10">
        <f t="shared" si="132"/>
        <v>42804.534652777773</v>
      </c>
      <c r="T1690" s="11">
        <f t="shared" si="133"/>
        <v>42834.492986111116</v>
      </c>
      <c r="U1690">
        <f t="shared" si="134"/>
        <v>30</v>
      </c>
      <c r="W1690" s="20">
        <v>7</v>
      </c>
      <c r="X1690" s="18">
        <v>1772</v>
      </c>
      <c r="Y1690" s="5">
        <v>0.443</v>
      </c>
    </row>
    <row r="1691" spans="1:25" x14ac:dyDescent="0.45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20">
        <v>14</v>
      </c>
      <c r="M1691" t="b">
        <v>0</v>
      </c>
      <c r="N1691" t="s">
        <v>8293</v>
      </c>
      <c r="O1691" s="5">
        <f t="shared" si="130"/>
        <v>1</v>
      </c>
      <c r="P1691" s="18">
        <f t="shared" si="131"/>
        <v>171.42857142857142</v>
      </c>
      <c r="Q1691" t="s">
        <v>8326</v>
      </c>
      <c r="R1691" t="s">
        <v>8348</v>
      </c>
      <c r="S1691" s="10">
        <f t="shared" si="132"/>
        <v>42780.942476851851</v>
      </c>
      <c r="T1691" s="11">
        <f t="shared" si="133"/>
        <v>42810.900810185187</v>
      </c>
      <c r="U1691">
        <f t="shared" si="134"/>
        <v>30</v>
      </c>
      <c r="W1691" s="20">
        <v>14</v>
      </c>
      <c r="X1691" s="18">
        <v>2400</v>
      </c>
      <c r="Y1691" s="5">
        <v>1</v>
      </c>
    </row>
    <row r="1692" spans="1:25" ht="42.75" x14ac:dyDescent="0.45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20">
        <v>11</v>
      </c>
      <c r="M1692" t="b">
        <v>0</v>
      </c>
      <c r="N1692" t="s">
        <v>8293</v>
      </c>
      <c r="O1692" s="5">
        <f t="shared" si="130"/>
        <v>0.254</v>
      </c>
      <c r="P1692" s="18">
        <f t="shared" si="131"/>
        <v>57.727272727272727</v>
      </c>
      <c r="Q1692" t="s">
        <v>8326</v>
      </c>
      <c r="R1692" t="s">
        <v>8348</v>
      </c>
      <c r="S1692" s="10">
        <f t="shared" si="132"/>
        <v>42801.43104166667</v>
      </c>
      <c r="T1692" s="11">
        <f t="shared" si="133"/>
        <v>42831.389374999999</v>
      </c>
      <c r="U1692">
        <f t="shared" si="134"/>
        <v>30</v>
      </c>
      <c r="W1692" s="20">
        <v>11</v>
      </c>
      <c r="X1692" s="18">
        <v>635</v>
      </c>
      <c r="Y1692" s="5">
        <v>0.254</v>
      </c>
    </row>
    <row r="1693" spans="1:25" ht="42.75" x14ac:dyDescent="0.45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20">
        <v>38</v>
      </c>
      <c r="M1693" t="b">
        <v>0</v>
      </c>
      <c r="N1693" t="s">
        <v>8293</v>
      </c>
      <c r="O1693" s="5">
        <f t="shared" si="130"/>
        <v>0.33473333333333333</v>
      </c>
      <c r="P1693" s="18">
        <f t="shared" si="131"/>
        <v>264.26315789473682</v>
      </c>
      <c r="Q1693" t="s">
        <v>8326</v>
      </c>
      <c r="R1693" t="s">
        <v>8348</v>
      </c>
      <c r="S1693" s="10">
        <f t="shared" si="132"/>
        <v>42795.701481481476</v>
      </c>
      <c r="T1693" s="11">
        <f t="shared" si="133"/>
        <v>42828.041666666672</v>
      </c>
      <c r="U1693">
        <f t="shared" si="134"/>
        <v>33</v>
      </c>
      <c r="W1693" s="20">
        <v>38</v>
      </c>
      <c r="X1693" s="18">
        <v>10042</v>
      </c>
      <c r="Y1693" s="5">
        <v>0.33473333333333333</v>
      </c>
    </row>
    <row r="1694" spans="1:25" ht="42.75" x14ac:dyDescent="0.45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20">
        <v>15</v>
      </c>
      <c r="M1694" t="b">
        <v>0</v>
      </c>
      <c r="N1694" t="s">
        <v>8293</v>
      </c>
      <c r="O1694" s="5">
        <f t="shared" si="130"/>
        <v>0.47799999999999998</v>
      </c>
      <c r="P1694" s="18">
        <f t="shared" si="131"/>
        <v>159.33333333333334</v>
      </c>
      <c r="Q1694" t="s">
        <v>8326</v>
      </c>
      <c r="R1694" t="s">
        <v>8348</v>
      </c>
      <c r="S1694" s="10">
        <f t="shared" si="132"/>
        <v>42788.151238425926</v>
      </c>
      <c r="T1694" s="11">
        <f t="shared" si="133"/>
        <v>42820.999305555553</v>
      </c>
      <c r="U1694">
        <f t="shared" si="134"/>
        <v>32</v>
      </c>
      <c r="W1694" s="20">
        <v>15</v>
      </c>
      <c r="X1694" s="18">
        <v>2390</v>
      </c>
      <c r="Y1694" s="5">
        <v>0.47799999999999998</v>
      </c>
    </row>
    <row r="1695" spans="1:25" ht="42.75" x14ac:dyDescent="0.4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20">
        <v>8</v>
      </c>
      <c r="M1695" t="b">
        <v>0</v>
      </c>
      <c r="N1695" t="s">
        <v>8293</v>
      </c>
      <c r="O1695" s="5">
        <f t="shared" si="130"/>
        <v>9.3333333333333338E-2</v>
      </c>
      <c r="P1695" s="18">
        <f t="shared" si="131"/>
        <v>35</v>
      </c>
      <c r="Q1695" t="s">
        <v>8326</v>
      </c>
      <c r="R1695" t="s">
        <v>8348</v>
      </c>
      <c r="S1695" s="10">
        <f t="shared" si="132"/>
        <v>42803.920277777783</v>
      </c>
      <c r="T1695" s="11">
        <f t="shared" si="133"/>
        <v>42834.833333333328</v>
      </c>
      <c r="U1695">
        <f t="shared" si="134"/>
        <v>31</v>
      </c>
      <c r="W1695" s="20">
        <v>8</v>
      </c>
      <c r="X1695" s="18">
        <v>280</v>
      </c>
      <c r="Y1695" s="5">
        <v>9.3333333333333338E-2</v>
      </c>
    </row>
    <row r="1696" spans="1:25" ht="42.75" hidden="1" x14ac:dyDescent="0.45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20">
        <v>1</v>
      </c>
      <c r="M1696" t="b">
        <v>0</v>
      </c>
      <c r="N1696" t="s">
        <v>8293</v>
      </c>
      <c r="O1696" s="5">
        <f t="shared" si="130"/>
        <v>5.0000000000000001E-4</v>
      </c>
      <c r="P1696" s="18">
        <f t="shared" si="131"/>
        <v>5</v>
      </c>
      <c r="Q1696" t="s">
        <v>8326</v>
      </c>
      <c r="R1696" t="s">
        <v>8348</v>
      </c>
      <c r="S1696" s="10">
        <f t="shared" si="132"/>
        <v>42791.669837962967</v>
      </c>
      <c r="T1696" s="11">
        <f t="shared" si="133"/>
        <v>42821.191666666666</v>
      </c>
      <c r="U1696">
        <f t="shared" si="134"/>
        <v>30</v>
      </c>
      <c r="W1696" s="20">
        <v>1</v>
      </c>
      <c r="X1696" s="18">
        <v>5</v>
      </c>
      <c r="Y1696" s="5">
        <v>5.0000000000000001E-4</v>
      </c>
    </row>
    <row r="1697" spans="1:25" ht="57" x14ac:dyDescent="0.45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20">
        <v>23</v>
      </c>
      <c r="M1697" t="b">
        <v>0</v>
      </c>
      <c r="N1697" t="s">
        <v>8293</v>
      </c>
      <c r="O1697" s="5">
        <f t="shared" si="130"/>
        <v>0.11708333333333333</v>
      </c>
      <c r="P1697" s="18">
        <f t="shared" si="131"/>
        <v>61.086956521739133</v>
      </c>
      <c r="Q1697" t="s">
        <v>8326</v>
      </c>
      <c r="R1697" t="s">
        <v>8348</v>
      </c>
      <c r="S1697" s="10">
        <f t="shared" si="132"/>
        <v>42801.031412037039</v>
      </c>
      <c r="T1697" s="11">
        <f t="shared" si="133"/>
        <v>42835.041666666672</v>
      </c>
      <c r="U1697">
        <f t="shared" si="134"/>
        <v>34</v>
      </c>
      <c r="W1697" s="20">
        <v>23</v>
      </c>
      <c r="X1697" s="18">
        <v>1405</v>
      </c>
      <c r="Y1697" s="5">
        <v>0.11708333333333333</v>
      </c>
    </row>
    <row r="1698" spans="1:25" ht="42.75" hidden="1" x14ac:dyDescent="0.45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20">
        <v>0</v>
      </c>
      <c r="M1698" t="b">
        <v>0</v>
      </c>
      <c r="N1698" t="s">
        <v>8293</v>
      </c>
      <c r="O1698" s="5">
        <f t="shared" si="130"/>
        <v>0</v>
      </c>
      <c r="P1698" s="18" t="e">
        <f t="shared" si="131"/>
        <v>#DIV/0!</v>
      </c>
      <c r="Q1698" t="s">
        <v>8326</v>
      </c>
      <c r="R1698" t="s">
        <v>8348</v>
      </c>
      <c r="S1698" s="10">
        <f t="shared" si="132"/>
        <v>42796.069571759261</v>
      </c>
      <c r="T1698" s="11">
        <f t="shared" si="133"/>
        <v>42826.027905092589</v>
      </c>
      <c r="U1698">
        <f t="shared" si="134"/>
        <v>30</v>
      </c>
      <c r="W1698" s="20">
        <v>0</v>
      </c>
      <c r="X1698" s="18">
        <v>0</v>
      </c>
      <c r="Y1698" s="5">
        <v>0</v>
      </c>
    </row>
    <row r="1699" spans="1:25" ht="42.75" x14ac:dyDescent="0.45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20">
        <v>22</v>
      </c>
      <c r="M1699" t="b">
        <v>0</v>
      </c>
      <c r="N1699" t="s">
        <v>8293</v>
      </c>
      <c r="O1699" s="5">
        <f t="shared" si="130"/>
        <v>0.20208000000000001</v>
      </c>
      <c r="P1699" s="18">
        <f t="shared" si="131"/>
        <v>114.81818181818181</v>
      </c>
      <c r="Q1699" t="s">
        <v>8326</v>
      </c>
      <c r="R1699" t="s">
        <v>8348</v>
      </c>
      <c r="S1699" s="10">
        <f t="shared" si="132"/>
        <v>42805.032962962956</v>
      </c>
      <c r="T1699" s="11">
        <f t="shared" si="133"/>
        <v>42834.991296296299</v>
      </c>
      <c r="U1699">
        <f t="shared" si="134"/>
        <v>29</v>
      </c>
      <c r="W1699" s="20">
        <v>22</v>
      </c>
      <c r="X1699" s="18">
        <v>2526</v>
      </c>
      <c r="Y1699" s="5">
        <v>0.20208000000000001</v>
      </c>
    </row>
    <row r="1700" spans="1:25" ht="71.25" hidden="1" x14ac:dyDescent="0.45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20">
        <v>0</v>
      </c>
      <c r="M1700" t="b">
        <v>0</v>
      </c>
      <c r="N1700" t="s">
        <v>8293</v>
      </c>
      <c r="O1700" s="5">
        <f t="shared" si="130"/>
        <v>0</v>
      </c>
      <c r="P1700" s="18" t="e">
        <f t="shared" si="131"/>
        <v>#DIV/0!</v>
      </c>
      <c r="Q1700" t="s">
        <v>8326</v>
      </c>
      <c r="R1700" t="s">
        <v>8348</v>
      </c>
      <c r="S1700" s="10">
        <f t="shared" si="132"/>
        <v>42796.207870370374</v>
      </c>
      <c r="T1700" s="11">
        <f t="shared" si="133"/>
        <v>42820.147916666669</v>
      </c>
      <c r="U1700">
        <f t="shared" si="134"/>
        <v>24</v>
      </c>
      <c r="W1700" s="20">
        <v>0</v>
      </c>
      <c r="X1700" s="18">
        <v>0</v>
      </c>
      <c r="Y1700" s="5">
        <v>0</v>
      </c>
    </row>
    <row r="1701" spans="1:25" ht="42.75" x14ac:dyDescent="0.45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20">
        <v>4</v>
      </c>
      <c r="M1701" t="b">
        <v>0</v>
      </c>
      <c r="N1701" t="s">
        <v>8293</v>
      </c>
      <c r="O1701" s="5">
        <f t="shared" si="130"/>
        <v>4.2311459353574929E-2</v>
      </c>
      <c r="P1701" s="18">
        <f t="shared" si="131"/>
        <v>54</v>
      </c>
      <c r="Q1701" t="s">
        <v>8326</v>
      </c>
      <c r="R1701" t="s">
        <v>8348</v>
      </c>
      <c r="S1701" s="10">
        <f t="shared" si="132"/>
        <v>42806.863946759258</v>
      </c>
      <c r="T1701" s="11">
        <f t="shared" si="133"/>
        <v>42836.863946759258</v>
      </c>
      <c r="U1701">
        <f t="shared" si="134"/>
        <v>30</v>
      </c>
      <c r="W1701" s="20">
        <v>4</v>
      </c>
      <c r="X1701" s="18">
        <v>216</v>
      </c>
      <c r="Y1701" s="5">
        <v>4.2311459353574929E-2</v>
      </c>
    </row>
    <row r="1702" spans="1:25" ht="42.75" x14ac:dyDescent="0.45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20">
        <v>79</v>
      </c>
      <c r="M1702" t="b">
        <v>0</v>
      </c>
      <c r="N1702" t="s">
        <v>8293</v>
      </c>
      <c r="O1702" s="5">
        <f t="shared" si="130"/>
        <v>0.2606</v>
      </c>
      <c r="P1702" s="18">
        <f t="shared" si="131"/>
        <v>65.974683544303801</v>
      </c>
      <c r="Q1702" t="s">
        <v>8326</v>
      </c>
      <c r="R1702" t="s">
        <v>8348</v>
      </c>
      <c r="S1702" s="10">
        <f t="shared" si="132"/>
        <v>42796.071643518517</v>
      </c>
      <c r="T1702" s="11">
        <f t="shared" si="133"/>
        <v>42826.166666666672</v>
      </c>
      <c r="U1702">
        <f t="shared" si="134"/>
        <v>30</v>
      </c>
      <c r="W1702" s="20">
        <v>79</v>
      </c>
      <c r="X1702" s="18">
        <v>5212</v>
      </c>
      <c r="Y1702" s="5">
        <v>0.2606</v>
      </c>
    </row>
    <row r="1703" spans="1:25" ht="42.75" hidden="1" x14ac:dyDescent="0.4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20">
        <v>2</v>
      </c>
      <c r="M1703" t="b">
        <v>0</v>
      </c>
      <c r="N1703" t="s">
        <v>8293</v>
      </c>
      <c r="O1703" s="5">
        <f t="shared" si="130"/>
        <v>1.9801980198019802E-3</v>
      </c>
      <c r="P1703" s="18">
        <f t="shared" si="131"/>
        <v>5</v>
      </c>
      <c r="Q1703" t="s">
        <v>8326</v>
      </c>
      <c r="R1703" t="s">
        <v>8348</v>
      </c>
      <c r="S1703" s="10">
        <f t="shared" si="132"/>
        <v>41989.664409722223</v>
      </c>
      <c r="T1703" s="11">
        <f t="shared" si="133"/>
        <v>42019.664409722223</v>
      </c>
      <c r="U1703">
        <f t="shared" si="134"/>
        <v>30</v>
      </c>
      <c r="W1703" s="20">
        <v>2</v>
      </c>
      <c r="X1703" s="18">
        <v>10</v>
      </c>
      <c r="Y1703" s="5">
        <v>1.9801980198019802E-3</v>
      </c>
    </row>
    <row r="1704" spans="1:25" hidden="1" x14ac:dyDescent="0.4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20">
        <v>1</v>
      </c>
      <c r="M1704" t="b">
        <v>0</v>
      </c>
      <c r="N1704" t="s">
        <v>8293</v>
      </c>
      <c r="O1704" s="5">
        <f t="shared" si="130"/>
        <v>6.0606060606060605E-5</v>
      </c>
      <c r="P1704" s="18">
        <f t="shared" si="131"/>
        <v>1</v>
      </c>
      <c r="Q1704" t="s">
        <v>8326</v>
      </c>
      <c r="R1704" t="s">
        <v>8348</v>
      </c>
      <c r="S1704" s="10">
        <f t="shared" si="132"/>
        <v>42063.869791666672</v>
      </c>
      <c r="T1704" s="11">
        <f t="shared" si="133"/>
        <v>42093.828125</v>
      </c>
      <c r="U1704">
        <f t="shared" si="134"/>
        <v>30</v>
      </c>
      <c r="W1704" s="20">
        <v>1</v>
      </c>
      <c r="X1704" s="18">
        <v>1</v>
      </c>
      <c r="Y1704" s="5">
        <v>6.0606060606060605E-5</v>
      </c>
    </row>
    <row r="1705" spans="1:25" ht="42.75" x14ac:dyDescent="0.4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20">
        <v>2</v>
      </c>
      <c r="M1705" t="b">
        <v>0</v>
      </c>
      <c r="N1705" t="s">
        <v>8293</v>
      </c>
      <c r="O1705" s="5">
        <f t="shared" si="130"/>
        <v>1.0200000000000001E-2</v>
      </c>
      <c r="P1705" s="18">
        <f t="shared" si="131"/>
        <v>25.5</v>
      </c>
      <c r="Q1705" t="s">
        <v>8326</v>
      </c>
      <c r="R1705" t="s">
        <v>8348</v>
      </c>
      <c r="S1705" s="10">
        <f t="shared" si="132"/>
        <v>42187.281678240746</v>
      </c>
      <c r="T1705" s="11">
        <f t="shared" si="133"/>
        <v>42247.281678240746</v>
      </c>
      <c r="U1705">
        <f t="shared" si="134"/>
        <v>60</v>
      </c>
      <c r="W1705" s="20">
        <v>2</v>
      </c>
      <c r="X1705" s="18">
        <v>51</v>
      </c>
      <c r="Y1705" s="5">
        <v>1.0200000000000001E-2</v>
      </c>
    </row>
    <row r="1706" spans="1:25" ht="28.5" x14ac:dyDescent="0.4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20">
        <v>11</v>
      </c>
      <c r="M1706" t="b">
        <v>0</v>
      </c>
      <c r="N1706" t="s">
        <v>8293</v>
      </c>
      <c r="O1706" s="5">
        <f t="shared" si="130"/>
        <v>0.65100000000000002</v>
      </c>
      <c r="P1706" s="18">
        <f t="shared" si="131"/>
        <v>118.36363636363636</v>
      </c>
      <c r="Q1706" t="s">
        <v>8326</v>
      </c>
      <c r="R1706" t="s">
        <v>8348</v>
      </c>
      <c r="S1706" s="10">
        <f t="shared" si="132"/>
        <v>42021.139733796299</v>
      </c>
      <c r="T1706" s="11">
        <f t="shared" si="133"/>
        <v>42051.139733796299</v>
      </c>
      <c r="U1706">
        <f t="shared" si="134"/>
        <v>30</v>
      </c>
      <c r="W1706" s="20">
        <v>11</v>
      </c>
      <c r="X1706" s="18">
        <v>1302</v>
      </c>
      <c r="Y1706" s="5">
        <v>0.65100000000000002</v>
      </c>
    </row>
    <row r="1707" spans="1:25" ht="42.75" hidden="1" x14ac:dyDescent="0.4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20">
        <v>0</v>
      </c>
      <c r="M1707" t="b">
        <v>0</v>
      </c>
      <c r="N1707" t="s">
        <v>8293</v>
      </c>
      <c r="O1707" s="5">
        <f t="shared" si="130"/>
        <v>0</v>
      </c>
      <c r="P1707" s="18" t="e">
        <f t="shared" si="131"/>
        <v>#DIV/0!</v>
      </c>
      <c r="Q1707" t="s">
        <v>8326</v>
      </c>
      <c r="R1707" t="s">
        <v>8348</v>
      </c>
      <c r="S1707" s="10">
        <f t="shared" si="132"/>
        <v>42245.016736111109</v>
      </c>
      <c r="T1707" s="11">
        <f t="shared" si="133"/>
        <v>42256.666666666672</v>
      </c>
      <c r="U1707">
        <f t="shared" si="134"/>
        <v>11</v>
      </c>
      <c r="W1707" s="20">
        <v>0</v>
      </c>
      <c r="X1707" s="18">
        <v>0</v>
      </c>
      <c r="Y1707" s="5">
        <v>0</v>
      </c>
    </row>
    <row r="1708" spans="1:25" ht="42.75" hidden="1" x14ac:dyDescent="0.4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20">
        <v>0</v>
      </c>
      <c r="M1708" t="b">
        <v>0</v>
      </c>
      <c r="N1708" t="s">
        <v>8293</v>
      </c>
      <c r="O1708" s="5">
        <f t="shared" si="130"/>
        <v>0</v>
      </c>
      <c r="P1708" s="18" t="e">
        <f t="shared" si="131"/>
        <v>#DIV/0!</v>
      </c>
      <c r="Q1708" t="s">
        <v>8326</v>
      </c>
      <c r="R1708" t="s">
        <v>8348</v>
      </c>
      <c r="S1708" s="10">
        <f t="shared" si="132"/>
        <v>42179.306388888886</v>
      </c>
      <c r="T1708" s="11">
        <f t="shared" si="133"/>
        <v>42239.306388888886</v>
      </c>
      <c r="U1708">
        <f t="shared" si="134"/>
        <v>60</v>
      </c>
      <c r="W1708" s="20">
        <v>0</v>
      </c>
      <c r="X1708" s="18">
        <v>0</v>
      </c>
      <c r="Y1708" s="5">
        <v>0</v>
      </c>
    </row>
    <row r="1709" spans="1:25" ht="42.75" x14ac:dyDescent="0.4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20">
        <v>9</v>
      </c>
      <c r="M1709" t="b">
        <v>0</v>
      </c>
      <c r="N1709" t="s">
        <v>8293</v>
      </c>
      <c r="O1709" s="5">
        <f t="shared" si="130"/>
        <v>9.74E-2</v>
      </c>
      <c r="P1709" s="18">
        <f t="shared" si="131"/>
        <v>54.111111111111114</v>
      </c>
      <c r="Q1709" t="s">
        <v>8326</v>
      </c>
      <c r="R1709" t="s">
        <v>8348</v>
      </c>
      <c r="S1709" s="10">
        <f t="shared" si="132"/>
        <v>42427.721006944441</v>
      </c>
      <c r="T1709" s="11">
        <f t="shared" si="133"/>
        <v>42457.679340277777</v>
      </c>
      <c r="U1709">
        <f t="shared" si="134"/>
        <v>30</v>
      </c>
      <c r="W1709" s="20">
        <v>9</v>
      </c>
      <c r="X1709" s="18">
        <v>487</v>
      </c>
      <c r="Y1709" s="5">
        <v>9.74E-2</v>
      </c>
    </row>
    <row r="1710" spans="1:25" ht="42.75" hidden="1" x14ac:dyDescent="0.4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20">
        <v>0</v>
      </c>
      <c r="M1710" t="b">
        <v>0</v>
      </c>
      <c r="N1710" t="s">
        <v>8293</v>
      </c>
      <c r="O1710" s="5">
        <f t="shared" si="130"/>
        <v>0</v>
      </c>
      <c r="P1710" s="18" t="e">
        <f t="shared" si="131"/>
        <v>#DIV/0!</v>
      </c>
      <c r="Q1710" t="s">
        <v>8326</v>
      </c>
      <c r="R1710" t="s">
        <v>8348</v>
      </c>
      <c r="S1710" s="10">
        <f t="shared" si="132"/>
        <v>42451.866967592592</v>
      </c>
      <c r="T1710" s="11">
        <f t="shared" si="133"/>
        <v>42491.866967592592</v>
      </c>
      <c r="U1710">
        <f t="shared" si="134"/>
        <v>40</v>
      </c>
      <c r="W1710" s="20">
        <v>0</v>
      </c>
      <c r="X1710" s="18">
        <v>0</v>
      </c>
      <c r="Y1710" s="5">
        <v>0</v>
      </c>
    </row>
    <row r="1711" spans="1:25" ht="42.75" x14ac:dyDescent="0.4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20">
        <v>4</v>
      </c>
      <c r="M1711" t="b">
        <v>0</v>
      </c>
      <c r="N1711" t="s">
        <v>8293</v>
      </c>
      <c r="O1711" s="5">
        <f t="shared" si="130"/>
        <v>4.8571428571428571E-2</v>
      </c>
      <c r="P1711" s="18">
        <f t="shared" si="131"/>
        <v>21.25</v>
      </c>
      <c r="Q1711" t="s">
        <v>8326</v>
      </c>
      <c r="R1711" t="s">
        <v>8348</v>
      </c>
      <c r="S1711" s="10">
        <f t="shared" si="132"/>
        <v>41841.56381944444</v>
      </c>
      <c r="T1711" s="11">
        <f t="shared" si="133"/>
        <v>41882.818749999999</v>
      </c>
      <c r="U1711">
        <f t="shared" si="134"/>
        <v>41</v>
      </c>
      <c r="W1711" s="20">
        <v>4</v>
      </c>
      <c r="X1711" s="18">
        <v>85</v>
      </c>
      <c r="Y1711" s="5">
        <v>4.8571428571428571E-2</v>
      </c>
    </row>
    <row r="1712" spans="1:25" ht="28.5" hidden="1" x14ac:dyDescent="0.4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20">
        <v>1</v>
      </c>
      <c r="M1712" t="b">
        <v>0</v>
      </c>
      <c r="N1712" t="s">
        <v>8293</v>
      </c>
      <c r="O1712" s="5">
        <f t="shared" si="130"/>
        <v>6.7999999999999996E-3</v>
      </c>
      <c r="P1712" s="18">
        <f t="shared" si="131"/>
        <v>34</v>
      </c>
      <c r="Q1712" t="s">
        <v>8326</v>
      </c>
      <c r="R1712" t="s">
        <v>8348</v>
      </c>
      <c r="S1712" s="10">
        <f t="shared" si="132"/>
        <v>42341.59129629629</v>
      </c>
      <c r="T1712" s="11">
        <f t="shared" si="133"/>
        <v>42387.541666666672</v>
      </c>
      <c r="U1712">
        <f t="shared" si="134"/>
        <v>46</v>
      </c>
      <c r="W1712" s="20">
        <v>1</v>
      </c>
      <c r="X1712" s="18">
        <v>34</v>
      </c>
      <c r="Y1712" s="5">
        <v>6.7999999999999996E-3</v>
      </c>
    </row>
    <row r="1713" spans="1:25" ht="42.75" x14ac:dyDescent="0.4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20">
        <v>2</v>
      </c>
      <c r="M1713" t="b">
        <v>0</v>
      </c>
      <c r="N1713" t="s">
        <v>8293</v>
      </c>
      <c r="O1713" s="5">
        <f t="shared" si="130"/>
        <v>0.105</v>
      </c>
      <c r="P1713" s="18">
        <f t="shared" si="131"/>
        <v>525</v>
      </c>
      <c r="Q1713" t="s">
        <v>8326</v>
      </c>
      <c r="R1713" t="s">
        <v>8348</v>
      </c>
      <c r="S1713" s="10">
        <f t="shared" si="132"/>
        <v>41852.646226851852</v>
      </c>
      <c r="T1713" s="11">
        <f t="shared" si="133"/>
        <v>41883.646226851852</v>
      </c>
      <c r="U1713">
        <f t="shared" si="134"/>
        <v>31</v>
      </c>
      <c r="W1713" s="20">
        <v>2</v>
      </c>
      <c r="X1713" s="18">
        <v>1050</v>
      </c>
      <c r="Y1713" s="5">
        <v>0.105</v>
      </c>
    </row>
    <row r="1714" spans="1:25" ht="42.75" hidden="1" x14ac:dyDescent="0.4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20">
        <v>0</v>
      </c>
      <c r="M1714" t="b">
        <v>0</v>
      </c>
      <c r="N1714" t="s">
        <v>8293</v>
      </c>
      <c r="O1714" s="5">
        <f t="shared" si="130"/>
        <v>0</v>
      </c>
      <c r="P1714" s="18" t="e">
        <f t="shared" si="131"/>
        <v>#DIV/0!</v>
      </c>
      <c r="Q1714" t="s">
        <v>8326</v>
      </c>
      <c r="R1714" t="s">
        <v>8348</v>
      </c>
      <c r="S1714" s="10">
        <f t="shared" si="132"/>
        <v>42125.913807870369</v>
      </c>
      <c r="T1714" s="11">
        <f t="shared" si="133"/>
        <v>42185.913807870369</v>
      </c>
      <c r="U1714">
        <f t="shared" si="134"/>
        <v>60</v>
      </c>
      <c r="W1714" s="20">
        <v>0</v>
      </c>
      <c r="X1714" s="18">
        <v>0</v>
      </c>
      <c r="Y1714" s="5">
        <v>0</v>
      </c>
    </row>
    <row r="1715" spans="1:25" ht="57" x14ac:dyDescent="0.4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20">
        <v>1</v>
      </c>
      <c r="M1715" t="b">
        <v>0</v>
      </c>
      <c r="N1715" t="s">
        <v>8293</v>
      </c>
      <c r="O1715" s="5">
        <f t="shared" si="130"/>
        <v>1.6666666666666666E-2</v>
      </c>
      <c r="P1715" s="18">
        <f t="shared" si="131"/>
        <v>50</v>
      </c>
      <c r="Q1715" t="s">
        <v>8326</v>
      </c>
      <c r="R1715" t="s">
        <v>8348</v>
      </c>
      <c r="S1715" s="10">
        <f t="shared" si="132"/>
        <v>41887.801064814819</v>
      </c>
      <c r="T1715" s="11">
        <f t="shared" si="133"/>
        <v>41917.801064814819</v>
      </c>
      <c r="U1715">
        <f t="shared" si="134"/>
        <v>30</v>
      </c>
      <c r="W1715" s="20">
        <v>1</v>
      </c>
      <c r="X1715" s="18">
        <v>50</v>
      </c>
      <c r="Y1715" s="5">
        <v>1.6666666666666666E-2</v>
      </c>
    </row>
    <row r="1716" spans="1:25" ht="42.75" x14ac:dyDescent="0.4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20">
        <v>17</v>
      </c>
      <c r="M1716" t="b">
        <v>0</v>
      </c>
      <c r="N1716" t="s">
        <v>8293</v>
      </c>
      <c r="O1716" s="5">
        <f t="shared" si="130"/>
        <v>7.868E-2</v>
      </c>
      <c r="P1716" s="18">
        <f t="shared" si="131"/>
        <v>115.70588235294117</v>
      </c>
      <c r="Q1716" t="s">
        <v>8326</v>
      </c>
      <c r="R1716" t="s">
        <v>8348</v>
      </c>
      <c r="S1716" s="10">
        <f t="shared" si="132"/>
        <v>42095.918530092589</v>
      </c>
      <c r="T1716" s="11">
        <f t="shared" si="133"/>
        <v>42125.918530092589</v>
      </c>
      <c r="U1716">
        <f t="shared" si="134"/>
        <v>30</v>
      </c>
      <c r="W1716" s="20">
        <v>17</v>
      </c>
      <c r="X1716" s="18">
        <v>1967</v>
      </c>
      <c r="Y1716" s="5">
        <v>7.868E-2</v>
      </c>
    </row>
    <row r="1717" spans="1:25" ht="42.75" hidden="1" x14ac:dyDescent="0.4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20">
        <v>2</v>
      </c>
      <c r="M1717" t="b">
        <v>0</v>
      </c>
      <c r="N1717" t="s">
        <v>8293</v>
      </c>
      <c r="O1717" s="5">
        <f t="shared" si="130"/>
        <v>2.2000000000000001E-3</v>
      </c>
      <c r="P1717" s="18">
        <f t="shared" si="131"/>
        <v>5.5</v>
      </c>
      <c r="Q1717" t="s">
        <v>8326</v>
      </c>
      <c r="R1717" t="s">
        <v>8348</v>
      </c>
      <c r="S1717" s="10">
        <f t="shared" si="132"/>
        <v>42064.217418981483</v>
      </c>
      <c r="T1717" s="11">
        <f t="shared" si="133"/>
        <v>42094.140277777777</v>
      </c>
      <c r="U1717">
        <f t="shared" si="134"/>
        <v>30</v>
      </c>
      <c r="W1717" s="20">
        <v>2</v>
      </c>
      <c r="X1717" s="18">
        <v>11</v>
      </c>
      <c r="Y1717" s="5">
        <v>2.2000000000000001E-3</v>
      </c>
    </row>
    <row r="1718" spans="1:25" ht="42.75" x14ac:dyDescent="0.4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20">
        <v>3</v>
      </c>
      <c r="M1718" t="b">
        <v>0</v>
      </c>
      <c r="N1718" t="s">
        <v>8293</v>
      </c>
      <c r="O1718" s="5">
        <f t="shared" si="130"/>
        <v>7.4999999999999997E-2</v>
      </c>
      <c r="P1718" s="18">
        <f t="shared" si="131"/>
        <v>50</v>
      </c>
      <c r="Q1718" t="s">
        <v>8326</v>
      </c>
      <c r="R1718" t="s">
        <v>8348</v>
      </c>
      <c r="S1718" s="10">
        <f t="shared" si="132"/>
        <v>42673.577534722222</v>
      </c>
      <c r="T1718" s="11">
        <f t="shared" si="133"/>
        <v>42713.619201388887</v>
      </c>
      <c r="U1718">
        <f t="shared" si="134"/>
        <v>40</v>
      </c>
      <c r="W1718" s="20">
        <v>3</v>
      </c>
      <c r="X1718" s="18">
        <v>150</v>
      </c>
      <c r="Y1718" s="5">
        <v>7.4999999999999997E-2</v>
      </c>
    </row>
    <row r="1719" spans="1:25" ht="42.75" x14ac:dyDescent="0.4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20">
        <v>41</v>
      </c>
      <c r="M1719" t="b">
        <v>0</v>
      </c>
      <c r="N1719" t="s">
        <v>8293</v>
      </c>
      <c r="O1719" s="5">
        <f t="shared" si="130"/>
        <v>0.42725880551301687</v>
      </c>
      <c r="P1719" s="18">
        <f t="shared" si="131"/>
        <v>34.024390243902438</v>
      </c>
      <c r="Q1719" t="s">
        <v>8326</v>
      </c>
      <c r="R1719" t="s">
        <v>8348</v>
      </c>
      <c r="S1719" s="10">
        <f t="shared" si="132"/>
        <v>42460.98192129629</v>
      </c>
      <c r="T1719" s="11">
        <f t="shared" si="133"/>
        <v>42481.166666666672</v>
      </c>
      <c r="U1719">
        <f t="shared" si="134"/>
        <v>21</v>
      </c>
      <c r="W1719" s="20">
        <v>41</v>
      </c>
      <c r="X1719" s="18">
        <v>1395</v>
      </c>
      <c r="Y1719" s="5">
        <v>0.42725880551301687</v>
      </c>
    </row>
    <row r="1720" spans="1:25" hidden="1" x14ac:dyDescent="0.4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20">
        <v>2</v>
      </c>
      <c r="M1720" t="b">
        <v>0</v>
      </c>
      <c r="N1720" t="s">
        <v>8293</v>
      </c>
      <c r="O1720" s="5">
        <f t="shared" si="130"/>
        <v>2.142857142857143E-3</v>
      </c>
      <c r="P1720" s="18">
        <f t="shared" si="131"/>
        <v>37.5</v>
      </c>
      <c r="Q1720" t="s">
        <v>8326</v>
      </c>
      <c r="R1720" t="s">
        <v>8348</v>
      </c>
      <c r="S1720" s="10">
        <f t="shared" si="132"/>
        <v>42460.610520833332</v>
      </c>
      <c r="T1720" s="11">
        <f t="shared" si="133"/>
        <v>42504.207638888889</v>
      </c>
      <c r="U1720">
        <f t="shared" si="134"/>
        <v>44</v>
      </c>
      <c r="W1720" s="20">
        <v>2</v>
      </c>
      <c r="X1720" s="18">
        <v>75</v>
      </c>
      <c r="Y1720" s="5">
        <v>2.142857142857143E-3</v>
      </c>
    </row>
    <row r="1721" spans="1:25" ht="42.75" hidden="1" x14ac:dyDescent="0.4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20">
        <v>3</v>
      </c>
      <c r="M1721" t="b">
        <v>0</v>
      </c>
      <c r="N1721" t="s">
        <v>8293</v>
      </c>
      <c r="O1721" s="5">
        <f t="shared" si="130"/>
        <v>8.7500000000000008E-3</v>
      </c>
      <c r="P1721" s="18">
        <f t="shared" si="131"/>
        <v>11.666666666666666</v>
      </c>
      <c r="Q1721" t="s">
        <v>8326</v>
      </c>
      <c r="R1721" t="s">
        <v>8348</v>
      </c>
      <c r="S1721" s="10">
        <f t="shared" si="132"/>
        <v>41869.534618055557</v>
      </c>
      <c r="T1721" s="11">
        <f t="shared" si="133"/>
        <v>41899.534618055557</v>
      </c>
      <c r="U1721">
        <f t="shared" si="134"/>
        <v>30</v>
      </c>
      <c r="W1721" s="20">
        <v>3</v>
      </c>
      <c r="X1721" s="18">
        <v>35</v>
      </c>
      <c r="Y1721" s="5">
        <v>8.7500000000000008E-3</v>
      </c>
    </row>
    <row r="1722" spans="1:25" ht="42.75" x14ac:dyDescent="0.4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20">
        <v>8</v>
      </c>
      <c r="M1722" t="b">
        <v>0</v>
      </c>
      <c r="N1722" t="s">
        <v>8293</v>
      </c>
      <c r="O1722" s="5">
        <f t="shared" si="130"/>
        <v>5.6250000000000001E-2</v>
      </c>
      <c r="P1722" s="18">
        <f t="shared" si="131"/>
        <v>28.125</v>
      </c>
      <c r="Q1722" t="s">
        <v>8326</v>
      </c>
      <c r="R1722" t="s">
        <v>8348</v>
      </c>
      <c r="S1722" s="10">
        <f t="shared" si="132"/>
        <v>41922.783229166671</v>
      </c>
      <c r="T1722" s="11">
        <f t="shared" si="133"/>
        <v>41952.824895833335</v>
      </c>
      <c r="U1722">
        <f t="shared" si="134"/>
        <v>30</v>
      </c>
      <c r="W1722" s="20">
        <v>8</v>
      </c>
      <c r="X1722" s="18">
        <v>225</v>
      </c>
      <c r="Y1722" s="5">
        <v>5.6250000000000001E-2</v>
      </c>
    </row>
    <row r="1723" spans="1:25" ht="42.75" hidden="1" x14ac:dyDescent="0.4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20">
        <v>0</v>
      </c>
      <c r="M1723" t="b">
        <v>0</v>
      </c>
      <c r="N1723" t="s">
        <v>8293</v>
      </c>
      <c r="O1723" s="5">
        <f t="shared" si="130"/>
        <v>0</v>
      </c>
      <c r="P1723" s="18" t="e">
        <f t="shared" si="131"/>
        <v>#DIV/0!</v>
      </c>
      <c r="Q1723" t="s">
        <v>8326</v>
      </c>
      <c r="R1723" t="s">
        <v>8348</v>
      </c>
      <c r="S1723" s="10">
        <f t="shared" si="132"/>
        <v>42319.461377314816</v>
      </c>
      <c r="T1723" s="11">
        <f t="shared" si="133"/>
        <v>42349.461377314816</v>
      </c>
      <c r="U1723">
        <f t="shared" si="134"/>
        <v>30</v>
      </c>
      <c r="W1723" s="20">
        <v>0</v>
      </c>
      <c r="X1723" s="18">
        <v>0</v>
      </c>
      <c r="Y1723" s="5">
        <v>0</v>
      </c>
    </row>
    <row r="1724" spans="1:25" ht="42.75" hidden="1" x14ac:dyDescent="0.4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20">
        <v>1</v>
      </c>
      <c r="M1724" t="b">
        <v>0</v>
      </c>
      <c r="N1724" t="s">
        <v>8293</v>
      </c>
      <c r="O1724" s="5">
        <f t="shared" si="130"/>
        <v>3.4722222222222224E-4</v>
      </c>
      <c r="P1724" s="18">
        <f t="shared" si="131"/>
        <v>1</v>
      </c>
      <c r="Q1724" t="s">
        <v>8326</v>
      </c>
      <c r="R1724" t="s">
        <v>8348</v>
      </c>
      <c r="S1724" s="10">
        <f t="shared" si="132"/>
        <v>42425.960983796293</v>
      </c>
      <c r="T1724" s="11">
        <f t="shared" si="133"/>
        <v>42463.006944444445</v>
      </c>
      <c r="U1724">
        <f t="shared" si="134"/>
        <v>38</v>
      </c>
      <c r="W1724" s="20">
        <v>1</v>
      </c>
      <c r="X1724" s="18">
        <v>1</v>
      </c>
      <c r="Y1724" s="5">
        <v>3.4722222222222224E-4</v>
      </c>
    </row>
    <row r="1725" spans="1:25" ht="42.75" x14ac:dyDescent="0.4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20">
        <v>3</v>
      </c>
      <c r="M1725" t="b">
        <v>0</v>
      </c>
      <c r="N1725" t="s">
        <v>8293</v>
      </c>
      <c r="O1725" s="5">
        <f t="shared" si="130"/>
        <v>6.5000000000000002E-2</v>
      </c>
      <c r="P1725" s="18">
        <f t="shared" si="131"/>
        <v>216.66666666666666</v>
      </c>
      <c r="Q1725" t="s">
        <v>8326</v>
      </c>
      <c r="R1725" t="s">
        <v>8348</v>
      </c>
      <c r="S1725" s="10">
        <f t="shared" si="132"/>
        <v>42129.82540509259</v>
      </c>
      <c r="T1725" s="11">
        <f t="shared" si="133"/>
        <v>42186.25</v>
      </c>
      <c r="U1725">
        <f t="shared" si="134"/>
        <v>57</v>
      </c>
      <c r="W1725" s="20">
        <v>3</v>
      </c>
      <c r="X1725" s="18">
        <v>650</v>
      </c>
      <c r="Y1725" s="5">
        <v>6.5000000000000002E-2</v>
      </c>
    </row>
    <row r="1726" spans="1:25" ht="42.75" hidden="1" x14ac:dyDescent="0.4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20">
        <v>4</v>
      </c>
      <c r="M1726" t="b">
        <v>0</v>
      </c>
      <c r="N1726" t="s">
        <v>8293</v>
      </c>
      <c r="O1726" s="5">
        <f t="shared" si="130"/>
        <v>5.8333333333333336E-3</v>
      </c>
      <c r="P1726" s="18">
        <f t="shared" si="131"/>
        <v>8.75</v>
      </c>
      <c r="Q1726" t="s">
        <v>8326</v>
      </c>
      <c r="R1726" t="s">
        <v>8348</v>
      </c>
      <c r="S1726" s="10">
        <f t="shared" si="132"/>
        <v>41912.932430555556</v>
      </c>
      <c r="T1726" s="11">
        <f t="shared" si="133"/>
        <v>41942.932430555556</v>
      </c>
      <c r="U1726">
        <f t="shared" si="134"/>
        <v>30</v>
      </c>
      <c r="W1726" s="20">
        <v>4</v>
      </c>
      <c r="X1726" s="18">
        <v>35</v>
      </c>
      <c r="Y1726" s="5">
        <v>5.8333333333333336E-3</v>
      </c>
    </row>
    <row r="1727" spans="1:25" ht="42.75" x14ac:dyDescent="0.4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20">
        <v>9</v>
      </c>
      <c r="M1727" t="b">
        <v>0</v>
      </c>
      <c r="N1727" t="s">
        <v>8293</v>
      </c>
      <c r="O1727" s="5">
        <f t="shared" si="130"/>
        <v>0.10181818181818182</v>
      </c>
      <c r="P1727" s="18">
        <f t="shared" si="131"/>
        <v>62.222222222222221</v>
      </c>
      <c r="Q1727" t="s">
        <v>8326</v>
      </c>
      <c r="R1727" t="s">
        <v>8348</v>
      </c>
      <c r="S1727" s="10">
        <f t="shared" si="132"/>
        <v>41845.968159722222</v>
      </c>
      <c r="T1727" s="11">
        <f t="shared" si="133"/>
        <v>41875.968159722222</v>
      </c>
      <c r="U1727">
        <f t="shared" si="134"/>
        <v>30</v>
      </c>
      <c r="W1727" s="20">
        <v>9</v>
      </c>
      <c r="X1727" s="18">
        <v>560</v>
      </c>
      <c r="Y1727" s="5">
        <v>0.10181818181818182</v>
      </c>
    </row>
    <row r="1728" spans="1:25" ht="28.5" x14ac:dyDescent="0.4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20">
        <v>16</v>
      </c>
      <c r="M1728" t="b">
        <v>0</v>
      </c>
      <c r="N1728" t="s">
        <v>8293</v>
      </c>
      <c r="O1728" s="5">
        <f t="shared" si="130"/>
        <v>0.33784615384615385</v>
      </c>
      <c r="P1728" s="18">
        <f t="shared" si="131"/>
        <v>137.25</v>
      </c>
      <c r="Q1728" t="s">
        <v>8326</v>
      </c>
      <c r="R1728" t="s">
        <v>8348</v>
      </c>
      <c r="S1728" s="10">
        <f t="shared" si="132"/>
        <v>41788.919722222221</v>
      </c>
      <c r="T1728" s="11">
        <f t="shared" si="133"/>
        <v>41817.919722222221</v>
      </c>
      <c r="U1728">
        <f t="shared" si="134"/>
        <v>29</v>
      </c>
      <c r="W1728" s="20">
        <v>16</v>
      </c>
      <c r="X1728" s="18">
        <v>2196</v>
      </c>
      <c r="Y1728" s="5">
        <v>0.33784615384615385</v>
      </c>
    </row>
    <row r="1729" spans="1:25" ht="42.75" hidden="1" x14ac:dyDescent="0.4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20">
        <v>1</v>
      </c>
      <c r="M1729" t="b">
        <v>0</v>
      </c>
      <c r="N1729" t="s">
        <v>8293</v>
      </c>
      <c r="O1729" s="5">
        <f t="shared" si="130"/>
        <v>3.3333333333333332E-4</v>
      </c>
      <c r="P1729" s="18">
        <f t="shared" si="131"/>
        <v>1</v>
      </c>
      <c r="Q1729" t="s">
        <v>8326</v>
      </c>
      <c r="R1729" t="s">
        <v>8348</v>
      </c>
      <c r="S1729" s="10">
        <f t="shared" si="132"/>
        <v>42044.927974537044</v>
      </c>
      <c r="T1729" s="11">
        <f t="shared" si="133"/>
        <v>42099.458333333328</v>
      </c>
      <c r="U1729">
        <f t="shared" si="134"/>
        <v>55</v>
      </c>
      <c r="W1729" s="20">
        <v>1</v>
      </c>
      <c r="X1729" s="18">
        <v>1</v>
      </c>
      <c r="Y1729" s="5">
        <v>3.3333333333333332E-4</v>
      </c>
    </row>
    <row r="1730" spans="1:25" ht="42.75" x14ac:dyDescent="0.4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20">
        <v>7</v>
      </c>
      <c r="M1730" t="b">
        <v>0</v>
      </c>
      <c r="N1730" t="s">
        <v>8293</v>
      </c>
      <c r="O1730" s="5">
        <f t="shared" si="130"/>
        <v>0.68400000000000005</v>
      </c>
      <c r="P1730" s="18">
        <f t="shared" si="131"/>
        <v>122.14285714285714</v>
      </c>
      <c r="Q1730" t="s">
        <v>8326</v>
      </c>
      <c r="R1730" t="s">
        <v>8348</v>
      </c>
      <c r="S1730" s="10">
        <f t="shared" si="132"/>
        <v>42268.625856481478</v>
      </c>
      <c r="T1730" s="11">
        <f t="shared" si="133"/>
        <v>42298.625856481478</v>
      </c>
      <c r="U1730">
        <f t="shared" si="134"/>
        <v>30</v>
      </c>
      <c r="W1730" s="20">
        <v>7</v>
      </c>
      <c r="X1730" s="18">
        <v>855</v>
      </c>
      <c r="Y1730" s="5">
        <v>0.68400000000000005</v>
      </c>
    </row>
    <row r="1731" spans="1:25" ht="42.75" hidden="1" x14ac:dyDescent="0.4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20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18" t="e">
        <f t="shared" ref="P1731:P1794" si="136">E1731/L1731</f>
        <v>#DIV/0!</v>
      </c>
      <c r="Q1731" t="s">
        <v>8326</v>
      </c>
      <c r="R1731" t="s">
        <v>8348</v>
      </c>
      <c r="S1731" s="10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_xlfn.DAYS(T1731,S1731)</f>
        <v>60</v>
      </c>
      <c r="W1731" s="20">
        <v>0</v>
      </c>
      <c r="X1731" s="18">
        <v>0</v>
      </c>
      <c r="Y1731" s="5">
        <v>0</v>
      </c>
    </row>
    <row r="1732" spans="1:25" ht="42.75" hidden="1" x14ac:dyDescent="0.4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20">
        <v>0</v>
      </c>
      <c r="M1732" t="b">
        <v>0</v>
      </c>
      <c r="N1732" t="s">
        <v>8293</v>
      </c>
      <c r="O1732" s="5">
        <f t="shared" si="135"/>
        <v>0</v>
      </c>
      <c r="P1732" s="18" t="e">
        <f t="shared" si="136"/>
        <v>#DIV/0!</v>
      </c>
      <c r="Q1732" t="s">
        <v>8326</v>
      </c>
      <c r="R1732" t="s">
        <v>8348</v>
      </c>
      <c r="S1732" s="10">
        <f t="shared" si="137"/>
        <v>42272.087766203709</v>
      </c>
      <c r="T1732" s="11">
        <f t="shared" si="138"/>
        <v>42302.087766203709</v>
      </c>
      <c r="U1732">
        <f t="shared" si="139"/>
        <v>30</v>
      </c>
      <c r="W1732" s="20">
        <v>0</v>
      </c>
      <c r="X1732" s="18">
        <v>0</v>
      </c>
      <c r="Y1732" s="5">
        <v>0</v>
      </c>
    </row>
    <row r="1733" spans="1:25" ht="28.5" hidden="1" x14ac:dyDescent="0.4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20">
        <v>0</v>
      </c>
      <c r="M1733" t="b">
        <v>0</v>
      </c>
      <c r="N1733" t="s">
        <v>8293</v>
      </c>
      <c r="O1733" s="5">
        <f t="shared" si="135"/>
        <v>0</v>
      </c>
      <c r="P1733" s="18" t="e">
        <f t="shared" si="136"/>
        <v>#DIV/0!</v>
      </c>
      <c r="Q1733" t="s">
        <v>8326</v>
      </c>
      <c r="R1733" t="s">
        <v>8348</v>
      </c>
      <c r="S1733" s="10">
        <f t="shared" si="137"/>
        <v>42152.906851851847</v>
      </c>
      <c r="T1733" s="11">
        <f t="shared" si="138"/>
        <v>42166.625</v>
      </c>
      <c r="U1733">
        <f t="shared" si="139"/>
        <v>14</v>
      </c>
      <c r="W1733" s="20">
        <v>0</v>
      </c>
      <c r="X1733" s="18">
        <v>0</v>
      </c>
      <c r="Y1733" s="5">
        <v>0</v>
      </c>
    </row>
    <row r="1734" spans="1:25" ht="42.75" hidden="1" x14ac:dyDescent="0.4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20">
        <v>0</v>
      </c>
      <c r="M1734" t="b">
        <v>0</v>
      </c>
      <c r="N1734" t="s">
        <v>8293</v>
      </c>
      <c r="O1734" s="5">
        <f t="shared" si="135"/>
        <v>0</v>
      </c>
      <c r="P1734" s="18" t="e">
        <f t="shared" si="136"/>
        <v>#DIV/0!</v>
      </c>
      <c r="Q1734" t="s">
        <v>8326</v>
      </c>
      <c r="R1734" t="s">
        <v>8348</v>
      </c>
      <c r="S1734" s="10">
        <f t="shared" si="137"/>
        <v>42325.683807870373</v>
      </c>
      <c r="T1734" s="11">
        <f t="shared" si="138"/>
        <v>42385.208333333328</v>
      </c>
      <c r="U1734">
        <f t="shared" si="139"/>
        <v>60</v>
      </c>
      <c r="W1734" s="20">
        <v>0</v>
      </c>
      <c r="X1734" s="18">
        <v>0</v>
      </c>
      <c r="Y1734" s="5">
        <v>0</v>
      </c>
    </row>
    <row r="1735" spans="1:25" ht="42.75" hidden="1" x14ac:dyDescent="0.4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20">
        <v>0</v>
      </c>
      <c r="M1735" t="b">
        <v>0</v>
      </c>
      <c r="N1735" t="s">
        <v>8293</v>
      </c>
      <c r="O1735" s="5">
        <f t="shared" si="135"/>
        <v>0</v>
      </c>
      <c r="P1735" s="18" t="e">
        <f t="shared" si="136"/>
        <v>#DIV/0!</v>
      </c>
      <c r="Q1735" t="s">
        <v>8326</v>
      </c>
      <c r="R1735" t="s">
        <v>8348</v>
      </c>
      <c r="S1735" s="10">
        <f t="shared" si="137"/>
        <v>42614.675625000003</v>
      </c>
      <c r="T1735" s="11">
        <f t="shared" si="138"/>
        <v>42626.895833333328</v>
      </c>
      <c r="U1735">
        <f t="shared" si="139"/>
        <v>12</v>
      </c>
      <c r="W1735" s="20">
        <v>0</v>
      </c>
      <c r="X1735" s="18">
        <v>0</v>
      </c>
      <c r="Y1735" s="5">
        <v>0</v>
      </c>
    </row>
    <row r="1736" spans="1:25" ht="42.75" hidden="1" x14ac:dyDescent="0.4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20">
        <v>1</v>
      </c>
      <c r="M1736" t="b">
        <v>0</v>
      </c>
      <c r="N1736" t="s">
        <v>8293</v>
      </c>
      <c r="O1736" s="5">
        <f t="shared" si="135"/>
        <v>2.2222222222222223E-4</v>
      </c>
      <c r="P1736" s="18">
        <f t="shared" si="136"/>
        <v>1</v>
      </c>
      <c r="Q1736" t="s">
        <v>8326</v>
      </c>
      <c r="R1736" t="s">
        <v>8348</v>
      </c>
      <c r="S1736" s="10">
        <f t="shared" si="137"/>
        <v>42102.036527777775</v>
      </c>
      <c r="T1736" s="11">
        <f t="shared" si="138"/>
        <v>42132.036527777775</v>
      </c>
      <c r="U1736">
        <f t="shared" si="139"/>
        <v>30</v>
      </c>
      <c r="W1736" s="20">
        <v>1</v>
      </c>
      <c r="X1736" s="18">
        <v>1</v>
      </c>
      <c r="Y1736" s="5">
        <v>2.2222222222222223E-4</v>
      </c>
    </row>
    <row r="1737" spans="1:25" ht="42.75" x14ac:dyDescent="0.4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20">
        <v>2</v>
      </c>
      <c r="M1737" t="b">
        <v>0</v>
      </c>
      <c r="N1737" t="s">
        <v>8293</v>
      </c>
      <c r="O1737" s="5">
        <f t="shared" si="135"/>
        <v>0.11</v>
      </c>
      <c r="P1737" s="18">
        <f t="shared" si="136"/>
        <v>55</v>
      </c>
      <c r="Q1737" t="s">
        <v>8326</v>
      </c>
      <c r="R1737" t="s">
        <v>8348</v>
      </c>
      <c r="S1737" s="10">
        <f t="shared" si="137"/>
        <v>42559.814178240747</v>
      </c>
      <c r="T1737" s="11">
        <f t="shared" si="138"/>
        <v>42589.814178240747</v>
      </c>
      <c r="U1737">
        <f t="shared" si="139"/>
        <v>30</v>
      </c>
      <c r="W1737" s="20">
        <v>2</v>
      </c>
      <c r="X1737" s="18">
        <v>110</v>
      </c>
      <c r="Y1737" s="5">
        <v>0.11</v>
      </c>
    </row>
    <row r="1738" spans="1:25" ht="28.5" hidden="1" x14ac:dyDescent="0.4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20">
        <v>1</v>
      </c>
      <c r="M1738" t="b">
        <v>0</v>
      </c>
      <c r="N1738" t="s">
        <v>8293</v>
      </c>
      <c r="O1738" s="5">
        <f t="shared" si="135"/>
        <v>7.3333333333333332E-3</v>
      </c>
      <c r="P1738" s="18">
        <f t="shared" si="136"/>
        <v>22</v>
      </c>
      <c r="Q1738" t="s">
        <v>8326</v>
      </c>
      <c r="R1738" t="s">
        <v>8348</v>
      </c>
      <c r="S1738" s="10">
        <f t="shared" si="137"/>
        <v>42286.861493055556</v>
      </c>
      <c r="T1738" s="11">
        <f t="shared" si="138"/>
        <v>42316.90315972222</v>
      </c>
      <c r="U1738">
        <f t="shared" si="139"/>
        <v>30</v>
      </c>
      <c r="W1738" s="20">
        <v>1</v>
      </c>
      <c r="X1738" s="18">
        <v>22</v>
      </c>
      <c r="Y1738" s="5">
        <v>7.3333333333333332E-3</v>
      </c>
    </row>
    <row r="1739" spans="1:25" ht="42.75" x14ac:dyDescent="0.4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20">
        <v>15</v>
      </c>
      <c r="M1739" t="b">
        <v>0</v>
      </c>
      <c r="N1739" t="s">
        <v>8293</v>
      </c>
      <c r="O1739" s="5">
        <f t="shared" si="135"/>
        <v>0.21249999999999999</v>
      </c>
      <c r="P1739" s="18">
        <f t="shared" si="136"/>
        <v>56.666666666666664</v>
      </c>
      <c r="Q1739" t="s">
        <v>8326</v>
      </c>
      <c r="R1739" t="s">
        <v>8348</v>
      </c>
      <c r="S1739" s="10">
        <f t="shared" si="137"/>
        <v>42175.948981481488</v>
      </c>
      <c r="T1739" s="11">
        <f t="shared" si="138"/>
        <v>42205.948981481488</v>
      </c>
      <c r="U1739">
        <f t="shared" si="139"/>
        <v>30</v>
      </c>
      <c r="W1739" s="20">
        <v>15</v>
      </c>
      <c r="X1739" s="18">
        <v>850</v>
      </c>
      <c r="Y1739" s="5">
        <v>0.21249999999999999</v>
      </c>
    </row>
    <row r="1740" spans="1:25" ht="28.5" hidden="1" x14ac:dyDescent="0.4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20">
        <v>1</v>
      </c>
      <c r="M1740" t="b">
        <v>0</v>
      </c>
      <c r="N1740" t="s">
        <v>8293</v>
      </c>
      <c r="O1740" s="5">
        <f t="shared" si="135"/>
        <v>4.0000000000000001E-3</v>
      </c>
      <c r="P1740" s="18">
        <f t="shared" si="136"/>
        <v>20</v>
      </c>
      <c r="Q1740" t="s">
        <v>8326</v>
      </c>
      <c r="R1740" t="s">
        <v>8348</v>
      </c>
      <c r="S1740" s="10">
        <f t="shared" si="137"/>
        <v>41884.874328703707</v>
      </c>
      <c r="T1740" s="11">
        <f t="shared" si="138"/>
        <v>41914.874328703707</v>
      </c>
      <c r="U1740">
        <f t="shared" si="139"/>
        <v>30</v>
      </c>
      <c r="W1740" s="20">
        <v>1</v>
      </c>
      <c r="X1740" s="18">
        <v>20</v>
      </c>
      <c r="Y1740" s="5">
        <v>4.0000000000000001E-3</v>
      </c>
    </row>
    <row r="1741" spans="1:25" ht="42.75" hidden="1" x14ac:dyDescent="0.4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20">
        <v>1</v>
      </c>
      <c r="M1741" t="b">
        <v>0</v>
      </c>
      <c r="N1741" t="s">
        <v>8293</v>
      </c>
      <c r="O1741" s="5">
        <f t="shared" si="135"/>
        <v>1E-3</v>
      </c>
      <c r="P1741" s="18">
        <f t="shared" si="136"/>
        <v>1</v>
      </c>
      <c r="Q1741" t="s">
        <v>8326</v>
      </c>
      <c r="R1741" t="s">
        <v>8348</v>
      </c>
      <c r="S1741" s="10">
        <f t="shared" si="137"/>
        <v>42435.874212962968</v>
      </c>
      <c r="T1741" s="11">
        <f t="shared" si="138"/>
        <v>42494.832546296297</v>
      </c>
      <c r="U1741">
        <f t="shared" si="139"/>
        <v>59</v>
      </c>
      <c r="W1741" s="20">
        <v>1</v>
      </c>
      <c r="X1741" s="18">
        <v>1</v>
      </c>
      <c r="Y1741" s="5">
        <v>1E-3</v>
      </c>
    </row>
    <row r="1742" spans="1:25" ht="42.75" hidden="1" x14ac:dyDescent="0.4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20">
        <v>0</v>
      </c>
      <c r="M1742" t="b">
        <v>0</v>
      </c>
      <c r="N1742" t="s">
        <v>8293</v>
      </c>
      <c r="O1742" s="5">
        <f t="shared" si="135"/>
        <v>0</v>
      </c>
      <c r="P1742" s="18" t="e">
        <f t="shared" si="136"/>
        <v>#DIV/0!</v>
      </c>
      <c r="Q1742" t="s">
        <v>8326</v>
      </c>
      <c r="R1742" t="s">
        <v>8348</v>
      </c>
      <c r="S1742" s="10">
        <f t="shared" si="137"/>
        <v>42171.817384259266</v>
      </c>
      <c r="T1742" s="11">
        <f t="shared" si="138"/>
        <v>42201.817384259266</v>
      </c>
      <c r="U1742">
        <f t="shared" si="139"/>
        <v>30</v>
      </c>
      <c r="W1742" s="20">
        <v>0</v>
      </c>
      <c r="X1742" s="18">
        <v>0</v>
      </c>
      <c r="Y1742" s="5">
        <v>0</v>
      </c>
    </row>
    <row r="1743" spans="1:25" ht="28.5" x14ac:dyDescent="0.4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20">
        <v>52</v>
      </c>
      <c r="M1743" t="b">
        <v>1</v>
      </c>
      <c r="N1743" t="s">
        <v>8285</v>
      </c>
      <c r="O1743" s="5">
        <f t="shared" si="135"/>
        <v>1.1083333333333334</v>
      </c>
      <c r="P1743" s="18">
        <f t="shared" si="136"/>
        <v>25.576923076923077</v>
      </c>
      <c r="Q1743" t="s">
        <v>8339</v>
      </c>
      <c r="R1743" t="s">
        <v>8340</v>
      </c>
      <c r="S1743" s="10">
        <f t="shared" si="137"/>
        <v>42120.628136574072</v>
      </c>
      <c r="T1743" s="11">
        <f t="shared" si="138"/>
        <v>42165.628136574072</v>
      </c>
      <c r="U1743">
        <f t="shared" si="139"/>
        <v>45</v>
      </c>
      <c r="W1743" s="20">
        <v>52</v>
      </c>
      <c r="X1743" s="18">
        <v>1330</v>
      </c>
      <c r="Y1743" s="5">
        <v>1.1083333333333334</v>
      </c>
    </row>
    <row r="1744" spans="1:25" ht="42.75" x14ac:dyDescent="0.4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20">
        <v>34</v>
      </c>
      <c r="M1744" t="b">
        <v>1</v>
      </c>
      <c r="N1744" t="s">
        <v>8285</v>
      </c>
      <c r="O1744" s="5">
        <f t="shared" si="135"/>
        <v>1.0874999999999999</v>
      </c>
      <c r="P1744" s="18">
        <f t="shared" si="136"/>
        <v>63.970588235294116</v>
      </c>
      <c r="Q1744" t="s">
        <v>8339</v>
      </c>
      <c r="R1744" t="s">
        <v>8340</v>
      </c>
      <c r="S1744" s="10">
        <f t="shared" si="137"/>
        <v>42710.876967592587</v>
      </c>
      <c r="T1744" s="11">
        <f t="shared" si="138"/>
        <v>42742.875</v>
      </c>
      <c r="U1744">
        <f t="shared" si="139"/>
        <v>32</v>
      </c>
      <c r="W1744" s="20">
        <v>34</v>
      </c>
      <c r="X1744" s="18">
        <v>2175</v>
      </c>
      <c r="Y1744" s="5">
        <v>1.0874999999999999</v>
      </c>
    </row>
    <row r="1745" spans="1:25" ht="42.75" x14ac:dyDescent="0.4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20">
        <v>67</v>
      </c>
      <c r="M1745" t="b">
        <v>1</v>
      </c>
      <c r="N1745" t="s">
        <v>8285</v>
      </c>
      <c r="O1745" s="5">
        <f t="shared" si="135"/>
        <v>1.0041666666666667</v>
      </c>
      <c r="P1745" s="18">
        <f t="shared" si="136"/>
        <v>89.925373134328353</v>
      </c>
      <c r="Q1745" t="s">
        <v>8339</v>
      </c>
      <c r="R1745" t="s">
        <v>8340</v>
      </c>
      <c r="S1745" s="10">
        <f t="shared" si="137"/>
        <v>42586.925636574073</v>
      </c>
      <c r="T1745" s="11">
        <f t="shared" si="138"/>
        <v>42609.165972222225</v>
      </c>
      <c r="U1745">
        <f t="shared" si="139"/>
        <v>23</v>
      </c>
      <c r="W1745" s="20">
        <v>67</v>
      </c>
      <c r="X1745" s="18">
        <v>6025</v>
      </c>
      <c r="Y1745" s="5">
        <v>1.0041666666666667</v>
      </c>
    </row>
    <row r="1746" spans="1:25" ht="42.75" x14ac:dyDescent="0.4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20">
        <v>70</v>
      </c>
      <c r="M1746" t="b">
        <v>1</v>
      </c>
      <c r="N1746" t="s">
        <v>8285</v>
      </c>
      <c r="O1746" s="5">
        <f t="shared" si="135"/>
        <v>1.1845454545454546</v>
      </c>
      <c r="P1746" s="18">
        <f t="shared" si="136"/>
        <v>93.071428571428569</v>
      </c>
      <c r="Q1746" t="s">
        <v>8339</v>
      </c>
      <c r="R1746" t="s">
        <v>8340</v>
      </c>
      <c r="S1746" s="10">
        <f t="shared" si="137"/>
        <v>42026.605057870373</v>
      </c>
      <c r="T1746" s="11">
        <f t="shared" si="138"/>
        <v>42071.563391203701</v>
      </c>
      <c r="U1746">
        <f t="shared" si="139"/>
        <v>45</v>
      </c>
      <c r="W1746" s="20">
        <v>70</v>
      </c>
      <c r="X1746" s="18">
        <v>6515</v>
      </c>
      <c r="Y1746" s="5">
        <v>1.1845454545454546</v>
      </c>
    </row>
    <row r="1747" spans="1:25" ht="42.75" x14ac:dyDescent="0.4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20">
        <v>89</v>
      </c>
      <c r="M1747" t="b">
        <v>1</v>
      </c>
      <c r="N1747" t="s">
        <v>8285</v>
      </c>
      <c r="O1747" s="5">
        <f t="shared" si="135"/>
        <v>1.1401428571428571</v>
      </c>
      <c r="P1747" s="18">
        <f t="shared" si="136"/>
        <v>89.674157303370791</v>
      </c>
      <c r="Q1747" t="s">
        <v>8339</v>
      </c>
      <c r="R1747" t="s">
        <v>8340</v>
      </c>
      <c r="S1747" s="10">
        <f t="shared" si="137"/>
        <v>42690.259699074071</v>
      </c>
      <c r="T1747" s="11">
        <f t="shared" si="138"/>
        <v>42726.083333333328</v>
      </c>
      <c r="U1747">
        <f t="shared" si="139"/>
        <v>36</v>
      </c>
      <c r="W1747" s="20">
        <v>89</v>
      </c>
      <c r="X1747" s="18">
        <v>7981</v>
      </c>
      <c r="Y1747" s="5">
        <v>1.1401428571428571</v>
      </c>
    </row>
    <row r="1748" spans="1:25" ht="57" x14ac:dyDescent="0.4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20">
        <v>107</v>
      </c>
      <c r="M1748" t="b">
        <v>1</v>
      </c>
      <c r="N1748" t="s">
        <v>8285</v>
      </c>
      <c r="O1748" s="5">
        <f t="shared" si="135"/>
        <v>1.4810000000000001</v>
      </c>
      <c r="P1748" s="18">
        <f t="shared" si="136"/>
        <v>207.61682242990653</v>
      </c>
      <c r="Q1748" t="s">
        <v>8339</v>
      </c>
      <c r="R1748" t="s">
        <v>8340</v>
      </c>
      <c r="S1748" s="10">
        <f t="shared" si="137"/>
        <v>42668.176701388889</v>
      </c>
      <c r="T1748" s="11">
        <f t="shared" si="138"/>
        <v>42698.083333333328</v>
      </c>
      <c r="U1748">
        <f t="shared" si="139"/>
        <v>30</v>
      </c>
      <c r="W1748" s="20">
        <v>107</v>
      </c>
      <c r="X1748" s="18">
        <v>22215</v>
      </c>
      <c r="Y1748" s="5">
        <v>1.4810000000000001</v>
      </c>
    </row>
    <row r="1749" spans="1:25" ht="42.75" x14ac:dyDescent="0.4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20">
        <v>159</v>
      </c>
      <c r="M1749" t="b">
        <v>1</v>
      </c>
      <c r="N1749" t="s">
        <v>8285</v>
      </c>
      <c r="O1749" s="5">
        <f t="shared" si="135"/>
        <v>1.0495555555555556</v>
      </c>
      <c r="P1749" s="18">
        <f t="shared" si="136"/>
        <v>59.408805031446541</v>
      </c>
      <c r="Q1749" t="s">
        <v>8339</v>
      </c>
      <c r="R1749" t="s">
        <v>8340</v>
      </c>
      <c r="S1749" s="10">
        <f t="shared" si="137"/>
        <v>42292.435532407413</v>
      </c>
      <c r="T1749" s="11">
        <f t="shared" si="138"/>
        <v>42321.625</v>
      </c>
      <c r="U1749">
        <f t="shared" si="139"/>
        <v>29</v>
      </c>
      <c r="W1749" s="20">
        <v>159</v>
      </c>
      <c r="X1749" s="18">
        <v>9446</v>
      </c>
      <c r="Y1749" s="5">
        <v>1.0495555555555556</v>
      </c>
    </row>
    <row r="1750" spans="1:25" ht="28.5" x14ac:dyDescent="0.4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20">
        <v>181</v>
      </c>
      <c r="M1750" t="b">
        <v>1</v>
      </c>
      <c r="N1750" t="s">
        <v>8285</v>
      </c>
      <c r="O1750" s="5">
        <f t="shared" si="135"/>
        <v>1.29948</v>
      </c>
      <c r="P1750" s="18">
        <f t="shared" si="136"/>
        <v>358.97237569060775</v>
      </c>
      <c r="Q1750" t="s">
        <v>8339</v>
      </c>
      <c r="R1750" t="s">
        <v>8340</v>
      </c>
      <c r="S1750" s="10">
        <f t="shared" si="137"/>
        <v>42219.950729166667</v>
      </c>
      <c r="T1750" s="11">
        <f t="shared" si="138"/>
        <v>42249.950729166667</v>
      </c>
      <c r="U1750">
        <f t="shared" si="139"/>
        <v>30</v>
      </c>
      <c r="W1750" s="20">
        <v>181</v>
      </c>
      <c r="X1750" s="18">
        <v>64974</v>
      </c>
      <c r="Y1750" s="5">
        <v>1.29948</v>
      </c>
    </row>
    <row r="1751" spans="1:25" ht="28.5" x14ac:dyDescent="0.4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20">
        <v>131</v>
      </c>
      <c r="M1751" t="b">
        <v>1</v>
      </c>
      <c r="N1751" t="s">
        <v>8285</v>
      </c>
      <c r="O1751" s="5">
        <f t="shared" si="135"/>
        <v>1.2348756218905472</v>
      </c>
      <c r="P1751" s="18">
        <f t="shared" si="136"/>
        <v>94.736641221374043</v>
      </c>
      <c r="Q1751" t="s">
        <v>8339</v>
      </c>
      <c r="R1751" t="s">
        <v>8340</v>
      </c>
      <c r="S1751" s="10">
        <f t="shared" si="137"/>
        <v>42758.975937499999</v>
      </c>
      <c r="T1751" s="11">
        <f t="shared" si="138"/>
        <v>42795.791666666672</v>
      </c>
      <c r="U1751">
        <f t="shared" si="139"/>
        <v>37</v>
      </c>
      <c r="W1751" s="20">
        <v>131</v>
      </c>
      <c r="X1751" s="18">
        <v>12410.5</v>
      </c>
      <c r="Y1751" s="5">
        <v>1.2348756218905472</v>
      </c>
    </row>
    <row r="1752" spans="1:25" ht="42.75" x14ac:dyDescent="0.4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20">
        <v>125</v>
      </c>
      <c r="M1752" t="b">
        <v>1</v>
      </c>
      <c r="N1752" t="s">
        <v>8285</v>
      </c>
      <c r="O1752" s="5">
        <f t="shared" si="135"/>
        <v>2.0162</v>
      </c>
      <c r="P1752" s="18">
        <f t="shared" si="136"/>
        <v>80.647999999999996</v>
      </c>
      <c r="Q1752" t="s">
        <v>8339</v>
      </c>
      <c r="R1752" t="s">
        <v>8340</v>
      </c>
      <c r="S1752" s="10">
        <f t="shared" si="137"/>
        <v>42454.836851851855</v>
      </c>
      <c r="T1752" s="11">
        <f t="shared" si="138"/>
        <v>42479.836851851855</v>
      </c>
      <c r="U1752">
        <f t="shared" si="139"/>
        <v>25</v>
      </c>
      <c r="W1752" s="20">
        <v>125</v>
      </c>
      <c r="X1752" s="18">
        <v>10081</v>
      </c>
      <c r="Y1752" s="5">
        <v>2.0162</v>
      </c>
    </row>
    <row r="1753" spans="1:25" ht="28.5" x14ac:dyDescent="0.4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20">
        <v>61</v>
      </c>
      <c r="M1753" t="b">
        <v>1</v>
      </c>
      <c r="N1753" t="s">
        <v>8285</v>
      </c>
      <c r="O1753" s="5">
        <f t="shared" si="135"/>
        <v>1.0289999999999999</v>
      </c>
      <c r="P1753" s="18">
        <f t="shared" si="136"/>
        <v>168.68852459016392</v>
      </c>
      <c r="Q1753" t="s">
        <v>8339</v>
      </c>
      <c r="R1753" t="s">
        <v>8340</v>
      </c>
      <c r="S1753" s="10">
        <f t="shared" si="137"/>
        <v>42052.7815162037</v>
      </c>
      <c r="T1753" s="11">
        <f t="shared" si="138"/>
        <v>42082.739849537036</v>
      </c>
      <c r="U1753">
        <f t="shared" si="139"/>
        <v>30</v>
      </c>
      <c r="W1753" s="20">
        <v>61</v>
      </c>
      <c r="X1753" s="18">
        <v>10290</v>
      </c>
      <c r="Y1753" s="5">
        <v>1.0289999999999999</v>
      </c>
    </row>
    <row r="1754" spans="1:25" ht="28.5" x14ac:dyDescent="0.4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20">
        <v>90</v>
      </c>
      <c r="M1754" t="b">
        <v>1</v>
      </c>
      <c r="N1754" t="s">
        <v>8285</v>
      </c>
      <c r="O1754" s="5">
        <f t="shared" si="135"/>
        <v>2.6016666666666666</v>
      </c>
      <c r="P1754" s="18">
        <f t="shared" si="136"/>
        <v>34.68888888888889</v>
      </c>
      <c r="Q1754" t="s">
        <v>8339</v>
      </c>
      <c r="R1754" t="s">
        <v>8340</v>
      </c>
      <c r="S1754" s="10">
        <f t="shared" si="137"/>
        <v>42627.253263888888</v>
      </c>
      <c r="T1754" s="11">
        <f t="shared" si="138"/>
        <v>42657.253263888888</v>
      </c>
      <c r="U1754">
        <f t="shared" si="139"/>
        <v>30</v>
      </c>
      <c r="W1754" s="20">
        <v>90</v>
      </c>
      <c r="X1754" s="18">
        <v>3122</v>
      </c>
      <c r="Y1754" s="5">
        <v>2.6016666666666666</v>
      </c>
    </row>
    <row r="1755" spans="1:25" ht="42.75" x14ac:dyDescent="0.4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20">
        <v>35</v>
      </c>
      <c r="M1755" t="b">
        <v>1</v>
      </c>
      <c r="N1755" t="s">
        <v>8285</v>
      </c>
      <c r="O1755" s="5">
        <f t="shared" si="135"/>
        <v>1.08</v>
      </c>
      <c r="P1755" s="18">
        <f t="shared" si="136"/>
        <v>462.85714285714283</v>
      </c>
      <c r="Q1755" t="s">
        <v>8339</v>
      </c>
      <c r="R1755" t="s">
        <v>8340</v>
      </c>
      <c r="S1755" s="10">
        <f t="shared" si="137"/>
        <v>42420.74962962963</v>
      </c>
      <c r="T1755" s="11">
        <f t="shared" si="138"/>
        <v>42450.707962962959</v>
      </c>
      <c r="U1755">
        <f t="shared" si="139"/>
        <v>30</v>
      </c>
      <c r="W1755" s="20">
        <v>35</v>
      </c>
      <c r="X1755" s="18">
        <v>16200</v>
      </c>
      <c r="Y1755" s="5">
        <v>1.08</v>
      </c>
    </row>
    <row r="1756" spans="1:25" ht="42.75" x14ac:dyDescent="0.4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20">
        <v>90</v>
      </c>
      <c r="M1756" t="b">
        <v>1</v>
      </c>
      <c r="N1756" t="s">
        <v>8285</v>
      </c>
      <c r="O1756" s="5">
        <f t="shared" si="135"/>
        <v>1.1052941176470588</v>
      </c>
      <c r="P1756" s="18">
        <f t="shared" si="136"/>
        <v>104.38888888888889</v>
      </c>
      <c r="Q1756" t="s">
        <v>8339</v>
      </c>
      <c r="R1756" t="s">
        <v>8340</v>
      </c>
      <c r="S1756" s="10">
        <f t="shared" si="137"/>
        <v>42067.876770833333</v>
      </c>
      <c r="T1756" s="11">
        <f t="shared" si="138"/>
        <v>42097.835104166668</v>
      </c>
      <c r="U1756">
        <f t="shared" si="139"/>
        <v>30</v>
      </c>
      <c r="W1756" s="20">
        <v>90</v>
      </c>
      <c r="X1756" s="18">
        <v>9395</v>
      </c>
      <c r="Y1756" s="5">
        <v>1.1052941176470588</v>
      </c>
    </row>
    <row r="1757" spans="1:25" ht="42.75" x14ac:dyDescent="0.4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20">
        <v>4</v>
      </c>
      <c r="M1757" t="b">
        <v>1</v>
      </c>
      <c r="N1757" t="s">
        <v>8285</v>
      </c>
      <c r="O1757" s="5">
        <f t="shared" si="135"/>
        <v>1.2</v>
      </c>
      <c r="P1757" s="18">
        <f t="shared" si="136"/>
        <v>7.5</v>
      </c>
      <c r="Q1757" t="s">
        <v>8339</v>
      </c>
      <c r="R1757" t="s">
        <v>8340</v>
      </c>
      <c r="S1757" s="10">
        <f t="shared" si="137"/>
        <v>42252.788900462961</v>
      </c>
      <c r="T1757" s="11">
        <f t="shared" si="138"/>
        <v>42282.788900462961</v>
      </c>
      <c r="U1757">
        <f t="shared" si="139"/>
        <v>30</v>
      </c>
      <c r="W1757" s="20">
        <v>4</v>
      </c>
      <c r="X1757" s="18">
        <v>30</v>
      </c>
      <c r="Y1757" s="5">
        <v>1.2</v>
      </c>
    </row>
    <row r="1758" spans="1:25" ht="42.75" x14ac:dyDescent="0.4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20">
        <v>120</v>
      </c>
      <c r="M1758" t="b">
        <v>1</v>
      </c>
      <c r="N1758" t="s">
        <v>8285</v>
      </c>
      <c r="O1758" s="5">
        <f t="shared" si="135"/>
        <v>1.0282909090909091</v>
      </c>
      <c r="P1758" s="18">
        <f t="shared" si="136"/>
        <v>47.13</v>
      </c>
      <c r="Q1758" t="s">
        <v>8339</v>
      </c>
      <c r="R1758" t="s">
        <v>8340</v>
      </c>
      <c r="S1758" s="10">
        <f t="shared" si="137"/>
        <v>42571.167465277773</v>
      </c>
      <c r="T1758" s="11">
        <f t="shared" si="138"/>
        <v>42611.167465277773</v>
      </c>
      <c r="U1758">
        <f t="shared" si="139"/>
        <v>40</v>
      </c>
      <c r="W1758" s="20">
        <v>120</v>
      </c>
      <c r="X1758" s="18">
        <v>5655.6</v>
      </c>
      <c r="Y1758" s="5">
        <v>1.0282909090909091</v>
      </c>
    </row>
    <row r="1759" spans="1:25" ht="28.5" x14ac:dyDescent="0.4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20">
        <v>14</v>
      </c>
      <c r="M1759" t="b">
        <v>1</v>
      </c>
      <c r="N1759" t="s">
        <v>8285</v>
      </c>
      <c r="O1759" s="5">
        <f t="shared" si="135"/>
        <v>1.1599999999999999</v>
      </c>
      <c r="P1759" s="18">
        <f t="shared" si="136"/>
        <v>414.28571428571428</v>
      </c>
      <c r="Q1759" t="s">
        <v>8339</v>
      </c>
      <c r="R1759" t="s">
        <v>8340</v>
      </c>
      <c r="S1759" s="10">
        <f t="shared" si="137"/>
        <v>42733.827349537038</v>
      </c>
      <c r="T1759" s="11">
        <f t="shared" si="138"/>
        <v>42763.811805555553</v>
      </c>
      <c r="U1759">
        <f t="shared" si="139"/>
        <v>30</v>
      </c>
      <c r="W1759" s="20">
        <v>14</v>
      </c>
      <c r="X1759" s="18">
        <v>5800</v>
      </c>
      <c r="Y1759" s="5">
        <v>1.1599999999999999</v>
      </c>
    </row>
    <row r="1760" spans="1:25" ht="42.75" x14ac:dyDescent="0.4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20">
        <v>27</v>
      </c>
      <c r="M1760" t="b">
        <v>1</v>
      </c>
      <c r="N1760" t="s">
        <v>8285</v>
      </c>
      <c r="O1760" s="5">
        <f t="shared" si="135"/>
        <v>1.147</v>
      </c>
      <c r="P1760" s="18">
        <f t="shared" si="136"/>
        <v>42.481481481481481</v>
      </c>
      <c r="Q1760" t="s">
        <v>8339</v>
      </c>
      <c r="R1760" t="s">
        <v>8340</v>
      </c>
      <c r="S1760" s="10">
        <f t="shared" si="137"/>
        <v>42505.955925925926</v>
      </c>
      <c r="T1760" s="11">
        <f t="shared" si="138"/>
        <v>42565.955925925926</v>
      </c>
      <c r="U1760">
        <f t="shared" si="139"/>
        <v>60</v>
      </c>
      <c r="W1760" s="20">
        <v>27</v>
      </c>
      <c r="X1760" s="18">
        <v>1147</v>
      </c>
      <c r="Y1760" s="5">
        <v>1.147</v>
      </c>
    </row>
    <row r="1761" spans="1:25" ht="28.5" x14ac:dyDescent="0.4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20">
        <v>49</v>
      </c>
      <c r="M1761" t="b">
        <v>1</v>
      </c>
      <c r="N1761" t="s">
        <v>8285</v>
      </c>
      <c r="O1761" s="5">
        <f t="shared" si="135"/>
        <v>1.0660000000000001</v>
      </c>
      <c r="P1761" s="18">
        <f t="shared" si="136"/>
        <v>108.77551020408163</v>
      </c>
      <c r="Q1761" t="s">
        <v>8339</v>
      </c>
      <c r="R1761" t="s">
        <v>8340</v>
      </c>
      <c r="S1761" s="10">
        <f t="shared" si="137"/>
        <v>42068.829039351855</v>
      </c>
      <c r="T1761" s="11">
        <f t="shared" si="138"/>
        <v>42088.787372685183</v>
      </c>
      <c r="U1761">
        <f t="shared" si="139"/>
        <v>20</v>
      </c>
      <c r="W1761" s="20">
        <v>49</v>
      </c>
      <c r="X1761" s="18">
        <v>5330</v>
      </c>
      <c r="Y1761" s="5">
        <v>1.0660000000000001</v>
      </c>
    </row>
    <row r="1762" spans="1:25" ht="42.75" x14ac:dyDescent="0.4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20">
        <v>102</v>
      </c>
      <c r="M1762" t="b">
        <v>1</v>
      </c>
      <c r="N1762" t="s">
        <v>8285</v>
      </c>
      <c r="O1762" s="5">
        <f t="shared" si="135"/>
        <v>1.6544000000000001</v>
      </c>
      <c r="P1762" s="18">
        <f t="shared" si="136"/>
        <v>81.098039215686271</v>
      </c>
      <c r="Q1762" t="s">
        <v>8339</v>
      </c>
      <c r="R1762" t="s">
        <v>8340</v>
      </c>
      <c r="S1762" s="10">
        <f t="shared" si="137"/>
        <v>42405.67260416667</v>
      </c>
      <c r="T1762" s="11">
        <f t="shared" si="138"/>
        <v>42425.67260416667</v>
      </c>
      <c r="U1762">
        <f t="shared" si="139"/>
        <v>20</v>
      </c>
      <c r="W1762" s="20">
        <v>102</v>
      </c>
      <c r="X1762" s="18">
        <v>8272</v>
      </c>
      <c r="Y1762" s="5">
        <v>1.6544000000000001</v>
      </c>
    </row>
    <row r="1763" spans="1:25" ht="28.5" x14ac:dyDescent="0.4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20">
        <v>3</v>
      </c>
      <c r="M1763" t="b">
        <v>1</v>
      </c>
      <c r="N1763" t="s">
        <v>8285</v>
      </c>
      <c r="O1763" s="5">
        <f t="shared" si="135"/>
        <v>1.55</v>
      </c>
      <c r="P1763" s="18">
        <f t="shared" si="136"/>
        <v>51.666666666666664</v>
      </c>
      <c r="Q1763" t="s">
        <v>8339</v>
      </c>
      <c r="R1763" t="s">
        <v>8340</v>
      </c>
      <c r="S1763" s="10">
        <f t="shared" si="137"/>
        <v>42209.567824074074</v>
      </c>
      <c r="T1763" s="11">
        <f t="shared" si="138"/>
        <v>42259.567824074074</v>
      </c>
      <c r="U1763">
        <f t="shared" si="139"/>
        <v>50</v>
      </c>
      <c r="W1763" s="20">
        <v>3</v>
      </c>
      <c r="X1763" s="18">
        <v>155</v>
      </c>
      <c r="Y1763" s="5">
        <v>1.55</v>
      </c>
    </row>
    <row r="1764" spans="1:25" x14ac:dyDescent="0.4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20">
        <v>25</v>
      </c>
      <c r="M1764" t="b">
        <v>1</v>
      </c>
      <c r="N1764" t="s">
        <v>8285</v>
      </c>
      <c r="O1764" s="5">
        <f t="shared" si="135"/>
        <v>8.85</v>
      </c>
      <c r="P1764" s="18">
        <f t="shared" si="136"/>
        <v>35.4</v>
      </c>
      <c r="Q1764" t="s">
        <v>8339</v>
      </c>
      <c r="R1764" t="s">
        <v>8340</v>
      </c>
      <c r="S1764" s="10">
        <f t="shared" si="137"/>
        <v>42410.982002314813</v>
      </c>
      <c r="T1764" s="11">
        <f t="shared" si="138"/>
        <v>42440.982002314813</v>
      </c>
      <c r="U1764">
        <f t="shared" si="139"/>
        <v>30</v>
      </c>
      <c r="W1764" s="20">
        <v>25</v>
      </c>
      <c r="X1764" s="18">
        <v>885</v>
      </c>
      <c r="Y1764" s="5">
        <v>8.85</v>
      </c>
    </row>
    <row r="1765" spans="1:25" ht="42.75" x14ac:dyDescent="0.4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20">
        <v>118</v>
      </c>
      <c r="M1765" t="b">
        <v>1</v>
      </c>
      <c r="N1765" t="s">
        <v>8285</v>
      </c>
      <c r="O1765" s="5">
        <f t="shared" si="135"/>
        <v>1.0190833333333333</v>
      </c>
      <c r="P1765" s="18">
        <f t="shared" si="136"/>
        <v>103.63559322033899</v>
      </c>
      <c r="Q1765" t="s">
        <v>8339</v>
      </c>
      <c r="R1765" t="s">
        <v>8340</v>
      </c>
      <c r="S1765" s="10">
        <f t="shared" si="137"/>
        <v>42636.868518518517</v>
      </c>
      <c r="T1765" s="11">
        <f t="shared" si="138"/>
        <v>42666.868518518517</v>
      </c>
      <c r="U1765">
        <f t="shared" si="139"/>
        <v>30</v>
      </c>
      <c r="W1765" s="20">
        <v>118</v>
      </c>
      <c r="X1765" s="18">
        <v>12229</v>
      </c>
      <c r="Y1765" s="5">
        <v>1.0190833333333333</v>
      </c>
    </row>
    <row r="1766" spans="1:25" ht="42.75" x14ac:dyDescent="0.4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20">
        <v>39</v>
      </c>
      <c r="M1766" t="b">
        <v>0</v>
      </c>
      <c r="N1766" t="s">
        <v>8285</v>
      </c>
      <c r="O1766" s="5">
        <f t="shared" si="135"/>
        <v>0.19600000000000001</v>
      </c>
      <c r="P1766" s="18">
        <f t="shared" si="136"/>
        <v>55.282051282051285</v>
      </c>
      <c r="Q1766" t="s">
        <v>8339</v>
      </c>
      <c r="R1766" t="s">
        <v>8340</v>
      </c>
      <c r="S1766" s="10">
        <f t="shared" si="137"/>
        <v>41825.485868055555</v>
      </c>
      <c r="T1766" s="11">
        <f t="shared" si="138"/>
        <v>41854.485868055555</v>
      </c>
      <c r="U1766">
        <f t="shared" si="139"/>
        <v>29</v>
      </c>
      <c r="W1766" s="20">
        <v>39</v>
      </c>
      <c r="X1766" s="18">
        <v>2156</v>
      </c>
      <c r="Y1766" s="5">
        <v>0.19600000000000001</v>
      </c>
    </row>
    <row r="1767" spans="1:25" ht="42.75" x14ac:dyDescent="0.4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20">
        <v>103</v>
      </c>
      <c r="M1767" t="b">
        <v>0</v>
      </c>
      <c r="N1767" t="s">
        <v>8285</v>
      </c>
      <c r="O1767" s="5">
        <f t="shared" si="135"/>
        <v>0.59467839999999994</v>
      </c>
      <c r="P1767" s="18">
        <f t="shared" si="136"/>
        <v>72.16970873786407</v>
      </c>
      <c r="Q1767" t="s">
        <v>8339</v>
      </c>
      <c r="R1767" t="s">
        <v>8340</v>
      </c>
      <c r="S1767" s="10">
        <f t="shared" si="137"/>
        <v>41834.980462962965</v>
      </c>
      <c r="T1767" s="11">
        <f t="shared" si="138"/>
        <v>41864.980462962965</v>
      </c>
      <c r="U1767">
        <f t="shared" si="139"/>
        <v>30</v>
      </c>
      <c r="W1767" s="20">
        <v>103</v>
      </c>
      <c r="X1767" s="18">
        <v>7433.48</v>
      </c>
      <c r="Y1767" s="5">
        <v>0.59467839999999994</v>
      </c>
    </row>
    <row r="1768" spans="1:25" ht="28.5" hidden="1" x14ac:dyDescent="0.4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20">
        <v>0</v>
      </c>
      <c r="M1768" t="b">
        <v>0</v>
      </c>
      <c r="N1768" t="s">
        <v>8285</v>
      </c>
      <c r="O1768" s="5">
        <f t="shared" si="135"/>
        <v>0</v>
      </c>
      <c r="P1768" s="18" t="e">
        <f t="shared" si="136"/>
        <v>#DIV/0!</v>
      </c>
      <c r="Q1768" t="s">
        <v>8339</v>
      </c>
      <c r="R1768" t="s">
        <v>8340</v>
      </c>
      <c r="S1768" s="10">
        <f t="shared" si="137"/>
        <v>41855.859814814816</v>
      </c>
      <c r="T1768" s="11">
        <f t="shared" si="138"/>
        <v>41876.859814814816</v>
      </c>
      <c r="U1768">
        <f t="shared" si="139"/>
        <v>21</v>
      </c>
      <c r="W1768" s="20">
        <v>0</v>
      </c>
      <c r="X1768" s="18">
        <v>0</v>
      </c>
      <c r="Y1768" s="5">
        <v>0</v>
      </c>
    </row>
    <row r="1769" spans="1:25" ht="28.5" x14ac:dyDescent="0.4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20">
        <v>39</v>
      </c>
      <c r="M1769" t="b">
        <v>0</v>
      </c>
      <c r="N1769" t="s">
        <v>8285</v>
      </c>
      <c r="O1769" s="5">
        <f t="shared" si="135"/>
        <v>0.4572</v>
      </c>
      <c r="P1769" s="18">
        <f t="shared" si="136"/>
        <v>58.615384615384613</v>
      </c>
      <c r="Q1769" t="s">
        <v>8339</v>
      </c>
      <c r="R1769" t="s">
        <v>8340</v>
      </c>
      <c r="S1769" s="10">
        <f t="shared" si="137"/>
        <v>41824.658379629633</v>
      </c>
      <c r="T1769" s="11">
        <f t="shared" si="138"/>
        <v>41854.658379629633</v>
      </c>
      <c r="U1769">
        <f t="shared" si="139"/>
        <v>30</v>
      </c>
      <c r="W1769" s="20">
        <v>39</v>
      </c>
      <c r="X1769" s="18">
        <v>2286</v>
      </c>
      <c r="Y1769" s="5">
        <v>0.4572</v>
      </c>
    </row>
    <row r="1770" spans="1:25" ht="42.75" x14ac:dyDescent="0.4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20">
        <v>15</v>
      </c>
      <c r="M1770" t="b">
        <v>0</v>
      </c>
      <c r="N1770" t="s">
        <v>8285</v>
      </c>
      <c r="O1770" s="5">
        <f t="shared" si="135"/>
        <v>3.7400000000000003E-2</v>
      </c>
      <c r="P1770" s="18">
        <f t="shared" si="136"/>
        <v>12.466666666666667</v>
      </c>
      <c r="Q1770" t="s">
        <v>8339</v>
      </c>
      <c r="R1770" t="s">
        <v>8340</v>
      </c>
      <c r="S1770" s="10">
        <f t="shared" si="137"/>
        <v>41849.560694444444</v>
      </c>
      <c r="T1770" s="11">
        <f t="shared" si="138"/>
        <v>41909.560694444444</v>
      </c>
      <c r="U1770">
        <f t="shared" si="139"/>
        <v>60</v>
      </c>
      <c r="W1770" s="20">
        <v>15</v>
      </c>
      <c r="X1770" s="18">
        <v>187</v>
      </c>
      <c r="Y1770" s="5">
        <v>3.7400000000000003E-2</v>
      </c>
    </row>
    <row r="1771" spans="1:25" ht="42.75" x14ac:dyDescent="0.4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20">
        <v>22</v>
      </c>
      <c r="M1771" t="b">
        <v>0</v>
      </c>
      <c r="N1771" t="s">
        <v>8285</v>
      </c>
      <c r="O1771" s="5">
        <f t="shared" si="135"/>
        <v>2.7025E-2</v>
      </c>
      <c r="P1771" s="18">
        <f t="shared" si="136"/>
        <v>49.136363636363633</v>
      </c>
      <c r="Q1771" t="s">
        <v>8339</v>
      </c>
      <c r="R1771" t="s">
        <v>8340</v>
      </c>
      <c r="S1771" s="10">
        <f t="shared" si="137"/>
        <v>41987.818969907406</v>
      </c>
      <c r="T1771" s="11">
        <f t="shared" si="138"/>
        <v>42017.818969907406</v>
      </c>
      <c r="U1771">
        <f t="shared" si="139"/>
        <v>30</v>
      </c>
      <c r="W1771" s="20">
        <v>22</v>
      </c>
      <c r="X1771" s="18">
        <v>1081</v>
      </c>
      <c r="Y1771" s="5">
        <v>2.7025E-2</v>
      </c>
    </row>
    <row r="1772" spans="1:25" ht="42.75" x14ac:dyDescent="0.4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20">
        <v>92</v>
      </c>
      <c r="M1772" t="b">
        <v>0</v>
      </c>
      <c r="N1772" t="s">
        <v>8285</v>
      </c>
      <c r="O1772" s="5">
        <f t="shared" si="135"/>
        <v>0.56514285714285717</v>
      </c>
      <c r="P1772" s="18">
        <f t="shared" si="136"/>
        <v>150.5</v>
      </c>
      <c r="Q1772" t="s">
        <v>8339</v>
      </c>
      <c r="R1772" t="s">
        <v>8340</v>
      </c>
      <c r="S1772" s="10">
        <f t="shared" si="137"/>
        <v>41891.780023148152</v>
      </c>
      <c r="T1772" s="11">
        <f t="shared" si="138"/>
        <v>41926.780023148152</v>
      </c>
      <c r="U1772">
        <f t="shared" si="139"/>
        <v>35</v>
      </c>
      <c r="W1772" s="20">
        <v>92</v>
      </c>
      <c r="X1772" s="18">
        <v>13846</v>
      </c>
      <c r="Y1772" s="5">
        <v>0.56514285714285717</v>
      </c>
    </row>
    <row r="1773" spans="1:25" ht="42.75" x14ac:dyDescent="0.4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20">
        <v>25</v>
      </c>
      <c r="M1773" t="b">
        <v>0</v>
      </c>
      <c r="N1773" t="s">
        <v>8285</v>
      </c>
      <c r="O1773" s="5">
        <f t="shared" si="135"/>
        <v>0.21309523809523809</v>
      </c>
      <c r="P1773" s="18">
        <f t="shared" si="136"/>
        <v>35.799999999999997</v>
      </c>
      <c r="Q1773" t="s">
        <v>8339</v>
      </c>
      <c r="R1773" t="s">
        <v>8340</v>
      </c>
      <c r="S1773" s="10">
        <f t="shared" si="137"/>
        <v>41905.979629629634</v>
      </c>
      <c r="T1773" s="11">
        <f t="shared" si="138"/>
        <v>41935.979629629634</v>
      </c>
      <c r="U1773">
        <f t="shared" si="139"/>
        <v>30</v>
      </c>
      <c r="W1773" s="20">
        <v>25</v>
      </c>
      <c r="X1773" s="18">
        <v>895</v>
      </c>
      <c r="Y1773" s="5">
        <v>0.21309523809523809</v>
      </c>
    </row>
    <row r="1774" spans="1:25" ht="42.75" x14ac:dyDescent="0.4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20">
        <v>19</v>
      </c>
      <c r="M1774" t="b">
        <v>0</v>
      </c>
      <c r="N1774" t="s">
        <v>8285</v>
      </c>
      <c r="O1774" s="5">
        <f t="shared" si="135"/>
        <v>0.156</v>
      </c>
      <c r="P1774" s="18">
        <f t="shared" si="136"/>
        <v>45.157894736842103</v>
      </c>
      <c r="Q1774" t="s">
        <v>8339</v>
      </c>
      <c r="R1774" t="s">
        <v>8340</v>
      </c>
      <c r="S1774" s="10">
        <f t="shared" si="137"/>
        <v>41766.718009259261</v>
      </c>
      <c r="T1774" s="11">
        <f t="shared" si="138"/>
        <v>41826.718009259261</v>
      </c>
      <c r="U1774">
        <f t="shared" si="139"/>
        <v>60</v>
      </c>
      <c r="W1774" s="20">
        <v>19</v>
      </c>
      <c r="X1774" s="18">
        <v>858</v>
      </c>
      <c r="Y1774" s="5">
        <v>0.156</v>
      </c>
    </row>
    <row r="1775" spans="1:25" ht="42.75" x14ac:dyDescent="0.4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20">
        <v>19</v>
      </c>
      <c r="M1775" t="b">
        <v>0</v>
      </c>
      <c r="N1775" t="s">
        <v>8285</v>
      </c>
      <c r="O1775" s="5">
        <f t="shared" si="135"/>
        <v>6.2566666666666673E-2</v>
      </c>
      <c r="P1775" s="18">
        <f t="shared" si="136"/>
        <v>98.78947368421052</v>
      </c>
      <c r="Q1775" t="s">
        <v>8339</v>
      </c>
      <c r="R1775" t="s">
        <v>8340</v>
      </c>
      <c r="S1775" s="10">
        <f t="shared" si="137"/>
        <v>41978.760393518518</v>
      </c>
      <c r="T1775" s="11">
        <f t="shared" si="138"/>
        <v>42023.760393518518</v>
      </c>
      <c r="U1775">
        <f t="shared" si="139"/>
        <v>45</v>
      </c>
      <c r="W1775" s="20">
        <v>19</v>
      </c>
      <c r="X1775" s="18">
        <v>1877</v>
      </c>
      <c r="Y1775" s="5">
        <v>6.2566666666666673E-2</v>
      </c>
    </row>
    <row r="1776" spans="1:25" ht="42.75" x14ac:dyDescent="0.4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20">
        <v>13</v>
      </c>
      <c r="M1776" t="b">
        <v>0</v>
      </c>
      <c r="N1776" t="s">
        <v>8285</v>
      </c>
      <c r="O1776" s="5">
        <f t="shared" si="135"/>
        <v>0.4592</v>
      </c>
      <c r="P1776" s="18">
        <f t="shared" si="136"/>
        <v>88.307692307692307</v>
      </c>
      <c r="Q1776" t="s">
        <v>8339</v>
      </c>
      <c r="R1776" t="s">
        <v>8340</v>
      </c>
      <c r="S1776" s="10">
        <f t="shared" si="137"/>
        <v>41930.218657407408</v>
      </c>
      <c r="T1776" s="11">
        <f t="shared" si="138"/>
        <v>41972.624305555553</v>
      </c>
      <c r="U1776">
        <f t="shared" si="139"/>
        <v>42</v>
      </c>
      <c r="W1776" s="20">
        <v>13</v>
      </c>
      <c r="X1776" s="18">
        <v>1148</v>
      </c>
      <c r="Y1776" s="5">
        <v>0.4592</v>
      </c>
    </row>
    <row r="1777" spans="1:25" ht="42.75" x14ac:dyDescent="0.4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20">
        <v>124</v>
      </c>
      <c r="M1777" t="b">
        <v>0</v>
      </c>
      <c r="N1777" t="s">
        <v>8285</v>
      </c>
      <c r="O1777" s="5">
        <f t="shared" si="135"/>
        <v>0.65101538461538466</v>
      </c>
      <c r="P1777" s="18">
        <f t="shared" si="136"/>
        <v>170.62903225806451</v>
      </c>
      <c r="Q1777" t="s">
        <v>8339</v>
      </c>
      <c r="R1777" t="s">
        <v>8340</v>
      </c>
      <c r="S1777" s="10">
        <f t="shared" si="137"/>
        <v>41891.976388888892</v>
      </c>
      <c r="T1777" s="11">
        <f t="shared" si="138"/>
        <v>41936.976388888892</v>
      </c>
      <c r="U1777">
        <f t="shared" si="139"/>
        <v>45</v>
      </c>
      <c r="W1777" s="20">
        <v>124</v>
      </c>
      <c r="X1777" s="18">
        <v>21158</v>
      </c>
      <c r="Y1777" s="5">
        <v>0.65101538461538466</v>
      </c>
    </row>
    <row r="1778" spans="1:25" ht="42.75" x14ac:dyDescent="0.4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20">
        <v>4</v>
      </c>
      <c r="M1778" t="b">
        <v>0</v>
      </c>
      <c r="N1778" t="s">
        <v>8285</v>
      </c>
      <c r="O1778" s="5">
        <f t="shared" si="135"/>
        <v>6.7000000000000004E-2</v>
      </c>
      <c r="P1778" s="18">
        <f t="shared" si="136"/>
        <v>83.75</v>
      </c>
      <c r="Q1778" t="s">
        <v>8339</v>
      </c>
      <c r="R1778" t="s">
        <v>8340</v>
      </c>
      <c r="S1778" s="10">
        <f t="shared" si="137"/>
        <v>41905.95684027778</v>
      </c>
      <c r="T1778" s="11">
        <f t="shared" si="138"/>
        <v>41941.95684027778</v>
      </c>
      <c r="U1778">
        <f t="shared" si="139"/>
        <v>36</v>
      </c>
      <c r="W1778" s="20">
        <v>4</v>
      </c>
      <c r="X1778" s="18">
        <v>335</v>
      </c>
      <c r="Y1778" s="5">
        <v>6.7000000000000004E-2</v>
      </c>
    </row>
    <row r="1779" spans="1:25" ht="42.75" x14ac:dyDescent="0.4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20">
        <v>10</v>
      </c>
      <c r="M1779" t="b">
        <v>0</v>
      </c>
      <c r="N1779" t="s">
        <v>8285</v>
      </c>
      <c r="O1779" s="5">
        <f t="shared" si="135"/>
        <v>0.135625</v>
      </c>
      <c r="P1779" s="18">
        <f t="shared" si="136"/>
        <v>65.099999999999994</v>
      </c>
      <c r="Q1779" t="s">
        <v>8339</v>
      </c>
      <c r="R1779" t="s">
        <v>8340</v>
      </c>
      <c r="S1779" s="10">
        <f t="shared" si="137"/>
        <v>42025.357094907406</v>
      </c>
      <c r="T1779" s="11">
        <f t="shared" si="138"/>
        <v>42055.357094907406</v>
      </c>
      <c r="U1779">
        <f t="shared" si="139"/>
        <v>30</v>
      </c>
      <c r="W1779" s="20">
        <v>10</v>
      </c>
      <c r="X1779" s="18">
        <v>651</v>
      </c>
      <c r="Y1779" s="5">
        <v>0.135625</v>
      </c>
    </row>
    <row r="1780" spans="1:25" ht="42.75" x14ac:dyDescent="0.4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20">
        <v>15</v>
      </c>
      <c r="M1780" t="b">
        <v>0</v>
      </c>
      <c r="N1780" t="s">
        <v>8285</v>
      </c>
      <c r="O1780" s="5">
        <f t="shared" si="135"/>
        <v>1.9900000000000001E-2</v>
      </c>
      <c r="P1780" s="18">
        <f t="shared" si="136"/>
        <v>66.333333333333329</v>
      </c>
      <c r="Q1780" t="s">
        <v>8339</v>
      </c>
      <c r="R1780" t="s">
        <v>8340</v>
      </c>
      <c r="S1780" s="10">
        <f t="shared" si="137"/>
        <v>42045.86336805555</v>
      </c>
      <c r="T1780" s="11">
        <f t="shared" si="138"/>
        <v>42090.821701388893</v>
      </c>
      <c r="U1780">
        <f t="shared" si="139"/>
        <v>45</v>
      </c>
      <c r="W1780" s="20">
        <v>15</v>
      </c>
      <c r="X1780" s="18">
        <v>995</v>
      </c>
      <c r="Y1780" s="5">
        <v>1.9900000000000001E-2</v>
      </c>
    </row>
    <row r="1781" spans="1:25" ht="42.75" x14ac:dyDescent="0.4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20">
        <v>38</v>
      </c>
      <c r="M1781" t="b">
        <v>0</v>
      </c>
      <c r="N1781" t="s">
        <v>8285</v>
      </c>
      <c r="O1781" s="5">
        <f t="shared" si="135"/>
        <v>0.36236363636363639</v>
      </c>
      <c r="P1781" s="18">
        <f t="shared" si="136"/>
        <v>104.89473684210526</v>
      </c>
      <c r="Q1781" t="s">
        <v>8339</v>
      </c>
      <c r="R1781" t="s">
        <v>8340</v>
      </c>
      <c r="S1781" s="10">
        <f t="shared" si="137"/>
        <v>42585.691898148143</v>
      </c>
      <c r="T1781" s="11">
        <f t="shared" si="138"/>
        <v>42615.691898148143</v>
      </c>
      <c r="U1781">
        <f t="shared" si="139"/>
        <v>30</v>
      </c>
      <c r="W1781" s="20">
        <v>38</v>
      </c>
      <c r="X1781" s="18">
        <v>3986</v>
      </c>
      <c r="Y1781" s="5">
        <v>0.36236363636363639</v>
      </c>
    </row>
    <row r="1782" spans="1:25" ht="42.75" x14ac:dyDescent="0.4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20">
        <v>152</v>
      </c>
      <c r="M1782" t="b">
        <v>0</v>
      </c>
      <c r="N1782" t="s">
        <v>8285</v>
      </c>
      <c r="O1782" s="5">
        <f t="shared" si="135"/>
        <v>0.39743333333333336</v>
      </c>
      <c r="P1782" s="18">
        <f t="shared" si="136"/>
        <v>78.440789473684205</v>
      </c>
      <c r="Q1782" t="s">
        <v>8339</v>
      </c>
      <c r="R1782" t="s">
        <v>8340</v>
      </c>
      <c r="S1782" s="10">
        <f t="shared" si="137"/>
        <v>42493.600810185191</v>
      </c>
      <c r="T1782" s="11">
        <f t="shared" si="138"/>
        <v>42553.600810185191</v>
      </c>
      <c r="U1782">
        <f t="shared" si="139"/>
        <v>60</v>
      </c>
      <c r="W1782" s="20">
        <v>152</v>
      </c>
      <c r="X1782" s="18">
        <v>11923</v>
      </c>
      <c r="Y1782" s="5">
        <v>0.39743333333333336</v>
      </c>
    </row>
    <row r="1783" spans="1:25" ht="42.75" x14ac:dyDescent="0.4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20">
        <v>24</v>
      </c>
      <c r="M1783" t="b">
        <v>0</v>
      </c>
      <c r="N1783" t="s">
        <v>8285</v>
      </c>
      <c r="O1783" s="5">
        <f t="shared" si="135"/>
        <v>0.25763636363636366</v>
      </c>
      <c r="P1783" s="18">
        <f t="shared" si="136"/>
        <v>59.041666666666664</v>
      </c>
      <c r="Q1783" t="s">
        <v>8339</v>
      </c>
      <c r="R1783" t="s">
        <v>8340</v>
      </c>
      <c r="S1783" s="10">
        <f t="shared" si="137"/>
        <v>42597.617418981477</v>
      </c>
      <c r="T1783" s="11">
        <f t="shared" si="138"/>
        <v>42628.617418981477</v>
      </c>
      <c r="U1783">
        <f t="shared" si="139"/>
        <v>31</v>
      </c>
      <c r="W1783" s="20">
        <v>24</v>
      </c>
      <c r="X1783" s="18">
        <v>1417</v>
      </c>
      <c r="Y1783" s="5">
        <v>0.25763636363636366</v>
      </c>
    </row>
    <row r="1784" spans="1:25" ht="42.75" x14ac:dyDescent="0.4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20">
        <v>76</v>
      </c>
      <c r="M1784" t="b">
        <v>0</v>
      </c>
      <c r="N1784" t="s">
        <v>8285</v>
      </c>
      <c r="O1784" s="5">
        <f t="shared" si="135"/>
        <v>0.15491428571428573</v>
      </c>
      <c r="P1784" s="18">
        <f t="shared" si="136"/>
        <v>71.34210526315789</v>
      </c>
      <c r="Q1784" t="s">
        <v>8339</v>
      </c>
      <c r="R1784" t="s">
        <v>8340</v>
      </c>
      <c r="S1784" s="10">
        <f t="shared" si="137"/>
        <v>42388.575104166666</v>
      </c>
      <c r="T1784" s="11">
        <f t="shared" si="138"/>
        <v>42421.575104166666</v>
      </c>
      <c r="U1784">
        <f t="shared" si="139"/>
        <v>33</v>
      </c>
      <c r="W1784" s="20">
        <v>76</v>
      </c>
      <c r="X1784" s="18">
        <v>5422</v>
      </c>
      <c r="Y1784" s="5">
        <v>0.15491428571428573</v>
      </c>
    </row>
    <row r="1785" spans="1:25" ht="42.75" x14ac:dyDescent="0.4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20">
        <v>185</v>
      </c>
      <c r="M1785" t="b">
        <v>0</v>
      </c>
      <c r="N1785" t="s">
        <v>8285</v>
      </c>
      <c r="O1785" s="5">
        <f t="shared" si="135"/>
        <v>0.236925</v>
      </c>
      <c r="P1785" s="18">
        <f t="shared" si="136"/>
        <v>51.227027027027027</v>
      </c>
      <c r="Q1785" t="s">
        <v>8339</v>
      </c>
      <c r="R1785" t="s">
        <v>8340</v>
      </c>
      <c r="S1785" s="10">
        <f t="shared" si="137"/>
        <v>42115.949976851851</v>
      </c>
      <c r="T1785" s="11">
        <f t="shared" si="138"/>
        <v>42145.949976851851</v>
      </c>
      <c r="U1785">
        <f t="shared" si="139"/>
        <v>30</v>
      </c>
      <c r="W1785" s="20">
        <v>185</v>
      </c>
      <c r="X1785" s="18">
        <v>9477</v>
      </c>
      <c r="Y1785" s="5">
        <v>0.236925</v>
      </c>
    </row>
    <row r="1786" spans="1:25" ht="42.75" x14ac:dyDescent="0.4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20">
        <v>33</v>
      </c>
      <c r="M1786" t="b">
        <v>0</v>
      </c>
      <c r="N1786" t="s">
        <v>8285</v>
      </c>
      <c r="O1786" s="5">
        <f t="shared" si="135"/>
        <v>0.39760000000000001</v>
      </c>
      <c r="P1786" s="18">
        <f t="shared" si="136"/>
        <v>60.242424242424242</v>
      </c>
      <c r="Q1786" t="s">
        <v>8339</v>
      </c>
      <c r="R1786" t="s">
        <v>8340</v>
      </c>
      <c r="S1786" s="10">
        <f t="shared" si="137"/>
        <v>42003.655555555553</v>
      </c>
      <c r="T1786" s="11">
        <f t="shared" si="138"/>
        <v>42035.142361111109</v>
      </c>
      <c r="U1786">
        <f t="shared" si="139"/>
        <v>32</v>
      </c>
      <c r="W1786" s="20">
        <v>33</v>
      </c>
      <c r="X1786" s="18">
        <v>1988</v>
      </c>
      <c r="Y1786" s="5">
        <v>0.39760000000000001</v>
      </c>
    </row>
    <row r="1787" spans="1:25" ht="42.75" x14ac:dyDescent="0.4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20">
        <v>108</v>
      </c>
      <c r="M1787" t="b">
        <v>0</v>
      </c>
      <c r="N1787" t="s">
        <v>8285</v>
      </c>
      <c r="O1787" s="5">
        <f t="shared" si="135"/>
        <v>0.20220833333333332</v>
      </c>
      <c r="P1787" s="18">
        <f t="shared" si="136"/>
        <v>44.935185185185183</v>
      </c>
      <c r="Q1787" t="s">
        <v>8339</v>
      </c>
      <c r="R1787" t="s">
        <v>8340</v>
      </c>
      <c r="S1787" s="10">
        <f t="shared" si="137"/>
        <v>41897.134895833333</v>
      </c>
      <c r="T1787" s="11">
        <f t="shared" si="138"/>
        <v>41928</v>
      </c>
      <c r="U1787">
        <f t="shared" si="139"/>
        <v>31</v>
      </c>
      <c r="W1787" s="20">
        <v>108</v>
      </c>
      <c r="X1787" s="18">
        <v>4853</v>
      </c>
      <c r="Y1787" s="5">
        <v>0.20220833333333332</v>
      </c>
    </row>
    <row r="1788" spans="1:25" ht="42.75" x14ac:dyDescent="0.4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20">
        <v>29</v>
      </c>
      <c r="M1788" t="b">
        <v>0</v>
      </c>
      <c r="N1788" t="s">
        <v>8285</v>
      </c>
      <c r="O1788" s="5">
        <f t="shared" si="135"/>
        <v>0.47631578947368419</v>
      </c>
      <c r="P1788" s="18">
        <f t="shared" si="136"/>
        <v>31.206896551724139</v>
      </c>
      <c r="Q1788" t="s">
        <v>8339</v>
      </c>
      <c r="R1788" t="s">
        <v>8340</v>
      </c>
      <c r="S1788" s="10">
        <f t="shared" si="137"/>
        <v>41958.550659722227</v>
      </c>
      <c r="T1788" s="11">
        <f t="shared" si="138"/>
        <v>41988.550659722227</v>
      </c>
      <c r="U1788">
        <f t="shared" si="139"/>
        <v>30</v>
      </c>
      <c r="W1788" s="20">
        <v>29</v>
      </c>
      <c r="X1788" s="18">
        <v>905</v>
      </c>
      <c r="Y1788" s="5">
        <v>0.47631578947368419</v>
      </c>
    </row>
    <row r="1789" spans="1:25" ht="42.75" x14ac:dyDescent="0.4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20">
        <v>24</v>
      </c>
      <c r="M1789" t="b">
        <v>0</v>
      </c>
      <c r="N1789" t="s">
        <v>8285</v>
      </c>
      <c r="O1789" s="5">
        <f t="shared" si="135"/>
        <v>0.15329999999999999</v>
      </c>
      <c r="P1789" s="18">
        <f t="shared" si="136"/>
        <v>63.875</v>
      </c>
      <c r="Q1789" t="s">
        <v>8339</v>
      </c>
      <c r="R1789" t="s">
        <v>8340</v>
      </c>
      <c r="S1789" s="10">
        <f t="shared" si="137"/>
        <v>42068.65552083333</v>
      </c>
      <c r="T1789" s="11">
        <f t="shared" si="138"/>
        <v>42098.613854166666</v>
      </c>
      <c r="U1789">
        <f t="shared" si="139"/>
        <v>30</v>
      </c>
      <c r="W1789" s="20">
        <v>24</v>
      </c>
      <c r="X1789" s="18">
        <v>1533</v>
      </c>
      <c r="Y1789" s="5">
        <v>0.15329999999999999</v>
      </c>
    </row>
    <row r="1790" spans="1:25" ht="42.75" x14ac:dyDescent="0.4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20">
        <v>4</v>
      </c>
      <c r="M1790" t="b">
        <v>0</v>
      </c>
      <c r="N1790" t="s">
        <v>8285</v>
      </c>
      <c r="O1790" s="5">
        <f t="shared" si="135"/>
        <v>1.3818181818181818E-2</v>
      </c>
      <c r="P1790" s="18">
        <f t="shared" si="136"/>
        <v>19</v>
      </c>
      <c r="Q1790" t="s">
        <v>8339</v>
      </c>
      <c r="R1790" t="s">
        <v>8340</v>
      </c>
      <c r="S1790" s="10">
        <f t="shared" si="137"/>
        <v>41913.94840277778</v>
      </c>
      <c r="T1790" s="11">
        <f t="shared" si="138"/>
        <v>41943.94840277778</v>
      </c>
      <c r="U1790">
        <f t="shared" si="139"/>
        <v>30</v>
      </c>
      <c r="W1790" s="20">
        <v>4</v>
      </c>
      <c r="X1790" s="18">
        <v>76</v>
      </c>
      <c r="Y1790" s="5">
        <v>1.3818181818181818E-2</v>
      </c>
    </row>
    <row r="1791" spans="1:25" ht="42.75" hidden="1" x14ac:dyDescent="0.4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20">
        <v>4</v>
      </c>
      <c r="M1791" t="b">
        <v>0</v>
      </c>
      <c r="N1791" t="s">
        <v>8285</v>
      </c>
      <c r="O1791" s="5">
        <f t="shared" si="135"/>
        <v>5.0000000000000001E-3</v>
      </c>
      <c r="P1791" s="18">
        <f t="shared" si="136"/>
        <v>10</v>
      </c>
      <c r="Q1791" t="s">
        <v>8339</v>
      </c>
      <c r="R1791" t="s">
        <v>8340</v>
      </c>
      <c r="S1791" s="10">
        <f t="shared" si="137"/>
        <v>41956.250034722223</v>
      </c>
      <c r="T1791" s="11">
        <f t="shared" si="138"/>
        <v>42016.250034722223</v>
      </c>
      <c r="U1791">
        <f t="shared" si="139"/>
        <v>60</v>
      </c>
      <c r="W1791" s="20">
        <v>4</v>
      </c>
      <c r="X1791" s="18">
        <v>40</v>
      </c>
      <c r="Y1791" s="5">
        <v>5.0000000000000001E-3</v>
      </c>
    </row>
    <row r="1792" spans="1:25" ht="42.75" x14ac:dyDescent="0.4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20">
        <v>15</v>
      </c>
      <c r="M1792" t="b">
        <v>0</v>
      </c>
      <c r="N1792" t="s">
        <v>8285</v>
      </c>
      <c r="O1792" s="5">
        <f t="shared" si="135"/>
        <v>4.9575757575757579E-2</v>
      </c>
      <c r="P1792" s="18">
        <f t="shared" si="136"/>
        <v>109.06666666666666</v>
      </c>
      <c r="Q1792" t="s">
        <v>8339</v>
      </c>
      <c r="R1792" t="s">
        <v>8340</v>
      </c>
      <c r="S1792" s="10">
        <f t="shared" si="137"/>
        <v>42010.674513888895</v>
      </c>
      <c r="T1792" s="11">
        <f t="shared" si="138"/>
        <v>42040.674513888895</v>
      </c>
      <c r="U1792">
        <f t="shared" si="139"/>
        <v>30</v>
      </c>
      <c r="W1792" s="20">
        <v>15</v>
      </c>
      <c r="X1792" s="18">
        <v>1636</v>
      </c>
      <c r="Y1792" s="5">
        <v>4.9575757575757579E-2</v>
      </c>
    </row>
    <row r="1793" spans="1:25" ht="28.5" x14ac:dyDescent="0.4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20">
        <v>4</v>
      </c>
      <c r="M1793" t="b">
        <v>0</v>
      </c>
      <c r="N1793" t="s">
        <v>8285</v>
      </c>
      <c r="O1793" s="5">
        <f t="shared" si="135"/>
        <v>3.5666666666666666E-2</v>
      </c>
      <c r="P1793" s="18">
        <f t="shared" si="136"/>
        <v>26.75</v>
      </c>
      <c r="Q1793" t="s">
        <v>8339</v>
      </c>
      <c r="R1793" t="s">
        <v>8340</v>
      </c>
      <c r="S1793" s="10">
        <f t="shared" si="137"/>
        <v>41973.740335648152</v>
      </c>
      <c r="T1793" s="11">
        <f t="shared" si="138"/>
        <v>42033.740335648152</v>
      </c>
      <c r="U1793">
        <f t="shared" si="139"/>
        <v>60</v>
      </c>
      <c r="W1793" s="20">
        <v>4</v>
      </c>
      <c r="X1793" s="18">
        <v>107</v>
      </c>
      <c r="Y1793" s="5">
        <v>3.5666666666666666E-2</v>
      </c>
    </row>
    <row r="1794" spans="1:25" ht="28.5" x14ac:dyDescent="0.4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20">
        <v>139</v>
      </c>
      <c r="M1794" t="b">
        <v>0</v>
      </c>
      <c r="N1794" t="s">
        <v>8285</v>
      </c>
      <c r="O1794" s="5">
        <f t="shared" si="135"/>
        <v>0.61124000000000001</v>
      </c>
      <c r="P1794" s="18">
        <f t="shared" si="136"/>
        <v>109.93525179856115</v>
      </c>
      <c r="Q1794" t="s">
        <v>8339</v>
      </c>
      <c r="R1794" t="s">
        <v>8340</v>
      </c>
      <c r="S1794" s="10">
        <f t="shared" si="137"/>
        <v>42189.031041666662</v>
      </c>
      <c r="T1794" s="11">
        <f t="shared" si="138"/>
        <v>42226.290972222225</v>
      </c>
      <c r="U1794">
        <f t="shared" si="139"/>
        <v>37</v>
      </c>
      <c r="W1794" s="20">
        <v>139</v>
      </c>
      <c r="X1794" s="18">
        <v>15281</v>
      </c>
      <c r="Y1794" s="5">
        <v>0.61124000000000001</v>
      </c>
    </row>
    <row r="1795" spans="1:25" ht="42.75" x14ac:dyDescent="0.4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20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18">
        <f t="shared" ref="P1795:P1858" si="141">E1795/L1795</f>
        <v>20</v>
      </c>
      <c r="Q1795" t="s">
        <v>8339</v>
      </c>
      <c r="R1795" t="s">
        <v>8340</v>
      </c>
      <c r="S1795" s="10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_xlfn.DAYS(T1795,S1795)</f>
        <v>30</v>
      </c>
      <c r="W1795" s="20">
        <v>2</v>
      </c>
      <c r="X1795" s="18">
        <v>40</v>
      </c>
      <c r="Y1795" s="5">
        <v>1.3333333333333334E-2</v>
      </c>
    </row>
    <row r="1796" spans="1:25" ht="42.75" x14ac:dyDescent="0.4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20">
        <v>18</v>
      </c>
      <c r="M1796" t="b">
        <v>0</v>
      </c>
      <c r="N1796" t="s">
        <v>8285</v>
      </c>
      <c r="O1796" s="5">
        <f t="shared" si="140"/>
        <v>0.11077777777777778</v>
      </c>
      <c r="P1796" s="18">
        <f t="shared" si="141"/>
        <v>55.388888888888886</v>
      </c>
      <c r="Q1796" t="s">
        <v>8339</v>
      </c>
      <c r="R1796" t="s">
        <v>8340</v>
      </c>
      <c r="S1796" s="10">
        <f t="shared" si="142"/>
        <v>42011.551180555558</v>
      </c>
      <c r="T1796" s="11">
        <f t="shared" si="143"/>
        <v>42046.551180555558</v>
      </c>
      <c r="U1796">
        <f t="shared" si="144"/>
        <v>35</v>
      </c>
      <c r="W1796" s="20">
        <v>18</v>
      </c>
      <c r="X1796" s="18">
        <v>997</v>
      </c>
      <c r="Y1796" s="5">
        <v>0.11077777777777778</v>
      </c>
    </row>
    <row r="1797" spans="1:25" ht="42.75" x14ac:dyDescent="0.4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20">
        <v>81</v>
      </c>
      <c r="M1797" t="b">
        <v>0</v>
      </c>
      <c r="N1797" t="s">
        <v>8285</v>
      </c>
      <c r="O1797" s="5">
        <f t="shared" si="140"/>
        <v>0.38735714285714284</v>
      </c>
      <c r="P1797" s="18">
        <f t="shared" si="141"/>
        <v>133.90123456790124</v>
      </c>
      <c r="Q1797" t="s">
        <v>8339</v>
      </c>
      <c r="R1797" t="s">
        <v>8340</v>
      </c>
      <c r="S1797" s="10">
        <f t="shared" si="142"/>
        <v>42628.288668981477</v>
      </c>
      <c r="T1797" s="11">
        <f t="shared" si="143"/>
        <v>42657.666666666672</v>
      </c>
      <c r="U1797">
        <f t="shared" si="144"/>
        <v>29</v>
      </c>
      <c r="W1797" s="20">
        <v>81</v>
      </c>
      <c r="X1797" s="18">
        <v>10846</v>
      </c>
      <c r="Y1797" s="5">
        <v>0.38735714285714284</v>
      </c>
    </row>
    <row r="1798" spans="1:25" ht="42.75" x14ac:dyDescent="0.4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20">
        <v>86</v>
      </c>
      <c r="M1798" t="b">
        <v>0</v>
      </c>
      <c r="N1798" t="s">
        <v>8285</v>
      </c>
      <c r="O1798" s="5">
        <f t="shared" si="140"/>
        <v>0.22052631578947368</v>
      </c>
      <c r="P1798" s="18">
        <f t="shared" si="141"/>
        <v>48.720930232558139</v>
      </c>
      <c r="Q1798" t="s">
        <v>8339</v>
      </c>
      <c r="R1798" t="s">
        <v>8340</v>
      </c>
      <c r="S1798" s="10">
        <f t="shared" si="142"/>
        <v>42515.439421296294</v>
      </c>
      <c r="T1798" s="11">
        <f t="shared" si="143"/>
        <v>42575.439421296294</v>
      </c>
      <c r="U1798">
        <f t="shared" si="144"/>
        <v>60</v>
      </c>
      <c r="W1798" s="20">
        <v>86</v>
      </c>
      <c r="X1798" s="18">
        <v>4190</v>
      </c>
      <c r="Y1798" s="5">
        <v>0.22052631578947368</v>
      </c>
    </row>
    <row r="1799" spans="1:25" ht="42.75" x14ac:dyDescent="0.4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20">
        <v>140</v>
      </c>
      <c r="M1799" t="b">
        <v>0</v>
      </c>
      <c r="N1799" t="s">
        <v>8285</v>
      </c>
      <c r="O1799" s="5">
        <f t="shared" si="140"/>
        <v>0.67549999999999999</v>
      </c>
      <c r="P1799" s="18">
        <f t="shared" si="141"/>
        <v>48.25</v>
      </c>
      <c r="Q1799" t="s">
        <v>8339</v>
      </c>
      <c r="R1799" t="s">
        <v>8340</v>
      </c>
      <c r="S1799" s="10">
        <f t="shared" si="142"/>
        <v>42689.56931712963</v>
      </c>
      <c r="T1799" s="11">
        <f t="shared" si="143"/>
        <v>42719.56931712963</v>
      </c>
      <c r="U1799">
        <f t="shared" si="144"/>
        <v>30</v>
      </c>
      <c r="W1799" s="20">
        <v>140</v>
      </c>
      <c r="X1799" s="18">
        <v>6755</v>
      </c>
      <c r="Y1799" s="5">
        <v>0.67549999999999999</v>
      </c>
    </row>
    <row r="1800" spans="1:25" ht="42.75" x14ac:dyDescent="0.4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20">
        <v>37</v>
      </c>
      <c r="M1800" t="b">
        <v>0</v>
      </c>
      <c r="N1800" t="s">
        <v>8285</v>
      </c>
      <c r="O1800" s="5">
        <f t="shared" si="140"/>
        <v>0.136375</v>
      </c>
      <c r="P1800" s="18">
        <f t="shared" si="141"/>
        <v>58.972972972972975</v>
      </c>
      <c r="Q1800" t="s">
        <v>8339</v>
      </c>
      <c r="R1800" t="s">
        <v>8340</v>
      </c>
      <c r="S1800" s="10">
        <f t="shared" si="142"/>
        <v>42344.32677083333</v>
      </c>
      <c r="T1800" s="11">
        <f t="shared" si="143"/>
        <v>42404.32677083333</v>
      </c>
      <c r="U1800">
        <f t="shared" si="144"/>
        <v>60</v>
      </c>
      <c r="W1800" s="20">
        <v>37</v>
      </c>
      <c r="X1800" s="18">
        <v>2182</v>
      </c>
      <c r="Y1800" s="5">
        <v>0.136375</v>
      </c>
    </row>
    <row r="1801" spans="1:25" ht="28.5" x14ac:dyDescent="0.4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20">
        <v>6</v>
      </c>
      <c r="M1801" t="b">
        <v>0</v>
      </c>
      <c r="N1801" t="s">
        <v>8285</v>
      </c>
      <c r="O1801" s="5">
        <f t="shared" si="140"/>
        <v>1.7457500000000001E-2</v>
      </c>
      <c r="P1801" s="18">
        <f t="shared" si="141"/>
        <v>11.638333333333334</v>
      </c>
      <c r="Q1801" t="s">
        <v>8339</v>
      </c>
      <c r="R1801" t="s">
        <v>8340</v>
      </c>
      <c r="S1801" s="10">
        <f t="shared" si="142"/>
        <v>41934.842685185184</v>
      </c>
      <c r="T1801" s="11">
        <f t="shared" si="143"/>
        <v>41954.884351851855</v>
      </c>
      <c r="U1801">
        <f t="shared" si="144"/>
        <v>20</v>
      </c>
      <c r="W1801" s="20">
        <v>6</v>
      </c>
      <c r="X1801" s="18">
        <v>69.83</v>
      </c>
      <c r="Y1801" s="5">
        <v>1.7457500000000001E-2</v>
      </c>
    </row>
    <row r="1802" spans="1:25" ht="42.75" x14ac:dyDescent="0.4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20">
        <v>113</v>
      </c>
      <c r="M1802" t="b">
        <v>0</v>
      </c>
      <c r="N1802" t="s">
        <v>8285</v>
      </c>
      <c r="O1802" s="5">
        <f t="shared" si="140"/>
        <v>0.20449632511889321</v>
      </c>
      <c r="P1802" s="18">
        <f t="shared" si="141"/>
        <v>83.716814159292042</v>
      </c>
      <c r="Q1802" t="s">
        <v>8339</v>
      </c>
      <c r="R1802" t="s">
        <v>8340</v>
      </c>
      <c r="S1802" s="10">
        <f t="shared" si="142"/>
        <v>42623.606134259258</v>
      </c>
      <c r="T1802" s="11">
        <f t="shared" si="143"/>
        <v>42653.606134259258</v>
      </c>
      <c r="U1802">
        <f t="shared" si="144"/>
        <v>30</v>
      </c>
      <c r="W1802" s="20">
        <v>113</v>
      </c>
      <c r="X1802" s="18">
        <v>9460</v>
      </c>
      <c r="Y1802" s="5">
        <v>0.20449632511889321</v>
      </c>
    </row>
    <row r="1803" spans="1:25" ht="42.75" x14ac:dyDescent="0.4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20">
        <v>37</v>
      </c>
      <c r="M1803" t="b">
        <v>0</v>
      </c>
      <c r="N1803" t="s">
        <v>8285</v>
      </c>
      <c r="O1803" s="5">
        <f t="shared" si="140"/>
        <v>0.13852941176470587</v>
      </c>
      <c r="P1803" s="18">
        <f t="shared" si="141"/>
        <v>63.648648648648646</v>
      </c>
      <c r="Q1803" t="s">
        <v>8339</v>
      </c>
      <c r="R1803" t="s">
        <v>8340</v>
      </c>
      <c r="S1803" s="10">
        <f t="shared" si="142"/>
        <v>42321.660509259258</v>
      </c>
      <c r="T1803" s="11">
        <f t="shared" si="143"/>
        <v>42353.506944444445</v>
      </c>
      <c r="U1803">
        <f t="shared" si="144"/>
        <v>32</v>
      </c>
      <c r="W1803" s="20">
        <v>37</v>
      </c>
      <c r="X1803" s="18">
        <v>2355</v>
      </c>
      <c r="Y1803" s="5">
        <v>0.13852941176470587</v>
      </c>
    </row>
    <row r="1804" spans="1:25" ht="28.5" x14ac:dyDescent="0.4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20">
        <v>18</v>
      </c>
      <c r="M1804" t="b">
        <v>0</v>
      </c>
      <c r="N1804" t="s">
        <v>8285</v>
      </c>
      <c r="O1804" s="5">
        <f t="shared" si="140"/>
        <v>0.48485714285714288</v>
      </c>
      <c r="P1804" s="18">
        <f t="shared" si="141"/>
        <v>94.277777777777771</v>
      </c>
      <c r="Q1804" t="s">
        <v>8339</v>
      </c>
      <c r="R1804" t="s">
        <v>8340</v>
      </c>
      <c r="S1804" s="10">
        <f t="shared" si="142"/>
        <v>42159.47256944445</v>
      </c>
      <c r="T1804" s="11">
        <f t="shared" si="143"/>
        <v>42182.915972222225</v>
      </c>
      <c r="U1804">
        <f t="shared" si="144"/>
        <v>23</v>
      </c>
      <c r="W1804" s="20">
        <v>18</v>
      </c>
      <c r="X1804" s="18">
        <v>1697</v>
      </c>
      <c r="Y1804" s="5">
        <v>0.48485714285714288</v>
      </c>
    </row>
    <row r="1805" spans="1:25" ht="42.75" x14ac:dyDescent="0.4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20">
        <v>75</v>
      </c>
      <c r="M1805" t="b">
        <v>0</v>
      </c>
      <c r="N1805" t="s">
        <v>8285</v>
      </c>
      <c r="O1805" s="5">
        <f t="shared" si="140"/>
        <v>0.308</v>
      </c>
      <c r="P1805" s="18">
        <f t="shared" si="141"/>
        <v>71.86666666666666</v>
      </c>
      <c r="Q1805" t="s">
        <v>8339</v>
      </c>
      <c r="R1805" t="s">
        <v>8340</v>
      </c>
      <c r="S1805" s="10">
        <f t="shared" si="142"/>
        <v>42018.071550925932</v>
      </c>
      <c r="T1805" s="11">
        <f t="shared" si="143"/>
        <v>42049.071550925932</v>
      </c>
      <c r="U1805">
        <f t="shared" si="144"/>
        <v>31</v>
      </c>
      <c r="W1805" s="20">
        <v>75</v>
      </c>
      <c r="X1805" s="18">
        <v>5390</v>
      </c>
      <c r="Y1805" s="5">
        <v>0.308</v>
      </c>
    </row>
    <row r="1806" spans="1:25" ht="42.75" x14ac:dyDescent="0.4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20">
        <v>52</v>
      </c>
      <c r="M1806" t="b">
        <v>0</v>
      </c>
      <c r="N1806" t="s">
        <v>8285</v>
      </c>
      <c r="O1806" s="5">
        <f t="shared" si="140"/>
        <v>0.35174193548387095</v>
      </c>
      <c r="P1806" s="18">
        <f t="shared" si="141"/>
        <v>104.84615384615384</v>
      </c>
      <c r="Q1806" t="s">
        <v>8339</v>
      </c>
      <c r="R1806" t="s">
        <v>8340</v>
      </c>
      <c r="S1806" s="10">
        <f t="shared" si="142"/>
        <v>42282.678287037037</v>
      </c>
      <c r="T1806" s="11">
        <f t="shared" si="143"/>
        <v>42322.719953703709</v>
      </c>
      <c r="U1806">
        <f t="shared" si="144"/>
        <v>40</v>
      </c>
      <c r="W1806" s="20">
        <v>52</v>
      </c>
      <c r="X1806" s="18">
        <v>5452</v>
      </c>
      <c r="Y1806" s="5">
        <v>0.35174193548387095</v>
      </c>
    </row>
    <row r="1807" spans="1:25" ht="42.75" x14ac:dyDescent="0.4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20">
        <v>122</v>
      </c>
      <c r="M1807" t="b">
        <v>0</v>
      </c>
      <c r="N1807" t="s">
        <v>8285</v>
      </c>
      <c r="O1807" s="5">
        <f t="shared" si="140"/>
        <v>0.36404444444444445</v>
      </c>
      <c r="P1807" s="18">
        <f t="shared" si="141"/>
        <v>67.139344262295083</v>
      </c>
      <c r="Q1807" t="s">
        <v>8339</v>
      </c>
      <c r="R1807" t="s">
        <v>8340</v>
      </c>
      <c r="S1807" s="10">
        <f t="shared" si="142"/>
        <v>42247.803912037038</v>
      </c>
      <c r="T1807" s="11">
        <f t="shared" si="143"/>
        <v>42279.75</v>
      </c>
      <c r="U1807">
        <f t="shared" si="144"/>
        <v>32</v>
      </c>
      <c r="W1807" s="20">
        <v>122</v>
      </c>
      <c r="X1807" s="18">
        <v>8191</v>
      </c>
      <c r="Y1807" s="5">
        <v>0.36404444444444445</v>
      </c>
    </row>
    <row r="1808" spans="1:25" ht="42.75" x14ac:dyDescent="0.4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20">
        <v>8</v>
      </c>
      <c r="M1808" t="b">
        <v>0</v>
      </c>
      <c r="N1808" t="s">
        <v>8285</v>
      </c>
      <c r="O1808" s="5">
        <f t="shared" si="140"/>
        <v>2.955E-2</v>
      </c>
      <c r="P1808" s="18">
        <f t="shared" si="141"/>
        <v>73.875</v>
      </c>
      <c r="Q1808" t="s">
        <v>8339</v>
      </c>
      <c r="R1808" t="s">
        <v>8340</v>
      </c>
      <c r="S1808" s="10">
        <f t="shared" si="142"/>
        <v>41877.638298611113</v>
      </c>
      <c r="T1808" s="11">
        <f t="shared" si="143"/>
        <v>41912.638298611113</v>
      </c>
      <c r="U1808">
        <f t="shared" si="144"/>
        <v>35</v>
      </c>
      <c r="W1808" s="20">
        <v>8</v>
      </c>
      <c r="X1808" s="18">
        <v>591</v>
      </c>
      <c r="Y1808" s="5">
        <v>2.955E-2</v>
      </c>
    </row>
    <row r="1809" spans="1:25" ht="28.5" x14ac:dyDescent="0.4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20">
        <v>8</v>
      </c>
      <c r="M1809" t="b">
        <v>0</v>
      </c>
      <c r="N1809" t="s">
        <v>8285</v>
      </c>
      <c r="O1809" s="5">
        <f t="shared" si="140"/>
        <v>0.1106</v>
      </c>
      <c r="P1809" s="18">
        <f t="shared" si="141"/>
        <v>69.125</v>
      </c>
      <c r="Q1809" t="s">
        <v>8339</v>
      </c>
      <c r="R1809" t="s">
        <v>8340</v>
      </c>
      <c r="S1809" s="10">
        <f t="shared" si="142"/>
        <v>41880.068437499998</v>
      </c>
      <c r="T1809" s="11">
        <f t="shared" si="143"/>
        <v>41910.068437499998</v>
      </c>
      <c r="U1809">
        <f t="shared" si="144"/>
        <v>30</v>
      </c>
      <c r="W1809" s="20">
        <v>8</v>
      </c>
      <c r="X1809" s="18">
        <v>553</v>
      </c>
      <c r="Y1809" s="5">
        <v>0.1106</v>
      </c>
    </row>
    <row r="1810" spans="1:25" ht="42.75" x14ac:dyDescent="0.4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20">
        <v>96</v>
      </c>
      <c r="M1810" t="b">
        <v>0</v>
      </c>
      <c r="N1810" t="s">
        <v>8285</v>
      </c>
      <c r="O1810" s="5">
        <f t="shared" si="140"/>
        <v>0.41407142857142859</v>
      </c>
      <c r="P1810" s="18">
        <f t="shared" si="141"/>
        <v>120.77083333333333</v>
      </c>
      <c r="Q1810" t="s">
        <v>8339</v>
      </c>
      <c r="R1810" t="s">
        <v>8340</v>
      </c>
      <c r="S1810" s="10">
        <f t="shared" si="142"/>
        <v>42742.680902777778</v>
      </c>
      <c r="T1810" s="11">
        <f t="shared" si="143"/>
        <v>42777.680902777778</v>
      </c>
      <c r="U1810">
        <f t="shared" si="144"/>
        <v>35</v>
      </c>
      <c r="W1810" s="20">
        <v>96</v>
      </c>
      <c r="X1810" s="18">
        <v>11594</v>
      </c>
      <c r="Y1810" s="5">
        <v>0.41407142857142859</v>
      </c>
    </row>
    <row r="1811" spans="1:25" ht="42.75" x14ac:dyDescent="0.4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20">
        <v>9</v>
      </c>
      <c r="M1811" t="b">
        <v>0</v>
      </c>
      <c r="N1811" t="s">
        <v>8285</v>
      </c>
      <c r="O1811" s="5">
        <f t="shared" si="140"/>
        <v>0.10857142857142857</v>
      </c>
      <c r="P1811" s="18">
        <f t="shared" si="141"/>
        <v>42.222222222222221</v>
      </c>
      <c r="Q1811" t="s">
        <v>8339</v>
      </c>
      <c r="R1811" t="s">
        <v>8340</v>
      </c>
      <c r="S1811" s="10">
        <f t="shared" si="142"/>
        <v>42029.907858796301</v>
      </c>
      <c r="T1811" s="11">
        <f t="shared" si="143"/>
        <v>42064.907858796301</v>
      </c>
      <c r="U1811">
        <f t="shared" si="144"/>
        <v>35</v>
      </c>
      <c r="W1811" s="20">
        <v>9</v>
      </c>
      <c r="X1811" s="18">
        <v>380</v>
      </c>
      <c r="Y1811" s="5">
        <v>0.10857142857142857</v>
      </c>
    </row>
    <row r="1812" spans="1:25" ht="42.75" x14ac:dyDescent="0.4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20">
        <v>2</v>
      </c>
      <c r="M1812" t="b">
        <v>0</v>
      </c>
      <c r="N1812" t="s">
        <v>8285</v>
      </c>
      <c r="O1812" s="5">
        <f t="shared" si="140"/>
        <v>3.3333333333333333E-2</v>
      </c>
      <c r="P1812" s="18">
        <f t="shared" si="141"/>
        <v>7.5</v>
      </c>
      <c r="Q1812" t="s">
        <v>8339</v>
      </c>
      <c r="R1812" t="s">
        <v>8340</v>
      </c>
      <c r="S1812" s="10">
        <f t="shared" si="142"/>
        <v>41860.91002314815</v>
      </c>
      <c r="T1812" s="11">
        <f t="shared" si="143"/>
        <v>41872.91002314815</v>
      </c>
      <c r="U1812">
        <f t="shared" si="144"/>
        <v>12</v>
      </c>
      <c r="W1812" s="20">
        <v>2</v>
      </c>
      <c r="X1812" s="18">
        <v>15</v>
      </c>
      <c r="Y1812" s="5">
        <v>3.3333333333333333E-2</v>
      </c>
    </row>
    <row r="1813" spans="1:25" ht="42.75" hidden="1" x14ac:dyDescent="0.4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20">
        <v>26</v>
      </c>
      <c r="M1813" t="b">
        <v>0</v>
      </c>
      <c r="N1813" t="s">
        <v>8285</v>
      </c>
      <c r="O1813" s="5">
        <f t="shared" si="140"/>
        <v>7.407407407407407E-4</v>
      </c>
      <c r="P1813" s="18">
        <f t="shared" si="141"/>
        <v>1.5384615384615385</v>
      </c>
      <c r="Q1813" t="s">
        <v>8339</v>
      </c>
      <c r="R1813" t="s">
        <v>8340</v>
      </c>
      <c r="S1813" s="10">
        <f t="shared" si="142"/>
        <v>41876.433680555558</v>
      </c>
      <c r="T1813" s="11">
        <f t="shared" si="143"/>
        <v>41936.166666666664</v>
      </c>
      <c r="U1813">
        <f t="shared" si="144"/>
        <v>60</v>
      </c>
      <c r="W1813" s="20">
        <v>26</v>
      </c>
      <c r="X1813" s="18">
        <v>40</v>
      </c>
      <c r="Y1813" s="5">
        <v>7.407407407407407E-4</v>
      </c>
    </row>
    <row r="1814" spans="1:25" ht="42.75" x14ac:dyDescent="0.4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20">
        <v>23</v>
      </c>
      <c r="M1814" t="b">
        <v>0</v>
      </c>
      <c r="N1814" t="s">
        <v>8285</v>
      </c>
      <c r="O1814" s="5">
        <f t="shared" si="140"/>
        <v>0.13307692307692306</v>
      </c>
      <c r="P1814" s="18">
        <f t="shared" si="141"/>
        <v>37.608695652173914</v>
      </c>
      <c r="Q1814" t="s">
        <v>8339</v>
      </c>
      <c r="R1814" t="s">
        <v>8340</v>
      </c>
      <c r="S1814" s="10">
        <f t="shared" si="142"/>
        <v>42524.318703703699</v>
      </c>
      <c r="T1814" s="11">
        <f t="shared" si="143"/>
        <v>42554.318703703699</v>
      </c>
      <c r="U1814">
        <f t="shared" si="144"/>
        <v>30</v>
      </c>
      <c r="W1814" s="20">
        <v>23</v>
      </c>
      <c r="X1814" s="18">
        <v>865</v>
      </c>
      <c r="Y1814" s="5">
        <v>0.13307692307692306</v>
      </c>
    </row>
    <row r="1815" spans="1:25" ht="42.75" hidden="1" x14ac:dyDescent="0.4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20">
        <v>0</v>
      </c>
      <c r="M1815" t="b">
        <v>0</v>
      </c>
      <c r="N1815" t="s">
        <v>8285</v>
      </c>
      <c r="O1815" s="5">
        <f t="shared" si="140"/>
        <v>0</v>
      </c>
      <c r="P1815" s="18" t="e">
        <f t="shared" si="141"/>
        <v>#DIV/0!</v>
      </c>
      <c r="Q1815" t="s">
        <v>8339</v>
      </c>
      <c r="R1815" t="s">
        <v>8340</v>
      </c>
      <c r="S1815" s="10">
        <f t="shared" si="142"/>
        <v>41829.889027777775</v>
      </c>
      <c r="T1815" s="11">
        <f t="shared" si="143"/>
        <v>41859.889027777775</v>
      </c>
      <c r="U1815">
        <f t="shared" si="144"/>
        <v>30</v>
      </c>
      <c r="W1815" s="20">
        <v>0</v>
      </c>
      <c r="X1815" s="18">
        <v>0</v>
      </c>
      <c r="Y1815" s="5">
        <v>0</v>
      </c>
    </row>
    <row r="1816" spans="1:25" ht="42.75" x14ac:dyDescent="0.4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20">
        <v>140</v>
      </c>
      <c r="M1816" t="b">
        <v>0</v>
      </c>
      <c r="N1816" t="s">
        <v>8285</v>
      </c>
      <c r="O1816" s="5">
        <f t="shared" si="140"/>
        <v>0.49183333333333334</v>
      </c>
      <c r="P1816" s="18">
        <f t="shared" si="141"/>
        <v>42.157142857142858</v>
      </c>
      <c r="Q1816" t="s">
        <v>8339</v>
      </c>
      <c r="R1816" t="s">
        <v>8340</v>
      </c>
      <c r="S1816" s="10">
        <f t="shared" si="142"/>
        <v>42033.314074074078</v>
      </c>
      <c r="T1816" s="11">
        <f t="shared" si="143"/>
        <v>42063.314074074078</v>
      </c>
      <c r="U1816">
        <f t="shared" si="144"/>
        <v>30</v>
      </c>
      <c r="W1816" s="20">
        <v>140</v>
      </c>
      <c r="X1816" s="18">
        <v>5902</v>
      </c>
      <c r="Y1816" s="5">
        <v>0.49183333333333334</v>
      </c>
    </row>
    <row r="1817" spans="1:25" ht="42.75" hidden="1" x14ac:dyDescent="0.4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20">
        <v>0</v>
      </c>
      <c r="M1817" t="b">
        <v>0</v>
      </c>
      <c r="N1817" t="s">
        <v>8285</v>
      </c>
      <c r="O1817" s="5">
        <f t="shared" si="140"/>
        <v>0</v>
      </c>
      <c r="P1817" s="18" t="e">
        <f t="shared" si="141"/>
        <v>#DIV/0!</v>
      </c>
      <c r="Q1817" t="s">
        <v>8339</v>
      </c>
      <c r="R1817" t="s">
        <v>8340</v>
      </c>
      <c r="S1817" s="10">
        <f t="shared" si="142"/>
        <v>42172.906678240746</v>
      </c>
      <c r="T1817" s="11">
        <f t="shared" si="143"/>
        <v>42186.906678240746</v>
      </c>
      <c r="U1817">
        <f t="shared" si="144"/>
        <v>14</v>
      </c>
      <c r="W1817" s="20">
        <v>0</v>
      </c>
      <c r="X1817" s="18">
        <v>0</v>
      </c>
      <c r="Y1817" s="5">
        <v>0</v>
      </c>
    </row>
    <row r="1818" spans="1:25" ht="42.75" x14ac:dyDescent="0.4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20">
        <v>6</v>
      </c>
      <c r="M1818" t="b">
        <v>0</v>
      </c>
      <c r="N1818" t="s">
        <v>8285</v>
      </c>
      <c r="O1818" s="5">
        <f t="shared" si="140"/>
        <v>2.036E-2</v>
      </c>
      <c r="P1818" s="18">
        <f t="shared" si="141"/>
        <v>84.833333333333329</v>
      </c>
      <c r="Q1818" t="s">
        <v>8339</v>
      </c>
      <c r="R1818" t="s">
        <v>8340</v>
      </c>
      <c r="S1818" s="10">
        <f t="shared" si="142"/>
        <v>42548.876192129625</v>
      </c>
      <c r="T1818" s="11">
        <f t="shared" si="143"/>
        <v>42576.791666666672</v>
      </c>
      <c r="U1818">
        <f t="shared" si="144"/>
        <v>28</v>
      </c>
      <c r="W1818" s="20">
        <v>6</v>
      </c>
      <c r="X1818" s="18">
        <v>509</v>
      </c>
      <c r="Y1818" s="5">
        <v>2.036E-2</v>
      </c>
    </row>
    <row r="1819" spans="1:25" ht="28.5" x14ac:dyDescent="0.4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20">
        <v>100</v>
      </c>
      <c r="M1819" t="b">
        <v>0</v>
      </c>
      <c r="N1819" t="s">
        <v>8285</v>
      </c>
      <c r="O1819" s="5">
        <f t="shared" si="140"/>
        <v>0.52327777777777773</v>
      </c>
      <c r="P1819" s="18">
        <f t="shared" si="141"/>
        <v>94.19</v>
      </c>
      <c r="Q1819" t="s">
        <v>8339</v>
      </c>
      <c r="R1819" t="s">
        <v>8340</v>
      </c>
      <c r="S1819" s="10">
        <f t="shared" si="142"/>
        <v>42705.662118055552</v>
      </c>
      <c r="T1819" s="11">
        <f t="shared" si="143"/>
        <v>42765.290972222225</v>
      </c>
      <c r="U1819">
        <f t="shared" si="144"/>
        <v>60</v>
      </c>
      <c r="W1819" s="20">
        <v>100</v>
      </c>
      <c r="X1819" s="18">
        <v>9419</v>
      </c>
      <c r="Y1819" s="5">
        <v>0.52327777777777773</v>
      </c>
    </row>
    <row r="1820" spans="1:25" ht="28.5" hidden="1" x14ac:dyDescent="0.4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20">
        <v>0</v>
      </c>
      <c r="M1820" t="b">
        <v>0</v>
      </c>
      <c r="N1820" t="s">
        <v>8285</v>
      </c>
      <c r="O1820" s="5">
        <f t="shared" si="140"/>
        <v>0</v>
      </c>
      <c r="P1820" s="18" t="e">
        <f t="shared" si="141"/>
        <v>#DIV/0!</v>
      </c>
      <c r="Q1820" t="s">
        <v>8339</v>
      </c>
      <c r="R1820" t="s">
        <v>8340</v>
      </c>
      <c r="S1820" s="10">
        <f t="shared" si="142"/>
        <v>42067.234375</v>
      </c>
      <c r="T1820" s="11">
        <f t="shared" si="143"/>
        <v>42097.192708333328</v>
      </c>
      <c r="U1820">
        <f t="shared" si="144"/>
        <v>30</v>
      </c>
      <c r="W1820" s="20">
        <v>0</v>
      </c>
      <c r="X1820" s="18">
        <v>0</v>
      </c>
      <c r="Y1820" s="5">
        <v>0</v>
      </c>
    </row>
    <row r="1821" spans="1:25" ht="42.75" x14ac:dyDescent="0.4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20">
        <v>4</v>
      </c>
      <c r="M1821" t="b">
        <v>0</v>
      </c>
      <c r="N1821" t="s">
        <v>8285</v>
      </c>
      <c r="O1821" s="5">
        <f t="shared" si="140"/>
        <v>2.0833333333333332E-2</v>
      </c>
      <c r="P1821" s="18">
        <f t="shared" si="141"/>
        <v>6.25</v>
      </c>
      <c r="Q1821" t="s">
        <v>8339</v>
      </c>
      <c r="R1821" t="s">
        <v>8340</v>
      </c>
      <c r="S1821" s="10">
        <f t="shared" si="142"/>
        <v>41820.752268518518</v>
      </c>
      <c r="T1821" s="11">
        <f t="shared" si="143"/>
        <v>41850.752268518518</v>
      </c>
      <c r="U1821">
        <f t="shared" si="144"/>
        <v>30</v>
      </c>
      <c r="W1821" s="20">
        <v>4</v>
      </c>
      <c r="X1821" s="18">
        <v>25</v>
      </c>
      <c r="Y1821" s="5">
        <v>2.0833333333333332E-2</v>
      </c>
    </row>
    <row r="1822" spans="1:25" ht="42.75" x14ac:dyDescent="0.4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20">
        <v>8</v>
      </c>
      <c r="M1822" t="b">
        <v>0</v>
      </c>
      <c r="N1822" t="s">
        <v>8285</v>
      </c>
      <c r="O1822" s="5">
        <f t="shared" si="140"/>
        <v>6.565384615384616E-2</v>
      </c>
      <c r="P1822" s="18">
        <f t="shared" si="141"/>
        <v>213.375</v>
      </c>
      <c r="Q1822" t="s">
        <v>8339</v>
      </c>
      <c r="R1822" t="s">
        <v>8340</v>
      </c>
      <c r="S1822" s="10">
        <f t="shared" si="142"/>
        <v>42065.084375000006</v>
      </c>
      <c r="T1822" s="11">
        <f t="shared" si="143"/>
        <v>42095.042708333334</v>
      </c>
      <c r="U1822">
        <f t="shared" si="144"/>
        <v>30</v>
      </c>
      <c r="W1822" s="20">
        <v>8</v>
      </c>
      <c r="X1822" s="18">
        <v>1707</v>
      </c>
      <c r="Y1822" s="5">
        <v>6.565384615384616E-2</v>
      </c>
    </row>
    <row r="1823" spans="1:25" ht="42.75" x14ac:dyDescent="0.4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20">
        <v>57</v>
      </c>
      <c r="M1823" t="b">
        <v>1</v>
      </c>
      <c r="N1823" t="s">
        <v>8276</v>
      </c>
      <c r="O1823" s="5">
        <f t="shared" si="140"/>
        <v>1.3489</v>
      </c>
      <c r="P1823" s="18">
        <f t="shared" si="141"/>
        <v>59.162280701754383</v>
      </c>
      <c r="Q1823" t="s">
        <v>8326</v>
      </c>
      <c r="R1823" t="s">
        <v>8327</v>
      </c>
      <c r="S1823" s="10">
        <f t="shared" si="142"/>
        <v>40926.319062499999</v>
      </c>
      <c r="T1823" s="11">
        <f t="shared" si="143"/>
        <v>40971.319062499999</v>
      </c>
      <c r="U1823">
        <f t="shared" si="144"/>
        <v>45</v>
      </c>
      <c r="W1823" s="20">
        <v>57</v>
      </c>
      <c r="X1823" s="18">
        <v>3372.25</v>
      </c>
      <c r="Y1823" s="5">
        <v>1.3489</v>
      </c>
    </row>
    <row r="1824" spans="1:25" ht="28.5" x14ac:dyDescent="0.4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20">
        <v>11</v>
      </c>
      <c r="M1824" t="b">
        <v>1</v>
      </c>
      <c r="N1824" t="s">
        <v>8276</v>
      </c>
      <c r="O1824" s="5">
        <f t="shared" si="140"/>
        <v>1</v>
      </c>
      <c r="P1824" s="18">
        <f t="shared" si="141"/>
        <v>27.272727272727273</v>
      </c>
      <c r="Q1824" t="s">
        <v>8326</v>
      </c>
      <c r="R1824" t="s">
        <v>8327</v>
      </c>
      <c r="S1824" s="10">
        <f t="shared" si="142"/>
        <v>41634.797013888885</v>
      </c>
      <c r="T1824" s="11">
        <f t="shared" si="143"/>
        <v>41670.792361111111</v>
      </c>
      <c r="U1824">
        <f t="shared" si="144"/>
        <v>36</v>
      </c>
      <c r="W1824" s="20">
        <v>11</v>
      </c>
      <c r="X1824" s="18">
        <v>300</v>
      </c>
      <c r="Y1824" s="5">
        <v>1</v>
      </c>
    </row>
    <row r="1825" spans="1:25" ht="42.75" x14ac:dyDescent="0.4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20">
        <v>33</v>
      </c>
      <c r="M1825" t="b">
        <v>1</v>
      </c>
      <c r="N1825" t="s">
        <v>8276</v>
      </c>
      <c r="O1825" s="5">
        <f t="shared" si="140"/>
        <v>1.1585714285714286</v>
      </c>
      <c r="P1825" s="18">
        <f t="shared" si="141"/>
        <v>24.575757575757574</v>
      </c>
      <c r="Q1825" t="s">
        <v>8326</v>
      </c>
      <c r="R1825" t="s">
        <v>8327</v>
      </c>
      <c r="S1825" s="10">
        <f t="shared" si="142"/>
        <v>41176.684907407405</v>
      </c>
      <c r="T1825" s="11">
        <f t="shared" si="143"/>
        <v>41206.684907407405</v>
      </c>
      <c r="U1825">
        <f t="shared" si="144"/>
        <v>30</v>
      </c>
      <c r="W1825" s="20">
        <v>33</v>
      </c>
      <c r="X1825" s="18">
        <v>811</v>
      </c>
      <c r="Y1825" s="5">
        <v>1.1585714285714286</v>
      </c>
    </row>
    <row r="1826" spans="1:25" x14ac:dyDescent="0.4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20">
        <v>40</v>
      </c>
      <c r="M1826" t="b">
        <v>1</v>
      </c>
      <c r="N1826" t="s">
        <v>8276</v>
      </c>
      <c r="O1826" s="5">
        <f t="shared" si="140"/>
        <v>1.0006666666666666</v>
      </c>
      <c r="P1826" s="18">
        <f t="shared" si="141"/>
        <v>75.05</v>
      </c>
      <c r="Q1826" t="s">
        <v>8326</v>
      </c>
      <c r="R1826" t="s">
        <v>8327</v>
      </c>
      <c r="S1826" s="10">
        <f t="shared" si="142"/>
        <v>41626.916284722225</v>
      </c>
      <c r="T1826" s="11">
        <f t="shared" si="143"/>
        <v>41647.088888888888</v>
      </c>
      <c r="U1826">
        <f t="shared" si="144"/>
        <v>21</v>
      </c>
      <c r="W1826" s="20">
        <v>40</v>
      </c>
      <c r="X1826" s="18">
        <v>3002</v>
      </c>
      <c r="Y1826" s="5">
        <v>1.0006666666666666</v>
      </c>
    </row>
    <row r="1827" spans="1:25" ht="42.75" x14ac:dyDescent="0.4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20">
        <v>50</v>
      </c>
      <c r="M1827" t="b">
        <v>1</v>
      </c>
      <c r="N1827" t="s">
        <v>8276</v>
      </c>
      <c r="O1827" s="5">
        <f t="shared" si="140"/>
        <v>1.0505</v>
      </c>
      <c r="P1827" s="18">
        <f t="shared" si="141"/>
        <v>42.02</v>
      </c>
      <c r="Q1827" t="s">
        <v>8326</v>
      </c>
      <c r="R1827" t="s">
        <v>8327</v>
      </c>
      <c r="S1827" s="10">
        <f t="shared" si="142"/>
        <v>41443.83452546296</v>
      </c>
      <c r="T1827" s="11">
        <f t="shared" si="143"/>
        <v>41466.83452546296</v>
      </c>
      <c r="U1827">
        <f t="shared" si="144"/>
        <v>23</v>
      </c>
      <c r="W1827" s="20">
        <v>50</v>
      </c>
      <c r="X1827" s="18">
        <v>2101</v>
      </c>
      <c r="Y1827" s="5">
        <v>1.0505</v>
      </c>
    </row>
    <row r="1828" spans="1:25" ht="28.5" x14ac:dyDescent="0.4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20">
        <v>38</v>
      </c>
      <c r="M1828" t="b">
        <v>1</v>
      </c>
      <c r="N1828" t="s">
        <v>8276</v>
      </c>
      <c r="O1828" s="5">
        <f t="shared" si="140"/>
        <v>1.01</v>
      </c>
      <c r="P1828" s="18">
        <f t="shared" si="141"/>
        <v>53.157894736842103</v>
      </c>
      <c r="Q1828" t="s">
        <v>8326</v>
      </c>
      <c r="R1828" t="s">
        <v>8327</v>
      </c>
      <c r="S1828" s="10">
        <f t="shared" si="142"/>
        <v>41657.923807870371</v>
      </c>
      <c r="T1828" s="11">
        <f t="shared" si="143"/>
        <v>41687.923807870371</v>
      </c>
      <c r="U1828">
        <f t="shared" si="144"/>
        <v>30</v>
      </c>
      <c r="W1828" s="20">
        <v>38</v>
      </c>
      <c r="X1828" s="18">
        <v>2020</v>
      </c>
      <c r="Y1828" s="5">
        <v>1.01</v>
      </c>
    </row>
    <row r="1829" spans="1:25" ht="42.75" x14ac:dyDescent="0.4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20">
        <v>96</v>
      </c>
      <c r="M1829" t="b">
        <v>1</v>
      </c>
      <c r="N1829" t="s">
        <v>8276</v>
      </c>
      <c r="O1829" s="5">
        <f t="shared" si="140"/>
        <v>1.0066250000000001</v>
      </c>
      <c r="P1829" s="18">
        <f t="shared" si="141"/>
        <v>83.885416666666671</v>
      </c>
      <c r="Q1829" t="s">
        <v>8326</v>
      </c>
      <c r="R1829" t="s">
        <v>8327</v>
      </c>
      <c r="S1829" s="10">
        <f t="shared" si="142"/>
        <v>40555.325937499998</v>
      </c>
      <c r="T1829" s="11">
        <f t="shared" si="143"/>
        <v>40605.325937499998</v>
      </c>
      <c r="U1829">
        <f t="shared" si="144"/>
        <v>50</v>
      </c>
      <c r="W1829" s="20">
        <v>96</v>
      </c>
      <c r="X1829" s="18">
        <v>8053</v>
      </c>
      <c r="Y1829" s="5">
        <v>1.0066250000000001</v>
      </c>
    </row>
    <row r="1830" spans="1:25" ht="42.75" x14ac:dyDescent="0.4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20">
        <v>48</v>
      </c>
      <c r="M1830" t="b">
        <v>1</v>
      </c>
      <c r="N1830" t="s">
        <v>8276</v>
      </c>
      <c r="O1830" s="5">
        <f t="shared" si="140"/>
        <v>1.0016</v>
      </c>
      <c r="P1830" s="18">
        <f t="shared" si="141"/>
        <v>417.33333333333331</v>
      </c>
      <c r="Q1830" t="s">
        <v>8326</v>
      </c>
      <c r="R1830" t="s">
        <v>8327</v>
      </c>
      <c r="S1830" s="10">
        <f t="shared" si="142"/>
        <v>41736.899652777778</v>
      </c>
      <c r="T1830" s="11">
        <f t="shared" si="143"/>
        <v>41768.916666666664</v>
      </c>
      <c r="U1830">
        <f t="shared" si="144"/>
        <v>32</v>
      </c>
      <c r="W1830" s="20">
        <v>48</v>
      </c>
      <c r="X1830" s="18">
        <v>20032</v>
      </c>
      <c r="Y1830" s="5">
        <v>1.0016</v>
      </c>
    </row>
    <row r="1831" spans="1:25" ht="42.75" x14ac:dyDescent="0.4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20">
        <v>33</v>
      </c>
      <c r="M1831" t="b">
        <v>1</v>
      </c>
      <c r="N1831" t="s">
        <v>8276</v>
      </c>
      <c r="O1831" s="5">
        <f t="shared" si="140"/>
        <v>1.6668333333333334</v>
      </c>
      <c r="P1831" s="18">
        <f t="shared" si="141"/>
        <v>75.765151515151516</v>
      </c>
      <c r="Q1831" t="s">
        <v>8326</v>
      </c>
      <c r="R1831" t="s">
        <v>8327</v>
      </c>
      <c r="S1831" s="10">
        <f t="shared" si="142"/>
        <v>40516.087627314817</v>
      </c>
      <c r="T1831" s="11">
        <f t="shared" si="143"/>
        <v>40564.916666666664</v>
      </c>
      <c r="U1831">
        <f t="shared" si="144"/>
        <v>48</v>
      </c>
      <c r="W1831" s="20">
        <v>33</v>
      </c>
      <c r="X1831" s="18">
        <v>2500.25</v>
      </c>
      <c r="Y1831" s="5">
        <v>1.6668333333333334</v>
      </c>
    </row>
    <row r="1832" spans="1:25" ht="42.75" x14ac:dyDescent="0.4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20">
        <v>226</v>
      </c>
      <c r="M1832" t="b">
        <v>1</v>
      </c>
      <c r="N1832" t="s">
        <v>8276</v>
      </c>
      <c r="O1832" s="5">
        <f t="shared" si="140"/>
        <v>1.0153333333333334</v>
      </c>
      <c r="P1832" s="18">
        <f t="shared" si="141"/>
        <v>67.389380530973455</v>
      </c>
      <c r="Q1832" t="s">
        <v>8326</v>
      </c>
      <c r="R1832" t="s">
        <v>8327</v>
      </c>
      <c r="S1832" s="10">
        <f t="shared" si="142"/>
        <v>41664.684108796297</v>
      </c>
      <c r="T1832" s="11">
        <f t="shared" si="143"/>
        <v>41694.684108796297</v>
      </c>
      <c r="U1832">
        <f t="shared" si="144"/>
        <v>30</v>
      </c>
      <c r="W1832" s="20">
        <v>226</v>
      </c>
      <c r="X1832" s="18">
        <v>15230</v>
      </c>
      <c r="Y1832" s="5">
        <v>1.0153333333333334</v>
      </c>
    </row>
    <row r="1833" spans="1:25" ht="42.75" x14ac:dyDescent="0.4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20">
        <v>14</v>
      </c>
      <c r="M1833" t="b">
        <v>1</v>
      </c>
      <c r="N1833" t="s">
        <v>8276</v>
      </c>
      <c r="O1833" s="5">
        <f t="shared" si="140"/>
        <v>1.03</v>
      </c>
      <c r="P1833" s="18">
        <f t="shared" si="141"/>
        <v>73.571428571428569</v>
      </c>
      <c r="Q1833" t="s">
        <v>8326</v>
      </c>
      <c r="R1833" t="s">
        <v>8327</v>
      </c>
      <c r="S1833" s="10">
        <f t="shared" si="142"/>
        <v>41026.996099537035</v>
      </c>
      <c r="T1833" s="11">
        <f t="shared" si="143"/>
        <v>41041.996099537035</v>
      </c>
      <c r="U1833">
        <f t="shared" si="144"/>
        <v>15</v>
      </c>
      <c r="W1833" s="20">
        <v>14</v>
      </c>
      <c r="X1833" s="18">
        <v>1030</v>
      </c>
      <c r="Y1833" s="5">
        <v>1.03</v>
      </c>
    </row>
    <row r="1834" spans="1:25" ht="42.75" x14ac:dyDescent="0.4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20">
        <v>20</v>
      </c>
      <c r="M1834" t="b">
        <v>1</v>
      </c>
      <c r="N1834" t="s">
        <v>8276</v>
      </c>
      <c r="O1834" s="5">
        <f t="shared" si="140"/>
        <v>1.4285714285714286</v>
      </c>
      <c r="P1834" s="18">
        <f t="shared" si="141"/>
        <v>25</v>
      </c>
      <c r="Q1834" t="s">
        <v>8326</v>
      </c>
      <c r="R1834" t="s">
        <v>8327</v>
      </c>
      <c r="S1834" s="10">
        <f t="shared" si="142"/>
        <v>40576.539664351854</v>
      </c>
      <c r="T1834" s="11">
        <f t="shared" si="143"/>
        <v>40606.539664351854</v>
      </c>
      <c r="U1834">
        <f t="shared" si="144"/>
        <v>30</v>
      </c>
      <c r="W1834" s="20">
        <v>20</v>
      </c>
      <c r="X1834" s="18">
        <v>500</v>
      </c>
      <c r="Y1834" s="5">
        <v>1.4285714285714286</v>
      </c>
    </row>
    <row r="1835" spans="1:25" ht="42.75" x14ac:dyDescent="0.4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20">
        <v>25</v>
      </c>
      <c r="M1835" t="b">
        <v>1</v>
      </c>
      <c r="N1835" t="s">
        <v>8276</v>
      </c>
      <c r="O1835" s="5">
        <f t="shared" si="140"/>
        <v>2.625</v>
      </c>
      <c r="P1835" s="18">
        <f t="shared" si="141"/>
        <v>42</v>
      </c>
      <c r="Q1835" t="s">
        <v>8326</v>
      </c>
      <c r="R1835" t="s">
        <v>8327</v>
      </c>
      <c r="S1835" s="10">
        <f t="shared" si="142"/>
        <v>41303.044016203705</v>
      </c>
      <c r="T1835" s="11">
        <f t="shared" si="143"/>
        <v>41335.332638888889</v>
      </c>
      <c r="U1835">
        <f t="shared" si="144"/>
        <v>32</v>
      </c>
      <c r="W1835" s="20">
        <v>25</v>
      </c>
      <c r="X1835" s="18">
        <v>1050</v>
      </c>
      <c r="Y1835" s="5">
        <v>2.625</v>
      </c>
    </row>
    <row r="1836" spans="1:25" ht="28.5" x14ac:dyDescent="0.4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20">
        <v>90</v>
      </c>
      <c r="M1836" t="b">
        <v>1</v>
      </c>
      <c r="N1836" t="s">
        <v>8276</v>
      </c>
      <c r="O1836" s="5">
        <f t="shared" si="140"/>
        <v>1.1805000000000001</v>
      </c>
      <c r="P1836" s="18">
        <f t="shared" si="141"/>
        <v>131.16666666666666</v>
      </c>
      <c r="Q1836" t="s">
        <v>8326</v>
      </c>
      <c r="R1836" t="s">
        <v>8327</v>
      </c>
      <c r="S1836" s="10">
        <f t="shared" si="142"/>
        <v>41988.964062500003</v>
      </c>
      <c r="T1836" s="11">
        <f t="shared" si="143"/>
        <v>42028.964062500003</v>
      </c>
      <c r="U1836">
        <f t="shared" si="144"/>
        <v>40</v>
      </c>
      <c r="W1836" s="20">
        <v>90</v>
      </c>
      <c r="X1836" s="18">
        <v>11805</v>
      </c>
      <c r="Y1836" s="5">
        <v>1.1805000000000001</v>
      </c>
    </row>
    <row r="1837" spans="1:25" ht="57" x14ac:dyDescent="0.4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20">
        <v>11</v>
      </c>
      <c r="M1837" t="b">
        <v>1</v>
      </c>
      <c r="N1837" t="s">
        <v>8276</v>
      </c>
      <c r="O1837" s="5">
        <f t="shared" si="140"/>
        <v>1.04</v>
      </c>
      <c r="P1837" s="18">
        <f t="shared" si="141"/>
        <v>47.272727272727273</v>
      </c>
      <c r="Q1837" t="s">
        <v>8326</v>
      </c>
      <c r="R1837" t="s">
        <v>8327</v>
      </c>
      <c r="S1837" s="10">
        <f t="shared" si="142"/>
        <v>42430.702210648145</v>
      </c>
      <c r="T1837" s="11">
        <f t="shared" si="143"/>
        <v>42460.660543981481</v>
      </c>
      <c r="U1837">
        <f t="shared" si="144"/>
        <v>30</v>
      </c>
      <c r="W1837" s="20">
        <v>11</v>
      </c>
      <c r="X1837" s="18">
        <v>520</v>
      </c>
      <c r="Y1837" s="5">
        <v>1.04</v>
      </c>
    </row>
    <row r="1838" spans="1:25" x14ac:dyDescent="0.4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20">
        <v>55</v>
      </c>
      <c r="M1838" t="b">
        <v>1</v>
      </c>
      <c r="N1838" t="s">
        <v>8276</v>
      </c>
      <c r="O1838" s="5">
        <f t="shared" si="140"/>
        <v>2.0034000000000001</v>
      </c>
      <c r="P1838" s="18">
        <f t="shared" si="141"/>
        <v>182.12727272727273</v>
      </c>
      <c r="Q1838" t="s">
        <v>8326</v>
      </c>
      <c r="R1838" t="s">
        <v>8327</v>
      </c>
      <c r="S1838" s="10">
        <f t="shared" si="142"/>
        <v>41305.809363425928</v>
      </c>
      <c r="T1838" s="11">
        <f t="shared" si="143"/>
        <v>41322.809363425928</v>
      </c>
      <c r="U1838">
        <f t="shared" si="144"/>
        <v>17</v>
      </c>
      <c r="W1838" s="20">
        <v>55</v>
      </c>
      <c r="X1838" s="18">
        <v>10017</v>
      </c>
      <c r="Y1838" s="5">
        <v>2.0034000000000001</v>
      </c>
    </row>
    <row r="1839" spans="1:25" ht="42.75" x14ac:dyDescent="0.4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20">
        <v>30</v>
      </c>
      <c r="M1839" t="b">
        <v>1</v>
      </c>
      <c r="N1839" t="s">
        <v>8276</v>
      </c>
      <c r="O1839" s="5">
        <f t="shared" si="140"/>
        <v>3.0683333333333334</v>
      </c>
      <c r="P1839" s="18">
        <f t="shared" si="141"/>
        <v>61.366666666666667</v>
      </c>
      <c r="Q1839" t="s">
        <v>8326</v>
      </c>
      <c r="R1839" t="s">
        <v>8327</v>
      </c>
      <c r="S1839" s="10">
        <f t="shared" si="142"/>
        <v>40926.047858796301</v>
      </c>
      <c r="T1839" s="11">
        <f t="shared" si="143"/>
        <v>40986.006192129629</v>
      </c>
      <c r="U1839">
        <f t="shared" si="144"/>
        <v>60</v>
      </c>
      <c r="W1839" s="20">
        <v>30</v>
      </c>
      <c r="X1839" s="18">
        <v>1841</v>
      </c>
      <c r="Y1839" s="5">
        <v>3.0683333333333334</v>
      </c>
    </row>
    <row r="1840" spans="1:25" ht="42.75" x14ac:dyDescent="0.4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20">
        <v>28</v>
      </c>
      <c r="M1840" t="b">
        <v>1</v>
      </c>
      <c r="N1840" t="s">
        <v>8276</v>
      </c>
      <c r="O1840" s="5">
        <f t="shared" si="140"/>
        <v>1.00149</v>
      </c>
      <c r="P1840" s="18">
        <f t="shared" si="141"/>
        <v>35.767499999999998</v>
      </c>
      <c r="Q1840" t="s">
        <v>8326</v>
      </c>
      <c r="R1840" t="s">
        <v>8327</v>
      </c>
      <c r="S1840" s="10">
        <f t="shared" si="142"/>
        <v>40788.786539351851</v>
      </c>
      <c r="T1840" s="11">
        <f t="shared" si="143"/>
        <v>40817.125</v>
      </c>
      <c r="U1840">
        <f t="shared" si="144"/>
        <v>29</v>
      </c>
      <c r="W1840" s="20">
        <v>28</v>
      </c>
      <c r="X1840" s="18">
        <v>1001.49</v>
      </c>
      <c r="Y1840" s="5">
        <v>1.00149</v>
      </c>
    </row>
    <row r="1841" spans="1:25" ht="42.75" x14ac:dyDescent="0.4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20">
        <v>45</v>
      </c>
      <c r="M1841" t="b">
        <v>1</v>
      </c>
      <c r="N1841" t="s">
        <v>8276</v>
      </c>
      <c r="O1841" s="5">
        <f t="shared" si="140"/>
        <v>2.0529999999999999</v>
      </c>
      <c r="P1841" s="18">
        <f t="shared" si="141"/>
        <v>45.62222222222222</v>
      </c>
      <c r="Q1841" t="s">
        <v>8326</v>
      </c>
      <c r="R1841" t="s">
        <v>8327</v>
      </c>
      <c r="S1841" s="10">
        <f t="shared" si="142"/>
        <v>42614.722013888888</v>
      </c>
      <c r="T1841" s="11">
        <f t="shared" si="143"/>
        <v>42644.722013888888</v>
      </c>
      <c r="U1841">
        <f t="shared" si="144"/>
        <v>30</v>
      </c>
      <c r="W1841" s="20">
        <v>45</v>
      </c>
      <c r="X1841" s="18">
        <v>2053</v>
      </c>
      <c r="Y1841" s="5">
        <v>2.0529999999999999</v>
      </c>
    </row>
    <row r="1842" spans="1:25" ht="42.75" x14ac:dyDescent="0.4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20">
        <v>13</v>
      </c>
      <c r="M1842" t="b">
        <v>1</v>
      </c>
      <c r="N1842" t="s">
        <v>8276</v>
      </c>
      <c r="O1842" s="5">
        <f t="shared" si="140"/>
        <v>1.0888888888888888</v>
      </c>
      <c r="P1842" s="18">
        <f t="shared" si="141"/>
        <v>75.384615384615387</v>
      </c>
      <c r="Q1842" t="s">
        <v>8326</v>
      </c>
      <c r="R1842" t="s">
        <v>8327</v>
      </c>
      <c r="S1842" s="10">
        <f t="shared" si="142"/>
        <v>41382.096180555556</v>
      </c>
      <c r="T1842" s="11">
        <f t="shared" si="143"/>
        <v>41401.207638888889</v>
      </c>
      <c r="U1842">
        <f t="shared" si="144"/>
        <v>19</v>
      </c>
      <c r="W1842" s="20">
        <v>13</v>
      </c>
      <c r="X1842" s="18">
        <v>980</v>
      </c>
      <c r="Y1842" s="5">
        <v>1.0888888888888888</v>
      </c>
    </row>
    <row r="1843" spans="1:25" ht="28.5" x14ac:dyDescent="0.4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20">
        <v>40</v>
      </c>
      <c r="M1843" t="b">
        <v>1</v>
      </c>
      <c r="N1843" t="s">
        <v>8276</v>
      </c>
      <c r="O1843" s="5">
        <f t="shared" si="140"/>
        <v>1.0175000000000001</v>
      </c>
      <c r="P1843" s="18">
        <f t="shared" si="141"/>
        <v>50.875</v>
      </c>
      <c r="Q1843" t="s">
        <v>8326</v>
      </c>
      <c r="R1843" t="s">
        <v>8327</v>
      </c>
      <c r="S1843" s="10">
        <f t="shared" si="142"/>
        <v>41745.84542824074</v>
      </c>
      <c r="T1843" s="11">
        <f t="shared" si="143"/>
        <v>41779.207638888889</v>
      </c>
      <c r="U1843">
        <f t="shared" si="144"/>
        <v>34</v>
      </c>
      <c r="W1843" s="20">
        <v>40</v>
      </c>
      <c r="X1843" s="18">
        <v>2035</v>
      </c>
      <c r="Y1843" s="5">
        <v>1.0175000000000001</v>
      </c>
    </row>
    <row r="1844" spans="1:25" ht="42.75" x14ac:dyDescent="0.4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20">
        <v>21</v>
      </c>
      <c r="M1844" t="b">
        <v>1</v>
      </c>
      <c r="N1844" t="s">
        <v>8276</v>
      </c>
      <c r="O1844" s="5">
        <f t="shared" si="140"/>
        <v>1.2524999999999999</v>
      </c>
      <c r="P1844" s="18">
        <f t="shared" si="141"/>
        <v>119.28571428571429</v>
      </c>
      <c r="Q1844" t="s">
        <v>8326</v>
      </c>
      <c r="R1844" t="s">
        <v>8327</v>
      </c>
      <c r="S1844" s="10">
        <f t="shared" si="142"/>
        <v>42031.631724537037</v>
      </c>
      <c r="T1844" s="11">
        <f t="shared" si="143"/>
        <v>42065.249305555553</v>
      </c>
      <c r="U1844">
        <f t="shared" si="144"/>
        <v>34</v>
      </c>
      <c r="W1844" s="20">
        <v>21</v>
      </c>
      <c r="X1844" s="18">
        <v>2505</v>
      </c>
      <c r="Y1844" s="5">
        <v>1.2524999999999999</v>
      </c>
    </row>
    <row r="1845" spans="1:25" ht="42.75" x14ac:dyDescent="0.4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20">
        <v>134</v>
      </c>
      <c r="M1845" t="b">
        <v>1</v>
      </c>
      <c r="N1845" t="s">
        <v>8276</v>
      </c>
      <c r="O1845" s="5">
        <f t="shared" si="140"/>
        <v>1.2400610000000001</v>
      </c>
      <c r="P1845" s="18">
        <f t="shared" si="141"/>
        <v>92.541865671641801</v>
      </c>
      <c r="Q1845" t="s">
        <v>8326</v>
      </c>
      <c r="R1845" t="s">
        <v>8327</v>
      </c>
      <c r="S1845" s="10">
        <f t="shared" si="142"/>
        <v>40564.994837962964</v>
      </c>
      <c r="T1845" s="11">
        <f t="shared" si="143"/>
        <v>40594.994837962964</v>
      </c>
      <c r="U1845">
        <f t="shared" si="144"/>
        <v>30</v>
      </c>
      <c r="W1845" s="20">
        <v>134</v>
      </c>
      <c r="X1845" s="18">
        <v>12400.61</v>
      </c>
      <c r="Y1845" s="5">
        <v>1.2400610000000001</v>
      </c>
    </row>
    <row r="1846" spans="1:25" ht="42.75" x14ac:dyDescent="0.4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20">
        <v>20</v>
      </c>
      <c r="M1846" t="b">
        <v>1</v>
      </c>
      <c r="N1846" t="s">
        <v>8276</v>
      </c>
      <c r="O1846" s="5">
        <f t="shared" si="140"/>
        <v>1.014</v>
      </c>
      <c r="P1846" s="18">
        <f t="shared" si="141"/>
        <v>76.05</v>
      </c>
      <c r="Q1846" t="s">
        <v>8326</v>
      </c>
      <c r="R1846" t="s">
        <v>8327</v>
      </c>
      <c r="S1846" s="10">
        <f t="shared" si="142"/>
        <v>40666.973541666666</v>
      </c>
      <c r="T1846" s="11">
        <f t="shared" si="143"/>
        <v>40705.125</v>
      </c>
      <c r="U1846">
        <f t="shared" si="144"/>
        <v>39</v>
      </c>
      <c r="W1846" s="20">
        <v>20</v>
      </c>
      <c r="X1846" s="18">
        <v>1521</v>
      </c>
      <c r="Y1846" s="5">
        <v>1.014</v>
      </c>
    </row>
    <row r="1847" spans="1:25" ht="85.5" x14ac:dyDescent="0.4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20">
        <v>19</v>
      </c>
      <c r="M1847" t="b">
        <v>1</v>
      </c>
      <c r="N1847" t="s">
        <v>8276</v>
      </c>
      <c r="O1847" s="5">
        <f t="shared" si="140"/>
        <v>1</v>
      </c>
      <c r="P1847" s="18">
        <f t="shared" si="141"/>
        <v>52.631578947368418</v>
      </c>
      <c r="Q1847" t="s">
        <v>8326</v>
      </c>
      <c r="R1847" t="s">
        <v>8327</v>
      </c>
      <c r="S1847" s="10">
        <f t="shared" si="142"/>
        <v>42523.333310185189</v>
      </c>
      <c r="T1847" s="11">
        <f t="shared" si="143"/>
        <v>42538.204861111109</v>
      </c>
      <c r="U1847">
        <f t="shared" si="144"/>
        <v>15</v>
      </c>
      <c r="W1847" s="20">
        <v>19</v>
      </c>
      <c r="X1847" s="18">
        <v>1000</v>
      </c>
      <c r="Y1847" s="5">
        <v>1</v>
      </c>
    </row>
    <row r="1848" spans="1:25" ht="42.75" x14ac:dyDescent="0.4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20">
        <v>209</v>
      </c>
      <c r="M1848" t="b">
        <v>1</v>
      </c>
      <c r="N1848" t="s">
        <v>8276</v>
      </c>
      <c r="O1848" s="5">
        <f t="shared" si="140"/>
        <v>1.3792666666666666</v>
      </c>
      <c r="P1848" s="18">
        <f t="shared" si="141"/>
        <v>98.990430622009569</v>
      </c>
      <c r="Q1848" t="s">
        <v>8326</v>
      </c>
      <c r="R1848" t="s">
        <v>8327</v>
      </c>
      <c r="S1848" s="10">
        <f t="shared" si="142"/>
        <v>41228.650196759263</v>
      </c>
      <c r="T1848" s="11">
        <f t="shared" si="143"/>
        <v>41258.650196759263</v>
      </c>
      <c r="U1848">
        <f t="shared" si="144"/>
        <v>30</v>
      </c>
      <c r="W1848" s="20">
        <v>209</v>
      </c>
      <c r="X1848" s="18">
        <v>20689</v>
      </c>
      <c r="Y1848" s="5">
        <v>1.3792666666666666</v>
      </c>
    </row>
    <row r="1849" spans="1:25" ht="42.75" x14ac:dyDescent="0.4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20">
        <v>38</v>
      </c>
      <c r="M1849" t="b">
        <v>1</v>
      </c>
      <c r="N1849" t="s">
        <v>8276</v>
      </c>
      <c r="O1849" s="5">
        <f t="shared" si="140"/>
        <v>1.2088000000000001</v>
      </c>
      <c r="P1849" s="18">
        <f t="shared" si="141"/>
        <v>79.526315789473685</v>
      </c>
      <c r="Q1849" t="s">
        <v>8326</v>
      </c>
      <c r="R1849" t="s">
        <v>8327</v>
      </c>
      <c r="S1849" s="10">
        <f t="shared" si="142"/>
        <v>42094.236481481479</v>
      </c>
      <c r="T1849" s="11">
        <f t="shared" si="143"/>
        <v>42115.236481481479</v>
      </c>
      <c r="U1849">
        <f t="shared" si="144"/>
        <v>21</v>
      </c>
      <c r="W1849" s="20">
        <v>38</v>
      </c>
      <c r="X1849" s="18">
        <v>3022</v>
      </c>
      <c r="Y1849" s="5">
        <v>1.2088000000000001</v>
      </c>
    </row>
    <row r="1850" spans="1:25" ht="42.75" x14ac:dyDescent="0.4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20">
        <v>24</v>
      </c>
      <c r="M1850" t="b">
        <v>1</v>
      </c>
      <c r="N1850" t="s">
        <v>8276</v>
      </c>
      <c r="O1850" s="5">
        <f t="shared" si="140"/>
        <v>1.0736666666666668</v>
      </c>
      <c r="P1850" s="18">
        <f t="shared" si="141"/>
        <v>134.20833333333334</v>
      </c>
      <c r="Q1850" t="s">
        <v>8326</v>
      </c>
      <c r="R1850" t="s">
        <v>8327</v>
      </c>
      <c r="S1850" s="10">
        <f t="shared" si="142"/>
        <v>40691.788055555553</v>
      </c>
      <c r="T1850" s="11">
        <f t="shared" si="143"/>
        <v>40755.290972222225</v>
      </c>
      <c r="U1850">
        <f t="shared" si="144"/>
        <v>64</v>
      </c>
      <c r="W1850" s="20">
        <v>24</v>
      </c>
      <c r="X1850" s="18">
        <v>3221</v>
      </c>
      <c r="Y1850" s="5">
        <v>1.0736666666666668</v>
      </c>
    </row>
    <row r="1851" spans="1:25" ht="28.5" x14ac:dyDescent="0.4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20">
        <v>8</v>
      </c>
      <c r="M1851" t="b">
        <v>1</v>
      </c>
      <c r="N1851" t="s">
        <v>8276</v>
      </c>
      <c r="O1851" s="5">
        <f t="shared" si="140"/>
        <v>1.0033333333333334</v>
      </c>
      <c r="P1851" s="18">
        <f t="shared" si="141"/>
        <v>37.625</v>
      </c>
      <c r="Q1851" t="s">
        <v>8326</v>
      </c>
      <c r="R1851" t="s">
        <v>8327</v>
      </c>
      <c r="S1851" s="10">
        <f t="shared" si="142"/>
        <v>41169.845590277779</v>
      </c>
      <c r="T1851" s="11">
        <f t="shared" si="143"/>
        <v>41199.845590277779</v>
      </c>
      <c r="U1851">
        <f t="shared" si="144"/>
        <v>30</v>
      </c>
      <c r="W1851" s="20">
        <v>8</v>
      </c>
      <c r="X1851" s="18">
        <v>301</v>
      </c>
      <c r="Y1851" s="5">
        <v>1.0033333333333334</v>
      </c>
    </row>
    <row r="1852" spans="1:25" ht="42.75" x14ac:dyDescent="0.4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20">
        <v>179</v>
      </c>
      <c r="M1852" t="b">
        <v>1</v>
      </c>
      <c r="N1852" t="s">
        <v>8276</v>
      </c>
      <c r="O1852" s="5">
        <f t="shared" si="140"/>
        <v>1.0152222222222222</v>
      </c>
      <c r="P1852" s="18">
        <f t="shared" si="141"/>
        <v>51.044692737430168</v>
      </c>
      <c r="Q1852" t="s">
        <v>8326</v>
      </c>
      <c r="R1852" t="s">
        <v>8327</v>
      </c>
      <c r="S1852" s="10">
        <f t="shared" si="142"/>
        <v>41800.959490740745</v>
      </c>
      <c r="T1852" s="11">
        <f t="shared" si="143"/>
        <v>41830.959490740745</v>
      </c>
      <c r="U1852">
        <f t="shared" si="144"/>
        <v>30</v>
      </c>
      <c r="W1852" s="20">
        <v>179</v>
      </c>
      <c r="X1852" s="18">
        <v>9137</v>
      </c>
      <c r="Y1852" s="5">
        <v>1.0152222222222222</v>
      </c>
    </row>
    <row r="1853" spans="1:25" ht="42.75" x14ac:dyDescent="0.4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20">
        <v>26</v>
      </c>
      <c r="M1853" t="b">
        <v>1</v>
      </c>
      <c r="N1853" t="s">
        <v>8276</v>
      </c>
      <c r="O1853" s="5">
        <f t="shared" si="140"/>
        <v>1.0007692307692309</v>
      </c>
      <c r="P1853" s="18">
        <f t="shared" si="141"/>
        <v>50.03846153846154</v>
      </c>
      <c r="Q1853" t="s">
        <v>8326</v>
      </c>
      <c r="R1853" t="s">
        <v>8327</v>
      </c>
      <c r="S1853" s="10">
        <f t="shared" si="142"/>
        <v>41827.906689814816</v>
      </c>
      <c r="T1853" s="11">
        <f t="shared" si="143"/>
        <v>41848.041666666664</v>
      </c>
      <c r="U1853">
        <f t="shared" si="144"/>
        <v>21</v>
      </c>
      <c r="W1853" s="20">
        <v>26</v>
      </c>
      <c r="X1853" s="18">
        <v>1301</v>
      </c>
      <c r="Y1853" s="5">
        <v>1.0007692307692309</v>
      </c>
    </row>
    <row r="1854" spans="1:25" ht="42.75" x14ac:dyDescent="0.4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20">
        <v>131</v>
      </c>
      <c r="M1854" t="b">
        <v>1</v>
      </c>
      <c r="N1854" t="s">
        <v>8276</v>
      </c>
      <c r="O1854" s="5">
        <f t="shared" si="140"/>
        <v>1.1696666666666666</v>
      </c>
      <c r="P1854" s="18">
        <f t="shared" si="141"/>
        <v>133.93129770992365</v>
      </c>
      <c r="Q1854" t="s">
        <v>8326</v>
      </c>
      <c r="R1854" t="s">
        <v>8327</v>
      </c>
      <c r="S1854" s="10">
        <f t="shared" si="142"/>
        <v>42081.77143518519</v>
      </c>
      <c r="T1854" s="11">
        <f t="shared" si="143"/>
        <v>42119</v>
      </c>
      <c r="U1854">
        <f t="shared" si="144"/>
        <v>38</v>
      </c>
      <c r="W1854" s="20">
        <v>131</v>
      </c>
      <c r="X1854" s="18">
        <v>17545</v>
      </c>
      <c r="Y1854" s="5">
        <v>1.1696666666666666</v>
      </c>
    </row>
    <row r="1855" spans="1:25" ht="42.75" x14ac:dyDescent="0.4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20">
        <v>14</v>
      </c>
      <c r="M1855" t="b">
        <v>1</v>
      </c>
      <c r="N1855" t="s">
        <v>8276</v>
      </c>
      <c r="O1855" s="5">
        <f t="shared" si="140"/>
        <v>1.01875</v>
      </c>
      <c r="P1855" s="18">
        <f t="shared" si="141"/>
        <v>58.214285714285715</v>
      </c>
      <c r="Q1855" t="s">
        <v>8326</v>
      </c>
      <c r="R1855" t="s">
        <v>8327</v>
      </c>
      <c r="S1855" s="10">
        <f t="shared" si="142"/>
        <v>41177.060381944444</v>
      </c>
      <c r="T1855" s="11">
        <f t="shared" si="143"/>
        <v>41227.102048611108</v>
      </c>
      <c r="U1855">
        <f t="shared" si="144"/>
        <v>50</v>
      </c>
      <c r="W1855" s="20">
        <v>14</v>
      </c>
      <c r="X1855" s="18">
        <v>815</v>
      </c>
      <c r="Y1855" s="5">
        <v>1.01875</v>
      </c>
    </row>
    <row r="1856" spans="1:25" ht="42.75" x14ac:dyDescent="0.4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20">
        <v>174</v>
      </c>
      <c r="M1856" t="b">
        <v>1</v>
      </c>
      <c r="N1856" t="s">
        <v>8276</v>
      </c>
      <c r="O1856" s="5">
        <f t="shared" si="140"/>
        <v>1.0212366666666666</v>
      </c>
      <c r="P1856" s="18">
        <f t="shared" si="141"/>
        <v>88.037643678160919</v>
      </c>
      <c r="Q1856" t="s">
        <v>8326</v>
      </c>
      <c r="R1856" t="s">
        <v>8327</v>
      </c>
      <c r="S1856" s="10">
        <f t="shared" si="142"/>
        <v>41388.021261574075</v>
      </c>
      <c r="T1856" s="11">
        <f t="shared" si="143"/>
        <v>41418.021261574075</v>
      </c>
      <c r="U1856">
        <f t="shared" si="144"/>
        <v>30</v>
      </c>
      <c r="W1856" s="20">
        <v>174</v>
      </c>
      <c r="X1856" s="18">
        <v>15318.55</v>
      </c>
      <c r="Y1856" s="5">
        <v>1.0212366666666666</v>
      </c>
    </row>
    <row r="1857" spans="1:25" ht="42.75" x14ac:dyDescent="0.4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20">
        <v>191</v>
      </c>
      <c r="M1857" t="b">
        <v>1</v>
      </c>
      <c r="N1857" t="s">
        <v>8276</v>
      </c>
      <c r="O1857" s="5">
        <f t="shared" si="140"/>
        <v>1.5405897142857143</v>
      </c>
      <c r="P1857" s="18">
        <f t="shared" si="141"/>
        <v>70.576753926701571</v>
      </c>
      <c r="Q1857" t="s">
        <v>8326</v>
      </c>
      <c r="R1857" t="s">
        <v>8327</v>
      </c>
      <c r="S1857" s="10">
        <f t="shared" si="142"/>
        <v>41600.538657407407</v>
      </c>
      <c r="T1857" s="11">
        <f t="shared" si="143"/>
        <v>41645.538657407407</v>
      </c>
      <c r="U1857">
        <f t="shared" si="144"/>
        <v>45</v>
      </c>
      <c r="W1857" s="20">
        <v>191</v>
      </c>
      <c r="X1857" s="18">
        <v>13480.16</v>
      </c>
      <c r="Y1857" s="5">
        <v>1.5405897142857143</v>
      </c>
    </row>
    <row r="1858" spans="1:25" ht="42.75" x14ac:dyDescent="0.4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20">
        <v>38</v>
      </c>
      <c r="M1858" t="b">
        <v>1</v>
      </c>
      <c r="N1858" t="s">
        <v>8276</v>
      </c>
      <c r="O1858" s="5">
        <f t="shared" si="140"/>
        <v>1.0125</v>
      </c>
      <c r="P1858" s="18">
        <f t="shared" si="141"/>
        <v>53.289473684210527</v>
      </c>
      <c r="Q1858" t="s">
        <v>8326</v>
      </c>
      <c r="R1858" t="s">
        <v>8327</v>
      </c>
      <c r="S1858" s="10">
        <f t="shared" si="142"/>
        <v>41817.854999999996</v>
      </c>
      <c r="T1858" s="11">
        <f t="shared" si="143"/>
        <v>41838.854999999996</v>
      </c>
      <c r="U1858">
        <f t="shared" si="144"/>
        <v>21</v>
      </c>
      <c r="W1858" s="20">
        <v>38</v>
      </c>
      <c r="X1858" s="18">
        <v>2025</v>
      </c>
      <c r="Y1858" s="5">
        <v>1.0125</v>
      </c>
    </row>
    <row r="1859" spans="1:25" ht="42.75" x14ac:dyDescent="0.4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20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18">
        <f t="shared" ref="P1859:P1922" si="146">E1859/L1859</f>
        <v>136.36363636363637</v>
      </c>
      <c r="Q1859" t="s">
        <v>8326</v>
      </c>
      <c r="R1859" t="s">
        <v>8327</v>
      </c>
      <c r="S1859" s="10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_xlfn.DAYS(T1859,S1859)</f>
        <v>30</v>
      </c>
      <c r="W1859" s="20">
        <v>22</v>
      </c>
      <c r="X1859" s="18">
        <v>3000</v>
      </c>
      <c r="Y1859" s="5">
        <v>1</v>
      </c>
    </row>
    <row r="1860" spans="1:25" ht="42.75" x14ac:dyDescent="0.4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20">
        <v>149</v>
      </c>
      <c r="M1860" t="b">
        <v>1</v>
      </c>
      <c r="N1860" t="s">
        <v>8276</v>
      </c>
      <c r="O1860" s="5">
        <f t="shared" si="145"/>
        <v>1.0874800874800874</v>
      </c>
      <c r="P1860" s="18">
        <f t="shared" si="146"/>
        <v>40.547315436241611</v>
      </c>
      <c r="Q1860" t="s">
        <v>8326</v>
      </c>
      <c r="R1860" t="s">
        <v>8327</v>
      </c>
      <c r="S1860" s="10">
        <f t="shared" si="147"/>
        <v>40833.200474537036</v>
      </c>
      <c r="T1860" s="11">
        <f t="shared" si="148"/>
        <v>40893.242141203707</v>
      </c>
      <c r="U1860">
        <f t="shared" si="149"/>
        <v>60</v>
      </c>
      <c r="W1860" s="20">
        <v>149</v>
      </c>
      <c r="X1860" s="18">
        <v>6041.55</v>
      </c>
      <c r="Y1860" s="5">
        <v>1.0874800874800874</v>
      </c>
    </row>
    <row r="1861" spans="1:25" ht="28.5" x14ac:dyDescent="0.4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20">
        <v>56</v>
      </c>
      <c r="M1861" t="b">
        <v>1</v>
      </c>
      <c r="N1861" t="s">
        <v>8276</v>
      </c>
      <c r="O1861" s="5">
        <f t="shared" si="145"/>
        <v>1.3183333333333334</v>
      </c>
      <c r="P1861" s="18">
        <f t="shared" si="146"/>
        <v>70.625</v>
      </c>
      <c r="Q1861" t="s">
        <v>8326</v>
      </c>
      <c r="R1861" t="s">
        <v>8327</v>
      </c>
      <c r="S1861" s="10">
        <f t="shared" si="147"/>
        <v>40778.770011574074</v>
      </c>
      <c r="T1861" s="11">
        <f t="shared" si="148"/>
        <v>40808.770011574074</v>
      </c>
      <c r="U1861">
        <f t="shared" si="149"/>
        <v>30</v>
      </c>
      <c r="W1861" s="20">
        <v>56</v>
      </c>
      <c r="X1861" s="18">
        <v>3955</v>
      </c>
      <c r="Y1861" s="5">
        <v>1.3183333333333334</v>
      </c>
    </row>
    <row r="1862" spans="1:25" ht="42.75" x14ac:dyDescent="0.4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20">
        <v>19</v>
      </c>
      <c r="M1862" t="b">
        <v>1</v>
      </c>
      <c r="N1862" t="s">
        <v>8276</v>
      </c>
      <c r="O1862" s="5">
        <f t="shared" si="145"/>
        <v>1.3346666666666667</v>
      </c>
      <c r="P1862" s="18">
        <f t="shared" si="146"/>
        <v>52.684210526315788</v>
      </c>
      <c r="Q1862" t="s">
        <v>8326</v>
      </c>
      <c r="R1862" t="s">
        <v>8327</v>
      </c>
      <c r="S1862" s="10">
        <f t="shared" si="147"/>
        <v>41655.709305555552</v>
      </c>
      <c r="T1862" s="11">
        <f t="shared" si="148"/>
        <v>41676.709305555552</v>
      </c>
      <c r="U1862">
        <f t="shared" si="149"/>
        <v>21</v>
      </c>
      <c r="W1862" s="20">
        <v>19</v>
      </c>
      <c r="X1862" s="18">
        <v>1001</v>
      </c>
      <c r="Y1862" s="5">
        <v>1.3346666666666667</v>
      </c>
    </row>
    <row r="1863" spans="1:25" ht="42.75" hidden="1" x14ac:dyDescent="0.4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20">
        <v>0</v>
      </c>
      <c r="M1863" t="b">
        <v>0</v>
      </c>
      <c r="N1863" t="s">
        <v>8283</v>
      </c>
      <c r="O1863" s="5">
        <f t="shared" si="145"/>
        <v>0</v>
      </c>
      <c r="P1863" s="18" t="e">
        <f t="shared" si="146"/>
        <v>#DIV/0!</v>
      </c>
      <c r="Q1863" t="s">
        <v>8334</v>
      </c>
      <c r="R1863" t="s">
        <v>8336</v>
      </c>
      <c r="S1863" s="10">
        <f t="shared" si="147"/>
        <v>42000.300243055557</v>
      </c>
      <c r="T1863" s="11">
        <f t="shared" si="148"/>
        <v>42030.300243055557</v>
      </c>
      <c r="U1863">
        <f t="shared" si="149"/>
        <v>30</v>
      </c>
      <c r="W1863" s="20">
        <v>0</v>
      </c>
      <c r="X1863" s="18">
        <v>0</v>
      </c>
      <c r="Y1863" s="5">
        <v>0</v>
      </c>
    </row>
    <row r="1864" spans="1:25" ht="42.75" x14ac:dyDescent="0.4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20">
        <v>16</v>
      </c>
      <c r="M1864" t="b">
        <v>0</v>
      </c>
      <c r="N1864" t="s">
        <v>8283</v>
      </c>
      <c r="O1864" s="5">
        <f t="shared" si="145"/>
        <v>8.0833333333333326E-2</v>
      </c>
      <c r="P1864" s="18">
        <f t="shared" si="146"/>
        <v>90.9375</v>
      </c>
      <c r="Q1864" t="s">
        <v>8334</v>
      </c>
      <c r="R1864" t="s">
        <v>8336</v>
      </c>
      <c r="S1864" s="10">
        <f t="shared" si="147"/>
        <v>42755.492754629624</v>
      </c>
      <c r="T1864" s="11">
        <f t="shared" si="148"/>
        <v>42802.3125</v>
      </c>
      <c r="U1864">
        <f t="shared" si="149"/>
        <v>47</v>
      </c>
      <c r="W1864" s="20">
        <v>16</v>
      </c>
      <c r="X1864" s="18">
        <v>1455</v>
      </c>
      <c r="Y1864" s="5">
        <v>8.0833333333333326E-2</v>
      </c>
    </row>
    <row r="1865" spans="1:25" ht="42.75" hidden="1" x14ac:dyDescent="0.4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20">
        <v>2</v>
      </c>
      <c r="M1865" t="b">
        <v>0</v>
      </c>
      <c r="N1865" t="s">
        <v>8283</v>
      </c>
      <c r="O1865" s="5">
        <f t="shared" si="145"/>
        <v>4.0000000000000001E-3</v>
      </c>
      <c r="P1865" s="18">
        <f t="shared" si="146"/>
        <v>5</v>
      </c>
      <c r="Q1865" t="s">
        <v>8334</v>
      </c>
      <c r="R1865" t="s">
        <v>8336</v>
      </c>
      <c r="S1865" s="10">
        <f t="shared" si="147"/>
        <v>41772.797280092593</v>
      </c>
      <c r="T1865" s="11">
        <f t="shared" si="148"/>
        <v>41802.797280092593</v>
      </c>
      <c r="U1865">
        <f t="shared" si="149"/>
        <v>30</v>
      </c>
      <c r="W1865" s="20">
        <v>2</v>
      </c>
      <c r="X1865" s="18">
        <v>10</v>
      </c>
      <c r="Y1865" s="5">
        <v>4.0000000000000001E-3</v>
      </c>
    </row>
    <row r="1866" spans="1:25" ht="42.75" x14ac:dyDescent="0.4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20">
        <v>48</v>
      </c>
      <c r="M1866" t="b">
        <v>0</v>
      </c>
      <c r="N1866" t="s">
        <v>8283</v>
      </c>
      <c r="O1866" s="5">
        <f t="shared" si="145"/>
        <v>0.42892307692307691</v>
      </c>
      <c r="P1866" s="18">
        <f t="shared" si="146"/>
        <v>58.083333333333336</v>
      </c>
      <c r="Q1866" t="s">
        <v>8334</v>
      </c>
      <c r="R1866" t="s">
        <v>8336</v>
      </c>
      <c r="S1866" s="10">
        <f t="shared" si="147"/>
        <v>41733.716435185182</v>
      </c>
      <c r="T1866" s="11">
        <f t="shared" si="148"/>
        <v>41763.716435185182</v>
      </c>
      <c r="U1866">
        <f t="shared" si="149"/>
        <v>30</v>
      </c>
      <c r="W1866" s="20">
        <v>48</v>
      </c>
      <c r="X1866" s="18">
        <v>2788</v>
      </c>
      <c r="Y1866" s="5">
        <v>0.42892307692307691</v>
      </c>
    </row>
    <row r="1867" spans="1:25" ht="42.75" hidden="1" x14ac:dyDescent="0.4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20">
        <v>2</v>
      </c>
      <c r="M1867" t="b">
        <v>0</v>
      </c>
      <c r="N1867" t="s">
        <v>8283</v>
      </c>
      <c r="O1867" s="5">
        <f t="shared" si="145"/>
        <v>3.6363636363636364E-5</v>
      </c>
      <c r="P1867" s="18">
        <f t="shared" si="146"/>
        <v>2</v>
      </c>
      <c r="Q1867" t="s">
        <v>8334</v>
      </c>
      <c r="R1867" t="s">
        <v>8336</v>
      </c>
      <c r="S1867" s="10">
        <f t="shared" si="147"/>
        <v>42645.367442129631</v>
      </c>
      <c r="T1867" s="11">
        <f t="shared" si="148"/>
        <v>42680.409108796302</v>
      </c>
      <c r="U1867">
        <f t="shared" si="149"/>
        <v>35</v>
      </c>
      <c r="W1867" s="20">
        <v>2</v>
      </c>
      <c r="X1867" s="18">
        <v>4</v>
      </c>
      <c r="Y1867" s="5">
        <v>3.6363636363636364E-5</v>
      </c>
    </row>
    <row r="1868" spans="1:25" ht="42.75" hidden="1" x14ac:dyDescent="0.4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20">
        <v>2</v>
      </c>
      <c r="M1868" t="b">
        <v>0</v>
      </c>
      <c r="N1868" t="s">
        <v>8283</v>
      </c>
      <c r="O1868" s="5">
        <f t="shared" si="145"/>
        <v>5.0000000000000001E-3</v>
      </c>
      <c r="P1868" s="18">
        <f t="shared" si="146"/>
        <v>62.5</v>
      </c>
      <c r="Q1868" t="s">
        <v>8334</v>
      </c>
      <c r="R1868" t="s">
        <v>8336</v>
      </c>
      <c r="S1868" s="10">
        <f t="shared" si="147"/>
        <v>42742.246493055558</v>
      </c>
      <c r="T1868" s="11">
        <f t="shared" si="148"/>
        <v>42795.166666666672</v>
      </c>
      <c r="U1868">
        <f t="shared" si="149"/>
        <v>53</v>
      </c>
      <c r="W1868" s="20">
        <v>2</v>
      </c>
      <c r="X1868" s="18">
        <v>125</v>
      </c>
      <c r="Y1868" s="5">
        <v>5.0000000000000001E-3</v>
      </c>
    </row>
    <row r="1869" spans="1:25" ht="42.75" hidden="1" x14ac:dyDescent="0.4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20">
        <v>1</v>
      </c>
      <c r="M1869" t="b">
        <v>0</v>
      </c>
      <c r="N1869" t="s">
        <v>8283</v>
      </c>
      <c r="O1869" s="5">
        <f t="shared" si="145"/>
        <v>5.0000000000000001E-4</v>
      </c>
      <c r="P1869" s="18">
        <f t="shared" si="146"/>
        <v>10</v>
      </c>
      <c r="Q1869" t="s">
        <v>8334</v>
      </c>
      <c r="R1869" t="s">
        <v>8336</v>
      </c>
      <c r="S1869" s="10">
        <f t="shared" si="147"/>
        <v>42649.924907407403</v>
      </c>
      <c r="T1869" s="11">
        <f t="shared" si="148"/>
        <v>42679.924907407403</v>
      </c>
      <c r="U1869">
        <f t="shared" si="149"/>
        <v>30</v>
      </c>
      <c r="W1869" s="20">
        <v>1</v>
      </c>
      <c r="X1869" s="18">
        <v>10</v>
      </c>
      <c r="Y1869" s="5">
        <v>5.0000000000000001E-4</v>
      </c>
    </row>
    <row r="1870" spans="1:25" ht="42.75" x14ac:dyDescent="0.4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20">
        <v>17</v>
      </c>
      <c r="M1870" t="b">
        <v>0</v>
      </c>
      <c r="N1870" t="s">
        <v>8283</v>
      </c>
      <c r="O1870" s="5">
        <f t="shared" si="145"/>
        <v>4.8680000000000001E-2</v>
      </c>
      <c r="P1870" s="18">
        <f t="shared" si="146"/>
        <v>71.588235294117652</v>
      </c>
      <c r="Q1870" t="s">
        <v>8334</v>
      </c>
      <c r="R1870" t="s">
        <v>8336</v>
      </c>
      <c r="S1870" s="10">
        <f t="shared" si="147"/>
        <v>42328.779224537036</v>
      </c>
      <c r="T1870" s="11">
        <f t="shared" si="148"/>
        <v>42353.332638888889</v>
      </c>
      <c r="U1870">
        <f t="shared" si="149"/>
        <v>25</v>
      </c>
      <c r="W1870" s="20">
        <v>17</v>
      </c>
      <c r="X1870" s="18">
        <v>1217</v>
      </c>
      <c r="Y1870" s="5">
        <v>4.8680000000000001E-2</v>
      </c>
    </row>
    <row r="1871" spans="1:25" ht="42.75" hidden="1" x14ac:dyDescent="0.4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20">
        <v>0</v>
      </c>
      <c r="M1871" t="b">
        <v>0</v>
      </c>
      <c r="N1871" t="s">
        <v>8283</v>
      </c>
      <c r="O1871" s="5">
        <f t="shared" si="145"/>
        <v>0</v>
      </c>
      <c r="P1871" s="18" t="e">
        <f t="shared" si="146"/>
        <v>#DIV/0!</v>
      </c>
      <c r="Q1871" t="s">
        <v>8334</v>
      </c>
      <c r="R1871" t="s">
        <v>8336</v>
      </c>
      <c r="S1871" s="10">
        <f t="shared" si="147"/>
        <v>42709.002881944441</v>
      </c>
      <c r="T1871" s="11">
        <f t="shared" si="148"/>
        <v>42739.002881944441</v>
      </c>
      <c r="U1871">
        <f t="shared" si="149"/>
        <v>30</v>
      </c>
      <c r="W1871" s="20">
        <v>0</v>
      </c>
      <c r="X1871" s="18">
        <v>0</v>
      </c>
      <c r="Y1871" s="5">
        <v>0</v>
      </c>
    </row>
    <row r="1872" spans="1:25" ht="42.75" x14ac:dyDescent="0.4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20">
        <v>11</v>
      </c>
      <c r="M1872" t="b">
        <v>0</v>
      </c>
      <c r="N1872" t="s">
        <v>8283</v>
      </c>
      <c r="O1872" s="5">
        <f t="shared" si="145"/>
        <v>0.10314285714285715</v>
      </c>
      <c r="P1872" s="18">
        <f t="shared" si="146"/>
        <v>32.81818181818182</v>
      </c>
      <c r="Q1872" t="s">
        <v>8334</v>
      </c>
      <c r="R1872" t="s">
        <v>8336</v>
      </c>
      <c r="S1872" s="10">
        <f t="shared" si="147"/>
        <v>42371.355729166666</v>
      </c>
      <c r="T1872" s="11">
        <f t="shared" si="148"/>
        <v>42400.178472222222</v>
      </c>
      <c r="U1872">
        <f t="shared" si="149"/>
        <v>29</v>
      </c>
      <c r="W1872" s="20">
        <v>11</v>
      </c>
      <c r="X1872" s="18">
        <v>361</v>
      </c>
      <c r="Y1872" s="5">
        <v>0.10314285714285715</v>
      </c>
    </row>
    <row r="1873" spans="1:25" ht="42.75" x14ac:dyDescent="0.4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20">
        <v>95</v>
      </c>
      <c r="M1873" t="b">
        <v>0</v>
      </c>
      <c r="N1873" t="s">
        <v>8283</v>
      </c>
      <c r="O1873" s="5">
        <f t="shared" si="145"/>
        <v>0.7178461538461538</v>
      </c>
      <c r="P1873" s="18">
        <f t="shared" si="146"/>
        <v>49.11578947368421</v>
      </c>
      <c r="Q1873" t="s">
        <v>8334</v>
      </c>
      <c r="R1873" t="s">
        <v>8336</v>
      </c>
      <c r="S1873" s="10">
        <f t="shared" si="147"/>
        <v>41923.783576388887</v>
      </c>
      <c r="T1873" s="11">
        <f t="shared" si="148"/>
        <v>41963.825243055559</v>
      </c>
      <c r="U1873">
        <f t="shared" si="149"/>
        <v>40</v>
      </c>
      <c r="W1873" s="20">
        <v>95</v>
      </c>
      <c r="X1873" s="18">
        <v>4666</v>
      </c>
      <c r="Y1873" s="5">
        <v>0.7178461538461538</v>
      </c>
    </row>
    <row r="1874" spans="1:25" ht="42.75" x14ac:dyDescent="0.4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20">
        <v>13</v>
      </c>
      <c r="M1874" t="b">
        <v>0</v>
      </c>
      <c r="N1874" t="s">
        <v>8283</v>
      </c>
      <c r="O1874" s="5">
        <f t="shared" si="145"/>
        <v>1.06E-2</v>
      </c>
      <c r="P1874" s="18">
        <f t="shared" si="146"/>
        <v>16.307692307692307</v>
      </c>
      <c r="Q1874" t="s">
        <v>8334</v>
      </c>
      <c r="R1874" t="s">
        <v>8336</v>
      </c>
      <c r="S1874" s="10">
        <f t="shared" si="147"/>
        <v>42155.129652777774</v>
      </c>
      <c r="T1874" s="11">
        <f t="shared" si="148"/>
        <v>42185.129652777774</v>
      </c>
      <c r="U1874">
        <f t="shared" si="149"/>
        <v>30</v>
      </c>
      <c r="W1874" s="20">
        <v>13</v>
      </c>
      <c r="X1874" s="18">
        <v>212</v>
      </c>
      <c r="Y1874" s="5">
        <v>1.06E-2</v>
      </c>
    </row>
    <row r="1875" spans="1:25" ht="42.75" hidden="1" x14ac:dyDescent="0.4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20">
        <v>2</v>
      </c>
      <c r="M1875" t="b">
        <v>0</v>
      </c>
      <c r="N1875" t="s">
        <v>8283</v>
      </c>
      <c r="O1875" s="5">
        <f t="shared" si="145"/>
        <v>4.4999999999999997E-3</v>
      </c>
      <c r="P1875" s="18">
        <f t="shared" si="146"/>
        <v>18</v>
      </c>
      <c r="Q1875" t="s">
        <v>8334</v>
      </c>
      <c r="R1875" t="s">
        <v>8336</v>
      </c>
      <c r="S1875" s="10">
        <f t="shared" si="147"/>
        <v>42164.615856481483</v>
      </c>
      <c r="T1875" s="11">
        <f t="shared" si="148"/>
        <v>42193.697916666672</v>
      </c>
      <c r="U1875">
        <f t="shared" si="149"/>
        <v>29</v>
      </c>
      <c r="W1875" s="20">
        <v>2</v>
      </c>
      <c r="X1875" s="18">
        <v>36</v>
      </c>
      <c r="Y1875" s="5">
        <v>4.4999999999999997E-3</v>
      </c>
    </row>
    <row r="1876" spans="1:25" ht="57" hidden="1" x14ac:dyDescent="0.4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20">
        <v>2</v>
      </c>
      <c r="M1876" t="b">
        <v>0</v>
      </c>
      <c r="N1876" t="s">
        <v>8283</v>
      </c>
      <c r="O1876" s="5">
        <f t="shared" si="145"/>
        <v>1.6249999999999999E-4</v>
      </c>
      <c r="P1876" s="18">
        <f t="shared" si="146"/>
        <v>13</v>
      </c>
      <c r="Q1876" t="s">
        <v>8334</v>
      </c>
      <c r="R1876" t="s">
        <v>8336</v>
      </c>
      <c r="S1876" s="10">
        <f t="shared" si="147"/>
        <v>42529.969131944439</v>
      </c>
      <c r="T1876" s="11">
        <f t="shared" si="148"/>
        <v>42549.969131944439</v>
      </c>
      <c r="U1876">
        <f t="shared" si="149"/>
        <v>20</v>
      </c>
      <c r="W1876" s="20">
        <v>2</v>
      </c>
      <c r="X1876" s="18">
        <v>26</v>
      </c>
      <c r="Y1876" s="5">
        <v>1.6249999999999999E-4</v>
      </c>
    </row>
    <row r="1877" spans="1:25" ht="28.5" hidden="1" x14ac:dyDescent="0.4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20">
        <v>3</v>
      </c>
      <c r="M1877" t="b">
        <v>0</v>
      </c>
      <c r="N1877" t="s">
        <v>8283</v>
      </c>
      <c r="O1877" s="5">
        <f t="shared" si="145"/>
        <v>5.1000000000000004E-3</v>
      </c>
      <c r="P1877" s="18">
        <f t="shared" si="146"/>
        <v>17</v>
      </c>
      <c r="Q1877" t="s">
        <v>8334</v>
      </c>
      <c r="R1877" t="s">
        <v>8336</v>
      </c>
      <c r="S1877" s="10">
        <f t="shared" si="147"/>
        <v>42528.899398148147</v>
      </c>
      <c r="T1877" s="11">
        <f t="shared" si="148"/>
        <v>42588.899398148147</v>
      </c>
      <c r="U1877">
        <f t="shared" si="149"/>
        <v>60</v>
      </c>
      <c r="W1877" s="20">
        <v>3</v>
      </c>
      <c r="X1877" s="18">
        <v>51</v>
      </c>
      <c r="Y1877" s="5">
        <v>5.1000000000000004E-3</v>
      </c>
    </row>
    <row r="1878" spans="1:25" ht="42.75" hidden="1" x14ac:dyDescent="0.4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20">
        <v>0</v>
      </c>
      <c r="M1878" t="b">
        <v>0</v>
      </c>
      <c r="N1878" t="s">
        <v>8283</v>
      </c>
      <c r="O1878" s="5">
        <f t="shared" si="145"/>
        <v>0</v>
      </c>
      <c r="P1878" s="18" t="e">
        <f t="shared" si="146"/>
        <v>#DIV/0!</v>
      </c>
      <c r="Q1878" t="s">
        <v>8334</v>
      </c>
      <c r="R1878" t="s">
        <v>8336</v>
      </c>
      <c r="S1878" s="10">
        <f t="shared" si="147"/>
        <v>41776.284780092588</v>
      </c>
      <c r="T1878" s="11">
        <f t="shared" si="148"/>
        <v>41806.284780092588</v>
      </c>
      <c r="U1878">
        <f t="shared" si="149"/>
        <v>30</v>
      </c>
      <c r="W1878" s="20">
        <v>0</v>
      </c>
      <c r="X1878" s="18">
        <v>0</v>
      </c>
      <c r="Y1878" s="5">
        <v>0</v>
      </c>
    </row>
    <row r="1879" spans="1:25" ht="28.5" hidden="1" x14ac:dyDescent="0.4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20">
        <v>0</v>
      </c>
      <c r="M1879" t="b">
        <v>0</v>
      </c>
      <c r="N1879" t="s">
        <v>8283</v>
      </c>
      <c r="O1879" s="5">
        <f t="shared" si="145"/>
        <v>0</v>
      </c>
      <c r="P1879" s="18" t="e">
        <f t="shared" si="146"/>
        <v>#DIV/0!</v>
      </c>
      <c r="Q1879" t="s">
        <v>8334</v>
      </c>
      <c r="R1879" t="s">
        <v>8336</v>
      </c>
      <c r="S1879" s="10">
        <f t="shared" si="147"/>
        <v>42035.029224537036</v>
      </c>
      <c r="T1879" s="11">
        <f t="shared" si="148"/>
        <v>42064.029224537036</v>
      </c>
      <c r="U1879">
        <f t="shared" si="149"/>
        <v>29</v>
      </c>
      <c r="W1879" s="20">
        <v>0</v>
      </c>
      <c r="X1879" s="18">
        <v>0</v>
      </c>
      <c r="Y1879" s="5">
        <v>0</v>
      </c>
    </row>
    <row r="1880" spans="1:25" ht="42.75" hidden="1" x14ac:dyDescent="0.4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20">
        <v>0</v>
      </c>
      <c r="M1880" t="b">
        <v>0</v>
      </c>
      <c r="N1880" t="s">
        <v>8283</v>
      </c>
      <c r="O1880" s="5">
        <f t="shared" si="145"/>
        <v>0</v>
      </c>
      <c r="P1880" s="18" t="e">
        <f t="shared" si="146"/>
        <v>#DIV/0!</v>
      </c>
      <c r="Q1880" t="s">
        <v>8334</v>
      </c>
      <c r="R1880" t="s">
        <v>8336</v>
      </c>
      <c r="S1880" s="10">
        <f t="shared" si="147"/>
        <v>41773.008738425924</v>
      </c>
      <c r="T1880" s="11">
        <f t="shared" si="148"/>
        <v>41803.008738425924</v>
      </c>
      <c r="U1880">
        <f t="shared" si="149"/>
        <v>30</v>
      </c>
      <c r="W1880" s="20">
        <v>0</v>
      </c>
      <c r="X1880" s="18">
        <v>0</v>
      </c>
      <c r="Y1880" s="5">
        <v>0</v>
      </c>
    </row>
    <row r="1881" spans="1:25" ht="42.75" hidden="1" x14ac:dyDescent="0.4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20">
        <v>2</v>
      </c>
      <c r="M1881" t="b">
        <v>0</v>
      </c>
      <c r="N1881" t="s">
        <v>8283</v>
      </c>
      <c r="O1881" s="5">
        <f t="shared" si="145"/>
        <v>1.1999999999999999E-3</v>
      </c>
      <c r="P1881" s="18">
        <f t="shared" si="146"/>
        <v>3</v>
      </c>
      <c r="Q1881" t="s">
        <v>8334</v>
      </c>
      <c r="R1881" t="s">
        <v>8336</v>
      </c>
      <c r="S1881" s="10">
        <f t="shared" si="147"/>
        <v>42413.649641203709</v>
      </c>
      <c r="T1881" s="11">
        <f t="shared" si="148"/>
        <v>42443.607974537037</v>
      </c>
      <c r="U1881">
        <f t="shared" si="149"/>
        <v>30</v>
      </c>
      <c r="W1881" s="20">
        <v>2</v>
      </c>
      <c r="X1881" s="18">
        <v>6</v>
      </c>
      <c r="Y1881" s="5">
        <v>1.1999999999999999E-3</v>
      </c>
    </row>
    <row r="1882" spans="1:25" ht="28.5" x14ac:dyDescent="0.4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20">
        <v>24</v>
      </c>
      <c r="M1882" t="b">
        <v>0</v>
      </c>
      <c r="N1882" t="s">
        <v>8283</v>
      </c>
      <c r="O1882" s="5">
        <f t="shared" si="145"/>
        <v>0.20080000000000001</v>
      </c>
      <c r="P1882" s="18">
        <f t="shared" si="146"/>
        <v>41.833333333333336</v>
      </c>
      <c r="Q1882" t="s">
        <v>8334</v>
      </c>
      <c r="R1882" t="s">
        <v>8336</v>
      </c>
      <c r="S1882" s="10">
        <f t="shared" si="147"/>
        <v>42430.566898148143</v>
      </c>
      <c r="T1882" s="11">
        <f t="shared" si="148"/>
        <v>42459.525231481486</v>
      </c>
      <c r="U1882">
        <f t="shared" si="149"/>
        <v>29</v>
      </c>
      <c r="W1882" s="20">
        <v>24</v>
      </c>
      <c r="X1882" s="18">
        <v>1004</v>
      </c>
      <c r="Y1882" s="5">
        <v>0.20080000000000001</v>
      </c>
    </row>
    <row r="1883" spans="1:25" ht="42.75" x14ac:dyDescent="0.4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20">
        <v>70</v>
      </c>
      <c r="M1883" t="b">
        <v>1</v>
      </c>
      <c r="N1883" t="s">
        <v>8279</v>
      </c>
      <c r="O1883" s="5">
        <f t="shared" si="145"/>
        <v>1.726845</v>
      </c>
      <c r="P1883" s="18">
        <f t="shared" si="146"/>
        <v>49.338428571428572</v>
      </c>
      <c r="Q1883" t="s">
        <v>8326</v>
      </c>
      <c r="R1883" t="s">
        <v>8330</v>
      </c>
      <c r="S1883" s="10">
        <f t="shared" si="147"/>
        <v>42043.152650462958</v>
      </c>
      <c r="T1883" s="11">
        <f t="shared" si="148"/>
        <v>42073.110983796301</v>
      </c>
      <c r="U1883">
        <f t="shared" si="149"/>
        <v>30</v>
      </c>
      <c r="W1883" s="20">
        <v>70</v>
      </c>
      <c r="X1883" s="18">
        <v>3453.69</v>
      </c>
      <c r="Y1883" s="5">
        <v>1.726845</v>
      </c>
    </row>
    <row r="1884" spans="1:25" ht="42.75" x14ac:dyDescent="0.4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20">
        <v>81</v>
      </c>
      <c r="M1884" t="b">
        <v>1</v>
      </c>
      <c r="N1884" t="s">
        <v>8279</v>
      </c>
      <c r="O1884" s="5">
        <f t="shared" si="145"/>
        <v>1.008955223880597</v>
      </c>
      <c r="P1884" s="18">
        <f t="shared" si="146"/>
        <v>41.728395061728392</v>
      </c>
      <c r="Q1884" t="s">
        <v>8326</v>
      </c>
      <c r="R1884" t="s">
        <v>8330</v>
      </c>
      <c r="S1884" s="10">
        <f t="shared" si="147"/>
        <v>41067.949212962965</v>
      </c>
      <c r="T1884" s="11">
        <f t="shared" si="148"/>
        <v>41100.991666666669</v>
      </c>
      <c r="U1884">
        <f t="shared" si="149"/>
        <v>33</v>
      </c>
      <c r="W1884" s="20">
        <v>81</v>
      </c>
      <c r="X1884" s="18">
        <v>3380</v>
      </c>
      <c r="Y1884" s="5">
        <v>1.008955223880597</v>
      </c>
    </row>
    <row r="1885" spans="1:25" ht="42.75" x14ac:dyDescent="0.4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20">
        <v>32</v>
      </c>
      <c r="M1885" t="b">
        <v>1</v>
      </c>
      <c r="N1885" t="s">
        <v>8279</v>
      </c>
      <c r="O1885" s="5">
        <f t="shared" si="145"/>
        <v>1.0480480480480481</v>
      </c>
      <c r="P1885" s="18">
        <f t="shared" si="146"/>
        <v>32.71875</v>
      </c>
      <c r="Q1885" t="s">
        <v>8326</v>
      </c>
      <c r="R1885" t="s">
        <v>8330</v>
      </c>
      <c r="S1885" s="10">
        <f t="shared" si="147"/>
        <v>40977.948009259257</v>
      </c>
      <c r="T1885" s="11">
        <f t="shared" si="148"/>
        <v>41007.906342592592</v>
      </c>
      <c r="U1885">
        <f t="shared" si="149"/>
        <v>30</v>
      </c>
      <c r="W1885" s="20">
        <v>32</v>
      </c>
      <c r="X1885" s="18">
        <v>1047</v>
      </c>
      <c r="Y1885" s="5">
        <v>1.0480480480480481</v>
      </c>
    </row>
    <row r="1886" spans="1:25" ht="42.75" x14ac:dyDescent="0.4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20">
        <v>26</v>
      </c>
      <c r="M1886" t="b">
        <v>1</v>
      </c>
      <c r="N1886" t="s">
        <v>8279</v>
      </c>
      <c r="O1886" s="5">
        <f t="shared" si="145"/>
        <v>1.351</v>
      </c>
      <c r="P1886" s="18">
        <f t="shared" si="146"/>
        <v>51.96153846153846</v>
      </c>
      <c r="Q1886" t="s">
        <v>8326</v>
      </c>
      <c r="R1886" t="s">
        <v>8330</v>
      </c>
      <c r="S1886" s="10">
        <f t="shared" si="147"/>
        <v>41205.198321759257</v>
      </c>
      <c r="T1886" s="11">
        <f t="shared" si="148"/>
        <v>41240.5</v>
      </c>
      <c r="U1886">
        <f t="shared" si="149"/>
        <v>35</v>
      </c>
      <c r="W1886" s="20">
        <v>26</v>
      </c>
      <c r="X1886" s="18">
        <v>1351</v>
      </c>
      <c r="Y1886" s="5">
        <v>1.351</v>
      </c>
    </row>
    <row r="1887" spans="1:25" ht="42.75" x14ac:dyDescent="0.4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20">
        <v>105</v>
      </c>
      <c r="M1887" t="b">
        <v>1</v>
      </c>
      <c r="N1887" t="s">
        <v>8279</v>
      </c>
      <c r="O1887" s="5">
        <f t="shared" si="145"/>
        <v>1.1632786885245903</v>
      </c>
      <c r="P1887" s="18">
        <f t="shared" si="146"/>
        <v>50.685714285714283</v>
      </c>
      <c r="Q1887" t="s">
        <v>8326</v>
      </c>
      <c r="R1887" t="s">
        <v>8330</v>
      </c>
      <c r="S1887" s="10">
        <f t="shared" si="147"/>
        <v>41099.093865740739</v>
      </c>
      <c r="T1887" s="11">
        <f t="shared" si="148"/>
        <v>41131.916666666664</v>
      </c>
      <c r="U1887">
        <f t="shared" si="149"/>
        <v>32</v>
      </c>
      <c r="W1887" s="20">
        <v>105</v>
      </c>
      <c r="X1887" s="18">
        <v>5322</v>
      </c>
      <c r="Y1887" s="5">
        <v>1.1632786885245903</v>
      </c>
    </row>
    <row r="1888" spans="1:25" ht="42.75" x14ac:dyDescent="0.4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20">
        <v>29</v>
      </c>
      <c r="M1888" t="b">
        <v>1</v>
      </c>
      <c r="N1888" t="s">
        <v>8279</v>
      </c>
      <c r="O1888" s="5">
        <f t="shared" si="145"/>
        <v>1.0208333333333333</v>
      </c>
      <c r="P1888" s="18">
        <f t="shared" si="146"/>
        <v>42.241379310344826</v>
      </c>
      <c r="Q1888" t="s">
        <v>8326</v>
      </c>
      <c r="R1888" t="s">
        <v>8330</v>
      </c>
      <c r="S1888" s="10">
        <f t="shared" si="147"/>
        <v>41925.906689814816</v>
      </c>
      <c r="T1888" s="11">
        <f t="shared" si="148"/>
        <v>41955.94835648148</v>
      </c>
      <c r="U1888">
        <f t="shared" si="149"/>
        <v>30</v>
      </c>
      <c r="W1888" s="20">
        <v>29</v>
      </c>
      <c r="X1888" s="18">
        <v>1225</v>
      </c>
      <c r="Y1888" s="5">
        <v>1.0208333333333333</v>
      </c>
    </row>
    <row r="1889" spans="1:25" ht="42.75" x14ac:dyDescent="0.4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20">
        <v>8</v>
      </c>
      <c r="M1889" t="b">
        <v>1</v>
      </c>
      <c r="N1889" t="s">
        <v>8279</v>
      </c>
      <c r="O1889" s="5">
        <f t="shared" si="145"/>
        <v>1.1116666666666666</v>
      </c>
      <c r="P1889" s="18">
        <f t="shared" si="146"/>
        <v>416.875</v>
      </c>
      <c r="Q1889" t="s">
        <v>8326</v>
      </c>
      <c r="R1889" t="s">
        <v>8330</v>
      </c>
      <c r="S1889" s="10">
        <f t="shared" si="147"/>
        <v>42323.800138888888</v>
      </c>
      <c r="T1889" s="11">
        <f t="shared" si="148"/>
        <v>42341.895833333328</v>
      </c>
      <c r="U1889">
        <f t="shared" si="149"/>
        <v>18</v>
      </c>
      <c r="W1889" s="20">
        <v>8</v>
      </c>
      <c r="X1889" s="18">
        <v>3335</v>
      </c>
      <c r="Y1889" s="5">
        <v>1.1116666666666666</v>
      </c>
    </row>
    <row r="1890" spans="1:25" ht="42.75" x14ac:dyDescent="0.4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20">
        <v>89</v>
      </c>
      <c r="M1890" t="b">
        <v>1</v>
      </c>
      <c r="N1890" t="s">
        <v>8279</v>
      </c>
      <c r="O1890" s="5">
        <f t="shared" si="145"/>
        <v>1.6608000000000001</v>
      </c>
      <c r="P1890" s="18">
        <f t="shared" si="146"/>
        <v>46.651685393258425</v>
      </c>
      <c r="Q1890" t="s">
        <v>8326</v>
      </c>
      <c r="R1890" t="s">
        <v>8330</v>
      </c>
      <c r="S1890" s="10">
        <f t="shared" si="147"/>
        <v>40299.239953703705</v>
      </c>
      <c r="T1890" s="11">
        <f t="shared" si="148"/>
        <v>40330.207638888889</v>
      </c>
      <c r="U1890">
        <f t="shared" si="149"/>
        <v>31</v>
      </c>
      <c r="W1890" s="20">
        <v>89</v>
      </c>
      <c r="X1890" s="18">
        <v>4152</v>
      </c>
      <c r="Y1890" s="5">
        <v>1.6608000000000001</v>
      </c>
    </row>
    <row r="1891" spans="1:25" ht="42.75" x14ac:dyDescent="0.4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20">
        <v>44</v>
      </c>
      <c r="M1891" t="b">
        <v>1</v>
      </c>
      <c r="N1891" t="s">
        <v>8279</v>
      </c>
      <c r="O1891" s="5">
        <f t="shared" si="145"/>
        <v>1.0660000000000001</v>
      </c>
      <c r="P1891" s="18">
        <f t="shared" si="146"/>
        <v>48.454545454545453</v>
      </c>
      <c r="Q1891" t="s">
        <v>8326</v>
      </c>
      <c r="R1891" t="s">
        <v>8330</v>
      </c>
      <c r="S1891" s="10">
        <f t="shared" si="147"/>
        <v>41299.793356481481</v>
      </c>
      <c r="T1891" s="11">
        <f t="shared" si="148"/>
        <v>41344.751689814817</v>
      </c>
      <c r="U1891">
        <f t="shared" si="149"/>
        <v>45</v>
      </c>
      <c r="W1891" s="20">
        <v>44</v>
      </c>
      <c r="X1891" s="18">
        <v>2132</v>
      </c>
      <c r="Y1891" s="5">
        <v>1.0660000000000001</v>
      </c>
    </row>
    <row r="1892" spans="1:25" ht="42.75" x14ac:dyDescent="0.4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20">
        <v>246</v>
      </c>
      <c r="M1892" t="b">
        <v>1</v>
      </c>
      <c r="N1892" t="s">
        <v>8279</v>
      </c>
      <c r="O1892" s="5">
        <f t="shared" si="145"/>
        <v>1.4458441666666668</v>
      </c>
      <c r="P1892" s="18">
        <f t="shared" si="146"/>
        <v>70.5289837398374</v>
      </c>
      <c r="Q1892" t="s">
        <v>8326</v>
      </c>
      <c r="R1892" t="s">
        <v>8330</v>
      </c>
      <c r="S1892" s="10">
        <f t="shared" si="147"/>
        <v>41228.786203703705</v>
      </c>
      <c r="T1892" s="11">
        <f t="shared" si="148"/>
        <v>41258.786203703705</v>
      </c>
      <c r="U1892">
        <f t="shared" si="149"/>
        <v>30</v>
      </c>
      <c r="W1892" s="20">
        <v>246</v>
      </c>
      <c r="X1892" s="18">
        <v>17350.13</v>
      </c>
      <c r="Y1892" s="5">
        <v>1.4458441666666668</v>
      </c>
    </row>
    <row r="1893" spans="1:25" ht="57" x14ac:dyDescent="0.4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20">
        <v>120</v>
      </c>
      <c r="M1893" t="b">
        <v>1</v>
      </c>
      <c r="N1893" t="s">
        <v>8279</v>
      </c>
      <c r="O1893" s="5">
        <f t="shared" si="145"/>
        <v>1.0555000000000001</v>
      </c>
      <c r="P1893" s="18">
        <f t="shared" si="146"/>
        <v>87.958333333333329</v>
      </c>
      <c r="Q1893" t="s">
        <v>8326</v>
      </c>
      <c r="R1893" t="s">
        <v>8330</v>
      </c>
      <c r="S1893" s="10">
        <f t="shared" si="147"/>
        <v>40335.798078703701</v>
      </c>
      <c r="T1893" s="11">
        <f t="shared" si="148"/>
        <v>40381.25</v>
      </c>
      <c r="U1893">
        <f t="shared" si="149"/>
        <v>46</v>
      </c>
      <c r="W1893" s="20">
        <v>120</v>
      </c>
      <c r="X1893" s="18">
        <v>10555</v>
      </c>
      <c r="Y1893" s="5">
        <v>1.0555000000000001</v>
      </c>
    </row>
    <row r="1894" spans="1:25" ht="42.75" x14ac:dyDescent="0.4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20">
        <v>26</v>
      </c>
      <c r="M1894" t="b">
        <v>1</v>
      </c>
      <c r="N1894" t="s">
        <v>8279</v>
      </c>
      <c r="O1894" s="5">
        <f t="shared" si="145"/>
        <v>1.3660000000000001</v>
      </c>
      <c r="P1894" s="18">
        <f t="shared" si="146"/>
        <v>26.26923076923077</v>
      </c>
      <c r="Q1894" t="s">
        <v>8326</v>
      </c>
      <c r="R1894" t="s">
        <v>8330</v>
      </c>
      <c r="S1894" s="10">
        <f t="shared" si="147"/>
        <v>40671.637511574074</v>
      </c>
      <c r="T1894" s="11">
        <f t="shared" si="148"/>
        <v>40701.637511574074</v>
      </c>
      <c r="U1894">
        <f t="shared" si="149"/>
        <v>30</v>
      </c>
      <c r="W1894" s="20">
        <v>26</v>
      </c>
      <c r="X1894" s="18">
        <v>683</v>
      </c>
      <c r="Y1894" s="5">
        <v>1.3660000000000001</v>
      </c>
    </row>
    <row r="1895" spans="1:25" ht="42.75" x14ac:dyDescent="0.4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20">
        <v>45</v>
      </c>
      <c r="M1895" t="b">
        <v>1</v>
      </c>
      <c r="N1895" t="s">
        <v>8279</v>
      </c>
      <c r="O1895" s="5">
        <f t="shared" si="145"/>
        <v>1.04</v>
      </c>
      <c r="P1895" s="18">
        <f t="shared" si="146"/>
        <v>57.777777777777779</v>
      </c>
      <c r="Q1895" t="s">
        <v>8326</v>
      </c>
      <c r="R1895" t="s">
        <v>8330</v>
      </c>
      <c r="S1895" s="10">
        <f t="shared" si="147"/>
        <v>40632.94195601852</v>
      </c>
      <c r="T1895" s="11">
        <f t="shared" si="148"/>
        <v>40649.165972222225</v>
      </c>
      <c r="U1895">
        <f t="shared" si="149"/>
        <v>17</v>
      </c>
      <c r="W1895" s="20">
        <v>45</v>
      </c>
      <c r="X1895" s="18">
        <v>2600</v>
      </c>
      <c r="Y1895" s="5">
        <v>1.04</v>
      </c>
    </row>
    <row r="1896" spans="1:25" ht="28.5" x14ac:dyDescent="0.4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20">
        <v>20</v>
      </c>
      <c r="M1896" t="b">
        <v>1</v>
      </c>
      <c r="N1896" t="s">
        <v>8279</v>
      </c>
      <c r="O1896" s="5">
        <f t="shared" si="145"/>
        <v>1.145</v>
      </c>
      <c r="P1896" s="18">
        <f t="shared" si="146"/>
        <v>57.25</v>
      </c>
      <c r="Q1896" t="s">
        <v>8326</v>
      </c>
      <c r="R1896" t="s">
        <v>8330</v>
      </c>
      <c r="S1896" s="10">
        <f t="shared" si="147"/>
        <v>40920.904895833337</v>
      </c>
      <c r="T1896" s="11">
        <f t="shared" si="148"/>
        <v>40951.904895833337</v>
      </c>
      <c r="U1896">
        <f t="shared" si="149"/>
        <v>31</v>
      </c>
      <c r="W1896" s="20">
        <v>20</v>
      </c>
      <c r="X1896" s="18">
        <v>1145</v>
      </c>
      <c r="Y1896" s="5">
        <v>1.145</v>
      </c>
    </row>
    <row r="1897" spans="1:25" ht="57" x14ac:dyDescent="0.4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20">
        <v>47</v>
      </c>
      <c r="M1897" t="b">
        <v>1</v>
      </c>
      <c r="N1897" t="s">
        <v>8279</v>
      </c>
      <c r="O1897" s="5">
        <f t="shared" si="145"/>
        <v>1.0171957671957672</v>
      </c>
      <c r="P1897" s="18">
        <f t="shared" si="146"/>
        <v>196.34042553191489</v>
      </c>
      <c r="Q1897" t="s">
        <v>8326</v>
      </c>
      <c r="R1897" t="s">
        <v>8330</v>
      </c>
      <c r="S1897" s="10">
        <f t="shared" si="147"/>
        <v>42267.746782407412</v>
      </c>
      <c r="T1897" s="11">
        <f t="shared" si="148"/>
        <v>42297.746782407412</v>
      </c>
      <c r="U1897">
        <f t="shared" si="149"/>
        <v>30</v>
      </c>
      <c r="W1897" s="20">
        <v>47</v>
      </c>
      <c r="X1897" s="18">
        <v>9228</v>
      </c>
      <c r="Y1897" s="5">
        <v>1.0171957671957672</v>
      </c>
    </row>
    <row r="1898" spans="1:25" ht="42.75" x14ac:dyDescent="0.4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20">
        <v>13</v>
      </c>
      <c r="M1898" t="b">
        <v>1</v>
      </c>
      <c r="N1898" t="s">
        <v>8279</v>
      </c>
      <c r="O1898" s="5">
        <f t="shared" si="145"/>
        <v>1.2394678492239468</v>
      </c>
      <c r="P1898" s="18">
        <f t="shared" si="146"/>
        <v>43</v>
      </c>
      <c r="Q1898" t="s">
        <v>8326</v>
      </c>
      <c r="R1898" t="s">
        <v>8330</v>
      </c>
      <c r="S1898" s="10">
        <f t="shared" si="147"/>
        <v>40981.710243055553</v>
      </c>
      <c r="T1898" s="11">
        <f t="shared" si="148"/>
        <v>41011.710243055553</v>
      </c>
      <c r="U1898">
        <f t="shared" si="149"/>
        <v>30</v>
      </c>
      <c r="W1898" s="20">
        <v>13</v>
      </c>
      <c r="X1898" s="18">
        <v>559</v>
      </c>
      <c r="Y1898" s="5">
        <v>1.2394678492239468</v>
      </c>
    </row>
    <row r="1899" spans="1:25" ht="42.75" x14ac:dyDescent="0.4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20">
        <v>183</v>
      </c>
      <c r="M1899" t="b">
        <v>1</v>
      </c>
      <c r="N1899" t="s">
        <v>8279</v>
      </c>
      <c r="O1899" s="5">
        <f t="shared" si="145"/>
        <v>1.0245669291338582</v>
      </c>
      <c r="P1899" s="18">
        <f t="shared" si="146"/>
        <v>35.551912568306008</v>
      </c>
      <c r="Q1899" t="s">
        <v>8326</v>
      </c>
      <c r="R1899" t="s">
        <v>8330</v>
      </c>
      <c r="S1899" s="10">
        <f t="shared" si="147"/>
        <v>41680.583402777782</v>
      </c>
      <c r="T1899" s="11">
        <f t="shared" si="148"/>
        <v>41702.875</v>
      </c>
      <c r="U1899">
        <f t="shared" si="149"/>
        <v>22</v>
      </c>
      <c r="W1899" s="20">
        <v>183</v>
      </c>
      <c r="X1899" s="18">
        <v>6506</v>
      </c>
      <c r="Y1899" s="5">
        <v>1.0245669291338582</v>
      </c>
    </row>
    <row r="1900" spans="1:25" ht="42.75" x14ac:dyDescent="0.4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20">
        <v>21</v>
      </c>
      <c r="M1900" t="b">
        <v>1</v>
      </c>
      <c r="N1900" t="s">
        <v>8279</v>
      </c>
      <c r="O1900" s="5">
        <f t="shared" si="145"/>
        <v>1.4450000000000001</v>
      </c>
      <c r="P1900" s="18">
        <f t="shared" si="146"/>
        <v>68.80952380952381</v>
      </c>
      <c r="Q1900" t="s">
        <v>8326</v>
      </c>
      <c r="R1900" t="s">
        <v>8330</v>
      </c>
      <c r="S1900" s="10">
        <f t="shared" si="147"/>
        <v>42366.192974537036</v>
      </c>
      <c r="T1900" s="11">
        <f t="shared" si="148"/>
        <v>42401.75</v>
      </c>
      <c r="U1900">
        <f t="shared" si="149"/>
        <v>35</v>
      </c>
      <c r="W1900" s="20">
        <v>21</v>
      </c>
      <c r="X1900" s="18">
        <v>1445</v>
      </c>
      <c r="Y1900" s="5">
        <v>1.4450000000000001</v>
      </c>
    </row>
    <row r="1901" spans="1:25" ht="42.75" x14ac:dyDescent="0.4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20">
        <v>42</v>
      </c>
      <c r="M1901" t="b">
        <v>1</v>
      </c>
      <c r="N1901" t="s">
        <v>8279</v>
      </c>
      <c r="O1901" s="5">
        <f t="shared" si="145"/>
        <v>1.3333333333333333</v>
      </c>
      <c r="P1901" s="18">
        <f t="shared" si="146"/>
        <v>28.571428571428573</v>
      </c>
      <c r="Q1901" t="s">
        <v>8326</v>
      </c>
      <c r="R1901" t="s">
        <v>8330</v>
      </c>
      <c r="S1901" s="10">
        <f t="shared" si="147"/>
        <v>42058.941736111112</v>
      </c>
      <c r="T1901" s="11">
        <f t="shared" si="148"/>
        <v>42088.90006944444</v>
      </c>
      <c r="U1901">
        <f t="shared" si="149"/>
        <v>30</v>
      </c>
      <c r="W1901" s="20">
        <v>42</v>
      </c>
      <c r="X1901" s="18">
        <v>1200</v>
      </c>
      <c r="Y1901" s="5">
        <v>1.3333333333333333</v>
      </c>
    </row>
    <row r="1902" spans="1:25" ht="42.75" x14ac:dyDescent="0.4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20">
        <v>54</v>
      </c>
      <c r="M1902" t="b">
        <v>1</v>
      </c>
      <c r="N1902" t="s">
        <v>8279</v>
      </c>
      <c r="O1902" s="5">
        <f t="shared" si="145"/>
        <v>1.0936440000000001</v>
      </c>
      <c r="P1902" s="18">
        <f t="shared" si="146"/>
        <v>50.631666666666668</v>
      </c>
      <c r="Q1902" t="s">
        <v>8326</v>
      </c>
      <c r="R1902" t="s">
        <v>8330</v>
      </c>
      <c r="S1902" s="10">
        <f t="shared" si="147"/>
        <v>41160.871886574074</v>
      </c>
      <c r="T1902" s="11">
        <f t="shared" si="148"/>
        <v>41188.415972222225</v>
      </c>
      <c r="U1902">
        <f t="shared" si="149"/>
        <v>28</v>
      </c>
      <c r="W1902" s="20">
        <v>54</v>
      </c>
      <c r="X1902" s="18">
        <v>2734.11</v>
      </c>
      <c r="Y1902" s="5">
        <v>1.0936440000000001</v>
      </c>
    </row>
    <row r="1903" spans="1:25" ht="42.75" x14ac:dyDescent="0.4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20">
        <v>25</v>
      </c>
      <c r="M1903" t="b">
        <v>0</v>
      </c>
      <c r="N1903" t="s">
        <v>8294</v>
      </c>
      <c r="O1903" s="5">
        <f t="shared" si="145"/>
        <v>2.696969696969697E-2</v>
      </c>
      <c r="P1903" s="18">
        <f t="shared" si="146"/>
        <v>106.8</v>
      </c>
      <c r="Q1903" t="s">
        <v>8320</v>
      </c>
      <c r="R1903" t="s">
        <v>8349</v>
      </c>
      <c r="S1903" s="10">
        <f t="shared" si="147"/>
        <v>42116.54315972222</v>
      </c>
      <c r="T1903" s="11">
        <f t="shared" si="148"/>
        <v>42146.541666666672</v>
      </c>
      <c r="U1903">
        <f t="shared" si="149"/>
        <v>30</v>
      </c>
      <c r="W1903" s="20">
        <v>25</v>
      </c>
      <c r="X1903" s="18">
        <v>2670</v>
      </c>
      <c r="Y1903" s="5">
        <v>2.696969696969697E-2</v>
      </c>
    </row>
    <row r="1904" spans="1:25" ht="42.75" x14ac:dyDescent="0.4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20">
        <v>3</v>
      </c>
      <c r="M1904" t="b">
        <v>0</v>
      </c>
      <c r="N1904" t="s">
        <v>8294</v>
      </c>
      <c r="O1904" s="5">
        <f t="shared" si="145"/>
        <v>1.2E-2</v>
      </c>
      <c r="P1904" s="18">
        <f t="shared" si="146"/>
        <v>4</v>
      </c>
      <c r="Q1904" t="s">
        <v>8320</v>
      </c>
      <c r="R1904" t="s">
        <v>8349</v>
      </c>
      <c r="S1904" s="10">
        <f t="shared" si="147"/>
        <v>42037.789895833332</v>
      </c>
      <c r="T1904" s="11">
        <f t="shared" si="148"/>
        <v>42067.789895833332</v>
      </c>
      <c r="U1904">
        <f t="shared" si="149"/>
        <v>30</v>
      </c>
      <c r="W1904" s="20">
        <v>3</v>
      </c>
      <c r="X1904" s="18">
        <v>12</v>
      </c>
      <c r="Y1904" s="5">
        <v>1.2E-2</v>
      </c>
    </row>
    <row r="1905" spans="1:25" ht="42.75" x14ac:dyDescent="0.4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20">
        <v>41</v>
      </c>
      <c r="M1905" t="b">
        <v>0</v>
      </c>
      <c r="N1905" t="s">
        <v>8294</v>
      </c>
      <c r="O1905" s="5">
        <f t="shared" si="145"/>
        <v>0.46600000000000003</v>
      </c>
      <c r="P1905" s="18">
        <f t="shared" si="146"/>
        <v>34.097560975609753</v>
      </c>
      <c r="Q1905" t="s">
        <v>8320</v>
      </c>
      <c r="R1905" t="s">
        <v>8349</v>
      </c>
      <c r="S1905" s="10">
        <f t="shared" si="147"/>
        <v>42702.770729166667</v>
      </c>
      <c r="T1905" s="11">
        <f t="shared" si="148"/>
        <v>42762.770729166667</v>
      </c>
      <c r="U1905">
        <f t="shared" si="149"/>
        <v>60</v>
      </c>
      <c r="W1905" s="20">
        <v>41</v>
      </c>
      <c r="X1905" s="18">
        <v>1398</v>
      </c>
      <c r="Y1905" s="5">
        <v>0.46600000000000003</v>
      </c>
    </row>
    <row r="1906" spans="1:25" ht="42.75" hidden="1" x14ac:dyDescent="0.4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20">
        <v>2</v>
      </c>
      <c r="M1906" t="b">
        <v>0</v>
      </c>
      <c r="N1906" t="s">
        <v>8294</v>
      </c>
      <c r="O1906" s="5">
        <f t="shared" si="145"/>
        <v>1E-3</v>
      </c>
      <c r="P1906" s="18">
        <f t="shared" si="146"/>
        <v>25</v>
      </c>
      <c r="Q1906" t="s">
        <v>8320</v>
      </c>
      <c r="R1906" t="s">
        <v>8349</v>
      </c>
      <c r="S1906" s="10">
        <f t="shared" si="147"/>
        <v>42326.685428240744</v>
      </c>
      <c r="T1906" s="11">
        <f t="shared" si="148"/>
        <v>42371.685428240744</v>
      </c>
      <c r="U1906">
        <f t="shared" si="149"/>
        <v>45</v>
      </c>
      <c r="W1906" s="20">
        <v>2</v>
      </c>
      <c r="X1906" s="18">
        <v>50</v>
      </c>
      <c r="Y1906" s="5">
        <v>1E-3</v>
      </c>
    </row>
    <row r="1907" spans="1:25" ht="57" hidden="1" x14ac:dyDescent="0.4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20">
        <v>4</v>
      </c>
      <c r="M1907" t="b">
        <v>0</v>
      </c>
      <c r="N1907" t="s">
        <v>8294</v>
      </c>
      <c r="O1907" s="5">
        <f t="shared" si="145"/>
        <v>1.6800000000000001E-3</v>
      </c>
      <c r="P1907" s="18">
        <f t="shared" si="146"/>
        <v>10.5</v>
      </c>
      <c r="Q1907" t="s">
        <v>8320</v>
      </c>
      <c r="R1907" t="s">
        <v>8349</v>
      </c>
      <c r="S1907" s="10">
        <f t="shared" si="147"/>
        <v>41859.925856481481</v>
      </c>
      <c r="T1907" s="11">
        <f t="shared" si="148"/>
        <v>41889.925856481481</v>
      </c>
      <c r="U1907">
        <f t="shared" si="149"/>
        <v>30</v>
      </c>
      <c r="W1907" s="20">
        <v>4</v>
      </c>
      <c r="X1907" s="18">
        <v>42</v>
      </c>
      <c r="Y1907" s="5">
        <v>1.6800000000000001E-3</v>
      </c>
    </row>
    <row r="1908" spans="1:25" ht="42.75" x14ac:dyDescent="0.4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20">
        <v>99</v>
      </c>
      <c r="M1908" t="b">
        <v>0</v>
      </c>
      <c r="N1908" t="s">
        <v>8294</v>
      </c>
      <c r="O1908" s="5">
        <f t="shared" si="145"/>
        <v>0.42759999999999998</v>
      </c>
      <c r="P1908" s="18">
        <f t="shared" si="146"/>
        <v>215.95959595959596</v>
      </c>
      <c r="Q1908" t="s">
        <v>8320</v>
      </c>
      <c r="R1908" t="s">
        <v>8349</v>
      </c>
      <c r="S1908" s="10">
        <f t="shared" si="147"/>
        <v>42514.671099537038</v>
      </c>
      <c r="T1908" s="11">
        <f t="shared" si="148"/>
        <v>42544.671099537038</v>
      </c>
      <c r="U1908">
        <f t="shared" si="149"/>
        <v>30</v>
      </c>
      <c r="W1908" s="20">
        <v>99</v>
      </c>
      <c r="X1908" s="18">
        <v>21380</v>
      </c>
      <c r="Y1908" s="5">
        <v>0.42759999999999998</v>
      </c>
    </row>
    <row r="1909" spans="1:25" ht="42.75" hidden="1" x14ac:dyDescent="0.4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20">
        <v>4</v>
      </c>
      <c r="M1909" t="b">
        <v>0</v>
      </c>
      <c r="N1909" t="s">
        <v>8294</v>
      </c>
      <c r="O1909" s="5">
        <f t="shared" si="145"/>
        <v>2.8333333333333335E-3</v>
      </c>
      <c r="P1909" s="18">
        <f t="shared" si="146"/>
        <v>21.25</v>
      </c>
      <c r="Q1909" t="s">
        <v>8320</v>
      </c>
      <c r="R1909" t="s">
        <v>8349</v>
      </c>
      <c r="S1909" s="10">
        <f t="shared" si="147"/>
        <v>41767.587094907409</v>
      </c>
      <c r="T1909" s="11">
        <f t="shared" si="148"/>
        <v>41782.587094907409</v>
      </c>
      <c r="U1909">
        <f t="shared" si="149"/>
        <v>15</v>
      </c>
      <c r="W1909" s="20">
        <v>4</v>
      </c>
      <c r="X1909" s="18">
        <v>85</v>
      </c>
      <c r="Y1909" s="5">
        <v>2.8333333333333335E-3</v>
      </c>
    </row>
    <row r="1910" spans="1:25" ht="42.75" x14ac:dyDescent="0.4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20">
        <v>4</v>
      </c>
      <c r="M1910" t="b">
        <v>0</v>
      </c>
      <c r="N1910" t="s">
        <v>8294</v>
      </c>
      <c r="O1910" s="5">
        <f t="shared" si="145"/>
        <v>1.7319999999999999E-2</v>
      </c>
      <c r="P1910" s="18">
        <f t="shared" si="146"/>
        <v>108.25</v>
      </c>
      <c r="Q1910" t="s">
        <v>8320</v>
      </c>
      <c r="R1910" t="s">
        <v>8349</v>
      </c>
      <c r="S1910" s="10">
        <f t="shared" si="147"/>
        <v>42703.917824074073</v>
      </c>
      <c r="T1910" s="11">
        <f t="shared" si="148"/>
        <v>42733.917824074073</v>
      </c>
      <c r="U1910">
        <f t="shared" si="149"/>
        <v>30</v>
      </c>
      <c r="W1910" s="20">
        <v>4</v>
      </c>
      <c r="X1910" s="18">
        <v>433</v>
      </c>
      <c r="Y1910" s="5">
        <v>1.7319999999999999E-2</v>
      </c>
    </row>
    <row r="1911" spans="1:25" ht="42.75" x14ac:dyDescent="0.4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20">
        <v>38</v>
      </c>
      <c r="M1911" t="b">
        <v>0</v>
      </c>
      <c r="N1911" t="s">
        <v>8294</v>
      </c>
      <c r="O1911" s="5">
        <f t="shared" si="145"/>
        <v>0.14111428571428572</v>
      </c>
      <c r="P1911" s="18">
        <f t="shared" si="146"/>
        <v>129.97368421052633</v>
      </c>
      <c r="Q1911" t="s">
        <v>8320</v>
      </c>
      <c r="R1911" t="s">
        <v>8349</v>
      </c>
      <c r="S1911" s="10">
        <f t="shared" si="147"/>
        <v>41905.429155092592</v>
      </c>
      <c r="T1911" s="11">
        <f t="shared" si="148"/>
        <v>41935.429155092592</v>
      </c>
      <c r="U1911">
        <f t="shared" si="149"/>
        <v>30</v>
      </c>
      <c r="W1911" s="20">
        <v>38</v>
      </c>
      <c r="X1911" s="18">
        <v>4939</v>
      </c>
      <c r="Y1911" s="5">
        <v>0.14111428571428572</v>
      </c>
    </row>
    <row r="1912" spans="1:25" ht="42.75" x14ac:dyDescent="0.4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20">
        <v>285</v>
      </c>
      <c r="M1912" t="b">
        <v>0</v>
      </c>
      <c r="N1912" t="s">
        <v>8294</v>
      </c>
      <c r="O1912" s="5">
        <f t="shared" si="145"/>
        <v>0.39395294117647056</v>
      </c>
      <c r="P1912" s="18">
        <f t="shared" si="146"/>
        <v>117.49473684210527</v>
      </c>
      <c r="Q1912" t="s">
        <v>8320</v>
      </c>
      <c r="R1912" t="s">
        <v>8349</v>
      </c>
      <c r="S1912" s="10">
        <f t="shared" si="147"/>
        <v>42264.963159722218</v>
      </c>
      <c r="T1912" s="11">
        <f t="shared" si="148"/>
        <v>42308.947916666672</v>
      </c>
      <c r="U1912">
        <f t="shared" si="149"/>
        <v>44</v>
      </c>
      <c r="W1912" s="20">
        <v>285</v>
      </c>
      <c r="X1912" s="18">
        <v>33486</v>
      </c>
      <c r="Y1912" s="5">
        <v>0.39395294117647056</v>
      </c>
    </row>
    <row r="1913" spans="1:25" ht="42.75" hidden="1" x14ac:dyDescent="0.4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20">
        <v>1</v>
      </c>
      <c r="M1913" t="b">
        <v>0</v>
      </c>
      <c r="N1913" t="s">
        <v>8294</v>
      </c>
      <c r="O1913" s="5">
        <f t="shared" si="145"/>
        <v>2.3529411764705883E-4</v>
      </c>
      <c r="P1913" s="18">
        <f t="shared" si="146"/>
        <v>10</v>
      </c>
      <c r="Q1913" t="s">
        <v>8320</v>
      </c>
      <c r="R1913" t="s">
        <v>8349</v>
      </c>
      <c r="S1913" s="10">
        <f t="shared" si="147"/>
        <v>41830.033958333333</v>
      </c>
      <c r="T1913" s="11">
        <f t="shared" si="148"/>
        <v>41860.033958333333</v>
      </c>
      <c r="U1913">
        <f t="shared" si="149"/>
        <v>30</v>
      </c>
      <c r="W1913" s="20">
        <v>1</v>
      </c>
      <c r="X1913" s="18">
        <v>10</v>
      </c>
      <c r="Y1913" s="5">
        <v>2.3529411764705883E-4</v>
      </c>
    </row>
    <row r="1914" spans="1:25" ht="42.75" x14ac:dyDescent="0.4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20">
        <v>42</v>
      </c>
      <c r="M1914" t="b">
        <v>0</v>
      </c>
      <c r="N1914" t="s">
        <v>8294</v>
      </c>
      <c r="O1914" s="5">
        <f t="shared" si="145"/>
        <v>0.59299999999999997</v>
      </c>
      <c r="P1914" s="18">
        <f t="shared" si="146"/>
        <v>70.595238095238102</v>
      </c>
      <c r="Q1914" t="s">
        <v>8320</v>
      </c>
      <c r="R1914" t="s">
        <v>8349</v>
      </c>
      <c r="S1914" s="10">
        <f t="shared" si="147"/>
        <v>42129.226388888885</v>
      </c>
      <c r="T1914" s="11">
        <f t="shared" si="148"/>
        <v>42159.226388888885</v>
      </c>
      <c r="U1914">
        <f t="shared" si="149"/>
        <v>30</v>
      </c>
      <c r="W1914" s="20">
        <v>42</v>
      </c>
      <c r="X1914" s="18">
        <v>2965</v>
      </c>
      <c r="Y1914" s="5">
        <v>0.59299999999999997</v>
      </c>
    </row>
    <row r="1915" spans="1:25" ht="28.5" x14ac:dyDescent="0.4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20">
        <v>26</v>
      </c>
      <c r="M1915" t="b">
        <v>0</v>
      </c>
      <c r="N1915" t="s">
        <v>8294</v>
      </c>
      <c r="O1915" s="5">
        <f t="shared" si="145"/>
        <v>1.3270833333333334E-2</v>
      </c>
      <c r="P1915" s="18">
        <f t="shared" si="146"/>
        <v>24.5</v>
      </c>
      <c r="Q1915" t="s">
        <v>8320</v>
      </c>
      <c r="R1915" t="s">
        <v>8349</v>
      </c>
      <c r="S1915" s="10">
        <f t="shared" si="147"/>
        <v>41890.511319444442</v>
      </c>
      <c r="T1915" s="11">
        <f t="shared" si="148"/>
        <v>41920.511319444442</v>
      </c>
      <c r="U1915">
        <f t="shared" si="149"/>
        <v>30</v>
      </c>
      <c r="W1915" s="20">
        <v>26</v>
      </c>
      <c r="X1915" s="18">
        <v>637</v>
      </c>
      <c r="Y1915" s="5">
        <v>1.3270833333333334E-2</v>
      </c>
    </row>
    <row r="1916" spans="1:25" ht="42.75" x14ac:dyDescent="0.4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20">
        <v>2</v>
      </c>
      <c r="M1916" t="b">
        <v>0</v>
      </c>
      <c r="N1916" t="s">
        <v>8294</v>
      </c>
      <c r="O1916" s="5">
        <f t="shared" si="145"/>
        <v>9.0090090090090086E-2</v>
      </c>
      <c r="P1916" s="18">
        <f t="shared" si="146"/>
        <v>30</v>
      </c>
      <c r="Q1916" t="s">
        <v>8320</v>
      </c>
      <c r="R1916" t="s">
        <v>8349</v>
      </c>
      <c r="S1916" s="10">
        <f t="shared" si="147"/>
        <v>41929.174456018518</v>
      </c>
      <c r="T1916" s="11">
        <f t="shared" si="148"/>
        <v>41944.165972222225</v>
      </c>
      <c r="U1916">
        <f t="shared" si="149"/>
        <v>15</v>
      </c>
      <c r="W1916" s="20">
        <v>2</v>
      </c>
      <c r="X1916" s="18">
        <v>60</v>
      </c>
      <c r="Y1916" s="5">
        <v>9.0090090090090086E-2</v>
      </c>
    </row>
    <row r="1917" spans="1:25" ht="42.75" x14ac:dyDescent="0.4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20">
        <v>4</v>
      </c>
      <c r="M1917" t="b">
        <v>0</v>
      </c>
      <c r="N1917" t="s">
        <v>8294</v>
      </c>
      <c r="O1917" s="5">
        <f t="shared" si="145"/>
        <v>1.6E-2</v>
      </c>
      <c r="P1917" s="18">
        <f t="shared" si="146"/>
        <v>2</v>
      </c>
      <c r="Q1917" t="s">
        <v>8320</v>
      </c>
      <c r="R1917" t="s">
        <v>8349</v>
      </c>
      <c r="S1917" s="10">
        <f t="shared" si="147"/>
        <v>41864.04886574074</v>
      </c>
      <c r="T1917" s="11">
        <f t="shared" si="148"/>
        <v>41884.04886574074</v>
      </c>
      <c r="U1917">
        <f t="shared" si="149"/>
        <v>20</v>
      </c>
      <c r="W1917" s="20">
        <v>4</v>
      </c>
      <c r="X1917" s="18">
        <v>8</v>
      </c>
      <c r="Y1917" s="5">
        <v>1.6E-2</v>
      </c>
    </row>
    <row r="1918" spans="1:25" ht="28.5" hidden="1" x14ac:dyDescent="0.4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20">
        <v>6</v>
      </c>
      <c r="M1918" t="b">
        <v>0</v>
      </c>
      <c r="N1918" t="s">
        <v>8294</v>
      </c>
      <c r="O1918" s="5">
        <f t="shared" si="145"/>
        <v>5.1000000000000004E-3</v>
      </c>
      <c r="P1918" s="18">
        <f t="shared" si="146"/>
        <v>17</v>
      </c>
      <c r="Q1918" t="s">
        <v>8320</v>
      </c>
      <c r="R1918" t="s">
        <v>8349</v>
      </c>
      <c r="S1918" s="10">
        <f t="shared" si="147"/>
        <v>42656.717303240745</v>
      </c>
      <c r="T1918" s="11">
        <f t="shared" si="148"/>
        <v>42681.758969907409</v>
      </c>
      <c r="U1918">
        <f t="shared" si="149"/>
        <v>25</v>
      </c>
      <c r="W1918" s="20">
        <v>6</v>
      </c>
      <c r="X1918" s="18">
        <v>102</v>
      </c>
      <c r="Y1918" s="5">
        <v>5.1000000000000004E-3</v>
      </c>
    </row>
    <row r="1919" spans="1:25" ht="28.5" x14ac:dyDescent="0.4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20">
        <v>70</v>
      </c>
      <c r="M1919" t="b">
        <v>0</v>
      </c>
      <c r="N1919" t="s">
        <v>8294</v>
      </c>
      <c r="O1919" s="5">
        <f t="shared" si="145"/>
        <v>0.52570512820512816</v>
      </c>
      <c r="P1919" s="18">
        <f t="shared" si="146"/>
        <v>2928.9285714285716</v>
      </c>
      <c r="Q1919" t="s">
        <v>8320</v>
      </c>
      <c r="R1919" t="s">
        <v>8349</v>
      </c>
      <c r="S1919" s="10">
        <f t="shared" si="147"/>
        <v>42746.270057870366</v>
      </c>
      <c r="T1919" s="11">
        <f t="shared" si="148"/>
        <v>42776.270057870366</v>
      </c>
      <c r="U1919">
        <f t="shared" si="149"/>
        <v>30</v>
      </c>
      <c r="W1919" s="20">
        <v>70</v>
      </c>
      <c r="X1919" s="18">
        <v>205025</v>
      </c>
      <c r="Y1919" s="5">
        <v>0.52570512820512816</v>
      </c>
    </row>
    <row r="1920" spans="1:25" ht="42.75" x14ac:dyDescent="0.4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20">
        <v>9</v>
      </c>
      <c r="M1920" t="b">
        <v>0</v>
      </c>
      <c r="N1920" t="s">
        <v>8294</v>
      </c>
      <c r="O1920" s="5">
        <f t="shared" si="145"/>
        <v>1.04E-2</v>
      </c>
      <c r="P1920" s="18">
        <f t="shared" si="146"/>
        <v>28.888888888888889</v>
      </c>
      <c r="Q1920" t="s">
        <v>8320</v>
      </c>
      <c r="R1920" t="s">
        <v>8349</v>
      </c>
      <c r="S1920" s="10">
        <f t="shared" si="147"/>
        <v>41828.789942129632</v>
      </c>
      <c r="T1920" s="11">
        <f t="shared" si="148"/>
        <v>41863.789942129632</v>
      </c>
      <c r="U1920">
        <f t="shared" si="149"/>
        <v>35</v>
      </c>
      <c r="W1920" s="20">
        <v>9</v>
      </c>
      <c r="X1920" s="18">
        <v>260</v>
      </c>
      <c r="Y1920" s="5">
        <v>1.04E-2</v>
      </c>
    </row>
    <row r="1921" spans="1:25" ht="42.75" x14ac:dyDescent="0.4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20">
        <v>8</v>
      </c>
      <c r="M1921" t="b">
        <v>0</v>
      </c>
      <c r="N1921" t="s">
        <v>8294</v>
      </c>
      <c r="O1921" s="5">
        <f t="shared" si="145"/>
        <v>0.47399999999999998</v>
      </c>
      <c r="P1921" s="18">
        <f t="shared" si="146"/>
        <v>29.625</v>
      </c>
      <c r="Q1921" t="s">
        <v>8320</v>
      </c>
      <c r="R1921" t="s">
        <v>8349</v>
      </c>
      <c r="S1921" s="10">
        <f t="shared" si="147"/>
        <v>42113.875567129624</v>
      </c>
      <c r="T1921" s="11">
        <f t="shared" si="148"/>
        <v>42143.875567129624</v>
      </c>
      <c r="U1921">
        <f t="shared" si="149"/>
        <v>30</v>
      </c>
      <c r="W1921" s="20">
        <v>8</v>
      </c>
      <c r="X1921" s="18">
        <v>237</v>
      </c>
      <c r="Y1921" s="5">
        <v>0.47399999999999998</v>
      </c>
    </row>
    <row r="1922" spans="1:25" ht="42.75" x14ac:dyDescent="0.4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20">
        <v>105</v>
      </c>
      <c r="M1922" t="b">
        <v>0</v>
      </c>
      <c r="N1922" t="s">
        <v>8294</v>
      </c>
      <c r="O1922" s="5">
        <f t="shared" si="145"/>
        <v>0.43030000000000002</v>
      </c>
      <c r="P1922" s="18">
        <f t="shared" si="146"/>
        <v>40.980952380952381</v>
      </c>
      <c r="Q1922" t="s">
        <v>8320</v>
      </c>
      <c r="R1922" t="s">
        <v>8349</v>
      </c>
      <c r="S1922" s="10">
        <f t="shared" si="147"/>
        <v>42270.875706018516</v>
      </c>
      <c r="T1922" s="11">
        <f t="shared" si="148"/>
        <v>42298.958333333328</v>
      </c>
      <c r="U1922">
        <f t="shared" si="149"/>
        <v>28</v>
      </c>
      <c r="W1922" s="20">
        <v>105</v>
      </c>
      <c r="X1922" s="18">
        <v>4303</v>
      </c>
      <c r="Y1922" s="5">
        <v>0.43030000000000002</v>
      </c>
    </row>
    <row r="1923" spans="1:25" ht="28.5" x14ac:dyDescent="0.4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20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18">
        <f t="shared" ref="P1923:P1986" si="151">E1923/L1923</f>
        <v>54</v>
      </c>
      <c r="Q1923" t="s">
        <v>8326</v>
      </c>
      <c r="R1923" t="s">
        <v>8330</v>
      </c>
      <c r="S1923" s="10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_xlfn.DAYS(T1923,S1923)</f>
        <v>30</v>
      </c>
      <c r="W1923" s="20">
        <v>38</v>
      </c>
      <c r="X1923" s="18">
        <v>2052</v>
      </c>
      <c r="Y1923" s="5">
        <v>1.3680000000000001</v>
      </c>
    </row>
    <row r="1924" spans="1:25" ht="42.75" x14ac:dyDescent="0.4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20">
        <v>64</v>
      </c>
      <c r="M1924" t="b">
        <v>1</v>
      </c>
      <c r="N1924" t="s">
        <v>8279</v>
      </c>
      <c r="O1924" s="5">
        <f t="shared" si="150"/>
        <v>1.1555</v>
      </c>
      <c r="P1924" s="18">
        <f t="shared" si="151"/>
        <v>36.109375</v>
      </c>
      <c r="Q1924" t="s">
        <v>8326</v>
      </c>
      <c r="R1924" t="s">
        <v>8330</v>
      </c>
      <c r="S1924" s="10">
        <f t="shared" si="152"/>
        <v>41590.255868055552</v>
      </c>
      <c r="T1924" s="11">
        <f t="shared" si="153"/>
        <v>41620.255868055552</v>
      </c>
      <c r="U1924">
        <f t="shared" si="154"/>
        <v>30</v>
      </c>
      <c r="W1924" s="20">
        <v>64</v>
      </c>
      <c r="X1924" s="18">
        <v>2311</v>
      </c>
      <c r="Y1924" s="5">
        <v>1.1555</v>
      </c>
    </row>
    <row r="1925" spans="1:25" ht="42.75" x14ac:dyDescent="0.4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20">
        <v>13</v>
      </c>
      <c r="M1925" t="b">
        <v>1</v>
      </c>
      <c r="N1925" t="s">
        <v>8279</v>
      </c>
      <c r="O1925" s="5">
        <f t="shared" si="150"/>
        <v>2.4079999999999999</v>
      </c>
      <c r="P1925" s="18">
        <f t="shared" si="151"/>
        <v>23.153846153846153</v>
      </c>
      <c r="Q1925" t="s">
        <v>8326</v>
      </c>
      <c r="R1925" t="s">
        <v>8330</v>
      </c>
      <c r="S1925" s="10">
        <f t="shared" si="152"/>
        <v>40772.848749999997</v>
      </c>
      <c r="T1925" s="11">
        <f t="shared" si="153"/>
        <v>40813.207638888889</v>
      </c>
      <c r="U1925">
        <f t="shared" si="154"/>
        <v>41</v>
      </c>
      <c r="W1925" s="20">
        <v>13</v>
      </c>
      <c r="X1925" s="18">
        <v>301</v>
      </c>
      <c r="Y1925" s="5">
        <v>2.4079999999999999</v>
      </c>
    </row>
    <row r="1926" spans="1:25" ht="57" x14ac:dyDescent="0.4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20">
        <v>33</v>
      </c>
      <c r="M1926" t="b">
        <v>1</v>
      </c>
      <c r="N1926" t="s">
        <v>8279</v>
      </c>
      <c r="O1926" s="5">
        <f t="shared" si="150"/>
        <v>1.1439999999999999</v>
      </c>
      <c r="P1926" s="18">
        <f t="shared" si="151"/>
        <v>104</v>
      </c>
      <c r="Q1926" t="s">
        <v>8326</v>
      </c>
      <c r="R1926" t="s">
        <v>8330</v>
      </c>
      <c r="S1926" s="10">
        <f t="shared" si="152"/>
        <v>41626.761053240742</v>
      </c>
      <c r="T1926" s="11">
        <f t="shared" si="153"/>
        <v>41654.814583333333</v>
      </c>
      <c r="U1926">
        <f t="shared" si="154"/>
        <v>28</v>
      </c>
      <c r="W1926" s="20">
        <v>33</v>
      </c>
      <c r="X1926" s="18">
        <v>3432</v>
      </c>
      <c r="Y1926" s="5">
        <v>1.1439999999999999</v>
      </c>
    </row>
    <row r="1927" spans="1:25" ht="28.5" x14ac:dyDescent="0.4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20">
        <v>52</v>
      </c>
      <c r="M1927" t="b">
        <v>1</v>
      </c>
      <c r="N1927" t="s">
        <v>8279</v>
      </c>
      <c r="O1927" s="5">
        <f t="shared" si="150"/>
        <v>1.1033333333333333</v>
      </c>
      <c r="P1927" s="18">
        <f t="shared" si="151"/>
        <v>31.826923076923077</v>
      </c>
      <c r="Q1927" t="s">
        <v>8326</v>
      </c>
      <c r="R1927" t="s">
        <v>8330</v>
      </c>
      <c r="S1927" s="10">
        <f t="shared" si="152"/>
        <v>41535.90148148148</v>
      </c>
      <c r="T1927" s="11">
        <f t="shared" si="153"/>
        <v>41558</v>
      </c>
      <c r="U1927">
        <f t="shared" si="154"/>
        <v>23</v>
      </c>
      <c r="W1927" s="20">
        <v>52</v>
      </c>
      <c r="X1927" s="18">
        <v>1655</v>
      </c>
      <c r="Y1927" s="5">
        <v>1.1033333333333333</v>
      </c>
    </row>
    <row r="1928" spans="1:25" ht="57" x14ac:dyDescent="0.4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20">
        <v>107</v>
      </c>
      <c r="M1928" t="b">
        <v>1</v>
      </c>
      <c r="N1928" t="s">
        <v>8279</v>
      </c>
      <c r="O1928" s="5">
        <f t="shared" si="150"/>
        <v>1.9537933333333333</v>
      </c>
      <c r="P1928" s="18">
        <f t="shared" si="151"/>
        <v>27.3896261682243</v>
      </c>
      <c r="Q1928" t="s">
        <v>8326</v>
      </c>
      <c r="R1928" t="s">
        <v>8330</v>
      </c>
      <c r="S1928" s="10">
        <f t="shared" si="152"/>
        <v>40456.954351851848</v>
      </c>
      <c r="T1928" s="11">
        <f t="shared" si="153"/>
        <v>40484.018055555556</v>
      </c>
      <c r="U1928">
        <f t="shared" si="154"/>
        <v>28</v>
      </c>
      <c r="W1928" s="20">
        <v>107</v>
      </c>
      <c r="X1928" s="18">
        <v>2930.69</v>
      </c>
      <c r="Y1928" s="5">
        <v>1.9537933333333333</v>
      </c>
    </row>
    <row r="1929" spans="1:25" x14ac:dyDescent="0.4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20">
        <v>11</v>
      </c>
      <c r="M1929" t="b">
        <v>1</v>
      </c>
      <c r="N1929" t="s">
        <v>8279</v>
      </c>
      <c r="O1929" s="5">
        <f t="shared" si="150"/>
        <v>1.0333333333333334</v>
      </c>
      <c r="P1929" s="18">
        <f t="shared" si="151"/>
        <v>56.363636363636367</v>
      </c>
      <c r="Q1929" t="s">
        <v>8326</v>
      </c>
      <c r="R1929" t="s">
        <v>8330</v>
      </c>
      <c r="S1929" s="10">
        <f t="shared" si="152"/>
        <v>40960.861562500002</v>
      </c>
      <c r="T1929" s="11">
        <f t="shared" si="153"/>
        <v>40976.207638888889</v>
      </c>
      <c r="U1929">
        <f t="shared" si="154"/>
        <v>16</v>
      </c>
      <c r="W1929" s="20">
        <v>11</v>
      </c>
      <c r="X1929" s="18">
        <v>620</v>
      </c>
      <c r="Y1929" s="5">
        <v>1.0333333333333334</v>
      </c>
    </row>
    <row r="1930" spans="1:25" ht="28.5" x14ac:dyDescent="0.4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20">
        <v>34</v>
      </c>
      <c r="M1930" t="b">
        <v>1</v>
      </c>
      <c r="N1930" t="s">
        <v>8279</v>
      </c>
      <c r="O1930" s="5">
        <f t="shared" si="150"/>
        <v>1.031372549019608</v>
      </c>
      <c r="P1930" s="18">
        <f t="shared" si="151"/>
        <v>77.352941176470594</v>
      </c>
      <c r="Q1930" t="s">
        <v>8326</v>
      </c>
      <c r="R1930" t="s">
        <v>8330</v>
      </c>
      <c r="S1930" s="10">
        <f t="shared" si="152"/>
        <v>41371.648078703707</v>
      </c>
      <c r="T1930" s="11">
        <f t="shared" si="153"/>
        <v>41401.648078703707</v>
      </c>
      <c r="U1930">
        <f t="shared" si="154"/>
        <v>30</v>
      </c>
      <c r="W1930" s="20">
        <v>34</v>
      </c>
      <c r="X1930" s="18">
        <v>2630</v>
      </c>
      <c r="Y1930" s="5">
        <v>1.031372549019608</v>
      </c>
    </row>
    <row r="1931" spans="1:25" ht="42.75" x14ac:dyDescent="0.4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20">
        <v>75</v>
      </c>
      <c r="M1931" t="b">
        <v>1</v>
      </c>
      <c r="N1931" t="s">
        <v>8279</v>
      </c>
      <c r="O1931" s="5">
        <f t="shared" si="150"/>
        <v>1.003125</v>
      </c>
      <c r="P1931" s="18">
        <f t="shared" si="151"/>
        <v>42.8</v>
      </c>
      <c r="Q1931" t="s">
        <v>8326</v>
      </c>
      <c r="R1931" t="s">
        <v>8330</v>
      </c>
      <c r="S1931" s="10">
        <f t="shared" si="152"/>
        <v>40687.021597222221</v>
      </c>
      <c r="T1931" s="11">
        <f t="shared" si="153"/>
        <v>40729.021597222221</v>
      </c>
      <c r="U1931">
        <f t="shared" si="154"/>
        <v>42</v>
      </c>
      <c r="W1931" s="20">
        <v>75</v>
      </c>
      <c r="X1931" s="18">
        <v>3210</v>
      </c>
      <c r="Y1931" s="5">
        <v>1.003125</v>
      </c>
    </row>
    <row r="1932" spans="1:25" ht="28.5" x14ac:dyDescent="0.4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20">
        <v>26</v>
      </c>
      <c r="M1932" t="b">
        <v>1</v>
      </c>
      <c r="N1932" t="s">
        <v>8279</v>
      </c>
      <c r="O1932" s="5">
        <f t="shared" si="150"/>
        <v>1.27</v>
      </c>
      <c r="P1932" s="18">
        <f t="shared" si="151"/>
        <v>48.846153846153847</v>
      </c>
      <c r="Q1932" t="s">
        <v>8326</v>
      </c>
      <c r="R1932" t="s">
        <v>8330</v>
      </c>
      <c r="S1932" s="10">
        <f t="shared" si="152"/>
        <v>41402.558819444443</v>
      </c>
      <c r="T1932" s="11">
        <f t="shared" si="153"/>
        <v>41462.558819444443</v>
      </c>
      <c r="U1932">
        <f t="shared" si="154"/>
        <v>60</v>
      </c>
      <c r="W1932" s="20">
        <v>26</v>
      </c>
      <c r="X1932" s="18">
        <v>1270</v>
      </c>
      <c r="Y1932" s="5">
        <v>1.27</v>
      </c>
    </row>
    <row r="1933" spans="1:25" ht="42.75" x14ac:dyDescent="0.4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20">
        <v>50</v>
      </c>
      <c r="M1933" t="b">
        <v>1</v>
      </c>
      <c r="N1933" t="s">
        <v>8279</v>
      </c>
      <c r="O1933" s="5">
        <f t="shared" si="150"/>
        <v>1.20601</v>
      </c>
      <c r="P1933" s="18">
        <f t="shared" si="151"/>
        <v>48.240400000000001</v>
      </c>
      <c r="Q1933" t="s">
        <v>8326</v>
      </c>
      <c r="R1933" t="s">
        <v>8330</v>
      </c>
      <c r="S1933" s="10">
        <f t="shared" si="152"/>
        <v>41037.892465277779</v>
      </c>
      <c r="T1933" s="11">
        <f t="shared" si="153"/>
        <v>41051.145833333336</v>
      </c>
      <c r="U1933">
        <f t="shared" si="154"/>
        <v>14</v>
      </c>
      <c r="W1933" s="20">
        <v>50</v>
      </c>
      <c r="X1933" s="18">
        <v>2412.02</v>
      </c>
      <c r="Y1933" s="5">
        <v>1.20601</v>
      </c>
    </row>
    <row r="1934" spans="1:25" ht="42.75" x14ac:dyDescent="0.4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20">
        <v>80</v>
      </c>
      <c r="M1934" t="b">
        <v>1</v>
      </c>
      <c r="N1934" t="s">
        <v>8279</v>
      </c>
      <c r="O1934" s="5">
        <f t="shared" si="150"/>
        <v>1.0699047619047619</v>
      </c>
      <c r="P1934" s="18">
        <f t="shared" si="151"/>
        <v>70.212500000000006</v>
      </c>
      <c r="Q1934" t="s">
        <v>8326</v>
      </c>
      <c r="R1934" t="s">
        <v>8330</v>
      </c>
      <c r="S1934" s="10">
        <f t="shared" si="152"/>
        <v>40911.809872685182</v>
      </c>
      <c r="T1934" s="11">
        <f t="shared" si="153"/>
        <v>40932.809872685182</v>
      </c>
      <c r="U1934">
        <f t="shared" si="154"/>
        <v>21</v>
      </c>
      <c r="W1934" s="20">
        <v>80</v>
      </c>
      <c r="X1934" s="18">
        <v>5617</v>
      </c>
      <c r="Y1934" s="5">
        <v>1.0699047619047619</v>
      </c>
    </row>
    <row r="1935" spans="1:25" ht="42.75" x14ac:dyDescent="0.4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20">
        <v>110</v>
      </c>
      <c r="M1935" t="b">
        <v>1</v>
      </c>
      <c r="N1935" t="s">
        <v>8279</v>
      </c>
      <c r="O1935" s="5">
        <f t="shared" si="150"/>
        <v>1.7243333333333333</v>
      </c>
      <c r="P1935" s="18">
        <f t="shared" si="151"/>
        <v>94.054545454545448</v>
      </c>
      <c r="Q1935" t="s">
        <v>8326</v>
      </c>
      <c r="R1935" t="s">
        <v>8330</v>
      </c>
      <c r="S1935" s="10">
        <f t="shared" si="152"/>
        <v>41879.130868055552</v>
      </c>
      <c r="T1935" s="11">
        <f t="shared" si="153"/>
        <v>41909.130868055552</v>
      </c>
      <c r="U1935">
        <f t="shared" si="154"/>
        <v>30</v>
      </c>
      <c r="W1935" s="20">
        <v>110</v>
      </c>
      <c r="X1935" s="18">
        <v>10346</v>
      </c>
      <c r="Y1935" s="5">
        <v>1.7243333333333333</v>
      </c>
    </row>
    <row r="1936" spans="1:25" ht="42.75" x14ac:dyDescent="0.4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20">
        <v>77</v>
      </c>
      <c r="M1936" t="b">
        <v>1</v>
      </c>
      <c r="N1936" t="s">
        <v>8279</v>
      </c>
      <c r="O1936" s="5">
        <f t="shared" si="150"/>
        <v>1.2362</v>
      </c>
      <c r="P1936" s="18">
        <f t="shared" si="151"/>
        <v>80.272727272727266</v>
      </c>
      <c r="Q1936" t="s">
        <v>8326</v>
      </c>
      <c r="R1936" t="s">
        <v>8330</v>
      </c>
      <c r="S1936" s="10">
        <f t="shared" si="152"/>
        <v>40865.867141203707</v>
      </c>
      <c r="T1936" s="11">
        <f t="shared" si="153"/>
        <v>40902.208333333336</v>
      </c>
      <c r="U1936">
        <f t="shared" si="154"/>
        <v>37</v>
      </c>
      <c r="W1936" s="20">
        <v>77</v>
      </c>
      <c r="X1936" s="18">
        <v>6181</v>
      </c>
      <c r="Y1936" s="5">
        <v>1.2362</v>
      </c>
    </row>
    <row r="1937" spans="1:25" ht="42.75" x14ac:dyDescent="0.4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20">
        <v>50</v>
      </c>
      <c r="M1937" t="b">
        <v>1</v>
      </c>
      <c r="N1937" t="s">
        <v>8279</v>
      </c>
      <c r="O1937" s="5">
        <f t="shared" si="150"/>
        <v>1.0840000000000001</v>
      </c>
      <c r="P1937" s="18">
        <f t="shared" si="151"/>
        <v>54.2</v>
      </c>
      <c r="Q1937" t="s">
        <v>8326</v>
      </c>
      <c r="R1937" t="s">
        <v>8330</v>
      </c>
      <c r="S1937" s="10">
        <f t="shared" si="152"/>
        <v>41773.932534722226</v>
      </c>
      <c r="T1937" s="11">
        <f t="shared" si="153"/>
        <v>41811.207638888889</v>
      </c>
      <c r="U1937">
        <f t="shared" si="154"/>
        <v>38</v>
      </c>
      <c r="W1937" s="20">
        <v>50</v>
      </c>
      <c r="X1937" s="18">
        <v>2710</v>
      </c>
      <c r="Y1937" s="5">
        <v>1.0840000000000001</v>
      </c>
    </row>
    <row r="1938" spans="1:25" ht="42.75" x14ac:dyDescent="0.4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20">
        <v>145</v>
      </c>
      <c r="M1938" t="b">
        <v>1</v>
      </c>
      <c r="N1938" t="s">
        <v>8279</v>
      </c>
      <c r="O1938" s="5">
        <f t="shared" si="150"/>
        <v>1.1652013333333333</v>
      </c>
      <c r="P1938" s="18">
        <f t="shared" si="151"/>
        <v>60.26903448275862</v>
      </c>
      <c r="Q1938" t="s">
        <v>8326</v>
      </c>
      <c r="R1938" t="s">
        <v>8330</v>
      </c>
      <c r="S1938" s="10">
        <f t="shared" si="152"/>
        <v>40852.889699074076</v>
      </c>
      <c r="T1938" s="11">
        <f t="shared" si="153"/>
        <v>40883.249305555553</v>
      </c>
      <c r="U1938">
        <f t="shared" si="154"/>
        <v>31</v>
      </c>
      <c r="W1938" s="20">
        <v>145</v>
      </c>
      <c r="X1938" s="18">
        <v>8739.01</v>
      </c>
      <c r="Y1938" s="5">
        <v>1.1652013333333333</v>
      </c>
    </row>
    <row r="1939" spans="1:25" ht="42.75" x14ac:dyDescent="0.4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20">
        <v>29</v>
      </c>
      <c r="M1939" t="b">
        <v>1</v>
      </c>
      <c r="N1939" t="s">
        <v>8279</v>
      </c>
      <c r="O1939" s="5">
        <f t="shared" si="150"/>
        <v>1.8724499999999999</v>
      </c>
      <c r="P1939" s="18">
        <f t="shared" si="151"/>
        <v>38.740344827586206</v>
      </c>
      <c r="Q1939" t="s">
        <v>8326</v>
      </c>
      <c r="R1939" t="s">
        <v>8330</v>
      </c>
      <c r="S1939" s="10">
        <f t="shared" si="152"/>
        <v>41059.118993055556</v>
      </c>
      <c r="T1939" s="11">
        <f t="shared" si="153"/>
        <v>41075.165972222225</v>
      </c>
      <c r="U1939">
        <f t="shared" si="154"/>
        <v>16</v>
      </c>
      <c r="W1939" s="20">
        <v>29</v>
      </c>
      <c r="X1939" s="18">
        <v>1123.47</v>
      </c>
      <c r="Y1939" s="5">
        <v>1.8724499999999999</v>
      </c>
    </row>
    <row r="1940" spans="1:25" ht="42.75" x14ac:dyDescent="0.4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20">
        <v>114</v>
      </c>
      <c r="M1940" t="b">
        <v>1</v>
      </c>
      <c r="N1940" t="s">
        <v>8279</v>
      </c>
      <c r="O1940" s="5">
        <f t="shared" si="150"/>
        <v>1.1593333333333333</v>
      </c>
      <c r="P1940" s="18">
        <f t="shared" si="151"/>
        <v>152.54385964912279</v>
      </c>
      <c r="Q1940" t="s">
        <v>8326</v>
      </c>
      <c r="R1940" t="s">
        <v>8330</v>
      </c>
      <c r="S1940" s="10">
        <f t="shared" si="152"/>
        <v>41426.259618055556</v>
      </c>
      <c r="T1940" s="11">
        <f t="shared" si="153"/>
        <v>41457.208333333336</v>
      </c>
      <c r="U1940">
        <f t="shared" si="154"/>
        <v>31</v>
      </c>
      <c r="W1940" s="20">
        <v>114</v>
      </c>
      <c r="X1940" s="18">
        <v>17390</v>
      </c>
      <c r="Y1940" s="5">
        <v>1.1593333333333333</v>
      </c>
    </row>
    <row r="1941" spans="1:25" ht="42.75" x14ac:dyDescent="0.4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20">
        <v>96</v>
      </c>
      <c r="M1941" t="b">
        <v>1</v>
      </c>
      <c r="N1941" t="s">
        <v>8279</v>
      </c>
      <c r="O1941" s="5">
        <f t="shared" si="150"/>
        <v>1.107</v>
      </c>
      <c r="P1941" s="18">
        <f t="shared" si="151"/>
        <v>115.3125</v>
      </c>
      <c r="Q1941" t="s">
        <v>8326</v>
      </c>
      <c r="R1941" t="s">
        <v>8330</v>
      </c>
      <c r="S1941" s="10">
        <f t="shared" si="152"/>
        <v>41313.985046296293</v>
      </c>
      <c r="T1941" s="11">
        <f t="shared" si="153"/>
        <v>41343.943379629629</v>
      </c>
      <c r="U1941">
        <f t="shared" si="154"/>
        <v>30</v>
      </c>
      <c r="W1941" s="20">
        <v>96</v>
      </c>
      <c r="X1941" s="18">
        <v>11070</v>
      </c>
      <c r="Y1941" s="5">
        <v>1.107</v>
      </c>
    </row>
    <row r="1942" spans="1:25" ht="42.75" x14ac:dyDescent="0.4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20">
        <v>31</v>
      </c>
      <c r="M1942" t="b">
        <v>1</v>
      </c>
      <c r="N1942" t="s">
        <v>8279</v>
      </c>
      <c r="O1942" s="5">
        <f t="shared" si="150"/>
        <v>1.7092307692307693</v>
      </c>
      <c r="P1942" s="18">
        <f t="shared" si="151"/>
        <v>35.838709677419352</v>
      </c>
      <c r="Q1942" t="s">
        <v>8326</v>
      </c>
      <c r="R1942" t="s">
        <v>8330</v>
      </c>
      <c r="S1942" s="10">
        <f t="shared" si="152"/>
        <v>40670.507326388892</v>
      </c>
      <c r="T1942" s="11">
        <f t="shared" si="153"/>
        <v>40709.165972222225</v>
      </c>
      <c r="U1942">
        <f t="shared" si="154"/>
        <v>39</v>
      </c>
      <c r="W1942" s="20">
        <v>31</v>
      </c>
      <c r="X1942" s="18">
        <v>1111</v>
      </c>
      <c r="Y1942" s="5">
        <v>1.7092307692307693</v>
      </c>
    </row>
    <row r="1943" spans="1:25" ht="42.75" hidden="1" x14ac:dyDescent="0.4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20">
        <v>4883</v>
      </c>
      <c r="M1943" t="b">
        <v>1</v>
      </c>
      <c r="N1943" t="s">
        <v>8295</v>
      </c>
      <c r="O1943" s="5">
        <f t="shared" si="150"/>
        <v>1.2611835600000001</v>
      </c>
      <c r="P1943" s="18">
        <f t="shared" si="151"/>
        <v>64.570118779438872</v>
      </c>
      <c r="Q1943" t="s">
        <v>8320</v>
      </c>
      <c r="R1943" t="s">
        <v>8350</v>
      </c>
      <c r="S1943" s="10">
        <f t="shared" si="152"/>
        <v>41744.290868055556</v>
      </c>
      <c r="T1943" s="11">
        <f t="shared" si="153"/>
        <v>41774.290868055556</v>
      </c>
      <c r="U1943">
        <f t="shared" si="154"/>
        <v>30</v>
      </c>
      <c r="W1943" s="20">
        <v>4883</v>
      </c>
      <c r="X1943" s="18">
        <v>315295.89</v>
      </c>
      <c r="Y1943" s="5">
        <v>1.2611835600000001</v>
      </c>
    </row>
    <row r="1944" spans="1:25" ht="42.75" x14ac:dyDescent="0.4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20">
        <v>95</v>
      </c>
      <c r="M1944" t="b">
        <v>1</v>
      </c>
      <c r="N1944" t="s">
        <v>8295</v>
      </c>
      <c r="O1944" s="5">
        <f t="shared" si="150"/>
        <v>1.3844033333333334</v>
      </c>
      <c r="P1944" s="18">
        <f t="shared" si="151"/>
        <v>87.436000000000007</v>
      </c>
      <c r="Q1944" t="s">
        <v>8320</v>
      </c>
      <c r="R1944" t="s">
        <v>8350</v>
      </c>
      <c r="S1944" s="10">
        <f t="shared" si="152"/>
        <v>40638.828009259261</v>
      </c>
      <c r="T1944" s="11">
        <f t="shared" si="153"/>
        <v>40728.828009259261</v>
      </c>
      <c r="U1944">
        <f t="shared" si="154"/>
        <v>90</v>
      </c>
      <c r="W1944" s="20">
        <v>95</v>
      </c>
      <c r="X1944" s="18">
        <v>8306.42</v>
      </c>
      <c r="Y1944" s="5">
        <v>1.3844033333333334</v>
      </c>
    </row>
    <row r="1945" spans="1:25" ht="42.75" hidden="1" x14ac:dyDescent="0.4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20">
        <v>2478</v>
      </c>
      <c r="M1945" t="b">
        <v>1</v>
      </c>
      <c r="N1945" t="s">
        <v>8295</v>
      </c>
      <c r="O1945" s="5">
        <f t="shared" si="150"/>
        <v>17.052499999999998</v>
      </c>
      <c r="P1945" s="18">
        <f t="shared" si="151"/>
        <v>68.815577078288939</v>
      </c>
      <c r="Q1945" t="s">
        <v>8320</v>
      </c>
      <c r="R1945" t="s">
        <v>8350</v>
      </c>
      <c r="S1945" s="10">
        <f t="shared" si="152"/>
        <v>42548.269861111112</v>
      </c>
      <c r="T1945" s="11">
        <f t="shared" si="153"/>
        <v>42593.269861111112</v>
      </c>
      <c r="U1945">
        <f t="shared" si="154"/>
        <v>45</v>
      </c>
      <c r="W1945" s="20">
        <v>2478</v>
      </c>
      <c r="X1945" s="18">
        <v>170525</v>
      </c>
      <c r="Y1945" s="5">
        <v>17.052499999999998</v>
      </c>
    </row>
    <row r="1946" spans="1:25" ht="42.75" hidden="1" x14ac:dyDescent="0.4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20">
        <v>1789</v>
      </c>
      <c r="M1946" t="b">
        <v>1</v>
      </c>
      <c r="N1946" t="s">
        <v>8295</v>
      </c>
      <c r="O1946" s="5">
        <f t="shared" si="150"/>
        <v>7.8805550000000002</v>
      </c>
      <c r="P1946" s="18">
        <f t="shared" si="151"/>
        <v>176.200223588597</v>
      </c>
      <c r="Q1946" t="s">
        <v>8320</v>
      </c>
      <c r="R1946" t="s">
        <v>8350</v>
      </c>
      <c r="S1946" s="10">
        <f t="shared" si="152"/>
        <v>41730.584374999999</v>
      </c>
      <c r="T1946" s="11">
        <f t="shared" si="153"/>
        <v>41760.584374999999</v>
      </c>
      <c r="U1946">
        <f t="shared" si="154"/>
        <v>30</v>
      </c>
      <c r="W1946" s="20">
        <v>1789</v>
      </c>
      <c r="X1946" s="18">
        <v>315222.2</v>
      </c>
      <c r="Y1946" s="5">
        <v>7.8805550000000002</v>
      </c>
    </row>
    <row r="1947" spans="1:25" ht="42.75" hidden="1" x14ac:dyDescent="0.4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20">
        <v>680</v>
      </c>
      <c r="M1947" t="b">
        <v>1</v>
      </c>
      <c r="N1947" t="s">
        <v>8295</v>
      </c>
      <c r="O1947" s="5">
        <f t="shared" si="150"/>
        <v>3.4801799999999998</v>
      </c>
      <c r="P1947" s="18">
        <f t="shared" si="151"/>
        <v>511.79117647058825</v>
      </c>
      <c r="Q1947" t="s">
        <v>8320</v>
      </c>
      <c r="R1947" t="s">
        <v>8350</v>
      </c>
      <c r="S1947" s="10">
        <f t="shared" si="152"/>
        <v>42157.251828703709</v>
      </c>
      <c r="T1947" s="11">
        <f t="shared" si="153"/>
        <v>42197.251828703709</v>
      </c>
      <c r="U1947">
        <f t="shared" si="154"/>
        <v>40</v>
      </c>
      <c r="W1947" s="20">
        <v>680</v>
      </c>
      <c r="X1947" s="18">
        <v>348018</v>
      </c>
      <c r="Y1947" s="5">
        <v>3.4801799999999998</v>
      </c>
    </row>
    <row r="1948" spans="1:25" ht="42.75" x14ac:dyDescent="0.4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20">
        <v>70</v>
      </c>
      <c r="M1948" t="b">
        <v>1</v>
      </c>
      <c r="N1948" t="s">
        <v>8295</v>
      </c>
      <c r="O1948" s="5">
        <f t="shared" si="150"/>
        <v>1.4974666666666667</v>
      </c>
      <c r="P1948" s="18">
        <f t="shared" si="151"/>
        <v>160.44285714285715</v>
      </c>
      <c r="Q1948" t="s">
        <v>8320</v>
      </c>
      <c r="R1948" t="s">
        <v>8350</v>
      </c>
      <c r="S1948" s="10">
        <f t="shared" si="152"/>
        <v>41689.150011574071</v>
      </c>
      <c r="T1948" s="11">
        <f t="shared" si="153"/>
        <v>41749.108344907407</v>
      </c>
      <c r="U1948">
        <f t="shared" si="154"/>
        <v>60</v>
      </c>
      <c r="W1948" s="20">
        <v>70</v>
      </c>
      <c r="X1948" s="18">
        <v>11231</v>
      </c>
      <c r="Y1948" s="5">
        <v>1.4974666666666667</v>
      </c>
    </row>
    <row r="1949" spans="1:25" ht="57" x14ac:dyDescent="0.4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20">
        <v>23</v>
      </c>
      <c r="M1949" t="b">
        <v>1</v>
      </c>
      <c r="N1949" t="s">
        <v>8295</v>
      </c>
      <c r="O1949" s="5">
        <f t="shared" si="150"/>
        <v>1.0063375000000001</v>
      </c>
      <c r="P1949" s="18">
        <f t="shared" si="151"/>
        <v>35.003043478260871</v>
      </c>
      <c r="Q1949" t="s">
        <v>8320</v>
      </c>
      <c r="R1949" t="s">
        <v>8350</v>
      </c>
      <c r="S1949" s="10">
        <f t="shared" si="152"/>
        <v>40102.918055555558</v>
      </c>
      <c r="T1949" s="11">
        <f t="shared" si="153"/>
        <v>40140.249305555553</v>
      </c>
      <c r="U1949">
        <f t="shared" si="154"/>
        <v>38</v>
      </c>
      <c r="W1949" s="20">
        <v>23</v>
      </c>
      <c r="X1949" s="18">
        <v>805.07</v>
      </c>
      <c r="Y1949" s="5">
        <v>1.0063375000000001</v>
      </c>
    </row>
    <row r="1950" spans="1:25" ht="28.5" hidden="1" x14ac:dyDescent="0.4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20">
        <v>4245</v>
      </c>
      <c r="M1950" t="b">
        <v>1</v>
      </c>
      <c r="N1950" t="s">
        <v>8295</v>
      </c>
      <c r="O1950" s="5">
        <f t="shared" si="150"/>
        <v>8.0021100000000001</v>
      </c>
      <c r="P1950" s="18">
        <f t="shared" si="151"/>
        <v>188.50671378091872</v>
      </c>
      <c r="Q1950" t="s">
        <v>8320</v>
      </c>
      <c r="R1950" t="s">
        <v>8350</v>
      </c>
      <c r="S1950" s="10">
        <f t="shared" si="152"/>
        <v>42473.604270833333</v>
      </c>
      <c r="T1950" s="11">
        <f t="shared" si="153"/>
        <v>42527.709722222222</v>
      </c>
      <c r="U1950">
        <f t="shared" si="154"/>
        <v>54</v>
      </c>
      <c r="W1950" s="20">
        <v>4245</v>
      </c>
      <c r="X1950" s="18">
        <v>800211</v>
      </c>
      <c r="Y1950" s="5">
        <v>8.0021100000000001</v>
      </c>
    </row>
    <row r="1951" spans="1:25" ht="42.75" hidden="1" x14ac:dyDescent="0.4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20">
        <v>943</v>
      </c>
      <c r="M1951" t="b">
        <v>1</v>
      </c>
      <c r="N1951" t="s">
        <v>8295</v>
      </c>
      <c r="O1951" s="5">
        <f t="shared" si="150"/>
        <v>1.0600260000000001</v>
      </c>
      <c r="P1951" s="18">
        <f t="shared" si="151"/>
        <v>56.204984093319197</v>
      </c>
      <c r="Q1951" t="s">
        <v>8320</v>
      </c>
      <c r="R1951" t="s">
        <v>8350</v>
      </c>
      <c r="S1951" s="10">
        <f t="shared" si="152"/>
        <v>41800.423043981478</v>
      </c>
      <c r="T1951" s="11">
        <f t="shared" si="153"/>
        <v>41830.423043981478</v>
      </c>
      <c r="U1951">
        <f t="shared" si="154"/>
        <v>30</v>
      </c>
      <c r="W1951" s="20">
        <v>943</v>
      </c>
      <c r="X1951" s="18">
        <v>53001.3</v>
      </c>
      <c r="Y1951" s="5">
        <v>1.0600260000000001</v>
      </c>
    </row>
    <row r="1952" spans="1:25" ht="42.75" hidden="1" x14ac:dyDescent="0.4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20">
        <v>1876</v>
      </c>
      <c r="M1952" t="b">
        <v>1</v>
      </c>
      <c r="N1952" t="s">
        <v>8295</v>
      </c>
      <c r="O1952" s="5">
        <f t="shared" si="150"/>
        <v>2.0051866666666669</v>
      </c>
      <c r="P1952" s="18">
        <f t="shared" si="151"/>
        <v>51.3054157782516</v>
      </c>
      <c r="Q1952" t="s">
        <v>8320</v>
      </c>
      <c r="R1952" t="s">
        <v>8350</v>
      </c>
      <c r="S1952" s="10">
        <f t="shared" si="152"/>
        <v>40624.181400462963</v>
      </c>
      <c r="T1952" s="11">
        <f t="shared" si="153"/>
        <v>40655.181400462963</v>
      </c>
      <c r="U1952">
        <f t="shared" si="154"/>
        <v>31</v>
      </c>
      <c r="W1952" s="20">
        <v>1876</v>
      </c>
      <c r="X1952" s="18">
        <v>96248.960000000006</v>
      </c>
      <c r="Y1952" s="5">
        <v>2.0051866666666669</v>
      </c>
    </row>
    <row r="1953" spans="1:25" ht="42.75" hidden="1" x14ac:dyDescent="0.4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20">
        <v>834</v>
      </c>
      <c r="M1953" t="b">
        <v>1</v>
      </c>
      <c r="N1953" t="s">
        <v>8295</v>
      </c>
      <c r="O1953" s="5">
        <f t="shared" si="150"/>
        <v>2.1244399999999999</v>
      </c>
      <c r="P1953" s="18">
        <f t="shared" si="151"/>
        <v>127.36450839328538</v>
      </c>
      <c r="Q1953" t="s">
        <v>8320</v>
      </c>
      <c r="R1953" t="s">
        <v>8350</v>
      </c>
      <c r="S1953" s="10">
        <f t="shared" si="152"/>
        <v>42651.420567129629</v>
      </c>
      <c r="T1953" s="11">
        <f t="shared" si="153"/>
        <v>42681.462233796294</v>
      </c>
      <c r="U1953">
        <f t="shared" si="154"/>
        <v>30</v>
      </c>
      <c r="W1953" s="20">
        <v>834</v>
      </c>
      <c r="X1953" s="18">
        <v>106222</v>
      </c>
      <c r="Y1953" s="5">
        <v>2.1244399999999999</v>
      </c>
    </row>
    <row r="1954" spans="1:25" ht="42.75" hidden="1" x14ac:dyDescent="0.4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20">
        <v>682</v>
      </c>
      <c r="M1954" t="b">
        <v>1</v>
      </c>
      <c r="N1954" t="s">
        <v>8295</v>
      </c>
      <c r="O1954" s="5">
        <f t="shared" si="150"/>
        <v>1.9847237142857144</v>
      </c>
      <c r="P1954" s="18">
        <f t="shared" si="151"/>
        <v>101.85532258064516</v>
      </c>
      <c r="Q1954" t="s">
        <v>8320</v>
      </c>
      <c r="R1954" t="s">
        <v>8350</v>
      </c>
      <c r="S1954" s="10">
        <f t="shared" si="152"/>
        <v>41526.60665509259</v>
      </c>
      <c r="T1954" s="11">
        <f t="shared" si="153"/>
        <v>41563.60665509259</v>
      </c>
      <c r="U1954">
        <f t="shared" si="154"/>
        <v>37</v>
      </c>
      <c r="W1954" s="20">
        <v>682</v>
      </c>
      <c r="X1954" s="18">
        <v>69465.33</v>
      </c>
      <c r="Y1954" s="5">
        <v>1.9847237142857144</v>
      </c>
    </row>
    <row r="1955" spans="1:25" ht="42.75" x14ac:dyDescent="0.4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20">
        <v>147</v>
      </c>
      <c r="M1955" t="b">
        <v>1</v>
      </c>
      <c r="N1955" t="s">
        <v>8295</v>
      </c>
      <c r="O1955" s="5">
        <f t="shared" si="150"/>
        <v>2.2594666666666665</v>
      </c>
      <c r="P1955" s="18">
        <f t="shared" si="151"/>
        <v>230.55782312925169</v>
      </c>
      <c r="Q1955" t="s">
        <v>8320</v>
      </c>
      <c r="R1955" t="s">
        <v>8350</v>
      </c>
      <c r="S1955" s="10">
        <f t="shared" si="152"/>
        <v>40941.199826388889</v>
      </c>
      <c r="T1955" s="11">
        <f t="shared" si="153"/>
        <v>40970.125</v>
      </c>
      <c r="U1955">
        <f t="shared" si="154"/>
        <v>29</v>
      </c>
      <c r="W1955" s="20">
        <v>147</v>
      </c>
      <c r="X1955" s="18">
        <v>33892</v>
      </c>
      <c r="Y1955" s="5">
        <v>2.2594666666666665</v>
      </c>
    </row>
    <row r="1956" spans="1:25" ht="28.5" hidden="1" x14ac:dyDescent="0.4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20">
        <v>415</v>
      </c>
      <c r="M1956" t="b">
        <v>1</v>
      </c>
      <c r="N1956" t="s">
        <v>8295</v>
      </c>
      <c r="O1956" s="5">
        <f t="shared" si="150"/>
        <v>6.9894800000000004</v>
      </c>
      <c r="P1956" s="18">
        <f t="shared" si="151"/>
        <v>842.10602409638557</v>
      </c>
      <c r="Q1956" t="s">
        <v>8320</v>
      </c>
      <c r="R1956" t="s">
        <v>8350</v>
      </c>
      <c r="S1956" s="10">
        <f t="shared" si="152"/>
        <v>42394.580740740741</v>
      </c>
      <c r="T1956" s="11">
        <f t="shared" si="153"/>
        <v>42441.208333333328</v>
      </c>
      <c r="U1956">
        <f t="shared" si="154"/>
        <v>47</v>
      </c>
      <c r="W1956" s="20">
        <v>415</v>
      </c>
      <c r="X1956" s="18">
        <v>349474</v>
      </c>
      <c r="Y1956" s="5">
        <v>6.9894800000000004</v>
      </c>
    </row>
    <row r="1957" spans="1:25" ht="42.75" x14ac:dyDescent="0.4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20">
        <v>290</v>
      </c>
      <c r="M1957" t="b">
        <v>1</v>
      </c>
      <c r="N1957" t="s">
        <v>8295</v>
      </c>
      <c r="O1957" s="5">
        <f t="shared" si="150"/>
        <v>3.9859528571428569</v>
      </c>
      <c r="P1957" s="18">
        <f t="shared" si="151"/>
        <v>577.27593103448271</v>
      </c>
      <c r="Q1957" t="s">
        <v>8320</v>
      </c>
      <c r="R1957" t="s">
        <v>8350</v>
      </c>
      <c r="S1957" s="10">
        <f t="shared" si="152"/>
        <v>41020.271770833337</v>
      </c>
      <c r="T1957" s="11">
        <f t="shared" si="153"/>
        <v>41052.791666666664</v>
      </c>
      <c r="U1957">
        <f t="shared" si="154"/>
        <v>32</v>
      </c>
      <c r="W1957" s="20">
        <v>290</v>
      </c>
      <c r="X1957" s="18">
        <v>167410.01999999999</v>
      </c>
      <c r="Y1957" s="5">
        <v>3.9859528571428569</v>
      </c>
    </row>
    <row r="1958" spans="1:25" ht="42.75" x14ac:dyDescent="0.4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20">
        <v>365</v>
      </c>
      <c r="M1958" t="b">
        <v>1</v>
      </c>
      <c r="N1958" t="s">
        <v>8295</v>
      </c>
      <c r="O1958" s="5">
        <f t="shared" si="150"/>
        <v>2.9403333333333332</v>
      </c>
      <c r="P1958" s="18">
        <f t="shared" si="151"/>
        <v>483.34246575342468</v>
      </c>
      <c r="Q1958" t="s">
        <v>8320</v>
      </c>
      <c r="R1958" t="s">
        <v>8350</v>
      </c>
      <c r="S1958" s="10">
        <f t="shared" si="152"/>
        <v>42067.923668981486</v>
      </c>
      <c r="T1958" s="11">
        <f t="shared" si="153"/>
        <v>42112.882002314815</v>
      </c>
      <c r="U1958">
        <f t="shared" si="154"/>
        <v>45</v>
      </c>
      <c r="W1958" s="20">
        <v>365</v>
      </c>
      <c r="X1958" s="18">
        <v>176420</v>
      </c>
      <c r="Y1958" s="5">
        <v>2.9403333333333332</v>
      </c>
    </row>
    <row r="1959" spans="1:25" ht="28.5" hidden="1" x14ac:dyDescent="0.4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20">
        <v>660</v>
      </c>
      <c r="M1959" t="b">
        <v>1</v>
      </c>
      <c r="N1959" t="s">
        <v>8295</v>
      </c>
      <c r="O1959" s="5">
        <f t="shared" si="150"/>
        <v>1.6750470000000002</v>
      </c>
      <c r="P1959" s="18">
        <f t="shared" si="151"/>
        <v>76.138500000000008</v>
      </c>
      <c r="Q1959" t="s">
        <v>8320</v>
      </c>
      <c r="R1959" t="s">
        <v>8350</v>
      </c>
      <c r="S1959" s="10">
        <f t="shared" si="152"/>
        <v>41179.098530092589</v>
      </c>
      <c r="T1959" s="11">
        <f t="shared" si="153"/>
        <v>41209.098530092589</v>
      </c>
      <c r="U1959">
        <f t="shared" si="154"/>
        <v>30</v>
      </c>
      <c r="W1959" s="20">
        <v>660</v>
      </c>
      <c r="X1959" s="18">
        <v>50251.41</v>
      </c>
      <c r="Y1959" s="5">
        <v>1.6750470000000002</v>
      </c>
    </row>
    <row r="1960" spans="1:25" ht="42.75" hidden="1" x14ac:dyDescent="0.4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20">
        <v>1356</v>
      </c>
      <c r="M1960" t="b">
        <v>1</v>
      </c>
      <c r="N1960" t="s">
        <v>8295</v>
      </c>
      <c r="O1960" s="5">
        <f t="shared" si="150"/>
        <v>14.355717142857143</v>
      </c>
      <c r="P1960" s="18">
        <f t="shared" si="151"/>
        <v>74.107684365781708</v>
      </c>
      <c r="Q1960" t="s">
        <v>8320</v>
      </c>
      <c r="R1960" t="s">
        <v>8350</v>
      </c>
      <c r="S1960" s="10">
        <f t="shared" si="152"/>
        <v>41326.987974537034</v>
      </c>
      <c r="T1960" s="11">
        <f t="shared" si="153"/>
        <v>41356.94630787037</v>
      </c>
      <c r="U1960">
        <f t="shared" si="154"/>
        <v>30</v>
      </c>
      <c r="W1960" s="20">
        <v>1356</v>
      </c>
      <c r="X1960" s="18">
        <v>100490.02</v>
      </c>
      <c r="Y1960" s="5">
        <v>14.355717142857143</v>
      </c>
    </row>
    <row r="1961" spans="1:25" ht="42.75" hidden="1" x14ac:dyDescent="0.4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20">
        <v>424</v>
      </c>
      <c r="M1961" t="b">
        <v>1</v>
      </c>
      <c r="N1961" t="s">
        <v>8295</v>
      </c>
      <c r="O1961" s="5">
        <f t="shared" si="150"/>
        <v>1.5673440000000001</v>
      </c>
      <c r="P1961" s="18">
        <f t="shared" si="151"/>
        <v>36.965660377358489</v>
      </c>
      <c r="Q1961" t="s">
        <v>8320</v>
      </c>
      <c r="R1961" t="s">
        <v>8350</v>
      </c>
      <c r="S1961" s="10">
        <f t="shared" si="152"/>
        <v>41871.845601851855</v>
      </c>
      <c r="T1961" s="11">
        <f t="shared" si="153"/>
        <v>41913</v>
      </c>
      <c r="U1961">
        <f t="shared" si="154"/>
        <v>42</v>
      </c>
      <c r="W1961" s="20">
        <v>424</v>
      </c>
      <c r="X1961" s="18">
        <v>15673.44</v>
      </c>
      <c r="Y1961" s="5">
        <v>1.5673440000000001</v>
      </c>
    </row>
    <row r="1962" spans="1:25" ht="42.75" x14ac:dyDescent="0.4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20">
        <v>33</v>
      </c>
      <c r="M1962" t="b">
        <v>1</v>
      </c>
      <c r="N1962" t="s">
        <v>8295</v>
      </c>
      <c r="O1962" s="5">
        <f t="shared" si="150"/>
        <v>1.1790285714285715</v>
      </c>
      <c r="P1962" s="18">
        <f t="shared" si="151"/>
        <v>2500.969696969697</v>
      </c>
      <c r="Q1962" t="s">
        <v>8320</v>
      </c>
      <c r="R1962" t="s">
        <v>8350</v>
      </c>
      <c r="S1962" s="10">
        <f t="shared" si="152"/>
        <v>41964.362743055557</v>
      </c>
      <c r="T1962" s="11">
        <f t="shared" si="153"/>
        <v>41994.362743055557</v>
      </c>
      <c r="U1962">
        <f t="shared" si="154"/>
        <v>30</v>
      </c>
      <c r="W1962" s="20">
        <v>33</v>
      </c>
      <c r="X1962" s="18">
        <v>82532</v>
      </c>
      <c r="Y1962" s="5">
        <v>1.1790285714285715</v>
      </c>
    </row>
    <row r="1963" spans="1:25" ht="42.75" hidden="1" x14ac:dyDescent="0.4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20">
        <v>1633</v>
      </c>
      <c r="M1963" t="b">
        <v>1</v>
      </c>
      <c r="N1963" t="s">
        <v>8295</v>
      </c>
      <c r="O1963" s="5">
        <f t="shared" si="150"/>
        <v>11.053811999999999</v>
      </c>
      <c r="P1963" s="18">
        <f t="shared" si="151"/>
        <v>67.690214329454989</v>
      </c>
      <c r="Q1963" t="s">
        <v>8320</v>
      </c>
      <c r="R1963" t="s">
        <v>8350</v>
      </c>
      <c r="S1963" s="10">
        <f t="shared" si="152"/>
        <v>41148.194641203707</v>
      </c>
      <c r="T1963" s="11">
        <f t="shared" si="153"/>
        <v>41188.165972222225</v>
      </c>
      <c r="U1963">
        <f t="shared" si="154"/>
        <v>40</v>
      </c>
      <c r="W1963" s="20">
        <v>1633</v>
      </c>
      <c r="X1963" s="18">
        <v>110538.12</v>
      </c>
      <c r="Y1963" s="5">
        <v>11.053811999999999</v>
      </c>
    </row>
    <row r="1964" spans="1:25" ht="42.75" x14ac:dyDescent="0.4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20">
        <v>306</v>
      </c>
      <c r="M1964" t="b">
        <v>1</v>
      </c>
      <c r="N1964" t="s">
        <v>8295</v>
      </c>
      <c r="O1964" s="5">
        <f t="shared" si="150"/>
        <v>1.9292499999999999</v>
      </c>
      <c r="P1964" s="18">
        <f t="shared" si="151"/>
        <v>63.04738562091503</v>
      </c>
      <c r="Q1964" t="s">
        <v>8320</v>
      </c>
      <c r="R1964" t="s">
        <v>8350</v>
      </c>
      <c r="S1964" s="10">
        <f t="shared" si="152"/>
        <v>41742.780509259261</v>
      </c>
      <c r="T1964" s="11">
        <f t="shared" si="153"/>
        <v>41772.780509259261</v>
      </c>
      <c r="U1964">
        <f t="shared" si="154"/>
        <v>30</v>
      </c>
      <c r="W1964" s="20">
        <v>306</v>
      </c>
      <c r="X1964" s="18">
        <v>19292.5</v>
      </c>
      <c r="Y1964" s="5">
        <v>1.9292499999999999</v>
      </c>
    </row>
    <row r="1965" spans="1:25" ht="42.75" x14ac:dyDescent="0.4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20">
        <v>205</v>
      </c>
      <c r="M1965" t="b">
        <v>1</v>
      </c>
      <c r="N1965" t="s">
        <v>8295</v>
      </c>
      <c r="O1965" s="5">
        <f t="shared" si="150"/>
        <v>1.268842105263158</v>
      </c>
      <c r="P1965" s="18">
        <f t="shared" si="151"/>
        <v>117.6</v>
      </c>
      <c r="Q1965" t="s">
        <v>8320</v>
      </c>
      <c r="R1965" t="s">
        <v>8350</v>
      </c>
      <c r="S1965" s="10">
        <f t="shared" si="152"/>
        <v>41863.429791666669</v>
      </c>
      <c r="T1965" s="11">
        <f t="shared" si="153"/>
        <v>41898.429791666669</v>
      </c>
      <c r="U1965">
        <f t="shared" si="154"/>
        <v>35</v>
      </c>
      <c r="W1965" s="20">
        <v>205</v>
      </c>
      <c r="X1965" s="18">
        <v>24108</v>
      </c>
      <c r="Y1965" s="5">
        <v>1.268842105263158</v>
      </c>
    </row>
    <row r="1966" spans="1:25" ht="42.75" hidden="1" x14ac:dyDescent="0.4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20">
        <v>1281</v>
      </c>
      <c r="M1966" t="b">
        <v>1</v>
      </c>
      <c r="N1966" t="s">
        <v>8295</v>
      </c>
      <c r="O1966" s="5">
        <f t="shared" si="150"/>
        <v>2.5957748878923765</v>
      </c>
      <c r="P1966" s="18">
        <f t="shared" si="151"/>
        <v>180.75185011709601</v>
      </c>
      <c r="Q1966" t="s">
        <v>8320</v>
      </c>
      <c r="R1966" t="s">
        <v>8350</v>
      </c>
      <c r="S1966" s="10">
        <f t="shared" si="152"/>
        <v>42452.272824074069</v>
      </c>
      <c r="T1966" s="11">
        <f t="shared" si="153"/>
        <v>42482.272824074069</v>
      </c>
      <c r="U1966">
        <f t="shared" si="154"/>
        <v>30</v>
      </c>
      <c r="W1966" s="20">
        <v>1281</v>
      </c>
      <c r="X1966" s="18">
        <v>231543.12</v>
      </c>
      <c r="Y1966" s="5">
        <v>2.5957748878923765</v>
      </c>
    </row>
    <row r="1967" spans="1:25" ht="42.75" x14ac:dyDescent="0.4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20">
        <v>103</v>
      </c>
      <c r="M1967" t="b">
        <v>1</v>
      </c>
      <c r="N1967" t="s">
        <v>8295</v>
      </c>
      <c r="O1967" s="5">
        <f t="shared" si="150"/>
        <v>2.6227999999999998</v>
      </c>
      <c r="P1967" s="18">
        <f t="shared" si="151"/>
        <v>127.32038834951456</v>
      </c>
      <c r="Q1967" t="s">
        <v>8320</v>
      </c>
      <c r="R1967" t="s">
        <v>8350</v>
      </c>
      <c r="S1967" s="10">
        <f t="shared" si="152"/>
        <v>40898.089236111111</v>
      </c>
      <c r="T1967" s="11">
        <f t="shared" si="153"/>
        <v>40920.041666666664</v>
      </c>
      <c r="U1967">
        <f t="shared" si="154"/>
        <v>22</v>
      </c>
      <c r="W1967" s="20">
        <v>103</v>
      </c>
      <c r="X1967" s="18">
        <v>13114</v>
      </c>
      <c r="Y1967" s="5">
        <v>2.6227999999999998</v>
      </c>
    </row>
    <row r="1968" spans="1:25" ht="42.75" hidden="1" x14ac:dyDescent="0.4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20">
        <v>1513</v>
      </c>
      <c r="M1968" t="b">
        <v>1</v>
      </c>
      <c r="N1968" t="s">
        <v>8295</v>
      </c>
      <c r="O1968" s="5">
        <f t="shared" si="150"/>
        <v>2.0674309000000002</v>
      </c>
      <c r="P1968" s="18">
        <f t="shared" si="151"/>
        <v>136.6444745538665</v>
      </c>
      <c r="Q1968" t="s">
        <v>8320</v>
      </c>
      <c r="R1968" t="s">
        <v>8350</v>
      </c>
      <c r="S1968" s="10">
        <f t="shared" si="152"/>
        <v>41835.540486111109</v>
      </c>
      <c r="T1968" s="11">
        <f t="shared" si="153"/>
        <v>41865.540486111109</v>
      </c>
      <c r="U1968">
        <f t="shared" si="154"/>
        <v>30</v>
      </c>
      <c r="W1968" s="20">
        <v>1513</v>
      </c>
      <c r="X1968" s="18">
        <v>206743.09</v>
      </c>
      <c r="Y1968" s="5">
        <v>2.0674309000000002</v>
      </c>
    </row>
    <row r="1969" spans="1:25" ht="42.75" hidden="1" x14ac:dyDescent="0.4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20">
        <v>405</v>
      </c>
      <c r="M1969" t="b">
        <v>1</v>
      </c>
      <c r="N1969" t="s">
        <v>8295</v>
      </c>
      <c r="O1969" s="5">
        <f t="shared" si="150"/>
        <v>3.7012999999999998</v>
      </c>
      <c r="P1969" s="18">
        <f t="shared" si="151"/>
        <v>182.78024691358024</v>
      </c>
      <c r="Q1969" t="s">
        <v>8320</v>
      </c>
      <c r="R1969" t="s">
        <v>8350</v>
      </c>
      <c r="S1969" s="10">
        <f t="shared" si="152"/>
        <v>41730.663530092592</v>
      </c>
      <c r="T1969" s="11">
        <f t="shared" si="153"/>
        <v>41760.663530092592</v>
      </c>
      <c r="U1969">
        <f t="shared" si="154"/>
        <v>30</v>
      </c>
      <c r="W1969" s="20">
        <v>405</v>
      </c>
      <c r="X1969" s="18">
        <v>74026</v>
      </c>
      <c r="Y1969" s="5">
        <v>3.7012999999999998</v>
      </c>
    </row>
    <row r="1970" spans="1:25" ht="28.5" hidden="1" x14ac:dyDescent="0.4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20">
        <v>510</v>
      </c>
      <c r="M1970" t="b">
        <v>1</v>
      </c>
      <c r="N1970" t="s">
        <v>8295</v>
      </c>
      <c r="O1970" s="5">
        <f t="shared" si="150"/>
        <v>2.8496600000000001</v>
      </c>
      <c r="P1970" s="18">
        <f t="shared" si="151"/>
        <v>279.37843137254902</v>
      </c>
      <c r="Q1970" t="s">
        <v>8320</v>
      </c>
      <c r="R1970" t="s">
        <v>8350</v>
      </c>
      <c r="S1970" s="10">
        <f t="shared" si="152"/>
        <v>42676.586979166663</v>
      </c>
      <c r="T1970" s="11">
        <f t="shared" si="153"/>
        <v>42707.628645833334</v>
      </c>
      <c r="U1970">
        <f t="shared" si="154"/>
        <v>31</v>
      </c>
      <c r="W1970" s="20">
        <v>510</v>
      </c>
      <c r="X1970" s="18">
        <v>142483</v>
      </c>
      <c r="Y1970" s="5">
        <v>2.8496600000000001</v>
      </c>
    </row>
    <row r="1971" spans="1:25" ht="42.75" hidden="1" x14ac:dyDescent="0.4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20">
        <v>1887</v>
      </c>
      <c r="M1971" t="b">
        <v>1</v>
      </c>
      <c r="N1971" t="s">
        <v>8295</v>
      </c>
      <c r="O1971" s="5">
        <f t="shared" si="150"/>
        <v>5.7907999999999999</v>
      </c>
      <c r="P1971" s="18">
        <f t="shared" si="151"/>
        <v>61.375728669846318</v>
      </c>
      <c r="Q1971" t="s">
        <v>8320</v>
      </c>
      <c r="R1971" t="s">
        <v>8350</v>
      </c>
      <c r="S1971" s="10">
        <f t="shared" si="152"/>
        <v>42557.792453703703</v>
      </c>
      <c r="T1971" s="11">
        <f t="shared" si="153"/>
        <v>42587.792453703703</v>
      </c>
      <c r="U1971">
        <f t="shared" si="154"/>
        <v>30</v>
      </c>
      <c r="W1971" s="20">
        <v>1887</v>
      </c>
      <c r="X1971" s="18">
        <v>115816</v>
      </c>
      <c r="Y1971" s="5">
        <v>5.7907999999999999</v>
      </c>
    </row>
    <row r="1972" spans="1:25" ht="42.75" hidden="1" x14ac:dyDescent="0.4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20">
        <v>701</v>
      </c>
      <c r="M1972" t="b">
        <v>1</v>
      </c>
      <c r="N1972" t="s">
        <v>8295</v>
      </c>
      <c r="O1972" s="5">
        <f t="shared" si="150"/>
        <v>11.318</v>
      </c>
      <c r="P1972" s="18">
        <f t="shared" si="151"/>
        <v>80.727532097004286</v>
      </c>
      <c r="Q1972" t="s">
        <v>8320</v>
      </c>
      <c r="R1972" t="s">
        <v>8350</v>
      </c>
      <c r="S1972" s="10">
        <f t="shared" si="152"/>
        <v>41324.193298611113</v>
      </c>
      <c r="T1972" s="11">
        <f t="shared" si="153"/>
        <v>41384.151631944449</v>
      </c>
      <c r="U1972">
        <f t="shared" si="154"/>
        <v>60</v>
      </c>
      <c r="W1972" s="20">
        <v>701</v>
      </c>
      <c r="X1972" s="18">
        <v>56590</v>
      </c>
      <c r="Y1972" s="5">
        <v>11.318</v>
      </c>
    </row>
    <row r="1973" spans="1:25" ht="42.75" hidden="1" x14ac:dyDescent="0.4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20">
        <v>3863</v>
      </c>
      <c r="M1973" t="b">
        <v>1</v>
      </c>
      <c r="N1973" t="s">
        <v>8295</v>
      </c>
      <c r="O1973" s="5">
        <f t="shared" si="150"/>
        <v>2.6302771750000002</v>
      </c>
      <c r="P1973" s="18">
        <f t="shared" si="151"/>
        <v>272.35590732591254</v>
      </c>
      <c r="Q1973" t="s">
        <v>8320</v>
      </c>
      <c r="R1973" t="s">
        <v>8350</v>
      </c>
      <c r="S1973" s="10">
        <f t="shared" si="152"/>
        <v>41561.500706018516</v>
      </c>
      <c r="T1973" s="11">
        <f t="shared" si="153"/>
        <v>41593.166666666664</v>
      </c>
      <c r="U1973">
        <f t="shared" si="154"/>
        <v>32</v>
      </c>
      <c r="W1973" s="20">
        <v>3863</v>
      </c>
      <c r="X1973" s="18">
        <v>1052110.8700000001</v>
      </c>
      <c r="Y1973" s="5">
        <v>2.6302771750000002</v>
      </c>
    </row>
    <row r="1974" spans="1:25" ht="42.75" x14ac:dyDescent="0.4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20">
        <v>238</v>
      </c>
      <c r="M1974" t="b">
        <v>1</v>
      </c>
      <c r="N1974" t="s">
        <v>8295</v>
      </c>
      <c r="O1974" s="5">
        <f t="shared" si="150"/>
        <v>6.7447999999999997</v>
      </c>
      <c r="P1974" s="18">
        <f t="shared" si="151"/>
        <v>70.848739495798313</v>
      </c>
      <c r="Q1974" t="s">
        <v>8320</v>
      </c>
      <c r="R1974" t="s">
        <v>8350</v>
      </c>
      <c r="S1974" s="10">
        <f t="shared" si="152"/>
        <v>41201.012083333335</v>
      </c>
      <c r="T1974" s="11">
        <f t="shared" si="153"/>
        <v>41231.053749999999</v>
      </c>
      <c r="U1974">
        <f t="shared" si="154"/>
        <v>30</v>
      </c>
      <c r="W1974" s="20">
        <v>238</v>
      </c>
      <c r="X1974" s="18">
        <v>16862</v>
      </c>
      <c r="Y1974" s="5">
        <v>6.7447999999999997</v>
      </c>
    </row>
    <row r="1975" spans="1:25" ht="42.75" hidden="1" x14ac:dyDescent="0.4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20">
        <v>2051</v>
      </c>
      <c r="M1975" t="b">
        <v>1</v>
      </c>
      <c r="N1975" t="s">
        <v>8295</v>
      </c>
      <c r="O1975" s="5">
        <f t="shared" si="150"/>
        <v>2.5683081313131315</v>
      </c>
      <c r="P1975" s="18">
        <f t="shared" si="151"/>
        <v>247.94003412969283</v>
      </c>
      <c r="Q1975" t="s">
        <v>8320</v>
      </c>
      <c r="R1975" t="s">
        <v>8350</v>
      </c>
      <c r="S1975" s="10">
        <f t="shared" si="152"/>
        <v>42549.722962962958</v>
      </c>
      <c r="T1975" s="11">
        <f t="shared" si="153"/>
        <v>42588.291666666672</v>
      </c>
      <c r="U1975">
        <f t="shared" si="154"/>
        <v>39</v>
      </c>
      <c r="W1975" s="20">
        <v>2051</v>
      </c>
      <c r="X1975" s="18">
        <v>508525.01</v>
      </c>
      <c r="Y1975" s="5">
        <v>2.5683081313131315</v>
      </c>
    </row>
    <row r="1976" spans="1:25" ht="42.75" hidden="1" x14ac:dyDescent="0.4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20">
        <v>402</v>
      </c>
      <c r="M1976" t="b">
        <v>1</v>
      </c>
      <c r="N1976" t="s">
        <v>8295</v>
      </c>
      <c r="O1976" s="5">
        <f t="shared" si="150"/>
        <v>3.7549600000000001</v>
      </c>
      <c r="P1976" s="18">
        <f t="shared" si="151"/>
        <v>186.81393034825871</v>
      </c>
      <c r="Q1976" t="s">
        <v>8320</v>
      </c>
      <c r="R1976" t="s">
        <v>8350</v>
      </c>
      <c r="S1976" s="10">
        <f t="shared" si="152"/>
        <v>41445.334131944444</v>
      </c>
      <c r="T1976" s="11">
        <f t="shared" si="153"/>
        <v>41505.334131944444</v>
      </c>
      <c r="U1976">
        <f t="shared" si="154"/>
        <v>60</v>
      </c>
      <c r="W1976" s="20">
        <v>402</v>
      </c>
      <c r="X1976" s="18">
        <v>75099.199999999997</v>
      </c>
      <c r="Y1976" s="5">
        <v>3.7549600000000001</v>
      </c>
    </row>
    <row r="1977" spans="1:25" ht="28.5" x14ac:dyDescent="0.4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20">
        <v>253</v>
      </c>
      <c r="M1977" t="b">
        <v>1</v>
      </c>
      <c r="N1977" t="s">
        <v>8295</v>
      </c>
      <c r="O1977" s="5">
        <f t="shared" si="150"/>
        <v>2.0870837499999997</v>
      </c>
      <c r="P1977" s="18">
        <f t="shared" si="151"/>
        <v>131.98948616600788</v>
      </c>
      <c r="Q1977" t="s">
        <v>8320</v>
      </c>
      <c r="R1977" t="s">
        <v>8350</v>
      </c>
      <c r="S1977" s="10">
        <f t="shared" si="152"/>
        <v>41313.755219907405</v>
      </c>
      <c r="T1977" s="11">
        <f t="shared" si="153"/>
        <v>41343.755219907405</v>
      </c>
      <c r="U1977">
        <f t="shared" si="154"/>
        <v>30</v>
      </c>
      <c r="W1977" s="20">
        <v>253</v>
      </c>
      <c r="X1977" s="18">
        <v>33393.339999999997</v>
      </c>
      <c r="Y1977" s="5">
        <v>2.0870837499999997</v>
      </c>
    </row>
    <row r="1978" spans="1:25" ht="28.5" hidden="1" x14ac:dyDescent="0.4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20">
        <v>473</v>
      </c>
      <c r="M1978" t="b">
        <v>1</v>
      </c>
      <c r="N1978" t="s">
        <v>8295</v>
      </c>
      <c r="O1978" s="5">
        <f t="shared" si="150"/>
        <v>3.4660000000000002</v>
      </c>
      <c r="P1978" s="18">
        <f t="shared" si="151"/>
        <v>29.310782241014799</v>
      </c>
      <c r="Q1978" t="s">
        <v>8320</v>
      </c>
      <c r="R1978" t="s">
        <v>8350</v>
      </c>
      <c r="S1978" s="10">
        <f t="shared" si="152"/>
        <v>41438.899594907409</v>
      </c>
      <c r="T1978" s="11">
        <f t="shared" si="153"/>
        <v>41468.899594907409</v>
      </c>
      <c r="U1978">
        <f t="shared" si="154"/>
        <v>30</v>
      </c>
      <c r="W1978" s="20">
        <v>473</v>
      </c>
      <c r="X1978" s="18">
        <v>13864</v>
      </c>
      <c r="Y1978" s="5">
        <v>3.4660000000000002</v>
      </c>
    </row>
    <row r="1979" spans="1:25" ht="42.75" hidden="1" x14ac:dyDescent="0.4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20">
        <v>821</v>
      </c>
      <c r="M1979" t="b">
        <v>1</v>
      </c>
      <c r="N1979" t="s">
        <v>8295</v>
      </c>
      <c r="O1979" s="5">
        <f t="shared" si="150"/>
        <v>4.0232999999999999</v>
      </c>
      <c r="P1979" s="18">
        <f t="shared" si="151"/>
        <v>245.02436053593178</v>
      </c>
      <c r="Q1979" t="s">
        <v>8320</v>
      </c>
      <c r="R1979" t="s">
        <v>8350</v>
      </c>
      <c r="S1979" s="10">
        <f t="shared" si="152"/>
        <v>42311.216898148152</v>
      </c>
      <c r="T1979" s="11">
        <f t="shared" si="153"/>
        <v>42357.332638888889</v>
      </c>
      <c r="U1979">
        <f t="shared" si="154"/>
        <v>46</v>
      </c>
      <c r="W1979" s="20">
        <v>821</v>
      </c>
      <c r="X1979" s="18">
        <v>201165</v>
      </c>
      <c r="Y1979" s="5">
        <v>4.0232999999999999</v>
      </c>
    </row>
    <row r="1980" spans="1:25" ht="42.75" hidden="1" x14ac:dyDescent="0.4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20">
        <v>388</v>
      </c>
      <c r="M1980" t="b">
        <v>1</v>
      </c>
      <c r="N1980" t="s">
        <v>8295</v>
      </c>
      <c r="O1980" s="5">
        <f t="shared" si="150"/>
        <v>10.2684514</v>
      </c>
      <c r="P1980" s="18">
        <f t="shared" si="151"/>
        <v>1323.2540463917526</v>
      </c>
      <c r="Q1980" t="s">
        <v>8320</v>
      </c>
      <c r="R1980" t="s">
        <v>8350</v>
      </c>
      <c r="S1980" s="10">
        <f t="shared" si="152"/>
        <v>41039.225601851853</v>
      </c>
      <c r="T1980" s="11">
        <f t="shared" si="153"/>
        <v>41072.291666666664</v>
      </c>
      <c r="U1980">
        <f t="shared" si="154"/>
        <v>33</v>
      </c>
      <c r="W1980" s="20">
        <v>388</v>
      </c>
      <c r="X1980" s="18">
        <v>513422.57</v>
      </c>
      <c r="Y1980" s="5">
        <v>10.2684514</v>
      </c>
    </row>
    <row r="1981" spans="1:25" ht="42.75" hidden="1" x14ac:dyDescent="0.4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20">
        <v>813</v>
      </c>
      <c r="M1981" t="b">
        <v>1</v>
      </c>
      <c r="N1981" t="s">
        <v>8295</v>
      </c>
      <c r="O1981" s="5">
        <f t="shared" si="150"/>
        <v>1.14901155</v>
      </c>
      <c r="P1981" s="18">
        <f t="shared" si="151"/>
        <v>282.65966789667897</v>
      </c>
      <c r="Q1981" t="s">
        <v>8320</v>
      </c>
      <c r="R1981" t="s">
        <v>8350</v>
      </c>
      <c r="S1981" s="10">
        <f t="shared" si="152"/>
        <v>42290.460023148145</v>
      </c>
      <c r="T1981" s="11">
        <f t="shared" si="153"/>
        <v>42327.207638888889</v>
      </c>
      <c r="U1981">
        <f t="shared" si="154"/>
        <v>37</v>
      </c>
      <c r="W1981" s="20">
        <v>813</v>
      </c>
      <c r="X1981" s="18">
        <v>229802.31</v>
      </c>
      <c r="Y1981" s="5">
        <v>1.14901155</v>
      </c>
    </row>
    <row r="1982" spans="1:25" ht="28.5" hidden="1" x14ac:dyDescent="0.4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20">
        <v>1945</v>
      </c>
      <c r="M1982" t="b">
        <v>1</v>
      </c>
      <c r="N1982" t="s">
        <v>8295</v>
      </c>
      <c r="O1982" s="5">
        <f t="shared" si="150"/>
        <v>3.5482402000000004</v>
      </c>
      <c r="P1982" s="18">
        <f t="shared" si="151"/>
        <v>91.214401028277635</v>
      </c>
      <c r="Q1982" t="s">
        <v>8320</v>
      </c>
      <c r="R1982" t="s">
        <v>8350</v>
      </c>
      <c r="S1982" s="10">
        <f t="shared" si="152"/>
        <v>42423.542384259257</v>
      </c>
      <c r="T1982" s="11">
        <f t="shared" si="153"/>
        <v>42463.500717592593</v>
      </c>
      <c r="U1982">
        <f t="shared" si="154"/>
        <v>40</v>
      </c>
      <c r="W1982" s="20">
        <v>1945</v>
      </c>
      <c r="X1982" s="18">
        <v>177412.01</v>
      </c>
      <c r="Y1982" s="5">
        <v>3.5482402000000004</v>
      </c>
    </row>
    <row r="1983" spans="1:25" ht="42.75" x14ac:dyDescent="0.4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20">
        <v>12</v>
      </c>
      <c r="M1983" t="b">
        <v>0</v>
      </c>
      <c r="N1983" t="s">
        <v>8296</v>
      </c>
      <c r="O1983" s="5">
        <f t="shared" si="150"/>
        <v>5.0799999999999998E-2</v>
      </c>
      <c r="P1983" s="18">
        <f t="shared" si="151"/>
        <v>31.75</v>
      </c>
      <c r="Q1983" t="s">
        <v>8339</v>
      </c>
      <c r="R1983" t="s">
        <v>8351</v>
      </c>
      <c r="S1983" s="10">
        <f t="shared" si="152"/>
        <v>41799.725289351853</v>
      </c>
      <c r="T1983" s="11">
        <f t="shared" si="153"/>
        <v>41829.725289351853</v>
      </c>
      <c r="U1983">
        <f t="shared" si="154"/>
        <v>30</v>
      </c>
      <c r="W1983" s="20">
        <v>12</v>
      </c>
      <c r="X1983" s="18">
        <v>381</v>
      </c>
      <c r="Y1983" s="5">
        <v>5.0799999999999998E-2</v>
      </c>
    </row>
    <row r="1984" spans="1:25" ht="42.75" hidden="1" x14ac:dyDescent="0.4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20">
        <v>0</v>
      </c>
      <c r="M1984" t="b">
        <v>0</v>
      </c>
      <c r="N1984" t="s">
        <v>8296</v>
      </c>
      <c r="O1984" s="5">
        <f t="shared" si="150"/>
        <v>0</v>
      </c>
      <c r="P1984" s="18" t="e">
        <f t="shared" si="151"/>
        <v>#DIV/0!</v>
      </c>
      <c r="Q1984" t="s">
        <v>8339</v>
      </c>
      <c r="R1984" t="s">
        <v>8351</v>
      </c>
      <c r="S1984" s="10">
        <f t="shared" si="152"/>
        <v>42678.586655092593</v>
      </c>
      <c r="T1984" s="11">
        <f t="shared" si="153"/>
        <v>42708.628321759257</v>
      </c>
      <c r="U1984">
        <f t="shared" si="154"/>
        <v>30</v>
      </c>
      <c r="W1984" s="20">
        <v>0</v>
      </c>
      <c r="X1984" s="18">
        <v>0</v>
      </c>
      <c r="Y1984" s="5">
        <v>0</v>
      </c>
    </row>
    <row r="1985" spans="1:25" ht="42.75" x14ac:dyDescent="0.4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20">
        <v>16</v>
      </c>
      <c r="M1985" t="b">
        <v>0</v>
      </c>
      <c r="N1985" t="s">
        <v>8296</v>
      </c>
      <c r="O1985" s="5">
        <f t="shared" si="150"/>
        <v>4.2999999999999997E-2</v>
      </c>
      <c r="P1985" s="18">
        <f t="shared" si="151"/>
        <v>88.6875</v>
      </c>
      <c r="Q1985" t="s">
        <v>8339</v>
      </c>
      <c r="R1985" t="s">
        <v>8351</v>
      </c>
      <c r="S1985" s="10">
        <f t="shared" si="152"/>
        <v>42593.011782407411</v>
      </c>
      <c r="T1985" s="11">
        <f t="shared" si="153"/>
        <v>42615.291666666672</v>
      </c>
      <c r="U1985">
        <f t="shared" si="154"/>
        <v>22</v>
      </c>
      <c r="W1985" s="20">
        <v>16</v>
      </c>
      <c r="X1985" s="18">
        <v>1419</v>
      </c>
      <c r="Y1985" s="5">
        <v>4.2999999999999997E-2</v>
      </c>
    </row>
    <row r="1986" spans="1:25" ht="57" x14ac:dyDescent="0.4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20">
        <v>7</v>
      </c>
      <c r="M1986" t="b">
        <v>0</v>
      </c>
      <c r="N1986" t="s">
        <v>8296</v>
      </c>
      <c r="O1986" s="5">
        <f t="shared" si="150"/>
        <v>0.21146666666666666</v>
      </c>
      <c r="P1986" s="18">
        <f t="shared" si="151"/>
        <v>453.14285714285717</v>
      </c>
      <c r="Q1986" t="s">
        <v>8339</v>
      </c>
      <c r="R1986" t="s">
        <v>8351</v>
      </c>
      <c r="S1986" s="10">
        <f t="shared" si="152"/>
        <v>41913.790289351848</v>
      </c>
      <c r="T1986" s="11">
        <f t="shared" si="153"/>
        <v>41973.831956018519</v>
      </c>
      <c r="U1986">
        <f t="shared" si="154"/>
        <v>60</v>
      </c>
      <c r="W1986" s="20">
        <v>7</v>
      </c>
      <c r="X1986" s="18">
        <v>3172</v>
      </c>
      <c r="Y1986" s="5">
        <v>0.21146666666666666</v>
      </c>
    </row>
    <row r="1987" spans="1:25" ht="42.75" x14ac:dyDescent="0.4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20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18">
        <f t="shared" ref="P1987:P2050" si="156">E1987/L1987</f>
        <v>12.75</v>
      </c>
      <c r="Q1987" t="s">
        <v>8339</v>
      </c>
      <c r="R1987" t="s">
        <v>8351</v>
      </c>
      <c r="S1987" s="10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_xlfn.DAYS(T1987,S1987)</f>
        <v>29</v>
      </c>
      <c r="W1987" s="20">
        <v>4</v>
      </c>
      <c r="X1987" s="18">
        <v>51</v>
      </c>
      <c r="Y1987" s="5">
        <v>3.1875000000000001E-2</v>
      </c>
    </row>
    <row r="1988" spans="1:25" ht="42.75" hidden="1" x14ac:dyDescent="0.4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20">
        <v>1</v>
      </c>
      <c r="M1988" t="b">
        <v>0</v>
      </c>
      <c r="N1988" t="s">
        <v>8296</v>
      </c>
      <c r="O1988" s="5">
        <f t="shared" si="155"/>
        <v>5.0000000000000001E-4</v>
      </c>
      <c r="P1988" s="18">
        <f t="shared" si="156"/>
        <v>1</v>
      </c>
      <c r="Q1988" t="s">
        <v>8339</v>
      </c>
      <c r="R1988" t="s">
        <v>8351</v>
      </c>
      <c r="S1988" s="10">
        <f t="shared" si="157"/>
        <v>42413.433831018512</v>
      </c>
      <c r="T1988" s="11">
        <f t="shared" si="158"/>
        <v>42443.392164351855</v>
      </c>
      <c r="U1988">
        <f t="shared" si="159"/>
        <v>30</v>
      </c>
      <c r="W1988" s="20">
        <v>1</v>
      </c>
      <c r="X1988" s="18">
        <v>1</v>
      </c>
      <c r="Y1988" s="5">
        <v>5.0000000000000001E-4</v>
      </c>
    </row>
    <row r="1989" spans="1:25" ht="28.5" x14ac:dyDescent="0.4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20">
        <v>28</v>
      </c>
      <c r="M1989" t="b">
        <v>0</v>
      </c>
      <c r="N1989" t="s">
        <v>8296</v>
      </c>
      <c r="O1989" s="5">
        <f t="shared" si="155"/>
        <v>0.42472727272727273</v>
      </c>
      <c r="P1989" s="18">
        <f t="shared" si="156"/>
        <v>83.428571428571431</v>
      </c>
      <c r="Q1989" t="s">
        <v>8339</v>
      </c>
      <c r="R1989" t="s">
        <v>8351</v>
      </c>
      <c r="S1989" s="10">
        <f t="shared" si="157"/>
        <v>42034.639768518522</v>
      </c>
      <c r="T1989" s="11">
        <f t="shared" si="158"/>
        <v>42064.639768518522</v>
      </c>
      <c r="U1989">
        <f t="shared" si="159"/>
        <v>30</v>
      </c>
      <c r="W1989" s="20">
        <v>28</v>
      </c>
      <c r="X1989" s="18">
        <v>2336</v>
      </c>
      <c r="Y1989" s="5">
        <v>0.42472727272727273</v>
      </c>
    </row>
    <row r="1990" spans="1:25" hidden="1" x14ac:dyDescent="0.4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20">
        <v>1</v>
      </c>
      <c r="M1990" t="b">
        <v>0</v>
      </c>
      <c r="N1990" t="s">
        <v>8296</v>
      </c>
      <c r="O1990" s="5">
        <f t="shared" si="155"/>
        <v>4.1666666666666666E-3</v>
      </c>
      <c r="P1990" s="18">
        <f t="shared" si="156"/>
        <v>25</v>
      </c>
      <c r="Q1990" t="s">
        <v>8339</v>
      </c>
      <c r="R1990" t="s">
        <v>8351</v>
      </c>
      <c r="S1990" s="10">
        <f t="shared" si="157"/>
        <v>42206.763217592597</v>
      </c>
      <c r="T1990" s="11">
        <f t="shared" si="158"/>
        <v>42236.763217592597</v>
      </c>
      <c r="U1990">
        <f t="shared" si="159"/>
        <v>30</v>
      </c>
      <c r="W1990" s="20">
        <v>1</v>
      </c>
      <c r="X1990" s="18">
        <v>25</v>
      </c>
      <c r="Y1990" s="5">
        <v>4.1666666666666666E-3</v>
      </c>
    </row>
    <row r="1991" spans="1:25" ht="42.75" x14ac:dyDescent="0.4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20">
        <v>1</v>
      </c>
      <c r="M1991" t="b">
        <v>0</v>
      </c>
      <c r="N1991" t="s">
        <v>8296</v>
      </c>
      <c r="O1991" s="5">
        <f t="shared" si="155"/>
        <v>0.01</v>
      </c>
      <c r="P1991" s="18">
        <f t="shared" si="156"/>
        <v>50</v>
      </c>
      <c r="Q1991" t="s">
        <v>8339</v>
      </c>
      <c r="R1991" t="s">
        <v>8351</v>
      </c>
      <c r="S1991" s="10">
        <f t="shared" si="157"/>
        <v>42685.680648148147</v>
      </c>
      <c r="T1991" s="11">
        <f t="shared" si="158"/>
        <v>42715.680648148147</v>
      </c>
      <c r="U1991">
        <f t="shared" si="159"/>
        <v>30</v>
      </c>
      <c r="W1991" s="20">
        <v>1</v>
      </c>
      <c r="X1991" s="18">
        <v>50</v>
      </c>
      <c r="Y1991" s="5">
        <v>0.01</v>
      </c>
    </row>
    <row r="1992" spans="1:25" ht="42.75" x14ac:dyDescent="0.4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20">
        <v>5</v>
      </c>
      <c r="M1992" t="b">
        <v>0</v>
      </c>
      <c r="N1992" t="s">
        <v>8296</v>
      </c>
      <c r="O1992" s="5">
        <f t="shared" si="155"/>
        <v>0.16966666666666666</v>
      </c>
      <c r="P1992" s="18">
        <f t="shared" si="156"/>
        <v>101.8</v>
      </c>
      <c r="Q1992" t="s">
        <v>8339</v>
      </c>
      <c r="R1992" t="s">
        <v>8351</v>
      </c>
      <c r="S1992" s="10">
        <f t="shared" si="157"/>
        <v>42398.195972222224</v>
      </c>
      <c r="T1992" s="11">
        <f t="shared" si="158"/>
        <v>42413.195972222224</v>
      </c>
      <c r="U1992">
        <f t="shared" si="159"/>
        <v>15</v>
      </c>
      <c r="W1992" s="20">
        <v>5</v>
      </c>
      <c r="X1992" s="18">
        <v>509</v>
      </c>
      <c r="Y1992" s="5">
        <v>0.16966666666666666</v>
      </c>
    </row>
    <row r="1993" spans="1:25" ht="28.5" x14ac:dyDescent="0.4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20">
        <v>3</v>
      </c>
      <c r="M1993" t="b">
        <v>0</v>
      </c>
      <c r="N1993" t="s">
        <v>8296</v>
      </c>
      <c r="O1993" s="5">
        <f t="shared" si="155"/>
        <v>7.0000000000000007E-2</v>
      </c>
      <c r="P1993" s="18">
        <f t="shared" si="156"/>
        <v>46.666666666666664</v>
      </c>
      <c r="Q1993" t="s">
        <v>8339</v>
      </c>
      <c r="R1993" t="s">
        <v>8351</v>
      </c>
      <c r="S1993" s="10">
        <f t="shared" si="157"/>
        <v>42167.89335648148</v>
      </c>
      <c r="T1993" s="11">
        <f t="shared" si="158"/>
        <v>42188.89335648148</v>
      </c>
      <c r="U1993">
        <f t="shared" si="159"/>
        <v>21</v>
      </c>
      <c r="W1993" s="20">
        <v>3</v>
      </c>
      <c r="X1993" s="18">
        <v>140</v>
      </c>
      <c r="Y1993" s="5">
        <v>7.0000000000000007E-2</v>
      </c>
    </row>
    <row r="1994" spans="1:25" ht="28.5" hidden="1" x14ac:dyDescent="0.4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20">
        <v>2</v>
      </c>
      <c r="M1994" t="b">
        <v>0</v>
      </c>
      <c r="N1994" t="s">
        <v>8296</v>
      </c>
      <c r="O1994" s="5">
        <f t="shared" si="155"/>
        <v>1.3333333333333333E-3</v>
      </c>
      <c r="P1994" s="18">
        <f t="shared" si="156"/>
        <v>1</v>
      </c>
      <c r="Q1994" t="s">
        <v>8339</v>
      </c>
      <c r="R1994" t="s">
        <v>8351</v>
      </c>
      <c r="S1994" s="10">
        <f t="shared" si="157"/>
        <v>42023.143414351856</v>
      </c>
      <c r="T1994" s="11">
        <f t="shared" si="158"/>
        <v>42053.143414351856</v>
      </c>
      <c r="U1994">
        <f t="shared" si="159"/>
        <v>30</v>
      </c>
      <c r="W1994" s="20">
        <v>2</v>
      </c>
      <c r="X1994" s="18">
        <v>2</v>
      </c>
      <c r="Y1994" s="5">
        <v>1.3333333333333333E-3</v>
      </c>
    </row>
    <row r="1995" spans="1:25" ht="42.75" hidden="1" x14ac:dyDescent="0.4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20">
        <v>0</v>
      </c>
      <c r="M1995" t="b">
        <v>0</v>
      </c>
      <c r="N1995" t="s">
        <v>8296</v>
      </c>
      <c r="O1995" s="5">
        <f t="shared" si="155"/>
        <v>0</v>
      </c>
      <c r="P1995" s="18" t="e">
        <f t="shared" si="156"/>
        <v>#DIV/0!</v>
      </c>
      <c r="Q1995" t="s">
        <v>8339</v>
      </c>
      <c r="R1995" t="s">
        <v>8351</v>
      </c>
      <c r="S1995" s="10">
        <f t="shared" si="157"/>
        <v>42329.58839120371</v>
      </c>
      <c r="T1995" s="11">
        <f t="shared" si="158"/>
        <v>42359.58839120371</v>
      </c>
      <c r="U1995">
        <f t="shared" si="159"/>
        <v>30</v>
      </c>
      <c r="W1995" s="20">
        <v>0</v>
      </c>
      <c r="X1995" s="18">
        <v>0</v>
      </c>
      <c r="Y1995" s="5">
        <v>0</v>
      </c>
    </row>
    <row r="1996" spans="1:25" ht="57" hidden="1" x14ac:dyDescent="0.4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20">
        <v>0</v>
      </c>
      <c r="M1996" t="b">
        <v>0</v>
      </c>
      <c r="N1996" t="s">
        <v>8296</v>
      </c>
      <c r="O1996" s="5">
        <f t="shared" si="155"/>
        <v>0</v>
      </c>
      <c r="P1996" s="18" t="e">
        <f t="shared" si="156"/>
        <v>#DIV/0!</v>
      </c>
      <c r="Q1996" t="s">
        <v>8339</v>
      </c>
      <c r="R1996" t="s">
        <v>8351</v>
      </c>
      <c r="S1996" s="10">
        <f t="shared" si="157"/>
        <v>42651.006273148145</v>
      </c>
      <c r="T1996" s="11">
        <f t="shared" si="158"/>
        <v>42711.047939814816</v>
      </c>
      <c r="U1996">
        <f t="shared" si="159"/>
        <v>60</v>
      </c>
      <c r="W1996" s="20">
        <v>0</v>
      </c>
      <c r="X1996" s="18">
        <v>0</v>
      </c>
      <c r="Y1996" s="5">
        <v>0</v>
      </c>
    </row>
    <row r="1997" spans="1:25" ht="42.75" x14ac:dyDescent="0.4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20">
        <v>3</v>
      </c>
      <c r="M1997" t="b">
        <v>0</v>
      </c>
      <c r="N1997" t="s">
        <v>8296</v>
      </c>
      <c r="O1997" s="5">
        <f t="shared" si="155"/>
        <v>7.8E-2</v>
      </c>
      <c r="P1997" s="18">
        <f t="shared" si="156"/>
        <v>26</v>
      </c>
      <c r="Q1997" t="s">
        <v>8339</v>
      </c>
      <c r="R1997" t="s">
        <v>8351</v>
      </c>
      <c r="S1997" s="10">
        <f t="shared" si="157"/>
        <v>42181.902037037042</v>
      </c>
      <c r="T1997" s="11">
        <f t="shared" si="158"/>
        <v>42201.902037037042</v>
      </c>
      <c r="U1997">
        <f t="shared" si="159"/>
        <v>20</v>
      </c>
      <c r="W1997" s="20">
        <v>3</v>
      </c>
      <c r="X1997" s="18">
        <v>78</v>
      </c>
      <c r="Y1997" s="5">
        <v>7.8E-2</v>
      </c>
    </row>
    <row r="1998" spans="1:25" ht="42.75" hidden="1" x14ac:dyDescent="0.4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20">
        <v>0</v>
      </c>
      <c r="M1998" t="b">
        <v>0</v>
      </c>
      <c r="N1998" t="s">
        <v>8296</v>
      </c>
      <c r="O1998" s="5">
        <f t="shared" si="155"/>
        <v>0</v>
      </c>
      <c r="P1998" s="18" t="e">
        <f t="shared" si="156"/>
        <v>#DIV/0!</v>
      </c>
      <c r="Q1998" t="s">
        <v>8339</v>
      </c>
      <c r="R1998" t="s">
        <v>8351</v>
      </c>
      <c r="S1998" s="10">
        <f t="shared" si="157"/>
        <v>41800.819571759261</v>
      </c>
      <c r="T1998" s="11">
        <f t="shared" si="158"/>
        <v>41830.819571759261</v>
      </c>
      <c r="U1998">
        <f t="shared" si="159"/>
        <v>30</v>
      </c>
      <c r="W1998" s="20">
        <v>0</v>
      </c>
      <c r="X1998" s="18">
        <v>0</v>
      </c>
      <c r="Y1998" s="5">
        <v>0</v>
      </c>
    </row>
    <row r="1999" spans="1:25" ht="42.75" hidden="1" x14ac:dyDescent="0.4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20">
        <v>0</v>
      </c>
      <c r="M1999" t="b">
        <v>0</v>
      </c>
      <c r="N1999" t="s">
        <v>8296</v>
      </c>
      <c r="O1999" s="5">
        <f t="shared" si="155"/>
        <v>0</v>
      </c>
      <c r="P1999" s="18" t="e">
        <f t="shared" si="156"/>
        <v>#DIV/0!</v>
      </c>
      <c r="Q1999" t="s">
        <v>8339</v>
      </c>
      <c r="R1999" t="s">
        <v>8351</v>
      </c>
      <c r="S1999" s="10">
        <f t="shared" si="157"/>
        <v>41847.930694444447</v>
      </c>
      <c r="T1999" s="11">
        <f t="shared" si="158"/>
        <v>41877.930694444447</v>
      </c>
      <c r="U1999">
        <f t="shared" si="159"/>
        <v>30</v>
      </c>
      <c r="W1999" s="20">
        <v>0</v>
      </c>
      <c r="X1999" s="18">
        <v>0</v>
      </c>
      <c r="Y1999" s="5">
        <v>0</v>
      </c>
    </row>
    <row r="2000" spans="1:25" ht="42.75" x14ac:dyDescent="0.4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20">
        <v>3</v>
      </c>
      <c r="M2000" t="b">
        <v>0</v>
      </c>
      <c r="N2000" t="s">
        <v>8296</v>
      </c>
      <c r="O2000" s="5">
        <f t="shared" si="155"/>
        <v>0.26200000000000001</v>
      </c>
      <c r="P2000" s="18">
        <f t="shared" si="156"/>
        <v>218.33333333333334</v>
      </c>
      <c r="Q2000" t="s">
        <v>8339</v>
      </c>
      <c r="R2000" t="s">
        <v>8351</v>
      </c>
      <c r="S2000" s="10">
        <f t="shared" si="157"/>
        <v>41807.118495370371</v>
      </c>
      <c r="T2000" s="11">
        <f t="shared" si="158"/>
        <v>41852.118495370371</v>
      </c>
      <c r="U2000">
        <f t="shared" si="159"/>
        <v>45</v>
      </c>
      <c r="W2000" s="20">
        <v>3</v>
      </c>
      <c r="X2000" s="18">
        <v>655</v>
      </c>
      <c r="Y2000" s="5">
        <v>0.26200000000000001</v>
      </c>
    </row>
    <row r="2001" spans="1:25" ht="42.75" hidden="1" x14ac:dyDescent="0.4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20">
        <v>7</v>
      </c>
      <c r="M2001" t="b">
        <v>0</v>
      </c>
      <c r="N2001" t="s">
        <v>8296</v>
      </c>
      <c r="O2001" s="5">
        <f t="shared" si="155"/>
        <v>7.6129032258064515E-3</v>
      </c>
      <c r="P2001" s="18">
        <f t="shared" si="156"/>
        <v>33.714285714285715</v>
      </c>
      <c r="Q2001" t="s">
        <v>8339</v>
      </c>
      <c r="R2001" t="s">
        <v>8351</v>
      </c>
      <c r="S2001" s="10">
        <f t="shared" si="157"/>
        <v>41926.482731481483</v>
      </c>
      <c r="T2001" s="11">
        <f t="shared" si="158"/>
        <v>41956.524398148147</v>
      </c>
      <c r="U2001">
        <f t="shared" si="159"/>
        <v>30</v>
      </c>
      <c r="W2001" s="20">
        <v>7</v>
      </c>
      <c r="X2001" s="18">
        <v>236</v>
      </c>
      <c r="Y2001" s="5">
        <v>7.6129032258064515E-3</v>
      </c>
    </row>
    <row r="2002" spans="1:25" ht="42.75" x14ac:dyDescent="0.4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20">
        <v>25</v>
      </c>
      <c r="M2002" t="b">
        <v>0</v>
      </c>
      <c r="N2002" t="s">
        <v>8296</v>
      </c>
      <c r="O2002" s="5">
        <f t="shared" si="155"/>
        <v>0.125</v>
      </c>
      <c r="P2002" s="18">
        <f t="shared" si="156"/>
        <v>25</v>
      </c>
      <c r="Q2002" t="s">
        <v>8339</v>
      </c>
      <c r="R2002" t="s">
        <v>8351</v>
      </c>
      <c r="S2002" s="10">
        <f t="shared" si="157"/>
        <v>42345.951539351852</v>
      </c>
      <c r="T2002" s="11">
        <f t="shared" si="158"/>
        <v>42375.951539351852</v>
      </c>
      <c r="U2002">
        <f t="shared" si="159"/>
        <v>30</v>
      </c>
      <c r="W2002" s="20">
        <v>25</v>
      </c>
      <c r="X2002" s="18">
        <v>625</v>
      </c>
      <c r="Y2002" s="5">
        <v>0.125</v>
      </c>
    </row>
    <row r="2003" spans="1:25" ht="28.5" hidden="1" x14ac:dyDescent="0.4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20">
        <v>1637</v>
      </c>
      <c r="M2003" t="b">
        <v>1</v>
      </c>
      <c r="N2003" t="s">
        <v>8295</v>
      </c>
      <c r="O2003" s="5">
        <f t="shared" si="155"/>
        <v>3.8212909090909091</v>
      </c>
      <c r="P2003" s="18">
        <f t="shared" si="156"/>
        <v>128.38790470372632</v>
      </c>
      <c r="Q2003" t="s">
        <v>8320</v>
      </c>
      <c r="R2003" t="s">
        <v>8350</v>
      </c>
      <c r="S2003" s="10">
        <f t="shared" si="157"/>
        <v>42136.209675925929</v>
      </c>
      <c r="T2003" s="11">
        <f t="shared" si="158"/>
        <v>42167.833333333328</v>
      </c>
      <c r="U2003">
        <f t="shared" si="159"/>
        <v>31</v>
      </c>
      <c r="W2003" s="20">
        <v>1637</v>
      </c>
      <c r="X2003" s="18">
        <v>210171</v>
      </c>
      <c r="Y2003" s="5">
        <v>3.8212909090909091</v>
      </c>
    </row>
    <row r="2004" spans="1:25" ht="42.75" hidden="1" x14ac:dyDescent="0.4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20">
        <v>1375</v>
      </c>
      <c r="M2004" t="b">
        <v>1</v>
      </c>
      <c r="N2004" t="s">
        <v>8295</v>
      </c>
      <c r="O2004" s="5">
        <f t="shared" si="155"/>
        <v>2.1679422000000002</v>
      </c>
      <c r="P2004" s="18">
        <f t="shared" si="156"/>
        <v>78.834261818181815</v>
      </c>
      <c r="Q2004" t="s">
        <v>8320</v>
      </c>
      <c r="R2004" t="s">
        <v>8350</v>
      </c>
      <c r="S2004" s="10">
        <f t="shared" si="157"/>
        <v>42728.71230324074</v>
      </c>
      <c r="T2004" s="11">
        <f t="shared" si="158"/>
        <v>42758.71230324074</v>
      </c>
      <c r="U2004">
        <f t="shared" si="159"/>
        <v>30</v>
      </c>
      <c r="W2004" s="20">
        <v>1375</v>
      </c>
      <c r="X2004" s="18">
        <v>108397.11</v>
      </c>
      <c r="Y2004" s="5">
        <v>2.1679422000000002</v>
      </c>
    </row>
    <row r="2005" spans="1:25" ht="57" x14ac:dyDescent="0.4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20">
        <v>17</v>
      </c>
      <c r="M2005" t="b">
        <v>1</v>
      </c>
      <c r="N2005" t="s">
        <v>8295</v>
      </c>
      <c r="O2005" s="5">
        <f t="shared" si="155"/>
        <v>3.12</v>
      </c>
      <c r="P2005" s="18">
        <f t="shared" si="156"/>
        <v>91.764705882352942</v>
      </c>
      <c r="Q2005" t="s">
        <v>8320</v>
      </c>
      <c r="R2005" t="s">
        <v>8350</v>
      </c>
      <c r="S2005" s="10">
        <f t="shared" si="157"/>
        <v>40347.125601851854</v>
      </c>
      <c r="T2005" s="11">
        <f t="shared" si="158"/>
        <v>40361.958333333336</v>
      </c>
      <c r="U2005">
        <f t="shared" si="159"/>
        <v>14</v>
      </c>
      <c r="W2005" s="20">
        <v>17</v>
      </c>
      <c r="X2005" s="18">
        <v>1560</v>
      </c>
      <c r="Y2005" s="5">
        <v>3.12</v>
      </c>
    </row>
    <row r="2006" spans="1:25" ht="42.75" x14ac:dyDescent="0.4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20">
        <v>354</v>
      </c>
      <c r="M2006" t="b">
        <v>1</v>
      </c>
      <c r="N2006" t="s">
        <v>8295</v>
      </c>
      <c r="O2006" s="5">
        <f t="shared" si="155"/>
        <v>2.3442048</v>
      </c>
      <c r="P2006" s="18">
        <f t="shared" si="156"/>
        <v>331.10237288135596</v>
      </c>
      <c r="Q2006" t="s">
        <v>8320</v>
      </c>
      <c r="R2006" t="s">
        <v>8350</v>
      </c>
      <c r="S2006" s="10">
        <f t="shared" si="157"/>
        <v>41800.604895833334</v>
      </c>
      <c r="T2006" s="11">
        <f t="shared" si="158"/>
        <v>41830.604895833334</v>
      </c>
      <c r="U2006">
        <f t="shared" si="159"/>
        <v>30</v>
      </c>
      <c r="W2006" s="20">
        <v>354</v>
      </c>
      <c r="X2006" s="18">
        <v>117210.24000000001</v>
      </c>
      <c r="Y2006" s="5">
        <v>2.3442048</v>
      </c>
    </row>
    <row r="2007" spans="1:25" ht="42.75" x14ac:dyDescent="0.4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20">
        <v>191</v>
      </c>
      <c r="M2007" t="b">
        <v>1</v>
      </c>
      <c r="N2007" t="s">
        <v>8295</v>
      </c>
      <c r="O2007" s="5">
        <f t="shared" si="155"/>
        <v>1.236801</v>
      </c>
      <c r="P2007" s="18">
        <f t="shared" si="156"/>
        <v>194.26193717277485</v>
      </c>
      <c r="Q2007" t="s">
        <v>8320</v>
      </c>
      <c r="R2007" t="s">
        <v>8350</v>
      </c>
      <c r="S2007" s="10">
        <f t="shared" si="157"/>
        <v>41535.812708333331</v>
      </c>
      <c r="T2007" s="11">
        <f t="shared" si="158"/>
        <v>41563.165972222225</v>
      </c>
      <c r="U2007">
        <f t="shared" si="159"/>
        <v>28</v>
      </c>
      <c r="W2007" s="20">
        <v>191</v>
      </c>
      <c r="X2007" s="18">
        <v>37104.03</v>
      </c>
      <c r="Y2007" s="5">
        <v>1.236801</v>
      </c>
    </row>
    <row r="2008" spans="1:25" ht="57" x14ac:dyDescent="0.4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20">
        <v>303</v>
      </c>
      <c r="M2008" t="b">
        <v>1</v>
      </c>
      <c r="N2008" t="s">
        <v>8295</v>
      </c>
      <c r="O2008" s="5">
        <f t="shared" si="155"/>
        <v>2.4784000000000002</v>
      </c>
      <c r="P2008" s="18">
        <f t="shared" si="156"/>
        <v>408.97689768976898</v>
      </c>
      <c r="Q2008" t="s">
        <v>8320</v>
      </c>
      <c r="R2008" t="s">
        <v>8350</v>
      </c>
      <c r="S2008" s="10">
        <f t="shared" si="157"/>
        <v>41941.500520833331</v>
      </c>
      <c r="T2008" s="11">
        <f t="shared" si="158"/>
        <v>41976.542187500003</v>
      </c>
      <c r="U2008">
        <f t="shared" si="159"/>
        <v>35</v>
      </c>
      <c r="W2008" s="20">
        <v>303</v>
      </c>
      <c r="X2008" s="18">
        <v>123920</v>
      </c>
      <c r="Y2008" s="5">
        <v>2.4784000000000002</v>
      </c>
    </row>
    <row r="2009" spans="1:25" ht="57" x14ac:dyDescent="0.4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20">
        <v>137</v>
      </c>
      <c r="M2009" t="b">
        <v>1</v>
      </c>
      <c r="N2009" t="s">
        <v>8295</v>
      </c>
      <c r="O2009" s="5">
        <f t="shared" si="155"/>
        <v>1.157092</v>
      </c>
      <c r="P2009" s="18">
        <f t="shared" si="156"/>
        <v>84.459270072992695</v>
      </c>
      <c r="Q2009" t="s">
        <v>8320</v>
      </c>
      <c r="R2009" t="s">
        <v>8350</v>
      </c>
      <c r="S2009" s="10">
        <f t="shared" si="157"/>
        <v>40347.837800925925</v>
      </c>
      <c r="T2009" s="11">
        <f t="shared" si="158"/>
        <v>40414.166666666664</v>
      </c>
      <c r="U2009">
        <f t="shared" si="159"/>
        <v>67</v>
      </c>
      <c r="W2009" s="20">
        <v>137</v>
      </c>
      <c r="X2009" s="18">
        <v>11570.92</v>
      </c>
      <c r="Y2009" s="5">
        <v>1.157092</v>
      </c>
    </row>
    <row r="2010" spans="1:25" ht="42.75" x14ac:dyDescent="0.4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20">
        <v>41</v>
      </c>
      <c r="M2010" t="b">
        <v>1</v>
      </c>
      <c r="N2010" t="s">
        <v>8295</v>
      </c>
      <c r="O2010" s="5">
        <f t="shared" si="155"/>
        <v>1.1707484768810599</v>
      </c>
      <c r="P2010" s="18">
        <f t="shared" si="156"/>
        <v>44.853658536585364</v>
      </c>
      <c r="Q2010" t="s">
        <v>8320</v>
      </c>
      <c r="R2010" t="s">
        <v>8350</v>
      </c>
      <c r="S2010" s="10">
        <f t="shared" si="157"/>
        <v>40761.604421296295</v>
      </c>
      <c r="T2010" s="11">
        <f t="shared" si="158"/>
        <v>40805.604421296295</v>
      </c>
      <c r="U2010">
        <f t="shared" si="159"/>
        <v>44</v>
      </c>
      <c r="W2010" s="20">
        <v>41</v>
      </c>
      <c r="X2010" s="18">
        <v>1839</v>
      </c>
      <c r="Y2010" s="5">
        <v>1.1707484768810599</v>
      </c>
    </row>
    <row r="2011" spans="1:25" ht="42.75" hidden="1" x14ac:dyDescent="0.4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20">
        <v>398</v>
      </c>
      <c r="M2011" t="b">
        <v>1</v>
      </c>
      <c r="N2011" t="s">
        <v>8295</v>
      </c>
      <c r="O2011" s="5">
        <f t="shared" si="155"/>
        <v>3.05158</v>
      </c>
      <c r="P2011" s="18">
        <f t="shared" si="156"/>
        <v>383.3643216080402</v>
      </c>
      <c r="Q2011" t="s">
        <v>8320</v>
      </c>
      <c r="R2011" t="s">
        <v>8350</v>
      </c>
      <c r="S2011" s="10">
        <f t="shared" si="157"/>
        <v>42661.323414351849</v>
      </c>
      <c r="T2011" s="11">
        <f t="shared" si="158"/>
        <v>42697.365081018521</v>
      </c>
      <c r="U2011">
        <f t="shared" si="159"/>
        <v>36</v>
      </c>
      <c r="W2011" s="20">
        <v>398</v>
      </c>
      <c r="X2011" s="18">
        <v>152579</v>
      </c>
      <c r="Y2011" s="5">
        <v>3.05158</v>
      </c>
    </row>
    <row r="2012" spans="1:25" ht="28.5" hidden="1" x14ac:dyDescent="0.4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20">
        <v>1737</v>
      </c>
      <c r="M2012" t="b">
        <v>1</v>
      </c>
      <c r="N2012" t="s">
        <v>8295</v>
      </c>
      <c r="O2012" s="5">
        <f t="shared" si="155"/>
        <v>3.2005299999999997</v>
      </c>
      <c r="P2012" s="18">
        <f t="shared" si="156"/>
        <v>55.276856649395505</v>
      </c>
      <c r="Q2012" t="s">
        <v>8320</v>
      </c>
      <c r="R2012" t="s">
        <v>8350</v>
      </c>
      <c r="S2012" s="10">
        <f t="shared" si="157"/>
        <v>42570.996423611112</v>
      </c>
      <c r="T2012" s="11">
        <f t="shared" si="158"/>
        <v>42600.996423611112</v>
      </c>
      <c r="U2012">
        <f t="shared" si="159"/>
        <v>30</v>
      </c>
      <c r="W2012" s="20">
        <v>1737</v>
      </c>
      <c r="X2012" s="18">
        <v>96015.9</v>
      </c>
      <c r="Y2012" s="5">
        <v>3.2005299999999997</v>
      </c>
    </row>
    <row r="2013" spans="1:25" ht="42.75" hidden="1" x14ac:dyDescent="0.4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20">
        <v>971</v>
      </c>
      <c r="M2013" t="b">
        <v>1</v>
      </c>
      <c r="N2013" t="s">
        <v>8295</v>
      </c>
      <c r="O2013" s="5">
        <f t="shared" si="155"/>
        <v>8.1956399999999991</v>
      </c>
      <c r="P2013" s="18">
        <f t="shared" si="156"/>
        <v>422.02059732234807</v>
      </c>
      <c r="Q2013" t="s">
        <v>8320</v>
      </c>
      <c r="R2013" t="s">
        <v>8350</v>
      </c>
      <c r="S2013" s="10">
        <f t="shared" si="157"/>
        <v>42347.358483796299</v>
      </c>
      <c r="T2013" s="11">
        <f t="shared" si="158"/>
        <v>42380.958333333328</v>
      </c>
      <c r="U2013">
        <f t="shared" si="159"/>
        <v>33</v>
      </c>
      <c r="W2013" s="20">
        <v>971</v>
      </c>
      <c r="X2013" s="18">
        <v>409782</v>
      </c>
      <c r="Y2013" s="5">
        <v>8.1956399999999991</v>
      </c>
    </row>
    <row r="2014" spans="1:25" ht="42.75" x14ac:dyDescent="0.4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20">
        <v>183</v>
      </c>
      <c r="M2014" t="b">
        <v>1</v>
      </c>
      <c r="N2014" t="s">
        <v>8295</v>
      </c>
      <c r="O2014" s="5">
        <f t="shared" si="155"/>
        <v>2.3490000000000002</v>
      </c>
      <c r="P2014" s="18">
        <f t="shared" si="156"/>
        <v>64.180327868852459</v>
      </c>
      <c r="Q2014" t="s">
        <v>8320</v>
      </c>
      <c r="R2014" t="s">
        <v>8350</v>
      </c>
      <c r="S2014" s="10">
        <f t="shared" si="157"/>
        <v>42010.822233796294</v>
      </c>
      <c r="T2014" s="11">
        <f t="shared" si="158"/>
        <v>42040.822233796294</v>
      </c>
      <c r="U2014">
        <f t="shared" si="159"/>
        <v>30</v>
      </c>
      <c r="W2014" s="20">
        <v>183</v>
      </c>
      <c r="X2014" s="18">
        <v>11745</v>
      </c>
      <c r="Y2014" s="5">
        <v>2.3490000000000002</v>
      </c>
    </row>
    <row r="2015" spans="1:25" ht="42.75" hidden="1" x14ac:dyDescent="0.4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20">
        <v>4562</v>
      </c>
      <c r="M2015" t="b">
        <v>1</v>
      </c>
      <c r="N2015" t="s">
        <v>8295</v>
      </c>
      <c r="O2015" s="5">
        <f t="shared" si="155"/>
        <v>4.9491375</v>
      </c>
      <c r="P2015" s="18">
        <f t="shared" si="156"/>
        <v>173.57781674704077</v>
      </c>
      <c r="Q2015" t="s">
        <v>8320</v>
      </c>
      <c r="R2015" t="s">
        <v>8350</v>
      </c>
      <c r="S2015" s="10">
        <f t="shared" si="157"/>
        <v>42499.960810185185</v>
      </c>
      <c r="T2015" s="11">
        <f t="shared" si="158"/>
        <v>42559.960810185185</v>
      </c>
      <c r="U2015">
        <f t="shared" si="159"/>
        <v>60</v>
      </c>
      <c r="W2015" s="20">
        <v>4562</v>
      </c>
      <c r="X2015" s="18">
        <v>791862</v>
      </c>
      <c r="Y2015" s="5">
        <v>4.9491375</v>
      </c>
    </row>
    <row r="2016" spans="1:25" ht="42.75" hidden="1" x14ac:dyDescent="0.4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20">
        <v>26457</v>
      </c>
      <c r="M2016" t="b">
        <v>1</v>
      </c>
      <c r="N2016" t="s">
        <v>8295</v>
      </c>
      <c r="O2016" s="5">
        <f t="shared" si="155"/>
        <v>78.137822333333332</v>
      </c>
      <c r="P2016" s="18">
        <f t="shared" si="156"/>
        <v>88.601680840609291</v>
      </c>
      <c r="Q2016" t="s">
        <v>8320</v>
      </c>
      <c r="R2016" t="s">
        <v>8350</v>
      </c>
      <c r="S2016" s="10">
        <f t="shared" si="157"/>
        <v>41324.214571759258</v>
      </c>
      <c r="T2016" s="11">
        <f t="shared" si="158"/>
        <v>41358.172905092593</v>
      </c>
      <c r="U2016">
        <f t="shared" si="159"/>
        <v>34</v>
      </c>
      <c r="W2016" s="20">
        <v>26457</v>
      </c>
      <c r="X2016" s="18">
        <v>2344134.67</v>
      </c>
      <c r="Y2016" s="5">
        <v>78.137822333333332</v>
      </c>
    </row>
    <row r="2017" spans="1:25" ht="42.75" x14ac:dyDescent="0.4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20">
        <v>162</v>
      </c>
      <c r="M2017" t="b">
        <v>1</v>
      </c>
      <c r="N2017" t="s">
        <v>8295</v>
      </c>
      <c r="O2017" s="5">
        <f t="shared" si="155"/>
        <v>1.1300013888888889</v>
      </c>
      <c r="P2017" s="18">
        <f t="shared" si="156"/>
        <v>50.222283950617282</v>
      </c>
      <c r="Q2017" t="s">
        <v>8320</v>
      </c>
      <c r="R2017" t="s">
        <v>8350</v>
      </c>
      <c r="S2017" s="10">
        <f t="shared" si="157"/>
        <v>40765.876886574071</v>
      </c>
      <c r="T2017" s="11">
        <f t="shared" si="158"/>
        <v>40795.876886574071</v>
      </c>
      <c r="U2017">
        <f t="shared" si="159"/>
        <v>30</v>
      </c>
      <c r="W2017" s="20">
        <v>162</v>
      </c>
      <c r="X2017" s="18">
        <v>8136.01</v>
      </c>
      <c r="Y2017" s="5">
        <v>1.1300013888888889</v>
      </c>
    </row>
    <row r="2018" spans="1:25" ht="28.5" hidden="1" x14ac:dyDescent="0.4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20">
        <v>479</v>
      </c>
      <c r="M2018" t="b">
        <v>1</v>
      </c>
      <c r="N2018" t="s">
        <v>8295</v>
      </c>
      <c r="O2018" s="5">
        <f t="shared" si="155"/>
        <v>9.2154220000000002</v>
      </c>
      <c r="P2018" s="18">
        <f t="shared" si="156"/>
        <v>192.38876826722338</v>
      </c>
      <c r="Q2018" t="s">
        <v>8320</v>
      </c>
      <c r="R2018" t="s">
        <v>8350</v>
      </c>
      <c r="S2018" s="10">
        <f t="shared" si="157"/>
        <v>41312.88077546296</v>
      </c>
      <c r="T2018" s="11">
        <f t="shared" si="158"/>
        <v>41342.88077546296</v>
      </c>
      <c r="U2018">
        <f t="shared" si="159"/>
        <v>30</v>
      </c>
      <c r="W2018" s="20">
        <v>479</v>
      </c>
      <c r="X2018" s="18">
        <v>92154.22</v>
      </c>
      <c r="Y2018" s="5">
        <v>9.2154220000000002</v>
      </c>
    </row>
    <row r="2019" spans="1:25" ht="42.75" hidden="1" x14ac:dyDescent="0.4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20">
        <v>426</v>
      </c>
      <c r="M2019" t="b">
        <v>1</v>
      </c>
      <c r="N2019" t="s">
        <v>8295</v>
      </c>
      <c r="O2019" s="5">
        <f t="shared" si="155"/>
        <v>1.2510239999999999</v>
      </c>
      <c r="P2019" s="18">
        <f t="shared" si="156"/>
        <v>73.416901408450698</v>
      </c>
      <c r="Q2019" t="s">
        <v>8320</v>
      </c>
      <c r="R2019" t="s">
        <v>8350</v>
      </c>
      <c r="S2019" s="10">
        <f t="shared" si="157"/>
        <v>40961.057349537034</v>
      </c>
      <c r="T2019" s="11">
        <f t="shared" si="158"/>
        <v>40992.166666666664</v>
      </c>
      <c r="U2019">
        <f t="shared" si="159"/>
        <v>31</v>
      </c>
      <c r="W2019" s="20">
        <v>426</v>
      </c>
      <c r="X2019" s="18">
        <v>31275.599999999999</v>
      </c>
      <c r="Y2019" s="5">
        <v>1.2510239999999999</v>
      </c>
    </row>
    <row r="2020" spans="1:25" ht="42.75" hidden="1" x14ac:dyDescent="0.4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20">
        <v>450</v>
      </c>
      <c r="M2020" t="b">
        <v>1</v>
      </c>
      <c r="N2020" t="s">
        <v>8295</v>
      </c>
      <c r="O2020" s="5">
        <f t="shared" si="155"/>
        <v>1.0224343076923077</v>
      </c>
      <c r="P2020" s="18">
        <f t="shared" si="156"/>
        <v>147.68495555555555</v>
      </c>
      <c r="Q2020" t="s">
        <v>8320</v>
      </c>
      <c r="R2020" t="s">
        <v>8350</v>
      </c>
      <c r="S2020" s="10">
        <f t="shared" si="157"/>
        <v>42199.365844907406</v>
      </c>
      <c r="T2020" s="11">
        <f t="shared" si="158"/>
        <v>42229.365844907406</v>
      </c>
      <c r="U2020">
        <f t="shared" si="159"/>
        <v>30</v>
      </c>
      <c r="W2020" s="20">
        <v>450</v>
      </c>
      <c r="X2020" s="18">
        <v>66458.23</v>
      </c>
      <c r="Y2020" s="5">
        <v>1.0224343076923077</v>
      </c>
    </row>
    <row r="2021" spans="1:25" ht="42.75" hidden="1" x14ac:dyDescent="0.4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20">
        <v>1780</v>
      </c>
      <c r="M2021" t="b">
        <v>1</v>
      </c>
      <c r="N2021" t="s">
        <v>8295</v>
      </c>
      <c r="O2021" s="5">
        <f t="shared" si="155"/>
        <v>4.8490975000000001</v>
      </c>
      <c r="P2021" s="18">
        <f t="shared" si="156"/>
        <v>108.96848314606741</v>
      </c>
      <c r="Q2021" t="s">
        <v>8320</v>
      </c>
      <c r="R2021" t="s">
        <v>8350</v>
      </c>
      <c r="S2021" s="10">
        <f t="shared" si="157"/>
        <v>42605.70857638889</v>
      </c>
      <c r="T2021" s="11">
        <f t="shared" si="158"/>
        <v>42635.70857638889</v>
      </c>
      <c r="U2021">
        <f t="shared" si="159"/>
        <v>30</v>
      </c>
      <c r="W2021" s="20">
        <v>1780</v>
      </c>
      <c r="X2021" s="18">
        <v>193963.9</v>
      </c>
      <c r="Y2021" s="5">
        <v>4.8490975000000001</v>
      </c>
    </row>
    <row r="2022" spans="1:25" ht="42.75" x14ac:dyDescent="0.4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20">
        <v>122</v>
      </c>
      <c r="M2022" t="b">
        <v>1</v>
      </c>
      <c r="N2022" t="s">
        <v>8295</v>
      </c>
      <c r="O2022" s="5">
        <f t="shared" si="155"/>
        <v>1.9233333333333333</v>
      </c>
      <c r="P2022" s="18">
        <f t="shared" si="156"/>
        <v>23.647540983606557</v>
      </c>
      <c r="Q2022" t="s">
        <v>8320</v>
      </c>
      <c r="R2022" t="s">
        <v>8350</v>
      </c>
      <c r="S2022" s="10">
        <f t="shared" si="157"/>
        <v>41737.097499999996</v>
      </c>
      <c r="T2022" s="11">
        <f t="shared" si="158"/>
        <v>41773.961111111108</v>
      </c>
      <c r="U2022">
        <f t="shared" si="159"/>
        <v>36</v>
      </c>
      <c r="W2022" s="20">
        <v>122</v>
      </c>
      <c r="X2022" s="18">
        <v>2885</v>
      </c>
      <c r="Y2022" s="5">
        <v>1.9233333333333333</v>
      </c>
    </row>
    <row r="2023" spans="1:25" ht="42.75" x14ac:dyDescent="0.4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20">
        <v>95</v>
      </c>
      <c r="M2023" t="b">
        <v>1</v>
      </c>
      <c r="N2023" t="s">
        <v>8295</v>
      </c>
      <c r="O2023" s="5">
        <f t="shared" si="155"/>
        <v>2.8109999999999999</v>
      </c>
      <c r="P2023" s="18">
        <f t="shared" si="156"/>
        <v>147.94736842105263</v>
      </c>
      <c r="Q2023" t="s">
        <v>8320</v>
      </c>
      <c r="R2023" t="s">
        <v>8350</v>
      </c>
      <c r="S2023" s="10">
        <f t="shared" si="157"/>
        <v>41861.070567129631</v>
      </c>
      <c r="T2023" s="11">
        <f t="shared" si="158"/>
        <v>41906.070567129631</v>
      </c>
      <c r="U2023">
        <f t="shared" si="159"/>
        <v>45</v>
      </c>
      <c r="W2023" s="20">
        <v>95</v>
      </c>
      <c r="X2023" s="18">
        <v>14055</v>
      </c>
      <c r="Y2023" s="5">
        <v>2.8109999999999999</v>
      </c>
    </row>
    <row r="2024" spans="1:25" ht="42.75" x14ac:dyDescent="0.4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20">
        <v>325</v>
      </c>
      <c r="M2024" t="b">
        <v>1</v>
      </c>
      <c r="N2024" t="s">
        <v>8295</v>
      </c>
      <c r="O2024" s="5">
        <f t="shared" si="155"/>
        <v>1.2513700000000001</v>
      </c>
      <c r="P2024" s="18">
        <f t="shared" si="156"/>
        <v>385.03692307692307</v>
      </c>
      <c r="Q2024" t="s">
        <v>8320</v>
      </c>
      <c r="R2024" t="s">
        <v>8350</v>
      </c>
      <c r="S2024" s="10">
        <f t="shared" si="157"/>
        <v>42502.569120370375</v>
      </c>
      <c r="T2024" s="11">
        <f t="shared" si="158"/>
        <v>42532.569120370375</v>
      </c>
      <c r="U2024">
        <f t="shared" si="159"/>
        <v>30</v>
      </c>
      <c r="W2024" s="20">
        <v>325</v>
      </c>
      <c r="X2024" s="18">
        <v>125137</v>
      </c>
      <c r="Y2024" s="5">
        <v>1.2513700000000001</v>
      </c>
    </row>
    <row r="2025" spans="1:25" ht="42.75" x14ac:dyDescent="0.4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20">
        <v>353</v>
      </c>
      <c r="M2025" t="b">
        <v>1</v>
      </c>
      <c r="N2025" t="s">
        <v>8295</v>
      </c>
      <c r="O2025" s="5">
        <f t="shared" si="155"/>
        <v>1.61459</v>
      </c>
      <c r="P2025" s="18">
        <f t="shared" si="156"/>
        <v>457.39093484419266</v>
      </c>
      <c r="Q2025" t="s">
        <v>8320</v>
      </c>
      <c r="R2025" t="s">
        <v>8350</v>
      </c>
      <c r="S2025" s="10">
        <f t="shared" si="157"/>
        <v>42136.420752314814</v>
      </c>
      <c r="T2025" s="11">
        <f t="shared" si="158"/>
        <v>42166.420752314814</v>
      </c>
      <c r="U2025">
        <f t="shared" si="159"/>
        <v>30</v>
      </c>
      <c r="W2025" s="20">
        <v>353</v>
      </c>
      <c r="X2025" s="18">
        <v>161459</v>
      </c>
      <c r="Y2025" s="5">
        <v>1.61459</v>
      </c>
    </row>
    <row r="2026" spans="1:25" ht="42.75" x14ac:dyDescent="0.4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20">
        <v>105</v>
      </c>
      <c r="M2026" t="b">
        <v>1</v>
      </c>
      <c r="N2026" t="s">
        <v>8295</v>
      </c>
      <c r="O2026" s="5">
        <f t="shared" si="155"/>
        <v>5.8535000000000004</v>
      </c>
      <c r="P2026" s="18">
        <f t="shared" si="156"/>
        <v>222.99047619047619</v>
      </c>
      <c r="Q2026" t="s">
        <v>8320</v>
      </c>
      <c r="R2026" t="s">
        <v>8350</v>
      </c>
      <c r="S2026" s="10">
        <f t="shared" si="157"/>
        <v>41099.966944444444</v>
      </c>
      <c r="T2026" s="11">
        <f t="shared" si="158"/>
        <v>41134.125</v>
      </c>
      <c r="U2026">
        <f t="shared" si="159"/>
        <v>35</v>
      </c>
      <c r="W2026" s="20">
        <v>105</v>
      </c>
      <c r="X2026" s="18">
        <v>23414</v>
      </c>
      <c r="Y2026" s="5">
        <v>5.8535000000000004</v>
      </c>
    </row>
    <row r="2027" spans="1:25" ht="42.75" hidden="1" x14ac:dyDescent="0.4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20">
        <v>729</v>
      </c>
      <c r="M2027" t="b">
        <v>1</v>
      </c>
      <c r="N2027" t="s">
        <v>8295</v>
      </c>
      <c r="O2027" s="5">
        <f t="shared" si="155"/>
        <v>2.0114999999999998</v>
      </c>
      <c r="P2027" s="18">
        <f t="shared" si="156"/>
        <v>220.74074074074073</v>
      </c>
      <c r="Q2027" t="s">
        <v>8320</v>
      </c>
      <c r="R2027" t="s">
        <v>8350</v>
      </c>
      <c r="S2027" s="10">
        <f t="shared" si="157"/>
        <v>42136.184560185182</v>
      </c>
      <c r="T2027" s="11">
        <f t="shared" si="158"/>
        <v>42166.184560185182</v>
      </c>
      <c r="U2027">
        <f t="shared" si="159"/>
        <v>30</v>
      </c>
      <c r="W2027" s="20">
        <v>729</v>
      </c>
      <c r="X2027" s="18">
        <v>160920</v>
      </c>
      <c r="Y2027" s="5">
        <v>2.0114999999999998</v>
      </c>
    </row>
    <row r="2028" spans="1:25" ht="28.5" hidden="1" x14ac:dyDescent="0.4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20">
        <v>454</v>
      </c>
      <c r="M2028" t="b">
        <v>1</v>
      </c>
      <c r="N2028" t="s">
        <v>8295</v>
      </c>
      <c r="O2028" s="5">
        <f t="shared" si="155"/>
        <v>1.3348307999999998</v>
      </c>
      <c r="P2028" s="18">
        <f t="shared" si="156"/>
        <v>73.503898678414089</v>
      </c>
      <c r="Q2028" t="s">
        <v>8320</v>
      </c>
      <c r="R2028" t="s">
        <v>8350</v>
      </c>
      <c r="S2028" s="10">
        <f t="shared" si="157"/>
        <v>41704.735937500001</v>
      </c>
      <c r="T2028" s="11">
        <f t="shared" si="158"/>
        <v>41750.165972222225</v>
      </c>
      <c r="U2028">
        <f t="shared" si="159"/>
        <v>46</v>
      </c>
      <c r="W2028" s="20">
        <v>454</v>
      </c>
      <c r="X2028" s="18">
        <v>33370.769999999997</v>
      </c>
      <c r="Y2028" s="5">
        <v>1.3348307999999998</v>
      </c>
    </row>
    <row r="2029" spans="1:25" ht="42.75" hidden="1" x14ac:dyDescent="0.4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20">
        <v>539</v>
      </c>
      <c r="M2029" t="b">
        <v>1</v>
      </c>
      <c r="N2029" t="s">
        <v>8295</v>
      </c>
      <c r="O2029" s="5">
        <f t="shared" si="155"/>
        <v>1.2024900000000001</v>
      </c>
      <c r="P2029" s="18">
        <f t="shared" si="156"/>
        <v>223.09647495361781</v>
      </c>
      <c r="Q2029" t="s">
        <v>8320</v>
      </c>
      <c r="R2029" t="s">
        <v>8350</v>
      </c>
      <c r="S2029" s="10">
        <f t="shared" si="157"/>
        <v>42048.813877314817</v>
      </c>
      <c r="T2029" s="11">
        <f t="shared" si="158"/>
        <v>42093.772210648152</v>
      </c>
      <c r="U2029">
        <f t="shared" si="159"/>
        <v>45</v>
      </c>
      <c r="W2029" s="20">
        <v>539</v>
      </c>
      <c r="X2029" s="18">
        <v>120249</v>
      </c>
      <c r="Y2029" s="5">
        <v>1.2024900000000001</v>
      </c>
    </row>
    <row r="2030" spans="1:25" ht="28.5" x14ac:dyDescent="0.4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20">
        <v>79</v>
      </c>
      <c r="M2030" t="b">
        <v>1</v>
      </c>
      <c r="N2030" t="s">
        <v>8295</v>
      </c>
      <c r="O2030" s="5">
        <f t="shared" si="155"/>
        <v>1.2616666666666667</v>
      </c>
      <c r="P2030" s="18">
        <f t="shared" si="156"/>
        <v>47.911392405063289</v>
      </c>
      <c r="Q2030" t="s">
        <v>8320</v>
      </c>
      <c r="R2030" t="s">
        <v>8350</v>
      </c>
      <c r="S2030" s="10">
        <f t="shared" si="157"/>
        <v>40215.919050925928</v>
      </c>
      <c r="T2030" s="11">
        <f t="shared" si="158"/>
        <v>40252.913194444445</v>
      </c>
      <c r="U2030">
        <f t="shared" si="159"/>
        <v>37</v>
      </c>
      <c r="W2030" s="20">
        <v>79</v>
      </c>
      <c r="X2030" s="18">
        <v>3785</v>
      </c>
      <c r="Y2030" s="5">
        <v>1.2616666666666667</v>
      </c>
    </row>
    <row r="2031" spans="1:25" ht="42.75" x14ac:dyDescent="0.4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20">
        <v>94</v>
      </c>
      <c r="M2031" t="b">
        <v>1</v>
      </c>
      <c r="N2031" t="s">
        <v>8295</v>
      </c>
      <c r="O2031" s="5">
        <f t="shared" si="155"/>
        <v>3.6120000000000001</v>
      </c>
      <c r="P2031" s="18">
        <f t="shared" si="156"/>
        <v>96.063829787234042</v>
      </c>
      <c r="Q2031" t="s">
        <v>8320</v>
      </c>
      <c r="R2031" t="s">
        <v>8350</v>
      </c>
      <c r="S2031" s="10">
        <f t="shared" si="157"/>
        <v>41848.021770833337</v>
      </c>
      <c r="T2031" s="11">
        <f t="shared" si="158"/>
        <v>41878.021770833337</v>
      </c>
      <c r="U2031">
        <f t="shared" si="159"/>
        <v>30</v>
      </c>
      <c r="W2031" s="20">
        <v>94</v>
      </c>
      <c r="X2031" s="18">
        <v>9030</v>
      </c>
      <c r="Y2031" s="5">
        <v>3.6120000000000001</v>
      </c>
    </row>
    <row r="2032" spans="1:25" ht="42.75" hidden="1" x14ac:dyDescent="0.4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20">
        <v>625</v>
      </c>
      <c r="M2032" t="b">
        <v>1</v>
      </c>
      <c r="N2032" t="s">
        <v>8295</v>
      </c>
      <c r="O2032" s="5">
        <f t="shared" si="155"/>
        <v>2.26239013671875</v>
      </c>
      <c r="P2032" s="18">
        <f t="shared" si="156"/>
        <v>118.6144</v>
      </c>
      <c r="Q2032" t="s">
        <v>8320</v>
      </c>
      <c r="R2032" t="s">
        <v>8350</v>
      </c>
      <c r="S2032" s="10">
        <f t="shared" si="157"/>
        <v>41212.996481481481</v>
      </c>
      <c r="T2032" s="11">
        <f t="shared" si="158"/>
        <v>41242.996481481481</v>
      </c>
      <c r="U2032">
        <f t="shared" si="159"/>
        <v>30</v>
      </c>
      <c r="W2032" s="20">
        <v>625</v>
      </c>
      <c r="X2032" s="18">
        <v>74134</v>
      </c>
      <c r="Y2032" s="5">
        <v>2.26239013671875</v>
      </c>
    </row>
    <row r="2033" spans="1:25" ht="28.5" hidden="1" x14ac:dyDescent="0.4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20">
        <v>508</v>
      </c>
      <c r="M2033" t="b">
        <v>1</v>
      </c>
      <c r="N2033" t="s">
        <v>8295</v>
      </c>
      <c r="O2033" s="5">
        <f t="shared" si="155"/>
        <v>1.2035</v>
      </c>
      <c r="P2033" s="18">
        <f t="shared" si="156"/>
        <v>118.45472440944881</v>
      </c>
      <c r="Q2033" t="s">
        <v>8320</v>
      </c>
      <c r="R2033" t="s">
        <v>8350</v>
      </c>
      <c r="S2033" s="10">
        <f t="shared" si="157"/>
        <v>41975.329317129625</v>
      </c>
      <c r="T2033" s="11">
        <f t="shared" si="158"/>
        <v>42013.041666666672</v>
      </c>
      <c r="U2033">
        <f t="shared" si="159"/>
        <v>38</v>
      </c>
      <c r="W2033" s="20">
        <v>508</v>
      </c>
      <c r="X2033" s="18">
        <v>60175</v>
      </c>
      <c r="Y2033" s="5">
        <v>1.2035</v>
      </c>
    </row>
    <row r="2034" spans="1:25" ht="42.75" hidden="1" x14ac:dyDescent="0.4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20">
        <v>531</v>
      </c>
      <c r="M2034" t="b">
        <v>1</v>
      </c>
      <c r="N2034" t="s">
        <v>8295</v>
      </c>
      <c r="O2034" s="5">
        <f t="shared" si="155"/>
        <v>3.0418799999999999</v>
      </c>
      <c r="P2034" s="18">
        <f t="shared" si="156"/>
        <v>143.21468926553672</v>
      </c>
      <c r="Q2034" t="s">
        <v>8320</v>
      </c>
      <c r="R2034" t="s">
        <v>8350</v>
      </c>
      <c r="S2034" s="10">
        <f t="shared" si="157"/>
        <v>42689.565671296295</v>
      </c>
      <c r="T2034" s="11">
        <f t="shared" si="158"/>
        <v>42719.208333333328</v>
      </c>
      <c r="U2034">
        <f t="shared" si="159"/>
        <v>30</v>
      </c>
      <c r="W2034" s="20">
        <v>531</v>
      </c>
      <c r="X2034" s="18">
        <v>76047</v>
      </c>
      <c r="Y2034" s="5">
        <v>3.0418799999999999</v>
      </c>
    </row>
    <row r="2035" spans="1:25" ht="42.75" x14ac:dyDescent="0.4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20">
        <v>158</v>
      </c>
      <c r="M2035" t="b">
        <v>1</v>
      </c>
      <c r="N2035" t="s">
        <v>8295</v>
      </c>
      <c r="O2035" s="5">
        <f t="shared" si="155"/>
        <v>1.7867599999999999</v>
      </c>
      <c r="P2035" s="18">
        <f t="shared" si="156"/>
        <v>282.71518987341773</v>
      </c>
      <c r="Q2035" t="s">
        <v>8320</v>
      </c>
      <c r="R2035" t="s">
        <v>8350</v>
      </c>
      <c r="S2035" s="10">
        <f t="shared" si="157"/>
        <v>41725.082384259258</v>
      </c>
      <c r="T2035" s="11">
        <f t="shared" si="158"/>
        <v>41755.082384259258</v>
      </c>
      <c r="U2035">
        <f t="shared" si="159"/>
        <v>30</v>
      </c>
      <c r="W2035" s="20">
        <v>158</v>
      </c>
      <c r="X2035" s="18">
        <v>44669</v>
      </c>
      <c r="Y2035" s="5">
        <v>1.7867599999999999</v>
      </c>
    </row>
    <row r="2036" spans="1:25" ht="42.75" hidden="1" x14ac:dyDescent="0.4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20">
        <v>508</v>
      </c>
      <c r="M2036" t="b">
        <v>1</v>
      </c>
      <c r="N2036" t="s">
        <v>8295</v>
      </c>
      <c r="O2036" s="5">
        <f t="shared" si="155"/>
        <v>3.868199871794872</v>
      </c>
      <c r="P2036" s="18">
        <f t="shared" si="156"/>
        <v>593.93620078740162</v>
      </c>
      <c r="Q2036" t="s">
        <v>8320</v>
      </c>
      <c r="R2036" t="s">
        <v>8350</v>
      </c>
      <c r="S2036" s="10">
        <f t="shared" si="157"/>
        <v>42076.130011574074</v>
      </c>
      <c r="T2036" s="11">
        <f t="shared" si="158"/>
        <v>42131.290277777778</v>
      </c>
      <c r="U2036">
        <f t="shared" si="159"/>
        <v>55</v>
      </c>
      <c r="W2036" s="20">
        <v>508</v>
      </c>
      <c r="X2036" s="18">
        <v>301719.59000000003</v>
      </c>
      <c r="Y2036" s="5">
        <v>3.868199871794872</v>
      </c>
    </row>
    <row r="2037" spans="1:25" ht="42.75" hidden="1" x14ac:dyDescent="0.4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20">
        <v>644</v>
      </c>
      <c r="M2037" t="b">
        <v>1</v>
      </c>
      <c r="N2037" t="s">
        <v>8295</v>
      </c>
      <c r="O2037" s="5">
        <f t="shared" si="155"/>
        <v>2.1103642500000004</v>
      </c>
      <c r="P2037" s="18">
        <f t="shared" si="156"/>
        <v>262.15704968944101</v>
      </c>
      <c r="Q2037" t="s">
        <v>8320</v>
      </c>
      <c r="R2037" t="s">
        <v>8350</v>
      </c>
      <c r="S2037" s="10">
        <f t="shared" si="157"/>
        <v>42311.625081018516</v>
      </c>
      <c r="T2037" s="11">
        <f t="shared" si="158"/>
        <v>42357.041666666672</v>
      </c>
      <c r="U2037">
        <f t="shared" si="159"/>
        <v>46</v>
      </c>
      <c r="W2037" s="20">
        <v>644</v>
      </c>
      <c r="X2037" s="18">
        <v>168829.14</v>
      </c>
      <c r="Y2037" s="5">
        <v>2.1103642500000004</v>
      </c>
    </row>
    <row r="2038" spans="1:25" ht="42.75" hidden="1" x14ac:dyDescent="0.4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20">
        <v>848</v>
      </c>
      <c r="M2038" t="b">
        <v>1</v>
      </c>
      <c r="N2038" t="s">
        <v>8295</v>
      </c>
      <c r="O2038" s="5">
        <f t="shared" si="155"/>
        <v>1.3166833333333334</v>
      </c>
      <c r="P2038" s="18">
        <f t="shared" si="156"/>
        <v>46.580778301886795</v>
      </c>
      <c r="Q2038" t="s">
        <v>8320</v>
      </c>
      <c r="R2038" t="s">
        <v>8350</v>
      </c>
      <c r="S2038" s="10">
        <f t="shared" si="157"/>
        <v>41738.864803240744</v>
      </c>
      <c r="T2038" s="11">
        <f t="shared" si="158"/>
        <v>41768.864803240744</v>
      </c>
      <c r="U2038">
        <f t="shared" si="159"/>
        <v>30</v>
      </c>
      <c r="W2038" s="20">
        <v>848</v>
      </c>
      <c r="X2038" s="18">
        <v>39500.5</v>
      </c>
      <c r="Y2038" s="5">
        <v>1.3166833333333334</v>
      </c>
    </row>
    <row r="2039" spans="1:25" ht="42.75" hidden="1" x14ac:dyDescent="0.4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20">
        <v>429</v>
      </c>
      <c r="M2039" t="b">
        <v>1</v>
      </c>
      <c r="N2039" t="s">
        <v>8295</v>
      </c>
      <c r="O2039" s="5">
        <f t="shared" si="155"/>
        <v>3.0047639999999998</v>
      </c>
      <c r="P2039" s="18">
        <f t="shared" si="156"/>
        <v>70.041118881118877</v>
      </c>
      <c r="Q2039" t="s">
        <v>8320</v>
      </c>
      <c r="R2039" t="s">
        <v>8350</v>
      </c>
      <c r="S2039" s="10">
        <f t="shared" si="157"/>
        <v>41578.210104166668</v>
      </c>
      <c r="T2039" s="11">
        <f t="shared" si="158"/>
        <v>41638.251770833333</v>
      </c>
      <c r="U2039">
        <f t="shared" si="159"/>
        <v>60</v>
      </c>
      <c r="W2039" s="20">
        <v>429</v>
      </c>
      <c r="X2039" s="18">
        <v>30047.64</v>
      </c>
      <c r="Y2039" s="5">
        <v>3.0047639999999998</v>
      </c>
    </row>
    <row r="2040" spans="1:25" ht="42.75" x14ac:dyDescent="0.4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20">
        <v>204</v>
      </c>
      <c r="M2040" t="b">
        <v>1</v>
      </c>
      <c r="N2040" t="s">
        <v>8295</v>
      </c>
      <c r="O2040" s="5">
        <f t="shared" si="155"/>
        <v>4.2051249999999998</v>
      </c>
      <c r="P2040" s="18">
        <f t="shared" si="156"/>
        <v>164.90686274509804</v>
      </c>
      <c r="Q2040" t="s">
        <v>8320</v>
      </c>
      <c r="R2040" t="s">
        <v>8350</v>
      </c>
      <c r="S2040" s="10">
        <f t="shared" si="157"/>
        <v>41424.27107638889</v>
      </c>
      <c r="T2040" s="11">
        <f t="shared" si="158"/>
        <v>41456.75</v>
      </c>
      <c r="U2040">
        <f t="shared" si="159"/>
        <v>32</v>
      </c>
      <c r="W2040" s="20">
        <v>204</v>
      </c>
      <c r="X2040" s="18">
        <v>33641</v>
      </c>
      <c r="Y2040" s="5">
        <v>4.2051249999999998</v>
      </c>
    </row>
    <row r="2041" spans="1:25" ht="28.5" x14ac:dyDescent="0.4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20">
        <v>379</v>
      </c>
      <c r="M2041" t="b">
        <v>1</v>
      </c>
      <c r="N2041" t="s">
        <v>8295</v>
      </c>
      <c r="O2041" s="5">
        <f t="shared" si="155"/>
        <v>1.362168</v>
      </c>
      <c r="P2041" s="18">
        <f t="shared" si="156"/>
        <v>449.26385224274406</v>
      </c>
      <c r="Q2041" t="s">
        <v>8320</v>
      </c>
      <c r="R2041" t="s">
        <v>8350</v>
      </c>
      <c r="S2041" s="10">
        <f t="shared" si="157"/>
        <v>42675.438946759255</v>
      </c>
      <c r="T2041" s="11">
        <f t="shared" si="158"/>
        <v>42705.207638888889</v>
      </c>
      <c r="U2041">
        <f t="shared" si="159"/>
        <v>30</v>
      </c>
      <c r="W2041" s="20">
        <v>379</v>
      </c>
      <c r="X2041" s="18">
        <v>170271</v>
      </c>
      <c r="Y2041" s="5">
        <v>1.362168</v>
      </c>
    </row>
    <row r="2042" spans="1:25" ht="28.5" x14ac:dyDescent="0.4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20">
        <v>271</v>
      </c>
      <c r="M2042" t="b">
        <v>1</v>
      </c>
      <c r="N2042" t="s">
        <v>8295</v>
      </c>
      <c r="O2042" s="5">
        <f t="shared" si="155"/>
        <v>2.4817133333333334</v>
      </c>
      <c r="P2042" s="18">
        <f t="shared" si="156"/>
        <v>27.472841328413285</v>
      </c>
      <c r="Q2042" t="s">
        <v>8320</v>
      </c>
      <c r="R2042" t="s">
        <v>8350</v>
      </c>
      <c r="S2042" s="10">
        <f t="shared" si="157"/>
        <v>41578.927118055559</v>
      </c>
      <c r="T2042" s="11">
        <f t="shared" si="158"/>
        <v>41593.968784722223</v>
      </c>
      <c r="U2042">
        <f t="shared" si="159"/>
        <v>15</v>
      </c>
      <c r="W2042" s="20">
        <v>271</v>
      </c>
      <c r="X2042" s="18">
        <v>7445.14</v>
      </c>
      <c r="Y2042" s="5">
        <v>2.4817133333333334</v>
      </c>
    </row>
    <row r="2043" spans="1:25" ht="42.75" x14ac:dyDescent="0.4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20">
        <v>120</v>
      </c>
      <c r="M2043" t="b">
        <v>1</v>
      </c>
      <c r="N2043" t="s">
        <v>8295</v>
      </c>
      <c r="O2043" s="5">
        <f t="shared" si="155"/>
        <v>1.8186315789473684</v>
      </c>
      <c r="P2043" s="18">
        <f t="shared" si="156"/>
        <v>143.97499999999999</v>
      </c>
      <c r="Q2043" t="s">
        <v>8320</v>
      </c>
      <c r="R2043" t="s">
        <v>8350</v>
      </c>
      <c r="S2043" s="10">
        <f t="shared" si="157"/>
        <v>42654.525775462964</v>
      </c>
      <c r="T2043" s="11">
        <f t="shared" si="158"/>
        <v>42684.567442129628</v>
      </c>
      <c r="U2043">
        <f t="shared" si="159"/>
        <v>30</v>
      </c>
      <c r="W2043" s="20">
        <v>120</v>
      </c>
      <c r="X2043" s="18">
        <v>17277</v>
      </c>
      <c r="Y2043" s="5">
        <v>1.8186315789473684</v>
      </c>
    </row>
    <row r="2044" spans="1:25" ht="42.75" x14ac:dyDescent="0.4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20">
        <v>140</v>
      </c>
      <c r="M2044" t="b">
        <v>1</v>
      </c>
      <c r="N2044" t="s">
        <v>8295</v>
      </c>
      <c r="O2044" s="5">
        <f t="shared" si="155"/>
        <v>1.2353000000000001</v>
      </c>
      <c r="P2044" s="18">
        <f t="shared" si="156"/>
        <v>88.23571428571428</v>
      </c>
      <c r="Q2044" t="s">
        <v>8320</v>
      </c>
      <c r="R2044" t="s">
        <v>8350</v>
      </c>
      <c r="S2044" s="10">
        <f t="shared" si="157"/>
        <v>42331.708032407405</v>
      </c>
      <c r="T2044" s="11">
        <f t="shared" si="158"/>
        <v>42391.708032407405</v>
      </c>
      <c r="U2044">
        <f t="shared" si="159"/>
        <v>60</v>
      </c>
      <c r="W2044" s="20">
        <v>140</v>
      </c>
      <c r="X2044" s="18">
        <v>12353</v>
      </c>
      <c r="Y2044" s="5">
        <v>1.2353000000000001</v>
      </c>
    </row>
    <row r="2045" spans="1:25" ht="42.75" x14ac:dyDescent="0.4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20">
        <v>193</v>
      </c>
      <c r="M2045" t="b">
        <v>1</v>
      </c>
      <c r="N2045" t="s">
        <v>8295</v>
      </c>
      <c r="O2045" s="5">
        <f t="shared" si="155"/>
        <v>5.0620938628158845</v>
      </c>
      <c r="P2045" s="18">
        <f t="shared" si="156"/>
        <v>36.326424870466319</v>
      </c>
      <c r="Q2045" t="s">
        <v>8320</v>
      </c>
      <c r="R2045" t="s">
        <v>8350</v>
      </c>
      <c r="S2045" s="10">
        <f t="shared" si="157"/>
        <v>42661.176817129628</v>
      </c>
      <c r="T2045" s="11">
        <f t="shared" si="158"/>
        <v>42715.207638888889</v>
      </c>
      <c r="U2045">
        <f t="shared" si="159"/>
        <v>54</v>
      </c>
      <c r="W2045" s="20">
        <v>193</v>
      </c>
      <c r="X2045" s="18">
        <v>7011</v>
      </c>
      <c r="Y2045" s="5">
        <v>5.0620938628158845</v>
      </c>
    </row>
    <row r="2046" spans="1:25" ht="42.75" x14ac:dyDescent="0.4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20">
        <v>180</v>
      </c>
      <c r="M2046" t="b">
        <v>1</v>
      </c>
      <c r="N2046" t="s">
        <v>8295</v>
      </c>
      <c r="O2046" s="5">
        <f t="shared" si="155"/>
        <v>1.0821333333333334</v>
      </c>
      <c r="P2046" s="18">
        <f t="shared" si="156"/>
        <v>90.177777777777777</v>
      </c>
      <c r="Q2046" t="s">
        <v>8320</v>
      </c>
      <c r="R2046" t="s">
        <v>8350</v>
      </c>
      <c r="S2046" s="10">
        <f t="shared" si="157"/>
        <v>42138.684189814812</v>
      </c>
      <c r="T2046" s="11">
        <f t="shared" si="158"/>
        <v>42168.684189814812</v>
      </c>
      <c r="U2046">
        <f t="shared" si="159"/>
        <v>30</v>
      </c>
      <c r="W2046" s="20">
        <v>180</v>
      </c>
      <c r="X2046" s="18">
        <v>16232</v>
      </c>
      <c r="Y2046" s="5">
        <v>1.0821333333333334</v>
      </c>
    </row>
    <row r="2047" spans="1:25" ht="42.75" x14ac:dyDescent="0.4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20">
        <v>263</v>
      </c>
      <c r="M2047" t="b">
        <v>1</v>
      </c>
      <c r="N2047" t="s">
        <v>8295</v>
      </c>
      <c r="O2047" s="5">
        <f t="shared" si="155"/>
        <v>8.1918387755102042</v>
      </c>
      <c r="P2047" s="18">
        <f t="shared" si="156"/>
        <v>152.62361216730039</v>
      </c>
      <c r="Q2047" t="s">
        <v>8320</v>
      </c>
      <c r="R2047" t="s">
        <v>8350</v>
      </c>
      <c r="S2047" s="10">
        <f t="shared" si="157"/>
        <v>41069.088506944441</v>
      </c>
      <c r="T2047" s="11">
        <f t="shared" si="158"/>
        <v>41099.088506944441</v>
      </c>
      <c r="U2047">
        <f t="shared" si="159"/>
        <v>30</v>
      </c>
      <c r="W2047" s="20">
        <v>263</v>
      </c>
      <c r="X2047" s="18">
        <v>40140.01</v>
      </c>
      <c r="Y2047" s="5">
        <v>8.1918387755102042</v>
      </c>
    </row>
    <row r="2048" spans="1:25" ht="42.75" x14ac:dyDescent="0.4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20">
        <v>217</v>
      </c>
      <c r="M2048" t="b">
        <v>1</v>
      </c>
      <c r="N2048" t="s">
        <v>8295</v>
      </c>
      <c r="O2048" s="5">
        <f t="shared" si="155"/>
        <v>1.2110000000000001</v>
      </c>
      <c r="P2048" s="18">
        <f t="shared" si="156"/>
        <v>55.806451612903224</v>
      </c>
      <c r="Q2048" t="s">
        <v>8320</v>
      </c>
      <c r="R2048" t="s">
        <v>8350</v>
      </c>
      <c r="S2048" s="10">
        <f t="shared" si="157"/>
        <v>41387.171805555554</v>
      </c>
      <c r="T2048" s="11">
        <f t="shared" si="158"/>
        <v>41417.171805555554</v>
      </c>
      <c r="U2048">
        <f t="shared" si="159"/>
        <v>30</v>
      </c>
      <c r="W2048" s="20">
        <v>217</v>
      </c>
      <c r="X2048" s="18">
        <v>12110</v>
      </c>
      <c r="Y2048" s="5">
        <v>1.2110000000000001</v>
      </c>
    </row>
    <row r="2049" spans="1:25" ht="42.75" hidden="1" x14ac:dyDescent="0.4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20">
        <v>443</v>
      </c>
      <c r="M2049" t="b">
        <v>1</v>
      </c>
      <c r="N2049" t="s">
        <v>8295</v>
      </c>
      <c r="O2049" s="5">
        <f t="shared" si="155"/>
        <v>1.0299897959183673</v>
      </c>
      <c r="P2049" s="18">
        <f t="shared" si="156"/>
        <v>227.85327313769753</v>
      </c>
      <c r="Q2049" t="s">
        <v>8320</v>
      </c>
      <c r="R2049" t="s">
        <v>8350</v>
      </c>
      <c r="S2049" s="10">
        <f t="shared" si="157"/>
        <v>42081.903587962966</v>
      </c>
      <c r="T2049" s="11">
        <f t="shared" si="158"/>
        <v>42111</v>
      </c>
      <c r="U2049">
        <f t="shared" si="159"/>
        <v>30</v>
      </c>
      <c r="W2049" s="20">
        <v>443</v>
      </c>
      <c r="X2049" s="18">
        <v>100939</v>
      </c>
      <c r="Y2049" s="5">
        <v>1.0299897959183673</v>
      </c>
    </row>
    <row r="2050" spans="1:25" ht="42.75" hidden="1" x14ac:dyDescent="0.4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20">
        <v>1373</v>
      </c>
      <c r="M2050" t="b">
        <v>1</v>
      </c>
      <c r="N2050" t="s">
        <v>8295</v>
      </c>
      <c r="O2050" s="5">
        <f t="shared" si="155"/>
        <v>1.4833229411764706</v>
      </c>
      <c r="P2050" s="18">
        <f t="shared" si="156"/>
        <v>91.82989803350327</v>
      </c>
      <c r="Q2050" t="s">
        <v>8320</v>
      </c>
      <c r="R2050" t="s">
        <v>8350</v>
      </c>
      <c r="S2050" s="10">
        <f t="shared" si="157"/>
        <v>41387.651516203703</v>
      </c>
      <c r="T2050" s="11">
        <f t="shared" si="158"/>
        <v>41417.651516203703</v>
      </c>
      <c r="U2050">
        <f t="shared" si="159"/>
        <v>30</v>
      </c>
      <c r="W2050" s="20">
        <v>1373</v>
      </c>
      <c r="X2050" s="18">
        <v>126082.45</v>
      </c>
      <c r="Y2050" s="5">
        <v>1.4833229411764706</v>
      </c>
    </row>
    <row r="2051" spans="1:25" hidden="1" x14ac:dyDescent="0.4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20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18">
        <f t="shared" ref="P2051:P2114" si="161">E2051/L2051</f>
        <v>80.991037735849048</v>
      </c>
      <c r="Q2051" t="s">
        <v>8320</v>
      </c>
      <c r="R2051" t="s">
        <v>8350</v>
      </c>
      <c r="S2051" s="10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_xlfn.DAYS(T2051,S2051)</f>
        <v>35</v>
      </c>
      <c r="W2051" s="20">
        <v>742</v>
      </c>
      <c r="X2051" s="18">
        <v>60095.35</v>
      </c>
      <c r="Y2051" s="5">
        <v>1.2019070000000001</v>
      </c>
    </row>
    <row r="2052" spans="1:25" ht="42.75" x14ac:dyDescent="0.4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20">
        <v>170</v>
      </c>
      <c r="M2052" t="b">
        <v>1</v>
      </c>
      <c r="N2052" t="s">
        <v>8295</v>
      </c>
      <c r="O2052" s="5">
        <f t="shared" si="160"/>
        <v>4.7327000000000004</v>
      </c>
      <c r="P2052" s="18">
        <f t="shared" si="161"/>
        <v>278.39411764705881</v>
      </c>
      <c r="Q2052" t="s">
        <v>8320</v>
      </c>
      <c r="R2052" t="s">
        <v>8350</v>
      </c>
      <c r="S2052" s="10">
        <f t="shared" si="162"/>
        <v>42115.071504629625</v>
      </c>
      <c r="T2052" s="11">
        <f t="shared" si="163"/>
        <v>42155.071504629625</v>
      </c>
      <c r="U2052">
        <f t="shared" si="164"/>
        <v>40</v>
      </c>
      <c r="W2052" s="20">
        <v>170</v>
      </c>
      <c r="X2052" s="18">
        <v>47327</v>
      </c>
      <c r="Y2052" s="5">
        <v>4.7327000000000004</v>
      </c>
    </row>
    <row r="2053" spans="1:25" ht="42.75" x14ac:dyDescent="0.4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20">
        <v>242</v>
      </c>
      <c r="M2053" t="b">
        <v>1</v>
      </c>
      <c r="N2053" t="s">
        <v>8295</v>
      </c>
      <c r="O2053" s="5">
        <f t="shared" si="160"/>
        <v>1.303625</v>
      </c>
      <c r="P2053" s="18">
        <f t="shared" si="161"/>
        <v>43.095041322314053</v>
      </c>
      <c r="Q2053" t="s">
        <v>8320</v>
      </c>
      <c r="R2053" t="s">
        <v>8350</v>
      </c>
      <c r="S2053" s="10">
        <f t="shared" si="162"/>
        <v>41604.022418981483</v>
      </c>
      <c r="T2053" s="11">
        <f t="shared" si="163"/>
        <v>41634.022418981483</v>
      </c>
      <c r="U2053">
        <f t="shared" si="164"/>
        <v>30</v>
      </c>
      <c r="W2053" s="20">
        <v>242</v>
      </c>
      <c r="X2053" s="18">
        <v>10429</v>
      </c>
      <c r="Y2053" s="5">
        <v>1.303625</v>
      </c>
    </row>
    <row r="2054" spans="1:25" ht="42.75" hidden="1" x14ac:dyDescent="0.4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20">
        <v>541</v>
      </c>
      <c r="M2054" t="b">
        <v>1</v>
      </c>
      <c r="N2054" t="s">
        <v>8295</v>
      </c>
      <c r="O2054" s="5">
        <f t="shared" si="160"/>
        <v>3.5304799999999998</v>
      </c>
      <c r="P2054" s="18">
        <f t="shared" si="161"/>
        <v>326.29205175600737</v>
      </c>
      <c r="Q2054" t="s">
        <v>8320</v>
      </c>
      <c r="R2054" t="s">
        <v>8350</v>
      </c>
      <c r="S2054" s="10">
        <f t="shared" si="162"/>
        <v>42375.08394675926</v>
      </c>
      <c r="T2054" s="11">
        <f t="shared" si="163"/>
        <v>42420.08394675926</v>
      </c>
      <c r="U2054">
        <f t="shared" si="164"/>
        <v>45</v>
      </c>
      <c r="W2054" s="20">
        <v>541</v>
      </c>
      <c r="X2054" s="18">
        <v>176524</v>
      </c>
      <c r="Y2054" s="5">
        <v>3.5304799999999998</v>
      </c>
    </row>
    <row r="2055" spans="1:25" ht="42.75" x14ac:dyDescent="0.4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20">
        <v>121</v>
      </c>
      <c r="M2055" t="b">
        <v>1</v>
      </c>
      <c r="N2055" t="s">
        <v>8295</v>
      </c>
      <c r="O2055" s="5">
        <f t="shared" si="160"/>
        <v>1.0102</v>
      </c>
      <c r="P2055" s="18">
        <f t="shared" si="161"/>
        <v>41.743801652892564</v>
      </c>
      <c r="Q2055" t="s">
        <v>8320</v>
      </c>
      <c r="R2055" t="s">
        <v>8350</v>
      </c>
      <c r="S2055" s="10">
        <f t="shared" si="162"/>
        <v>42303.617488425924</v>
      </c>
      <c r="T2055" s="11">
        <f t="shared" si="163"/>
        <v>42333.659155092595</v>
      </c>
      <c r="U2055">
        <f t="shared" si="164"/>
        <v>30</v>
      </c>
      <c r="W2055" s="20">
        <v>121</v>
      </c>
      <c r="X2055" s="18">
        <v>5051</v>
      </c>
      <c r="Y2055" s="5">
        <v>1.0102</v>
      </c>
    </row>
    <row r="2056" spans="1:25" ht="42.75" hidden="1" x14ac:dyDescent="0.4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20">
        <v>621</v>
      </c>
      <c r="M2056" t="b">
        <v>1</v>
      </c>
      <c r="N2056" t="s">
        <v>8295</v>
      </c>
      <c r="O2056" s="5">
        <f t="shared" si="160"/>
        <v>1.1359142857142857</v>
      </c>
      <c r="P2056" s="18">
        <f t="shared" si="161"/>
        <v>64.020933977455712</v>
      </c>
      <c r="Q2056" t="s">
        <v>8320</v>
      </c>
      <c r="R2056" t="s">
        <v>8350</v>
      </c>
      <c r="S2056" s="10">
        <f t="shared" si="162"/>
        <v>41731.520949074074</v>
      </c>
      <c r="T2056" s="11">
        <f t="shared" si="163"/>
        <v>41761.520949074074</v>
      </c>
      <c r="U2056">
        <f t="shared" si="164"/>
        <v>30</v>
      </c>
      <c r="W2056" s="20">
        <v>621</v>
      </c>
      <c r="X2056" s="18">
        <v>39757</v>
      </c>
      <c r="Y2056" s="5">
        <v>1.1359142857142857</v>
      </c>
    </row>
    <row r="2057" spans="1:25" ht="42.75" x14ac:dyDescent="0.4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20">
        <v>101</v>
      </c>
      <c r="M2057" t="b">
        <v>1</v>
      </c>
      <c r="N2057" t="s">
        <v>8295</v>
      </c>
      <c r="O2057" s="5">
        <f t="shared" si="160"/>
        <v>1.6741666666666666</v>
      </c>
      <c r="P2057" s="18">
        <f t="shared" si="161"/>
        <v>99.455445544554451</v>
      </c>
      <c r="Q2057" t="s">
        <v>8320</v>
      </c>
      <c r="R2057" t="s">
        <v>8350</v>
      </c>
      <c r="S2057" s="10">
        <f t="shared" si="162"/>
        <v>41946.674108796295</v>
      </c>
      <c r="T2057" s="11">
        <f t="shared" si="163"/>
        <v>41976.166666666672</v>
      </c>
      <c r="U2057">
        <f t="shared" si="164"/>
        <v>30</v>
      </c>
      <c r="W2057" s="20">
        <v>101</v>
      </c>
      <c r="X2057" s="18">
        <v>10045</v>
      </c>
      <c r="Y2057" s="5">
        <v>1.6741666666666666</v>
      </c>
    </row>
    <row r="2058" spans="1:25" ht="42.75" hidden="1" x14ac:dyDescent="0.4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20">
        <v>554</v>
      </c>
      <c r="M2058" t="b">
        <v>1</v>
      </c>
      <c r="N2058" t="s">
        <v>8295</v>
      </c>
      <c r="O2058" s="5">
        <f t="shared" si="160"/>
        <v>1.5345200000000001</v>
      </c>
      <c r="P2058" s="18">
        <f t="shared" si="161"/>
        <v>138.49458483754512</v>
      </c>
      <c r="Q2058" t="s">
        <v>8320</v>
      </c>
      <c r="R2058" t="s">
        <v>8350</v>
      </c>
      <c r="S2058" s="10">
        <f t="shared" si="162"/>
        <v>41351.76090277778</v>
      </c>
      <c r="T2058" s="11">
        <f t="shared" si="163"/>
        <v>41381.76090277778</v>
      </c>
      <c r="U2058">
        <f t="shared" si="164"/>
        <v>30</v>
      </c>
      <c r="W2058" s="20">
        <v>554</v>
      </c>
      <c r="X2058" s="18">
        <v>76726</v>
      </c>
      <c r="Y2058" s="5">
        <v>1.5345200000000001</v>
      </c>
    </row>
    <row r="2059" spans="1:25" ht="42.75" hidden="1" x14ac:dyDescent="0.4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20">
        <v>666</v>
      </c>
      <c r="M2059" t="b">
        <v>1</v>
      </c>
      <c r="N2059" t="s">
        <v>8295</v>
      </c>
      <c r="O2059" s="5">
        <f t="shared" si="160"/>
        <v>2.022322</v>
      </c>
      <c r="P2059" s="18">
        <f t="shared" si="161"/>
        <v>45.547792792792798</v>
      </c>
      <c r="Q2059" t="s">
        <v>8320</v>
      </c>
      <c r="R2059" t="s">
        <v>8350</v>
      </c>
      <c r="S2059" s="10">
        <f t="shared" si="162"/>
        <v>42396.494583333333</v>
      </c>
      <c r="T2059" s="11">
        <f t="shared" si="163"/>
        <v>42426.494583333333</v>
      </c>
      <c r="U2059">
        <f t="shared" si="164"/>
        <v>30</v>
      </c>
      <c r="W2059" s="20">
        <v>666</v>
      </c>
      <c r="X2059" s="18">
        <v>30334.83</v>
      </c>
      <c r="Y2059" s="5">
        <v>2.022322</v>
      </c>
    </row>
    <row r="2060" spans="1:25" ht="28.5" hidden="1" x14ac:dyDescent="0.4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20">
        <v>410</v>
      </c>
      <c r="M2060" t="b">
        <v>1</v>
      </c>
      <c r="N2060" t="s">
        <v>8295</v>
      </c>
      <c r="O2060" s="5">
        <f t="shared" si="160"/>
        <v>1.6828125</v>
      </c>
      <c r="P2060" s="18">
        <f t="shared" si="161"/>
        <v>10.507317073170732</v>
      </c>
      <c r="Q2060" t="s">
        <v>8320</v>
      </c>
      <c r="R2060" t="s">
        <v>8350</v>
      </c>
      <c r="S2060" s="10">
        <f t="shared" si="162"/>
        <v>42026.370717592596</v>
      </c>
      <c r="T2060" s="11">
        <f t="shared" si="163"/>
        <v>42065.833333333328</v>
      </c>
      <c r="U2060">
        <f t="shared" si="164"/>
        <v>39</v>
      </c>
      <c r="W2060" s="20">
        <v>410</v>
      </c>
      <c r="X2060" s="18">
        <v>4308</v>
      </c>
      <c r="Y2060" s="5">
        <v>1.6828125</v>
      </c>
    </row>
    <row r="2061" spans="1:25" ht="42.75" x14ac:dyDescent="0.4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20">
        <v>375</v>
      </c>
      <c r="M2061" t="b">
        <v>1</v>
      </c>
      <c r="N2061" t="s">
        <v>8295</v>
      </c>
      <c r="O2061" s="5">
        <f t="shared" si="160"/>
        <v>1.4345666666666668</v>
      </c>
      <c r="P2061" s="18">
        <f t="shared" si="161"/>
        <v>114.76533333333333</v>
      </c>
      <c r="Q2061" t="s">
        <v>8320</v>
      </c>
      <c r="R2061" t="s">
        <v>8350</v>
      </c>
      <c r="S2061" s="10">
        <f t="shared" si="162"/>
        <v>42361.602476851855</v>
      </c>
      <c r="T2061" s="11">
        <f t="shared" si="163"/>
        <v>42400.915972222225</v>
      </c>
      <c r="U2061">
        <f t="shared" si="164"/>
        <v>39</v>
      </c>
      <c r="W2061" s="20">
        <v>375</v>
      </c>
      <c r="X2061" s="18">
        <v>43037</v>
      </c>
      <c r="Y2061" s="5">
        <v>1.4345666666666668</v>
      </c>
    </row>
    <row r="2062" spans="1:25" ht="42.75" hidden="1" x14ac:dyDescent="0.4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20">
        <v>1364</v>
      </c>
      <c r="M2062" t="b">
        <v>1</v>
      </c>
      <c r="N2062" t="s">
        <v>8295</v>
      </c>
      <c r="O2062" s="5">
        <f t="shared" si="160"/>
        <v>1.964</v>
      </c>
      <c r="P2062" s="18">
        <f t="shared" si="161"/>
        <v>35.997067448680355</v>
      </c>
      <c r="Q2062" t="s">
        <v>8320</v>
      </c>
      <c r="R2062" t="s">
        <v>8350</v>
      </c>
      <c r="S2062" s="10">
        <f t="shared" si="162"/>
        <v>41783.642939814818</v>
      </c>
      <c r="T2062" s="11">
        <f t="shared" si="163"/>
        <v>41843.642939814818</v>
      </c>
      <c r="U2062">
        <f t="shared" si="164"/>
        <v>60</v>
      </c>
      <c r="W2062" s="20">
        <v>1364</v>
      </c>
      <c r="X2062" s="18">
        <v>49100</v>
      </c>
      <c r="Y2062" s="5">
        <v>1.964</v>
      </c>
    </row>
    <row r="2063" spans="1:25" ht="42.75" x14ac:dyDescent="0.4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20">
        <v>35</v>
      </c>
      <c r="M2063" t="b">
        <v>1</v>
      </c>
      <c r="N2063" t="s">
        <v>8295</v>
      </c>
      <c r="O2063" s="5">
        <f t="shared" si="160"/>
        <v>1.0791999999999999</v>
      </c>
      <c r="P2063" s="18">
        <f t="shared" si="161"/>
        <v>154.17142857142858</v>
      </c>
      <c r="Q2063" t="s">
        <v>8320</v>
      </c>
      <c r="R2063" t="s">
        <v>8350</v>
      </c>
      <c r="S2063" s="10">
        <f t="shared" si="162"/>
        <v>42705.764513888891</v>
      </c>
      <c r="T2063" s="11">
        <f t="shared" si="163"/>
        <v>42735.764513888891</v>
      </c>
      <c r="U2063">
        <f t="shared" si="164"/>
        <v>30</v>
      </c>
      <c r="W2063" s="20">
        <v>35</v>
      </c>
      <c r="X2063" s="18">
        <v>5396</v>
      </c>
      <c r="Y2063" s="5">
        <v>1.0791999999999999</v>
      </c>
    </row>
    <row r="2064" spans="1:25" ht="42.75" x14ac:dyDescent="0.4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20">
        <v>203</v>
      </c>
      <c r="M2064" t="b">
        <v>1</v>
      </c>
      <c r="N2064" t="s">
        <v>8295</v>
      </c>
      <c r="O2064" s="5">
        <f t="shared" si="160"/>
        <v>1.14977</v>
      </c>
      <c r="P2064" s="18">
        <f t="shared" si="161"/>
        <v>566.38916256157631</v>
      </c>
      <c r="Q2064" t="s">
        <v>8320</v>
      </c>
      <c r="R2064" t="s">
        <v>8350</v>
      </c>
      <c r="S2064" s="10">
        <f t="shared" si="162"/>
        <v>42423.3830787037</v>
      </c>
      <c r="T2064" s="11">
        <f t="shared" si="163"/>
        <v>42453.341412037036</v>
      </c>
      <c r="U2064">
        <f t="shared" si="164"/>
        <v>30</v>
      </c>
      <c r="W2064" s="20">
        <v>203</v>
      </c>
      <c r="X2064" s="18">
        <v>114977</v>
      </c>
      <c r="Y2064" s="5">
        <v>1.14977</v>
      </c>
    </row>
    <row r="2065" spans="1:25" ht="28.5" x14ac:dyDescent="0.4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20">
        <v>49</v>
      </c>
      <c r="M2065" t="b">
        <v>1</v>
      </c>
      <c r="N2065" t="s">
        <v>8295</v>
      </c>
      <c r="O2065" s="5">
        <f t="shared" si="160"/>
        <v>1.4804999999999999</v>
      </c>
      <c r="P2065" s="18">
        <f t="shared" si="161"/>
        <v>120.85714285714286</v>
      </c>
      <c r="Q2065" t="s">
        <v>8320</v>
      </c>
      <c r="R2065" t="s">
        <v>8350</v>
      </c>
      <c r="S2065" s="10">
        <f t="shared" si="162"/>
        <v>42472.73265046296</v>
      </c>
      <c r="T2065" s="11">
        <f t="shared" si="163"/>
        <v>42505.73265046296</v>
      </c>
      <c r="U2065">
        <f t="shared" si="164"/>
        <v>33</v>
      </c>
      <c r="W2065" s="20">
        <v>49</v>
      </c>
      <c r="X2065" s="18">
        <v>5922</v>
      </c>
      <c r="Y2065" s="5">
        <v>1.4804999999999999</v>
      </c>
    </row>
    <row r="2066" spans="1:25" ht="42.75" hidden="1" x14ac:dyDescent="0.4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20">
        <v>5812</v>
      </c>
      <c r="M2066" t="b">
        <v>1</v>
      </c>
      <c r="N2066" t="s">
        <v>8295</v>
      </c>
      <c r="O2066" s="5">
        <f t="shared" si="160"/>
        <v>1.9116676082790633</v>
      </c>
      <c r="P2066" s="18">
        <f t="shared" si="161"/>
        <v>86.163845492085343</v>
      </c>
      <c r="Q2066" t="s">
        <v>8320</v>
      </c>
      <c r="R2066" t="s">
        <v>8350</v>
      </c>
      <c r="S2066" s="10">
        <f t="shared" si="162"/>
        <v>41389.364849537036</v>
      </c>
      <c r="T2066" s="11">
        <f t="shared" si="163"/>
        <v>41425.5</v>
      </c>
      <c r="U2066">
        <f t="shared" si="164"/>
        <v>36</v>
      </c>
      <c r="W2066" s="20">
        <v>5812</v>
      </c>
      <c r="X2066" s="18">
        <v>500784.27</v>
      </c>
      <c r="Y2066" s="5">
        <v>1.9116676082790633</v>
      </c>
    </row>
    <row r="2067" spans="1:25" ht="42.75" hidden="1" x14ac:dyDescent="0.4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20">
        <v>1556</v>
      </c>
      <c r="M2067" t="b">
        <v>1</v>
      </c>
      <c r="N2067" t="s">
        <v>8295</v>
      </c>
      <c r="O2067" s="5">
        <f t="shared" si="160"/>
        <v>1.99215125</v>
      </c>
      <c r="P2067" s="18">
        <f t="shared" si="161"/>
        <v>51.212114395886893</v>
      </c>
      <c r="Q2067" t="s">
        <v>8320</v>
      </c>
      <c r="R2067" t="s">
        <v>8350</v>
      </c>
      <c r="S2067" s="10">
        <f t="shared" si="162"/>
        <v>41603.333668981482</v>
      </c>
      <c r="T2067" s="11">
        <f t="shared" si="163"/>
        <v>41633.333668981482</v>
      </c>
      <c r="U2067">
        <f t="shared" si="164"/>
        <v>30</v>
      </c>
      <c r="W2067" s="20">
        <v>1556</v>
      </c>
      <c r="X2067" s="18">
        <v>79686.05</v>
      </c>
      <c r="Y2067" s="5">
        <v>1.99215125</v>
      </c>
    </row>
    <row r="2068" spans="1:25" ht="42.75" x14ac:dyDescent="0.4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20">
        <v>65</v>
      </c>
      <c r="M2068" t="b">
        <v>1</v>
      </c>
      <c r="N2068" t="s">
        <v>8295</v>
      </c>
      <c r="O2068" s="5">
        <f t="shared" si="160"/>
        <v>2.1859999999999999</v>
      </c>
      <c r="P2068" s="18">
        <f t="shared" si="161"/>
        <v>67.261538461538464</v>
      </c>
      <c r="Q2068" t="s">
        <v>8320</v>
      </c>
      <c r="R2068" t="s">
        <v>8350</v>
      </c>
      <c r="S2068" s="10">
        <f t="shared" si="162"/>
        <v>41844.771793981483</v>
      </c>
      <c r="T2068" s="11">
        <f t="shared" si="163"/>
        <v>41874.771793981483</v>
      </c>
      <c r="U2068">
        <f t="shared" si="164"/>
        <v>30</v>
      </c>
      <c r="W2068" s="20">
        <v>65</v>
      </c>
      <c r="X2068" s="18">
        <v>4372</v>
      </c>
      <c r="Y2068" s="5">
        <v>2.1859999999999999</v>
      </c>
    </row>
    <row r="2069" spans="1:25" ht="42.75" x14ac:dyDescent="0.4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20">
        <v>10</v>
      </c>
      <c r="M2069" t="b">
        <v>1</v>
      </c>
      <c r="N2069" t="s">
        <v>8295</v>
      </c>
      <c r="O2069" s="5">
        <f t="shared" si="160"/>
        <v>1.2686868686868686</v>
      </c>
      <c r="P2069" s="18">
        <f t="shared" si="161"/>
        <v>62.8</v>
      </c>
      <c r="Q2069" t="s">
        <v>8320</v>
      </c>
      <c r="R2069" t="s">
        <v>8350</v>
      </c>
      <c r="S2069" s="10">
        <f t="shared" si="162"/>
        <v>42115.853888888887</v>
      </c>
      <c r="T2069" s="11">
        <f t="shared" si="163"/>
        <v>42148.853888888887</v>
      </c>
      <c r="U2069">
        <f t="shared" si="164"/>
        <v>33</v>
      </c>
      <c r="W2069" s="20">
        <v>10</v>
      </c>
      <c r="X2069" s="18">
        <v>628</v>
      </c>
      <c r="Y2069" s="5">
        <v>1.2686868686868686</v>
      </c>
    </row>
    <row r="2070" spans="1:25" ht="42.75" x14ac:dyDescent="0.4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20">
        <v>76</v>
      </c>
      <c r="M2070" t="b">
        <v>1</v>
      </c>
      <c r="N2070" t="s">
        <v>8295</v>
      </c>
      <c r="O2070" s="5">
        <f t="shared" si="160"/>
        <v>1.0522388</v>
      </c>
      <c r="P2070" s="18">
        <f t="shared" si="161"/>
        <v>346.13118421052633</v>
      </c>
      <c r="Q2070" t="s">
        <v>8320</v>
      </c>
      <c r="R2070" t="s">
        <v>8350</v>
      </c>
      <c r="S2070" s="10">
        <f t="shared" si="162"/>
        <v>42633.841608796298</v>
      </c>
      <c r="T2070" s="11">
        <f t="shared" si="163"/>
        <v>42663.841608796298</v>
      </c>
      <c r="U2070">
        <f t="shared" si="164"/>
        <v>30</v>
      </c>
      <c r="W2070" s="20">
        <v>76</v>
      </c>
      <c r="X2070" s="18">
        <v>26305.97</v>
      </c>
      <c r="Y2070" s="5">
        <v>1.0522388</v>
      </c>
    </row>
    <row r="2071" spans="1:25" ht="42.75" x14ac:dyDescent="0.4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20">
        <v>263</v>
      </c>
      <c r="M2071" t="b">
        <v>1</v>
      </c>
      <c r="N2071" t="s">
        <v>8295</v>
      </c>
      <c r="O2071" s="5">
        <f t="shared" si="160"/>
        <v>1.2840666000000001</v>
      </c>
      <c r="P2071" s="18">
        <f t="shared" si="161"/>
        <v>244.11912547528519</v>
      </c>
      <c r="Q2071" t="s">
        <v>8320</v>
      </c>
      <c r="R2071" t="s">
        <v>8350</v>
      </c>
      <c r="S2071" s="10">
        <f t="shared" si="162"/>
        <v>42340.972118055557</v>
      </c>
      <c r="T2071" s="11">
        <f t="shared" si="163"/>
        <v>42371.972118055557</v>
      </c>
      <c r="U2071">
        <f t="shared" si="164"/>
        <v>31</v>
      </c>
      <c r="W2071" s="20">
        <v>263</v>
      </c>
      <c r="X2071" s="18">
        <v>64203.33</v>
      </c>
      <c r="Y2071" s="5">
        <v>1.2840666000000001</v>
      </c>
    </row>
    <row r="2072" spans="1:25" ht="42.75" hidden="1" x14ac:dyDescent="0.4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20">
        <v>1530</v>
      </c>
      <c r="M2072" t="b">
        <v>1</v>
      </c>
      <c r="N2072" t="s">
        <v>8295</v>
      </c>
      <c r="O2072" s="5">
        <f t="shared" si="160"/>
        <v>3.1732719999999999</v>
      </c>
      <c r="P2072" s="18">
        <f t="shared" si="161"/>
        <v>259.25424836601309</v>
      </c>
      <c r="Q2072" t="s">
        <v>8320</v>
      </c>
      <c r="R2072" t="s">
        <v>8350</v>
      </c>
      <c r="S2072" s="10">
        <f t="shared" si="162"/>
        <v>42519.6565162037</v>
      </c>
      <c r="T2072" s="11">
        <f t="shared" si="163"/>
        <v>42549.6565162037</v>
      </c>
      <c r="U2072">
        <f t="shared" si="164"/>
        <v>30</v>
      </c>
      <c r="W2072" s="20">
        <v>1530</v>
      </c>
      <c r="X2072" s="18">
        <v>396659</v>
      </c>
      <c r="Y2072" s="5">
        <v>3.1732719999999999</v>
      </c>
    </row>
    <row r="2073" spans="1:25" ht="42.75" x14ac:dyDescent="0.4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20">
        <v>278</v>
      </c>
      <c r="M2073" t="b">
        <v>1</v>
      </c>
      <c r="N2073" t="s">
        <v>8295</v>
      </c>
      <c r="O2073" s="5">
        <f t="shared" si="160"/>
        <v>2.8073000000000001</v>
      </c>
      <c r="P2073" s="18">
        <f t="shared" si="161"/>
        <v>201.96402877697841</v>
      </c>
      <c r="Q2073" t="s">
        <v>8320</v>
      </c>
      <c r="R2073" t="s">
        <v>8350</v>
      </c>
      <c r="S2073" s="10">
        <f t="shared" si="162"/>
        <v>42600.278749999998</v>
      </c>
      <c r="T2073" s="11">
        <f t="shared" si="163"/>
        <v>42645.278749999998</v>
      </c>
      <c r="U2073">
        <f t="shared" si="164"/>
        <v>45</v>
      </c>
      <c r="W2073" s="20">
        <v>278</v>
      </c>
      <c r="X2073" s="18">
        <v>56146</v>
      </c>
      <c r="Y2073" s="5">
        <v>2.8073000000000001</v>
      </c>
    </row>
    <row r="2074" spans="1:25" ht="42.75" x14ac:dyDescent="0.4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20">
        <v>350</v>
      </c>
      <c r="M2074" t="b">
        <v>1</v>
      </c>
      <c r="N2074" t="s">
        <v>8295</v>
      </c>
      <c r="O2074" s="5">
        <f t="shared" si="160"/>
        <v>1.1073146853146854</v>
      </c>
      <c r="P2074" s="18">
        <f t="shared" si="161"/>
        <v>226.20857142857142</v>
      </c>
      <c r="Q2074" t="s">
        <v>8320</v>
      </c>
      <c r="R2074" t="s">
        <v>8350</v>
      </c>
      <c r="S2074" s="10">
        <f t="shared" si="162"/>
        <v>42467.581388888888</v>
      </c>
      <c r="T2074" s="11">
        <f t="shared" si="163"/>
        <v>42497.581388888888</v>
      </c>
      <c r="U2074">
        <f t="shared" si="164"/>
        <v>30</v>
      </c>
      <c r="W2074" s="20">
        <v>350</v>
      </c>
      <c r="X2074" s="18">
        <v>79173</v>
      </c>
      <c r="Y2074" s="5">
        <v>1.1073146853146854</v>
      </c>
    </row>
    <row r="2075" spans="1:25" ht="42.75" hidden="1" x14ac:dyDescent="0.4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20">
        <v>470</v>
      </c>
      <c r="M2075" t="b">
        <v>1</v>
      </c>
      <c r="N2075" t="s">
        <v>8295</v>
      </c>
      <c r="O2075" s="5">
        <f t="shared" si="160"/>
        <v>1.5260429999999998</v>
      </c>
      <c r="P2075" s="18">
        <f t="shared" si="161"/>
        <v>324.69</v>
      </c>
      <c r="Q2075" t="s">
        <v>8320</v>
      </c>
      <c r="R2075" t="s">
        <v>8350</v>
      </c>
      <c r="S2075" s="10">
        <f t="shared" si="162"/>
        <v>42087.668032407411</v>
      </c>
      <c r="T2075" s="11">
        <f t="shared" si="163"/>
        <v>42132.668032407411</v>
      </c>
      <c r="U2075">
        <f t="shared" si="164"/>
        <v>45</v>
      </c>
      <c r="W2075" s="20">
        <v>470</v>
      </c>
      <c r="X2075" s="18">
        <v>152604.29999999999</v>
      </c>
      <c r="Y2075" s="5">
        <v>1.5260429999999998</v>
      </c>
    </row>
    <row r="2076" spans="1:25" ht="28.5" x14ac:dyDescent="0.4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20">
        <v>3</v>
      </c>
      <c r="M2076" t="b">
        <v>1</v>
      </c>
      <c r="N2076" t="s">
        <v>8295</v>
      </c>
      <c r="O2076" s="5">
        <f t="shared" si="160"/>
        <v>1.0249999999999999</v>
      </c>
      <c r="P2076" s="18">
        <f t="shared" si="161"/>
        <v>205</v>
      </c>
      <c r="Q2076" t="s">
        <v>8320</v>
      </c>
      <c r="R2076" t="s">
        <v>8350</v>
      </c>
      <c r="S2076" s="10">
        <f t="shared" si="162"/>
        <v>42466.826180555552</v>
      </c>
      <c r="T2076" s="11">
        <f t="shared" si="163"/>
        <v>42496.826180555552</v>
      </c>
      <c r="U2076">
        <f t="shared" si="164"/>
        <v>30</v>
      </c>
      <c r="W2076" s="20">
        <v>3</v>
      </c>
      <c r="X2076" s="18">
        <v>615</v>
      </c>
      <c r="Y2076" s="5">
        <v>1.0249999999999999</v>
      </c>
    </row>
    <row r="2077" spans="1:25" ht="42.75" hidden="1" x14ac:dyDescent="0.4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20">
        <v>8200</v>
      </c>
      <c r="M2077" t="b">
        <v>1</v>
      </c>
      <c r="N2077" t="s">
        <v>8295</v>
      </c>
      <c r="O2077" s="5">
        <f t="shared" si="160"/>
        <v>16.783738373837384</v>
      </c>
      <c r="P2077" s="18">
        <f t="shared" si="161"/>
        <v>20.465926829268295</v>
      </c>
      <c r="Q2077" t="s">
        <v>8320</v>
      </c>
      <c r="R2077" t="s">
        <v>8350</v>
      </c>
      <c r="S2077" s="10">
        <f t="shared" si="162"/>
        <v>41450.681574074071</v>
      </c>
      <c r="T2077" s="11">
        <f t="shared" si="163"/>
        <v>41480.681574074071</v>
      </c>
      <c r="U2077">
        <f t="shared" si="164"/>
        <v>30</v>
      </c>
      <c r="W2077" s="20">
        <v>8200</v>
      </c>
      <c r="X2077" s="18">
        <v>167820.6</v>
      </c>
      <c r="Y2077" s="5">
        <v>16.783738373837384</v>
      </c>
    </row>
    <row r="2078" spans="1:25" ht="28.5" hidden="1" x14ac:dyDescent="0.4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20">
        <v>8359</v>
      </c>
      <c r="M2078" t="b">
        <v>1</v>
      </c>
      <c r="N2078" t="s">
        <v>8295</v>
      </c>
      <c r="O2078" s="5">
        <f t="shared" si="160"/>
        <v>5.4334915642458101</v>
      </c>
      <c r="P2078" s="18">
        <f t="shared" si="161"/>
        <v>116.35303146309367</v>
      </c>
      <c r="Q2078" t="s">
        <v>8320</v>
      </c>
      <c r="R2078" t="s">
        <v>8350</v>
      </c>
      <c r="S2078" s="10">
        <f t="shared" si="162"/>
        <v>41803.880659722221</v>
      </c>
      <c r="T2078" s="11">
        <f t="shared" si="163"/>
        <v>41843.880659722221</v>
      </c>
      <c r="U2078">
        <f t="shared" si="164"/>
        <v>40</v>
      </c>
      <c r="W2078" s="20">
        <v>8359</v>
      </c>
      <c r="X2078" s="18">
        <v>972594.99</v>
      </c>
      <c r="Y2078" s="5">
        <v>5.4334915642458101</v>
      </c>
    </row>
    <row r="2079" spans="1:25" ht="42.75" x14ac:dyDescent="0.4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20">
        <v>188</v>
      </c>
      <c r="M2079" t="b">
        <v>1</v>
      </c>
      <c r="N2079" t="s">
        <v>8295</v>
      </c>
      <c r="O2079" s="5">
        <f t="shared" si="160"/>
        <v>1.1550800000000001</v>
      </c>
      <c r="P2079" s="18">
        <f t="shared" si="161"/>
        <v>307.20212765957444</v>
      </c>
      <c r="Q2079" t="s">
        <v>8320</v>
      </c>
      <c r="R2079" t="s">
        <v>8350</v>
      </c>
      <c r="S2079" s="10">
        <f t="shared" si="162"/>
        <v>42103.042546296296</v>
      </c>
      <c r="T2079" s="11">
        <f t="shared" si="163"/>
        <v>42160.875</v>
      </c>
      <c r="U2079">
        <f t="shared" si="164"/>
        <v>57</v>
      </c>
      <c r="W2079" s="20">
        <v>188</v>
      </c>
      <c r="X2079" s="18">
        <v>57754</v>
      </c>
      <c r="Y2079" s="5">
        <v>1.1550800000000001</v>
      </c>
    </row>
    <row r="2080" spans="1:25" ht="42.75" x14ac:dyDescent="0.4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20">
        <v>48</v>
      </c>
      <c r="M2080" t="b">
        <v>1</v>
      </c>
      <c r="N2080" t="s">
        <v>8295</v>
      </c>
      <c r="O2080" s="5">
        <f t="shared" si="160"/>
        <v>1.3120499999999999</v>
      </c>
      <c r="P2080" s="18">
        <f t="shared" si="161"/>
        <v>546.6875</v>
      </c>
      <c r="Q2080" t="s">
        <v>8320</v>
      </c>
      <c r="R2080" t="s">
        <v>8350</v>
      </c>
      <c r="S2080" s="10">
        <f t="shared" si="162"/>
        <v>42692.771493055552</v>
      </c>
      <c r="T2080" s="11">
        <f t="shared" si="163"/>
        <v>42722.771493055552</v>
      </c>
      <c r="U2080">
        <f t="shared" si="164"/>
        <v>30</v>
      </c>
      <c r="W2080" s="20">
        <v>48</v>
      </c>
      <c r="X2080" s="18">
        <v>26241</v>
      </c>
      <c r="Y2080" s="5">
        <v>1.3120499999999999</v>
      </c>
    </row>
    <row r="2081" spans="1:25" ht="42.75" hidden="1" x14ac:dyDescent="0.4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20">
        <v>607</v>
      </c>
      <c r="M2081" t="b">
        <v>1</v>
      </c>
      <c r="N2081" t="s">
        <v>8295</v>
      </c>
      <c r="O2081" s="5">
        <f t="shared" si="160"/>
        <v>2.8816999999999999</v>
      </c>
      <c r="P2081" s="18">
        <f t="shared" si="161"/>
        <v>47.474464579901152</v>
      </c>
      <c r="Q2081" t="s">
        <v>8320</v>
      </c>
      <c r="R2081" t="s">
        <v>8350</v>
      </c>
      <c r="S2081" s="10">
        <f t="shared" si="162"/>
        <v>42150.71056712963</v>
      </c>
      <c r="T2081" s="11">
        <f t="shared" si="163"/>
        <v>42180.791666666672</v>
      </c>
      <c r="U2081">
        <f t="shared" si="164"/>
        <v>30</v>
      </c>
      <c r="W2081" s="20">
        <v>607</v>
      </c>
      <c r="X2081" s="18">
        <v>28817</v>
      </c>
      <c r="Y2081" s="5">
        <v>2.8816999999999999</v>
      </c>
    </row>
    <row r="2082" spans="1:25" ht="42.75" x14ac:dyDescent="0.4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20">
        <v>50</v>
      </c>
      <c r="M2082" t="b">
        <v>1</v>
      </c>
      <c r="N2082" t="s">
        <v>8295</v>
      </c>
      <c r="O2082" s="5">
        <f t="shared" si="160"/>
        <v>5.0780000000000003</v>
      </c>
      <c r="P2082" s="18">
        <f t="shared" si="161"/>
        <v>101.56</v>
      </c>
      <c r="Q2082" t="s">
        <v>8320</v>
      </c>
      <c r="R2082" t="s">
        <v>8350</v>
      </c>
      <c r="S2082" s="10">
        <f t="shared" si="162"/>
        <v>42289.957175925927</v>
      </c>
      <c r="T2082" s="11">
        <f t="shared" si="163"/>
        <v>42319.998842592591</v>
      </c>
      <c r="U2082">
        <f t="shared" si="164"/>
        <v>30</v>
      </c>
      <c r="W2082" s="20">
        <v>50</v>
      </c>
      <c r="X2082" s="18">
        <v>5078</v>
      </c>
      <c r="Y2082" s="5">
        <v>5.0780000000000003</v>
      </c>
    </row>
    <row r="2083" spans="1:25" ht="42.75" x14ac:dyDescent="0.4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20">
        <v>55</v>
      </c>
      <c r="M2083" t="b">
        <v>1</v>
      </c>
      <c r="N2083" t="s">
        <v>8279</v>
      </c>
      <c r="O2083" s="5">
        <f t="shared" si="160"/>
        <v>1.1457142857142857</v>
      </c>
      <c r="P2083" s="18">
        <f t="shared" si="161"/>
        <v>72.909090909090907</v>
      </c>
      <c r="Q2083" t="s">
        <v>8326</v>
      </c>
      <c r="R2083" t="s">
        <v>8330</v>
      </c>
      <c r="S2083" s="10">
        <f t="shared" si="162"/>
        <v>41004.156886574077</v>
      </c>
      <c r="T2083" s="11">
        <f t="shared" si="163"/>
        <v>41045.207638888889</v>
      </c>
      <c r="U2083">
        <f t="shared" si="164"/>
        <v>41</v>
      </c>
      <c r="W2083" s="20">
        <v>55</v>
      </c>
      <c r="X2083" s="18">
        <v>4010</v>
      </c>
      <c r="Y2083" s="5">
        <v>1.1457142857142857</v>
      </c>
    </row>
    <row r="2084" spans="1:25" ht="42.75" x14ac:dyDescent="0.4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20">
        <v>38</v>
      </c>
      <c r="M2084" t="b">
        <v>1</v>
      </c>
      <c r="N2084" t="s">
        <v>8279</v>
      </c>
      <c r="O2084" s="5">
        <f t="shared" si="160"/>
        <v>1.1073333333333333</v>
      </c>
      <c r="P2084" s="18">
        <f t="shared" si="161"/>
        <v>43.710526315789473</v>
      </c>
      <c r="Q2084" t="s">
        <v>8326</v>
      </c>
      <c r="R2084" t="s">
        <v>8330</v>
      </c>
      <c r="S2084" s="10">
        <f t="shared" si="162"/>
        <v>40811.120324074072</v>
      </c>
      <c r="T2084" s="11">
        <f t="shared" si="163"/>
        <v>40871.161990740737</v>
      </c>
      <c r="U2084">
        <f t="shared" si="164"/>
        <v>60</v>
      </c>
      <c r="W2084" s="20">
        <v>38</v>
      </c>
      <c r="X2084" s="18">
        <v>1661</v>
      </c>
      <c r="Y2084" s="5">
        <v>1.1073333333333333</v>
      </c>
    </row>
    <row r="2085" spans="1:25" ht="42.75" x14ac:dyDescent="0.4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20">
        <v>25</v>
      </c>
      <c r="M2085" t="b">
        <v>1</v>
      </c>
      <c r="N2085" t="s">
        <v>8279</v>
      </c>
      <c r="O2085" s="5">
        <f t="shared" si="160"/>
        <v>1.1333333333333333</v>
      </c>
      <c r="P2085" s="18">
        <f t="shared" si="161"/>
        <v>34</v>
      </c>
      <c r="Q2085" t="s">
        <v>8326</v>
      </c>
      <c r="R2085" t="s">
        <v>8330</v>
      </c>
      <c r="S2085" s="10">
        <f t="shared" si="162"/>
        <v>41034.72216435185</v>
      </c>
      <c r="T2085" s="11">
        <f t="shared" si="163"/>
        <v>41064.72216435185</v>
      </c>
      <c r="U2085">
        <f t="shared" si="164"/>
        <v>30</v>
      </c>
      <c r="W2085" s="20">
        <v>25</v>
      </c>
      <c r="X2085" s="18">
        <v>850</v>
      </c>
      <c r="Y2085" s="5">
        <v>1.1333333333333333</v>
      </c>
    </row>
    <row r="2086" spans="1:25" ht="42.75" x14ac:dyDescent="0.4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20">
        <v>46</v>
      </c>
      <c r="M2086" t="b">
        <v>1</v>
      </c>
      <c r="N2086" t="s">
        <v>8279</v>
      </c>
      <c r="O2086" s="5">
        <f t="shared" si="160"/>
        <v>1.0833333333333333</v>
      </c>
      <c r="P2086" s="18">
        <f t="shared" si="161"/>
        <v>70.652173913043484</v>
      </c>
      <c r="Q2086" t="s">
        <v>8326</v>
      </c>
      <c r="R2086" t="s">
        <v>8330</v>
      </c>
      <c r="S2086" s="10">
        <f t="shared" si="162"/>
        <v>41731.833124999997</v>
      </c>
      <c r="T2086" s="11">
        <f t="shared" si="163"/>
        <v>41763.290972222225</v>
      </c>
      <c r="U2086">
        <f t="shared" si="164"/>
        <v>32</v>
      </c>
      <c r="W2086" s="20">
        <v>46</v>
      </c>
      <c r="X2086" s="18">
        <v>3250</v>
      </c>
      <c r="Y2086" s="5">
        <v>1.0833333333333333</v>
      </c>
    </row>
    <row r="2087" spans="1:25" ht="42.75" x14ac:dyDescent="0.4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20">
        <v>83</v>
      </c>
      <c r="M2087" t="b">
        <v>1</v>
      </c>
      <c r="N2087" t="s">
        <v>8279</v>
      </c>
      <c r="O2087" s="5">
        <f t="shared" si="160"/>
        <v>1.2353333333333334</v>
      </c>
      <c r="P2087" s="18">
        <f t="shared" si="161"/>
        <v>89.301204819277103</v>
      </c>
      <c r="Q2087" t="s">
        <v>8326</v>
      </c>
      <c r="R2087" t="s">
        <v>8330</v>
      </c>
      <c r="S2087" s="10">
        <f t="shared" si="162"/>
        <v>41075.835497685184</v>
      </c>
      <c r="T2087" s="11">
        <f t="shared" si="163"/>
        <v>41105.835497685184</v>
      </c>
      <c r="U2087">
        <f t="shared" si="164"/>
        <v>30</v>
      </c>
      <c r="W2087" s="20">
        <v>83</v>
      </c>
      <c r="X2087" s="18">
        <v>7412</v>
      </c>
      <c r="Y2087" s="5">
        <v>1.2353333333333334</v>
      </c>
    </row>
    <row r="2088" spans="1:25" ht="42.75" x14ac:dyDescent="0.4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20">
        <v>35</v>
      </c>
      <c r="M2088" t="b">
        <v>1</v>
      </c>
      <c r="N2088" t="s">
        <v>8279</v>
      </c>
      <c r="O2088" s="5">
        <f t="shared" si="160"/>
        <v>1.0069999999999999</v>
      </c>
      <c r="P2088" s="18">
        <f t="shared" si="161"/>
        <v>115.08571428571429</v>
      </c>
      <c r="Q2088" t="s">
        <v>8326</v>
      </c>
      <c r="R2088" t="s">
        <v>8330</v>
      </c>
      <c r="S2088" s="10">
        <f t="shared" si="162"/>
        <v>40860.67050925926</v>
      </c>
      <c r="T2088" s="11">
        <f t="shared" si="163"/>
        <v>40891.207638888889</v>
      </c>
      <c r="U2088">
        <f t="shared" si="164"/>
        <v>31</v>
      </c>
      <c r="W2088" s="20">
        <v>35</v>
      </c>
      <c r="X2088" s="18">
        <v>4028</v>
      </c>
      <c r="Y2088" s="5">
        <v>1.0069999999999999</v>
      </c>
    </row>
    <row r="2089" spans="1:25" ht="42.75" x14ac:dyDescent="0.4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20">
        <v>25</v>
      </c>
      <c r="M2089" t="b">
        <v>1</v>
      </c>
      <c r="N2089" t="s">
        <v>8279</v>
      </c>
      <c r="O2089" s="5">
        <f t="shared" si="160"/>
        <v>1.0353333333333334</v>
      </c>
      <c r="P2089" s="18">
        <f t="shared" si="161"/>
        <v>62.12</v>
      </c>
      <c r="Q2089" t="s">
        <v>8326</v>
      </c>
      <c r="R2089" t="s">
        <v>8330</v>
      </c>
      <c r="S2089" s="10">
        <f t="shared" si="162"/>
        <v>40764.204375000001</v>
      </c>
      <c r="T2089" s="11">
        <f t="shared" si="163"/>
        <v>40794.204375000001</v>
      </c>
      <c r="U2089">
        <f t="shared" si="164"/>
        <v>30</v>
      </c>
      <c r="W2089" s="20">
        <v>25</v>
      </c>
      <c r="X2089" s="18">
        <v>1553</v>
      </c>
      <c r="Y2089" s="5">
        <v>1.0353333333333334</v>
      </c>
    </row>
    <row r="2090" spans="1:25" ht="42.75" x14ac:dyDescent="0.4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20">
        <v>75</v>
      </c>
      <c r="M2090" t="b">
        <v>1</v>
      </c>
      <c r="N2090" t="s">
        <v>8279</v>
      </c>
      <c r="O2090" s="5">
        <f t="shared" si="160"/>
        <v>1.1551066666666667</v>
      </c>
      <c r="P2090" s="18">
        <f t="shared" si="161"/>
        <v>46.204266666666669</v>
      </c>
      <c r="Q2090" t="s">
        <v>8326</v>
      </c>
      <c r="R2090" t="s">
        <v>8330</v>
      </c>
      <c r="S2090" s="10">
        <f t="shared" si="162"/>
        <v>40395.714722222219</v>
      </c>
      <c r="T2090" s="11">
        <f t="shared" si="163"/>
        <v>40432.165972222225</v>
      </c>
      <c r="U2090">
        <f t="shared" si="164"/>
        <v>37</v>
      </c>
      <c r="W2090" s="20">
        <v>75</v>
      </c>
      <c r="X2090" s="18">
        <v>3465.32</v>
      </c>
      <c r="Y2090" s="5">
        <v>1.1551066666666667</v>
      </c>
    </row>
    <row r="2091" spans="1:25" ht="28.5" x14ac:dyDescent="0.4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20">
        <v>62</v>
      </c>
      <c r="M2091" t="b">
        <v>1</v>
      </c>
      <c r="N2091" t="s">
        <v>8279</v>
      </c>
      <c r="O2091" s="5">
        <f t="shared" si="160"/>
        <v>1.2040040000000001</v>
      </c>
      <c r="P2091" s="18">
        <f t="shared" si="161"/>
        <v>48.54854838709678</v>
      </c>
      <c r="Q2091" t="s">
        <v>8326</v>
      </c>
      <c r="R2091" t="s">
        <v>8330</v>
      </c>
      <c r="S2091" s="10">
        <f t="shared" si="162"/>
        <v>41453.076319444444</v>
      </c>
      <c r="T2091" s="11">
        <f t="shared" si="163"/>
        <v>41488.076319444444</v>
      </c>
      <c r="U2091">
        <f t="shared" si="164"/>
        <v>35</v>
      </c>
      <c r="W2091" s="20">
        <v>62</v>
      </c>
      <c r="X2091" s="18">
        <v>3010.01</v>
      </c>
      <c r="Y2091" s="5">
        <v>1.2040040000000001</v>
      </c>
    </row>
    <row r="2092" spans="1:25" ht="42.75" x14ac:dyDescent="0.4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20">
        <v>160</v>
      </c>
      <c r="M2092" t="b">
        <v>1</v>
      </c>
      <c r="N2092" t="s">
        <v>8279</v>
      </c>
      <c r="O2092" s="5">
        <f t="shared" si="160"/>
        <v>1.1504037499999999</v>
      </c>
      <c r="P2092" s="18">
        <f t="shared" si="161"/>
        <v>57.520187499999999</v>
      </c>
      <c r="Q2092" t="s">
        <v>8326</v>
      </c>
      <c r="R2092" t="s">
        <v>8330</v>
      </c>
      <c r="S2092" s="10">
        <f t="shared" si="162"/>
        <v>41299.381423611114</v>
      </c>
      <c r="T2092" s="11">
        <f t="shared" si="163"/>
        <v>41329.381423611114</v>
      </c>
      <c r="U2092">
        <f t="shared" si="164"/>
        <v>30</v>
      </c>
      <c r="W2092" s="20">
        <v>160</v>
      </c>
      <c r="X2092" s="18">
        <v>9203.23</v>
      </c>
      <c r="Y2092" s="5">
        <v>1.1504037499999999</v>
      </c>
    </row>
    <row r="2093" spans="1:25" ht="42.75" x14ac:dyDescent="0.4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20">
        <v>246</v>
      </c>
      <c r="M2093" t="b">
        <v>1</v>
      </c>
      <c r="N2093" t="s">
        <v>8279</v>
      </c>
      <c r="O2093" s="5">
        <f t="shared" si="160"/>
        <v>1.2046777777777777</v>
      </c>
      <c r="P2093" s="18">
        <f t="shared" si="161"/>
        <v>88.147154471544724</v>
      </c>
      <c r="Q2093" t="s">
        <v>8326</v>
      </c>
      <c r="R2093" t="s">
        <v>8330</v>
      </c>
      <c r="S2093" s="10">
        <f t="shared" si="162"/>
        <v>40555.322662037033</v>
      </c>
      <c r="T2093" s="11">
        <f t="shared" si="163"/>
        <v>40603.833333333336</v>
      </c>
      <c r="U2093">
        <f t="shared" si="164"/>
        <v>48</v>
      </c>
      <c r="W2093" s="20">
        <v>246</v>
      </c>
      <c r="X2093" s="18">
        <v>21684.2</v>
      </c>
      <c r="Y2093" s="5">
        <v>1.2046777777777777</v>
      </c>
    </row>
    <row r="2094" spans="1:25" ht="42.75" x14ac:dyDescent="0.4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20">
        <v>55</v>
      </c>
      <c r="M2094" t="b">
        <v>1</v>
      </c>
      <c r="N2094" t="s">
        <v>8279</v>
      </c>
      <c r="O2094" s="5">
        <f t="shared" si="160"/>
        <v>1.0128333333333333</v>
      </c>
      <c r="P2094" s="18">
        <f t="shared" si="161"/>
        <v>110.49090909090908</v>
      </c>
      <c r="Q2094" t="s">
        <v>8326</v>
      </c>
      <c r="R2094" t="s">
        <v>8330</v>
      </c>
      <c r="S2094" s="10">
        <f t="shared" si="162"/>
        <v>40763.707546296297</v>
      </c>
      <c r="T2094" s="11">
        <f t="shared" si="163"/>
        <v>40823.707546296297</v>
      </c>
      <c r="U2094">
        <f t="shared" si="164"/>
        <v>60</v>
      </c>
      <c r="W2094" s="20">
        <v>55</v>
      </c>
      <c r="X2094" s="18">
        <v>6077</v>
      </c>
      <c r="Y2094" s="5">
        <v>1.0128333333333333</v>
      </c>
    </row>
    <row r="2095" spans="1:25" ht="42.75" x14ac:dyDescent="0.4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20">
        <v>23</v>
      </c>
      <c r="M2095" t="b">
        <v>1</v>
      </c>
      <c r="N2095" t="s">
        <v>8279</v>
      </c>
      <c r="O2095" s="5">
        <f t="shared" si="160"/>
        <v>1.0246666666666666</v>
      </c>
      <c r="P2095" s="18">
        <f t="shared" si="161"/>
        <v>66.826086956521735</v>
      </c>
      <c r="Q2095" t="s">
        <v>8326</v>
      </c>
      <c r="R2095" t="s">
        <v>8330</v>
      </c>
      <c r="S2095" s="10">
        <f t="shared" si="162"/>
        <v>41205.854537037041</v>
      </c>
      <c r="T2095" s="11">
        <f t="shared" si="163"/>
        <v>41265.896203703705</v>
      </c>
      <c r="U2095">
        <f t="shared" si="164"/>
        <v>60</v>
      </c>
      <c r="W2095" s="20">
        <v>23</v>
      </c>
      <c r="X2095" s="18">
        <v>1537</v>
      </c>
      <c r="Y2095" s="5">
        <v>1.0246666666666666</v>
      </c>
    </row>
    <row r="2096" spans="1:25" ht="42.75" x14ac:dyDescent="0.4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20">
        <v>72</v>
      </c>
      <c r="M2096" t="b">
        <v>1</v>
      </c>
      <c r="N2096" t="s">
        <v>8279</v>
      </c>
      <c r="O2096" s="5">
        <f t="shared" si="160"/>
        <v>1.2054285714285715</v>
      </c>
      <c r="P2096" s="18">
        <f t="shared" si="161"/>
        <v>58.597222222222221</v>
      </c>
      <c r="Q2096" t="s">
        <v>8326</v>
      </c>
      <c r="R2096" t="s">
        <v>8330</v>
      </c>
      <c r="S2096" s="10">
        <f t="shared" si="162"/>
        <v>40939.02002314815</v>
      </c>
      <c r="T2096" s="11">
        <f t="shared" si="163"/>
        <v>40973.125</v>
      </c>
      <c r="U2096">
        <f t="shared" si="164"/>
        <v>34</v>
      </c>
      <c r="W2096" s="20">
        <v>72</v>
      </c>
      <c r="X2096" s="18">
        <v>4219</v>
      </c>
      <c r="Y2096" s="5">
        <v>1.2054285714285715</v>
      </c>
    </row>
    <row r="2097" spans="1:25" ht="42.75" x14ac:dyDescent="0.4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20">
        <v>22</v>
      </c>
      <c r="M2097" t="b">
        <v>1</v>
      </c>
      <c r="N2097" t="s">
        <v>8279</v>
      </c>
      <c r="O2097" s="5">
        <f t="shared" si="160"/>
        <v>1</v>
      </c>
      <c r="P2097" s="18">
        <f t="shared" si="161"/>
        <v>113.63636363636364</v>
      </c>
      <c r="Q2097" t="s">
        <v>8326</v>
      </c>
      <c r="R2097" t="s">
        <v>8330</v>
      </c>
      <c r="S2097" s="10">
        <f t="shared" si="162"/>
        <v>40758.733483796292</v>
      </c>
      <c r="T2097" s="11">
        <f t="shared" si="163"/>
        <v>40818.733483796292</v>
      </c>
      <c r="U2097">
        <f t="shared" si="164"/>
        <v>60</v>
      </c>
      <c r="W2097" s="20">
        <v>22</v>
      </c>
      <c r="X2097" s="18">
        <v>2500</v>
      </c>
      <c r="Y2097" s="5">
        <v>1</v>
      </c>
    </row>
    <row r="2098" spans="1:25" ht="42.75" x14ac:dyDescent="0.4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20">
        <v>14</v>
      </c>
      <c r="M2098" t="b">
        <v>1</v>
      </c>
      <c r="N2098" t="s">
        <v>8279</v>
      </c>
      <c r="O2098" s="5">
        <f t="shared" si="160"/>
        <v>1.0166666666666666</v>
      </c>
      <c r="P2098" s="18">
        <f t="shared" si="161"/>
        <v>43.571428571428569</v>
      </c>
      <c r="Q2098" t="s">
        <v>8326</v>
      </c>
      <c r="R2098" t="s">
        <v>8330</v>
      </c>
      <c r="S2098" s="10">
        <f t="shared" si="162"/>
        <v>41192.758506944447</v>
      </c>
      <c r="T2098" s="11">
        <f t="shared" si="163"/>
        <v>41208.165972222225</v>
      </c>
      <c r="U2098">
        <f t="shared" si="164"/>
        <v>16</v>
      </c>
      <c r="W2098" s="20">
        <v>14</v>
      </c>
      <c r="X2098" s="18">
        <v>610</v>
      </c>
      <c r="Y2098" s="5">
        <v>1.0166666666666666</v>
      </c>
    </row>
    <row r="2099" spans="1:25" ht="42.75" x14ac:dyDescent="0.4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20">
        <v>38</v>
      </c>
      <c r="M2099" t="b">
        <v>1</v>
      </c>
      <c r="N2099" t="s">
        <v>8279</v>
      </c>
      <c r="O2099" s="5">
        <f t="shared" si="160"/>
        <v>1</v>
      </c>
      <c r="P2099" s="18">
        <f t="shared" si="161"/>
        <v>78.94736842105263</v>
      </c>
      <c r="Q2099" t="s">
        <v>8326</v>
      </c>
      <c r="R2099" t="s">
        <v>8330</v>
      </c>
      <c r="S2099" s="10">
        <f t="shared" si="162"/>
        <v>40818.58489583333</v>
      </c>
      <c r="T2099" s="11">
        <f t="shared" si="163"/>
        <v>40878.626562500001</v>
      </c>
      <c r="U2099">
        <f t="shared" si="164"/>
        <v>60</v>
      </c>
      <c r="W2099" s="20">
        <v>38</v>
      </c>
      <c r="X2099" s="18">
        <v>3000</v>
      </c>
      <c r="Y2099" s="5">
        <v>1</v>
      </c>
    </row>
    <row r="2100" spans="1:25" ht="42.75" x14ac:dyDescent="0.4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20">
        <v>32</v>
      </c>
      <c r="M2100" t="b">
        <v>1</v>
      </c>
      <c r="N2100" t="s">
        <v>8279</v>
      </c>
      <c r="O2100" s="5">
        <f t="shared" si="160"/>
        <v>1.0033333333333334</v>
      </c>
      <c r="P2100" s="18">
        <f t="shared" si="161"/>
        <v>188.125</v>
      </c>
      <c r="Q2100" t="s">
        <v>8326</v>
      </c>
      <c r="R2100" t="s">
        <v>8330</v>
      </c>
      <c r="S2100" s="10">
        <f t="shared" si="162"/>
        <v>40946.11383101852</v>
      </c>
      <c r="T2100" s="11">
        <f t="shared" si="163"/>
        <v>40976.11383101852</v>
      </c>
      <c r="U2100">
        <f t="shared" si="164"/>
        <v>30</v>
      </c>
      <c r="W2100" s="20">
        <v>32</v>
      </c>
      <c r="X2100" s="18">
        <v>6020</v>
      </c>
      <c r="Y2100" s="5">
        <v>1.0033333333333334</v>
      </c>
    </row>
    <row r="2101" spans="1:25" x14ac:dyDescent="0.4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20">
        <v>63</v>
      </c>
      <c r="M2101" t="b">
        <v>1</v>
      </c>
      <c r="N2101" t="s">
        <v>8279</v>
      </c>
      <c r="O2101" s="5">
        <f t="shared" si="160"/>
        <v>1.3236666666666668</v>
      </c>
      <c r="P2101" s="18">
        <f t="shared" si="161"/>
        <v>63.031746031746032</v>
      </c>
      <c r="Q2101" t="s">
        <v>8326</v>
      </c>
      <c r="R2101" t="s">
        <v>8330</v>
      </c>
      <c r="S2101" s="10">
        <f t="shared" si="162"/>
        <v>42173.746342592596</v>
      </c>
      <c r="T2101" s="11">
        <f t="shared" si="163"/>
        <v>42187.152777777781</v>
      </c>
      <c r="U2101">
        <f t="shared" si="164"/>
        <v>14</v>
      </c>
      <c r="W2101" s="20">
        <v>63</v>
      </c>
      <c r="X2101" s="18">
        <v>3971</v>
      </c>
      <c r="Y2101" s="5">
        <v>1.3236666666666668</v>
      </c>
    </row>
    <row r="2102" spans="1:25" ht="42.75" x14ac:dyDescent="0.4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20">
        <v>27</v>
      </c>
      <c r="M2102" t="b">
        <v>1</v>
      </c>
      <c r="N2102" t="s">
        <v>8279</v>
      </c>
      <c r="O2102" s="5">
        <f t="shared" si="160"/>
        <v>1.3666666666666667</v>
      </c>
      <c r="P2102" s="18">
        <f t="shared" si="161"/>
        <v>30.37037037037037</v>
      </c>
      <c r="Q2102" t="s">
        <v>8326</v>
      </c>
      <c r="R2102" t="s">
        <v>8330</v>
      </c>
      <c r="S2102" s="10">
        <f t="shared" si="162"/>
        <v>41074.834965277776</v>
      </c>
      <c r="T2102" s="11">
        <f t="shared" si="163"/>
        <v>41090.165972222225</v>
      </c>
      <c r="U2102">
        <f t="shared" si="164"/>
        <v>16</v>
      </c>
      <c r="W2102" s="20">
        <v>27</v>
      </c>
      <c r="X2102" s="18">
        <v>820</v>
      </c>
      <c r="Y2102" s="5">
        <v>1.3666666666666667</v>
      </c>
    </row>
    <row r="2103" spans="1:25" ht="42.75" x14ac:dyDescent="0.4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20">
        <v>44</v>
      </c>
      <c r="M2103" t="b">
        <v>1</v>
      </c>
      <c r="N2103" t="s">
        <v>8279</v>
      </c>
      <c r="O2103" s="5">
        <f t="shared" si="160"/>
        <v>1.1325000000000001</v>
      </c>
      <c r="P2103" s="18">
        <f t="shared" si="161"/>
        <v>51.477272727272727</v>
      </c>
      <c r="Q2103" t="s">
        <v>8326</v>
      </c>
      <c r="R2103" t="s">
        <v>8330</v>
      </c>
      <c r="S2103" s="10">
        <f t="shared" si="162"/>
        <v>40892.149467592593</v>
      </c>
      <c r="T2103" s="11">
        <f t="shared" si="163"/>
        <v>40952.149467592593</v>
      </c>
      <c r="U2103">
        <f t="shared" si="164"/>
        <v>60</v>
      </c>
      <c r="W2103" s="20">
        <v>44</v>
      </c>
      <c r="X2103" s="18">
        <v>2265</v>
      </c>
      <c r="Y2103" s="5">
        <v>1.1325000000000001</v>
      </c>
    </row>
    <row r="2104" spans="1:25" ht="42.75" x14ac:dyDescent="0.4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20">
        <v>38</v>
      </c>
      <c r="M2104" t="b">
        <v>1</v>
      </c>
      <c r="N2104" t="s">
        <v>8279</v>
      </c>
      <c r="O2104" s="5">
        <f t="shared" si="160"/>
        <v>1.36</v>
      </c>
      <c r="P2104" s="18">
        <f t="shared" si="161"/>
        <v>35.789473684210527</v>
      </c>
      <c r="Q2104" t="s">
        <v>8326</v>
      </c>
      <c r="R2104" t="s">
        <v>8330</v>
      </c>
      <c r="S2104" s="10">
        <f t="shared" si="162"/>
        <v>40638.868611111109</v>
      </c>
      <c r="T2104" s="11">
        <f t="shared" si="163"/>
        <v>40668.868611111109</v>
      </c>
      <c r="U2104">
        <f t="shared" si="164"/>
        <v>30</v>
      </c>
      <c r="W2104" s="20">
        <v>38</v>
      </c>
      <c r="X2104" s="18">
        <v>1360</v>
      </c>
      <c r="Y2104" s="5">
        <v>1.36</v>
      </c>
    </row>
    <row r="2105" spans="1:25" ht="28.5" x14ac:dyDescent="0.4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20">
        <v>115</v>
      </c>
      <c r="M2105" t="b">
        <v>1</v>
      </c>
      <c r="N2105" t="s">
        <v>8279</v>
      </c>
      <c r="O2105" s="5">
        <f t="shared" si="160"/>
        <v>1.4612318374694613</v>
      </c>
      <c r="P2105" s="18">
        <f t="shared" si="161"/>
        <v>98.817391304347822</v>
      </c>
      <c r="Q2105" t="s">
        <v>8326</v>
      </c>
      <c r="R2105" t="s">
        <v>8330</v>
      </c>
      <c r="S2105" s="10">
        <f t="shared" si="162"/>
        <v>41192.754942129628</v>
      </c>
      <c r="T2105" s="11">
        <f t="shared" si="163"/>
        <v>41222.7966087963</v>
      </c>
      <c r="U2105">
        <f t="shared" si="164"/>
        <v>30</v>
      </c>
      <c r="W2105" s="20">
        <v>115</v>
      </c>
      <c r="X2105" s="18">
        <v>11364</v>
      </c>
      <c r="Y2105" s="5">
        <v>1.4612318374694613</v>
      </c>
    </row>
    <row r="2106" spans="1:25" ht="42.75" x14ac:dyDescent="0.4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20">
        <v>37</v>
      </c>
      <c r="M2106" t="b">
        <v>1</v>
      </c>
      <c r="N2106" t="s">
        <v>8279</v>
      </c>
      <c r="O2106" s="5">
        <f t="shared" si="160"/>
        <v>1.2949999999999999</v>
      </c>
      <c r="P2106" s="18">
        <f t="shared" si="161"/>
        <v>28</v>
      </c>
      <c r="Q2106" t="s">
        <v>8326</v>
      </c>
      <c r="R2106" t="s">
        <v>8330</v>
      </c>
      <c r="S2106" s="10">
        <f t="shared" si="162"/>
        <v>41394.074467592596</v>
      </c>
      <c r="T2106" s="11">
        <f t="shared" si="163"/>
        <v>41425</v>
      </c>
      <c r="U2106">
        <f t="shared" si="164"/>
        <v>31</v>
      </c>
      <c r="W2106" s="20">
        <v>37</v>
      </c>
      <c r="X2106" s="18">
        <v>1036</v>
      </c>
      <c r="Y2106" s="5">
        <v>1.2949999999999999</v>
      </c>
    </row>
    <row r="2107" spans="1:25" ht="28.5" x14ac:dyDescent="0.4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20">
        <v>99</v>
      </c>
      <c r="M2107" t="b">
        <v>1</v>
      </c>
      <c r="N2107" t="s">
        <v>8279</v>
      </c>
      <c r="O2107" s="5">
        <f t="shared" si="160"/>
        <v>2.54</v>
      </c>
      <c r="P2107" s="18">
        <f t="shared" si="161"/>
        <v>51.313131313131315</v>
      </c>
      <c r="Q2107" t="s">
        <v>8326</v>
      </c>
      <c r="R2107" t="s">
        <v>8330</v>
      </c>
      <c r="S2107" s="10">
        <f t="shared" si="162"/>
        <v>41951.788807870369</v>
      </c>
      <c r="T2107" s="11">
        <f t="shared" si="163"/>
        <v>41964.166666666672</v>
      </c>
      <c r="U2107">
        <f t="shared" si="164"/>
        <v>13</v>
      </c>
      <c r="W2107" s="20">
        <v>99</v>
      </c>
      <c r="X2107" s="18">
        <v>5080</v>
      </c>
      <c r="Y2107" s="5">
        <v>2.54</v>
      </c>
    </row>
    <row r="2108" spans="1:25" ht="42.75" x14ac:dyDescent="0.4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20">
        <v>44</v>
      </c>
      <c r="M2108" t="b">
        <v>1</v>
      </c>
      <c r="N2108" t="s">
        <v>8279</v>
      </c>
      <c r="O2108" s="5">
        <f t="shared" si="160"/>
        <v>1.0704545454545455</v>
      </c>
      <c r="P2108" s="18">
        <f t="shared" si="161"/>
        <v>53.522727272727273</v>
      </c>
      <c r="Q2108" t="s">
        <v>8326</v>
      </c>
      <c r="R2108" t="s">
        <v>8330</v>
      </c>
      <c r="S2108" s="10">
        <f t="shared" si="162"/>
        <v>41270.21497685185</v>
      </c>
      <c r="T2108" s="11">
        <f t="shared" si="163"/>
        <v>41300.21497685185</v>
      </c>
      <c r="U2108">
        <f t="shared" si="164"/>
        <v>30</v>
      </c>
      <c r="W2108" s="20">
        <v>44</v>
      </c>
      <c r="X2108" s="18">
        <v>2355</v>
      </c>
      <c r="Y2108" s="5">
        <v>1.0704545454545455</v>
      </c>
    </row>
    <row r="2109" spans="1:25" ht="42.75" x14ac:dyDescent="0.4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20">
        <v>58</v>
      </c>
      <c r="M2109" t="b">
        <v>1</v>
      </c>
      <c r="N2109" t="s">
        <v>8279</v>
      </c>
      <c r="O2109" s="5">
        <f t="shared" si="160"/>
        <v>1.0773299999999999</v>
      </c>
      <c r="P2109" s="18">
        <f t="shared" si="161"/>
        <v>37.149310344827583</v>
      </c>
      <c r="Q2109" t="s">
        <v>8326</v>
      </c>
      <c r="R2109" t="s">
        <v>8330</v>
      </c>
      <c r="S2109" s="10">
        <f t="shared" si="162"/>
        <v>41934.71056712963</v>
      </c>
      <c r="T2109" s="11">
        <f t="shared" si="163"/>
        <v>41955.752233796295</v>
      </c>
      <c r="U2109">
        <f t="shared" si="164"/>
        <v>21</v>
      </c>
      <c r="W2109" s="20">
        <v>58</v>
      </c>
      <c r="X2109" s="18">
        <v>2154.66</v>
      </c>
      <c r="Y2109" s="5">
        <v>1.0773299999999999</v>
      </c>
    </row>
    <row r="2110" spans="1:25" ht="42.75" x14ac:dyDescent="0.4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20">
        <v>191</v>
      </c>
      <c r="M2110" t="b">
        <v>1</v>
      </c>
      <c r="N2110" t="s">
        <v>8279</v>
      </c>
      <c r="O2110" s="5">
        <f t="shared" si="160"/>
        <v>1.0731250000000001</v>
      </c>
      <c r="P2110" s="18">
        <f t="shared" si="161"/>
        <v>89.895287958115176</v>
      </c>
      <c r="Q2110" t="s">
        <v>8326</v>
      </c>
      <c r="R2110" t="s">
        <v>8330</v>
      </c>
      <c r="S2110" s="10">
        <f t="shared" si="162"/>
        <v>41135.175694444442</v>
      </c>
      <c r="T2110" s="11">
        <f t="shared" si="163"/>
        <v>41162.163194444445</v>
      </c>
      <c r="U2110">
        <f t="shared" si="164"/>
        <v>27</v>
      </c>
      <c r="W2110" s="20">
        <v>191</v>
      </c>
      <c r="X2110" s="18">
        <v>17170</v>
      </c>
      <c r="Y2110" s="5">
        <v>1.0731250000000001</v>
      </c>
    </row>
    <row r="2111" spans="1:25" ht="28.5" x14ac:dyDescent="0.4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20">
        <v>40</v>
      </c>
      <c r="M2111" t="b">
        <v>1</v>
      </c>
      <c r="N2111" t="s">
        <v>8279</v>
      </c>
      <c r="O2111" s="5">
        <f t="shared" si="160"/>
        <v>1.06525</v>
      </c>
      <c r="P2111" s="18">
        <f t="shared" si="161"/>
        <v>106.52500000000001</v>
      </c>
      <c r="Q2111" t="s">
        <v>8326</v>
      </c>
      <c r="R2111" t="s">
        <v>8330</v>
      </c>
      <c r="S2111" s="10">
        <f t="shared" si="162"/>
        <v>42160.708530092597</v>
      </c>
      <c r="T2111" s="11">
        <f t="shared" si="163"/>
        <v>42190.708530092597</v>
      </c>
      <c r="U2111">
        <f t="shared" si="164"/>
        <v>30</v>
      </c>
      <c r="W2111" s="20">
        <v>40</v>
      </c>
      <c r="X2111" s="18">
        <v>4261</v>
      </c>
      <c r="Y2111" s="5">
        <v>1.06525</v>
      </c>
    </row>
    <row r="2112" spans="1:25" ht="28.5" x14ac:dyDescent="0.4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20">
        <v>38</v>
      </c>
      <c r="M2112" t="b">
        <v>1</v>
      </c>
      <c r="N2112" t="s">
        <v>8279</v>
      </c>
      <c r="O2112" s="5">
        <f t="shared" si="160"/>
        <v>1.0035000000000001</v>
      </c>
      <c r="P2112" s="18">
        <f t="shared" si="161"/>
        <v>52.815789473684212</v>
      </c>
      <c r="Q2112" t="s">
        <v>8326</v>
      </c>
      <c r="R2112" t="s">
        <v>8330</v>
      </c>
      <c r="S2112" s="10">
        <f t="shared" si="162"/>
        <v>41759.670937499999</v>
      </c>
      <c r="T2112" s="11">
        <f t="shared" si="163"/>
        <v>41787.207638888889</v>
      </c>
      <c r="U2112">
        <f t="shared" si="164"/>
        <v>28</v>
      </c>
      <c r="W2112" s="20">
        <v>38</v>
      </c>
      <c r="X2112" s="18">
        <v>2007</v>
      </c>
      <c r="Y2112" s="5">
        <v>1.0035000000000001</v>
      </c>
    </row>
    <row r="2113" spans="1:25" ht="42.75" x14ac:dyDescent="0.4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20">
        <v>39</v>
      </c>
      <c r="M2113" t="b">
        <v>1</v>
      </c>
      <c r="N2113" t="s">
        <v>8279</v>
      </c>
      <c r="O2113" s="5">
        <f t="shared" si="160"/>
        <v>1.0649999999999999</v>
      </c>
      <c r="P2113" s="18">
        <f t="shared" si="161"/>
        <v>54.615384615384613</v>
      </c>
      <c r="Q2113" t="s">
        <v>8326</v>
      </c>
      <c r="R2113" t="s">
        <v>8330</v>
      </c>
      <c r="S2113" s="10">
        <f t="shared" si="162"/>
        <v>40703.197048611109</v>
      </c>
      <c r="T2113" s="11">
        <f t="shared" si="163"/>
        <v>40770.041666666664</v>
      </c>
      <c r="U2113">
        <f t="shared" si="164"/>
        <v>67</v>
      </c>
      <c r="W2113" s="20">
        <v>39</v>
      </c>
      <c r="X2113" s="18">
        <v>2130</v>
      </c>
      <c r="Y2113" s="5">
        <v>1.0649999999999999</v>
      </c>
    </row>
    <row r="2114" spans="1:25" ht="42.75" x14ac:dyDescent="0.4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20">
        <v>11</v>
      </c>
      <c r="M2114" t="b">
        <v>1</v>
      </c>
      <c r="N2114" t="s">
        <v>8279</v>
      </c>
      <c r="O2114" s="5">
        <f t="shared" si="160"/>
        <v>1</v>
      </c>
      <c r="P2114" s="18">
        <f t="shared" si="161"/>
        <v>27.272727272727273</v>
      </c>
      <c r="Q2114" t="s">
        <v>8326</v>
      </c>
      <c r="R2114" t="s">
        <v>8330</v>
      </c>
      <c r="S2114" s="10">
        <f t="shared" si="162"/>
        <v>41365.928159722222</v>
      </c>
      <c r="T2114" s="11">
        <f t="shared" si="163"/>
        <v>41379.928159722222</v>
      </c>
      <c r="U2114">
        <f t="shared" si="164"/>
        <v>14</v>
      </c>
      <c r="W2114" s="20">
        <v>11</v>
      </c>
      <c r="X2114" s="18">
        <v>300</v>
      </c>
      <c r="Y2114" s="5">
        <v>1</v>
      </c>
    </row>
    <row r="2115" spans="1:25" ht="28.5" x14ac:dyDescent="0.4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20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18">
        <f t="shared" ref="P2115:P2178" si="166">E2115/L2115</f>
        <v>68.598130841121488</v>
      </c>
      <c r="Q2115" t="s">
        <v>8326</v>
      </c>
      <c r="R2115" t="s">
        <v>8330</v>
      </c>
      <c r="S2115" s="10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_xlfn.DAYS(T2115,S2115)</f>
        <v>35</v>
      </c>
      <c r="W2115" s="20">
        <v>107</v>
      </c>
      <c r="X2115" s="18">
        <v>7340</v>
      </c>
      <c r="Y2115" s="5">
        <v>1.0485714285714285</v>
      </c>
    </row>
    <row r="2116" spans="1:25" ht="42.75" x14ac:dyDescent="0.4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20">
        <v>147</v>
      </c>
      <c r="M2116" t="b">
        <v>1</v>
      </c>
      <c r="N2116" t="s">
        <v>8279</v>
      </c>
      <c r="O2116" s="5">
        <f t="shared" si="165"/>
        <v>1.0469999999999999</v>
      </c>
      <c r="P2116" s="18">
        <f t="shared" si="166"/>
        <v>35.612244897959187</v>
      </c>
      <c r="Q2116" t="s">
        <v>8326</v>
      </c>
      <c r="R2116" t="s">
        <v>8330</v>
      </c>
      <c r="S2116" s="10">
        <f t="shared" si="167"/>
        <v>40458.815625000003</v>
      </c>
      <c r="T2116" s="11">
        <f t="shared" si="168"/>
        <v>40521.207638888889</v>
      </c>
      <c r="U2116">
        <f t="shared" si="169"/>
        <v>63</v>
      </c>
      <c r="W2116" s="20">
        <v>147</v>
      </c>
      <c r="X2116" s="18">
        <v>5235</v>
      </c>
      <c r="Y2116" s="5">
        <v>1.0469999999999999</v>
      </c>
    </row>
    <row r="2117" spans="1:25" ht="42.75" x14ac:dyDescent="0.4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20">
        <v>36</v>
      </c>
      <c r="M2117" t="b">
        <v>1</v>
      </c>
      <c r="N2117" t="s">
        <v>8279</v>
      </c>
      <c r="O2117" s="5">
        <f t="shared" si="165"/>
        <v>2.2566666666666668</v>
      </c>
      <c r="P2117" s="18">
        <f t="shared" si="166"/>
        <v>94.027777777777771</v>
      </c>
      <c r="Q2117" t="s">
        <v>8326</v>
      </c>
      <c r="R2117" t="s">
        <v>8330</v>
      </c>
      <c r="S2117" s="10">
        <f t="shared" si="167"/>
        <v>40564.081030092595</v>
      </c>
      <c r="T2117" s="11">
        <f t="shared" si="168"/>
        <v>40594.081030092595</v>
      </c>
      <c r="U2117">
        <f t="shared" si="169"/>
        <v>30</v>
      </c>
      <c r="W2117" s="20">
        <v>36</v>
      </c>
      <c r="X2117" s="18">
        <v>3385</v>
      </c>
      <c r="Y2117" s="5">
        <v>2.2566666666666668</v>
      </c>
    </row>
    <row r="2118" spans="1:25" ht="42.75" x14ac:dyDescent="0.4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20">
        <v>92</v>
      </c>
      <c r="M2118" t="b">
        <v>1</v>
      </c>
      <c r="N2118" t="s">
        <v>8279</v>
      </c>
      <c r="O2118" s="5">
        <f t="shared" si="165"/>
        <v>1.0090416666666666</v>
      </c>
      <c r="P2118" s="18">
        <f t="shared" si="166"/>
        <v>526.45652173913038</v>
      </c>
      <c r="Q2118" t="s">
        <v>8326</v>
      </c>
      <c r="R2118" t="s">
        <v>8330</v>
      </c>
      <c r="S2118" s="10">
        <f t="shared" si="167"/>
        <v>41136.777812500004</v>
      </c>
      <c r="T2118" s="11">
        <f t="shared" si="168"/>
        <v>41184.777812500004</v>
      </c>
      <c r="U2118">
        <f t="shared" si="169"/>
        <v>48</v>
      </c>
      <c r="W2118" s="20">
        <v>92</v>
      </c>
      <c r="X2118" s="18">
        <v>48434</v>
      </c>
      <c r="Y2118" s="5">
        <v>1.0090416666666666</v>
      </c>
    </row>
    <row r="2119" spans="1:25" ht="42.75" x14ac:dyDescent="0.4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20">
        <v>35</v>
      </c>
      <c r="M2119" t="b">
        <v>1</v>
      </c>
      <c r="N2119" t="s">
        <v>8279</v>
      </c>
      <c r="O2119" s="5">
        <f t="shared" si="165"/>
        <v>1.4775</v>
      </c>
      <c r="P2119" s="18">
        <f t="shared" si="166"/>
        <v>50.657142857142858</v>
      </c>
      <c r="Q2119" t="s">
        <v>8326</v>
      </c>
      <c r="R2119" t="s">
        <v>8330</v>
      </c>
      <c r="S2119" s="10">
        <f t="shared" si="167"/>
        <v>42290.059594907405</v>
      </c>
      <c r="T2119" s="11">
        <f t="shared" si="168"/>
        <v>42304.207638888889</v>
      </c>
      <c r="U2119">
        <f t="shared" si="169"/>
        <v>14</v>
      </c>
      <c r="W2119" s="20">
        <v>35</v>
      </c>
      <c r="X2119" s="18">
        <v>1773</v>
      </c>
      <c r="Y2119" s="5">
        <v>1.4775</v>
      </c>
    </row>
    <row r="2120" spans="1:25" ht="28.5" x14ac:dyDescent="0.4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20">
        <v>17</v>
      </c>
      <c r="M2120" t="b">
        <v>1</v>
      </c>
      <c r="N2120" t="s">
        <v>8279</v>
      </c>
      <c r="O2120" s="5">
        <f t="shared" si="165"/>
        <v>1.3461099999999999</v>
      </c>
      <c r="P2120" s="18">
        <f t="shared" si="166"/>
        <v>79.182941176470578</v>
      </c>
      <c r="Q2120" t="s">
        <v>8326</v>
      </c>
      <c r="R2120" t="s">
        <v>8330</v>
      </c>
      <c r="S2120" s="10">
        <f t="shared" si="167"/>
        <v>40718.839537037034</v>
      </c>
      <c r="T2120" s="11">
        <f t="shared" si="168"/>
        <v>40748.839537037034</v>
      </c>
      <c r="U2120">
        <f t="shared" si="169"/>
        <v>30</v>
      </c>
      <c r="W2120" s="20">
        <v>17</v>
      </c>
      <c r="X2120" s="18">
        <v>1346.11</v>
      </c>
      <c r="Y2120" s="5">
        <v>1.3461099999999999</v>
      </c>
    </row>
    <row r="2121" spans="1:25" ht="42.75" x14ac:dyDescent="0.4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20">
        <v>22</v>
      </c>
      <c r="M2121" t="b">
        <v>1</v>
      </c>
      <c r="N2121" t="s">
        <v>8279</v>
      </c>
      <c r="O2121" s="5">
        <f t="shared" si="165"/>
        <v>1.0075000000000001</v>
      </c>
      <c r="P2121" s="18">
        <f t="shared" si="166"/>
        <v>91.590909090909093</v>
      </c>
      <c r="Q2121" t="s">
        <v>8326</v>
      </c>
      <c r="R2121" t="s">
        <v>8330</v>
      </c>
      <c r="S2121" s="10">
        <f t="shared" si="167"/>
        <v>41107.130150462966</v>
      </c>
      <c r="T2121" s="11">
        <f t="shared" si="168"/>
        <v>41137.130150462966</v>
      </c>
      <c r="U2121">
        <f t="shared" si="169"/>
        <v>30</v>
      </c>
      <c r="W2121" s="20">
        <v>22</v>
      </c>
      <c r="X2121" s="18">
        <v>2015</v>
      </c>
      <c r="Y2121" s="5">
        <v>1.0075000000000001</v>
      </c>
    </row>
    <row r="2122" spans="1:25" ht="42.75" x14ac:dyDescent="0.4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20">
        <v>69</v>
      </c>
      <c r="M2122" t="b">
        <v>1</v>
      </c>
      <c r="N2122" t="s">
        <v>8279</v>
      </c>
      <c r="O2122" s="5">
        <f t="shared" si="165"/>
        <v>1.00880375</v>
      </c>
      <c r="P2122" s="18">
        <f t="shared" si="166"/>
        <v>116.96275362318841</v>
      </c>
      <c r="Q2122" t="s">
        <v>8326</v>
      </c>
      <c r="R2122" t="s">
        <v>8330</v>
      </c>
      <c r="S2122" s="10">
        <f t="shared" si="167"/>
        <v>41591.964537037034</v>
      </c>
      <c r="T2122" s="11">
        <f t="shared" si="168"/>
        <v>41640.964537037034</v>
      </c>
      <c r="U2122">
        <f t="shared" si="169"/>
        <v>49</v>
      </c>
      <c r="W2122" s="20">
        <v>69</v>
      </c>
      <c r="X2122" s="18">
        <v>8070.43</v>
      </c>
      <c r="Y2122" s="5">
        <v>1.00880375</v>
      </c>
    </row>
    <row r="2123" spans="1:25" ht="28.5" hidden="1" x14ac:dyDescent="0.4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20">
        <v>10</v>
      </c>
      <c r="M2123" t="b">
        <v>0</v>
      </c>
      <c r="N2123" t="s">
        <v>8282</v>
      </c>
      <c r="O2123" s="5">
        <f t="shared" si="165"/>
        <v>5.6800000000000002E-3</v>
      </c>
      <c r="P2123" s="18">
        <f t="shared" si="166"/>
        <v>28.4</v>
      </c>
      <c r="Q2123" t="s">
        <v>8334</v>
      </c>
      <c r="R2123" t="s">
        <v>8335</v>
      </c>
      <c r="S2123" s="10">
        <f t="shared" si="167"/>
        <v>42716.7424537037</v>
      </c>
      <c r="T2123" s="11">
        <f t="shared" si="168"/>
        <v>42746.7424537037</v>
      </c>
      <c r="U2123">
        <f t="shared" si="169"/>
        <v>30</v>
      </c>
      <c r="W2123" s="20">
        <v>10</v>
      </c>
      <c r="X2123" s="18">
        <v>284</v>
      </c>
      <c r="Y2123" s="5">
        <v>5.6800000000000002E-3</v>
      </c>
    </row>
    <row r="2124" spans="1:25" ht="42.75" hidden="1" x14ac:dyDescent="0.4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20">
        <v>3</v>
      </c>
      <c r="M2124" t="b">
        <v>0</v>
      </c>
      <c r="N2124" t="s">
        <v>8282</v>
      </c>
      <c r="O2124" s="5">
        <f t="shared" si="165"/>
        <v>3.875E-3</v>
      </c>
      <c r="P2124" s="18">
        <f t="shared" si="166"/>
        <v>103.33333333333333</v>
      </c>
      <c r="Q2124" t="s">
        <v>8334</v>
      </c>
      <c r="R2124" t="s">
        <v>8335</v>
      </c>
      <c r="S2124" s="10">
        <f t="shared" si="167"/>
        <v>42712.300567129627</v>
      </c>
      <c r="T2124" s="11">
        <f t="shared" si="168"/>
        <v>42742.300567129627</v>
      </c>
      <c r="U2124">
        <f t="shared" si="169"/>
        <v>30</v>
      </c>
      <c r="W2124" s="20">
        <v>3</v>
      </c>
      <c r="X2124" s="18">
        <v>310</v>
      </c>
      <c r="Y2124" s="5">
        <v>3.875E-3</v>
      </c>
    </row>
    <row r="2125" spans="1:25" ht="57" x14ac:dyDescent="0.4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20">
        <v>5</v>
      </c>
      <c r="M2125" t="b">
        <v>0</v>
      </c>
      <c r="N2125" t="s">
        <v>8282</v>
      </c>
      <c r="O2125" s="5">
        <f t="shared" si="165"/>
        <v>0.1</v>
      </c>
      <c r="P2125" s="18">
        <f t="shared" si="166"/>
        <v>10</v>
      </c>
      <c r="Q2125" t="s">
        <v>8334</v>
      </c>
      <c r="R2125" t="s">
        <v>8335</v>
      </c>
      <c r="S2125" s="10">
        <f t="shared" si="167"/>
        <v>40198.424849537041</v>
      </c>
      <c r="T2125" s="11">
        <f t="shared" si="168"/>
        <v>40252.290972222225</v>
      </c>
      <c r="U2125">
        <f t="shared" si="169"/>
        <v>54</v>
      </c>
      <c r="W2125" s="20">
        <v>5</v>
      </c>
      <c r="X2125" s="18">
        <v>50</v>
      </c>
      <c r="Y2125" s="5">
        <v>0.1</v>
      </c>
    </row>
    <row r="2126" spans="1:25" ht="42.75" x14ac:dyDescent="0.4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20">
        <v>5</v>
      </c>
      <c r="M2126" t="b">
        <v>0</v>
      </c>
      <c r="N2126" t="s">
        <v>8282</v>
      </c>
      <c r="O2126" s="5">
        <f t="shared" si="165"/>
        <v>0.10454545454545454</v>
      </c>
      <c r="P2126" s="18">
        <f t="shared" si="166"/>
        <v>23</v>
      </c>
      <c r="Q2126" t="s">
        <v>8334</v>
      </c>
      <c r="R2126" t="s">
        <v>8335</v>
      </c>
      <c r="S2126" s="10">
        <f t="shared" si="167"/>
        <v>40464.028182870366</v>
      </c>
      <c r="T2126" s="11">
        <f t="shared" si="168"/>
        <v>40512.208333333336</v>
      </c>
      <c r="U2126">
        <f t="shared" si="169"/>
        <v>48</v>
      </c>
      <c r="W2126" s="20">
        <v>5</v>
      </c>
      <c r="X2126" s="18">
        <v>115</v>
      </c>
      <c r="Y2126" s="5">
        <v>0.10454545454545454</v>
      </c>
    </row>
    <row r="2127" spans="1:25" ht="42.75" x14ac:dyDescent="0.4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20">
        <v>27</v>
      </c>
      <c r="M2127" t="b">
        <v>0</v>
      </c>
      <c r="N2127" t="s">
        <v>8282</v>
      </c>
      <c r="O2127" s="5">
        <f t="shared" si="165"/>
        <v>1.4200000000000001E-2</v>
      </c>
      <c r="P2127" s="18">
        <f t="shared" si="166"/>
        <v>31.555555555555557</v>
      </c>
      <c r="Q2127" t="s">
        <v>8334</v>
      </c>
      <c r="R2127" t="s">
        <v>8335</v>
      </c>
      <c r="S2127" s="10">
        <f t="shared" si="167"/>
        <v>42191.023530092592</v>
      </c>
      <c r="T2127" s="11">
        <f t="shared" si="168"/>
        <v>42221.023530092592</v>
      </c>
      <c r="U2127">
        <f t="shared" si="169"/>
        <v>30</v>
      </c>
      <c r="W2127" s="20">
        <v>27</v>
      </c>
      <c r="X2127" s="18">
        <v>852</v>
      </c>
      <c r="Y2127" s="5">
        <v>1.4200000000000001E-2</v>
      </c>
    </row>
    <row r="2128" spans="1:25" ht="42.75" hidden="1" x14ac:dyDescent="0.4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20">
        <v>2</v>
      </c>
      <c r="M2128" t="b">
        <v>0</v>
      </c>
      <c r="N2128" t="s">
        <v>8282</v>
      </c>
      <c r="O2128" s="5">
        <f t="shared" si="165"/>
        <v>5.0000000000000001E-4</v>
      </c>
      <c r="P2128" s="18">
        <f t="shared" si="166"/>
        <v>5</v>
      </c>
      <c r="Q2128" t="s">
        <v>8334</v>
      </c>
      <c r="R2128" t="s">
        <v>8335</v>
      </c>
      <c r="S2128" s="10">
        <f t="shared" si="167"/>
        <v>41951.973229166666</v>
      </c>
      <c r="T2128" s="11">
        <f t="shared" si="168"/>
        <v>41981.973229166666</v>
      </c>
      <c r="U2128">
        <f t="shared" si="169"/>
        <v>30</v>
      </c>
      <c r="W2128" s="20">
        <v>2</v>
      </c>
      <c r="X2128" s="18">
        <v>10</v>
      </c>
      <c r="Y2128" s="5">
        <v>5.0000000000000001E-4</v>
      </c>
    </row>
    <row r="2129" spans="1:25" ht="28.5" x14ac:dyDescent="0.4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20">
        <v>236</v>
      </c>
      <c r="M2129" t="b">
        <v>0</v>
      </c>
      <c r="N2129" t="s">
        <v>8282</v>
      </c>
      <c r="O2129" s="5">
        <f t="shared" si="165"/>
        <v>0.28842857142857142</v>
      </c>
      <c r="P2129" s="18">
        <f t="shared" si="166"/>
        <v>34.220338983050844</v>
      </c>
      <c r="Q2129" t="s">
        <v>8334</v>
      </c>
      <c r="R2129" t="s">
        <v>8335</v>
      </c>
      <c r="S2129" s="10">
        <f t="shared" si="167"/>
        <v>42045.50535879629</v>
      </c>
      <c r="T2129" s="11">
        <f t="shared" si="168"/>
        <v>42075.463692129633</v>
      </c>
      <c r="U2129">
        <f t="shared" si="169"/>
        <v>30</v>
      </c>
      <c r="W2129" s="20">
        <v>236</v>
      </c>
      <c r="X2129" s="18">
        <v>8076</v>
      </c>
      <c r="Y2129" s="5">
        <v>0.28842857142857142</v>
      </c>
    </row>
    <row r="2130" spans="1:25" ht="42.75" hidden="1" x14ac:dyDescent="0.4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20">
        <v>1</v>
      </c>
      <c r="M2130" t="b">
        <v>0</v>
      </c>
      <c r="N2130" t="s">
        <v>8282</v>
      </c>
      <c r="O2130" s="5">
        <f t="shared" si="165"/>
        <v>1.6666666666666668E-3</v>
      </c>
      <c r="P2130" s="18">
        <f t="shared" si="166"/>
        <v>25</v>
      </c>
      <c r="Q2130" t="s">
        <v>8334</v>
      </c>
      <c r="R2130" t="s">
        <v>8335</v>
      </c>
      <c r="S2130" s="10">
        <f t="shared" si="167"/>
        <v>41843.772789351853</v>
      </c>
      <c r="T2130" s="11">
        <f t="shared" si="168"/>
        <v>41903.772789351853</v>
      </c>
      <c r="U2130">
        <f t="shared" si="169"/>
        <v>60</v>
      </c>
      <c r="W2130" s="20">
        <v>1</v>
      </c>
      <c r="X2130" s="18">
        <v>25</v>
      </c>
      <c r="Y2130" s="5">
        <v>1.6666666666666668E-3</v>
      </c>
    </row>
    <row r="2131" spans="1:25" ht="42.75" x14ac:dyDescent="0.4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20">
        <v>12</v>
      </c>
      <c r="M2131" t="b">
        <v>0</v>
      </c>
      <c r="N2131" t="s">
        <v>8282</v>
      </c>
      <c r="O2131" s="5">
        <f t="shared" si="165"/>
        <v>0.11799999999999999</v>
      </c>
      <c r="P2131" s="18">
        <f t="shared" si="166"/>
        <v>19.666666666666668</v>
      </c>
      <c r="Q2131" t="s">
        <v>8334</v>
      </c>
      <c r="R2131" t="s">
        <v>8335</v>
      </c>
      <c r="S2131" s="10">
        <f t="shared" si="167"/>
        <v>42409.024305555555</v>
      </c>
      <c r="T2131" s="11">
        <f t="shared" si="168"/>
        <v>42439.024305555555</v>
      </c>
      <c r="U2131">
        <f t="shared" si="169"/>
        <v>30</v>
      </c>
      <c r="W2131" s="20">
        <v>12</v>
      </c>
      <c r="X2131" s="18">
        <v>236</v>
      </c>
      <c r="Y2131" s="5">
        <v>0.11799999999999999</v>
      </c>
    </row>
    <row r="2132" spans="1:25" ht="28.5" hidden="1" x14ac:dyDescent="0.4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20">
        <v>4</v>
      </c>
      <c r="M2132" t="b">
        <v>0</v>
      </c>
      <c r="N2132" t="s">
        <v>8282</v>
      </c>
      <c r="O2132" s="5">
        <f t="shared" si="165"/>
        <v>2.0238095238095236E-3</v>
      </c>
      <c r="P2132" s="18">
        <f t="shared" si="166"/>
        <v>21.25</v>
      </c>
      <c r="Q2132" t="s">
        <v>8334</v>
      </c>
      <c r="R2132" t="s">
        <v>8335</v>
      </c>
      <c r="S2132" s="10">
        <f t="shared" si="167"/>
        <v>41832.086377314816</v>
      </c>
      <c r="T2132" s="11">
        <f t="shared" si="168"/>
        <v>41867.086377314816</v>
      </c>
      <c r="U2132">
        <f t="shared" si="169"/>
        <v>35</v>
      </c>
      <c r="W2132" s="20">
        <v>4</v>
      </c>
      <c r="X2132" s="18">
        <v>85</v>
      </c>
      <c r="Y2132" s="5">
        <v>2.0238095238095236E-3</v>
      </c>
    </row>
    <row r="2133" spans="1:25" ht="42.75" x14ac:dyDescent="0.4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20">
        <v>3</v>
      </c>
      <c r="M2133" t="b">
        <v>0</v>
      </c>
      <c r="N2133" t="s">
        <v>8282</v>
      </c>
      <c r="O2133" s="5">
        <f t="shared" si="165"/>
        <v>0.05</v>
      </c>
      <c r="P2133" s="18">
        <f t="shared" si="166"/>
        <v>8.3333333333333339</v>
      </c>
      <c r="Q2133" t="s">
        <v>8334</v>
      </c>
      <c r="R2133" t="s">
        <v>8335</v>
      </c>
      <c r="S2133" s="10">
        <f t="shared" si="167"/>
        <v>42167.207071759258</v>
      </c>
      <c r="T2133" s="11">
        <f t="shared" si="168"/>
        <v>42197.207071759258</v>
      </c>
      <c r="U2133">
        <f t="shared" si="169"/>
        <v>30</v>
      </c>
      <c r="W2133" s="20">
        <v>3</v>
      </c>
      <c r="X2133" s="18">
        <v>25</v>
      </c>
      <c r="Y2133" s="5">
        <v>0.05</v>
      </c>
    </row>
    <row r="2134" spans="1:25" ht="42.75" x14ac:dyDescent="0.4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20">
        <v>99</v>
      </c>
      <c r="M2134" t="b">
        <v>0</v>
      </c>
      <c r="N2134" t="s">
        <v>8282</v>
      </c>
      <c r="O2134" s="5">
        <f t="shared" si="165"/>
        <v>2.1129899999999997E-2</v>
      </c>
      <c r="P2134" s="18">
        <f t="shared" si="166"/>
        <v>21.34333333333333</v>
      </c>
      <c r="Q2134" t="s">
        <v>8334</v>
      </c>
      <c r="R2134" t="s">
        <v>8335</v>
      </c>
      <c r="S2134" s="10">
        <f t="shared" si="167"/>
        <v>41643.487175925926</v>
      </c>
      <c r="T2134" s="11">
        <f t="shared" si="168"/>
        <v>41673.487175925926</v>
      </c>
      <c r="U2134">
        <f t="shared" si="169"/>
        <v>30</v>
      </c>
      <c r="W2134" s="20">
        <v>99</v>
      </c>
      <c r="X2134" s="18">
        <v>2112.9899999999998</v>
      </c>
      <c r="Y2134" s="5">
        <v>2.1129899999999997E-2</v>
      </c>
    </row>
    <row r="2135" spans="1:25" ht="42.75" x14ac:dyDescent="0.4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20">
        <v>3</v>
      </c>
      <c r="M2135" t="b">
        <v>0</v>
      </c>
      <c r="N2135" t="s">
        <v>8282</v>
      </c>
      <c r="O2135" s="5">
        <f t="shared" si="165"/>
        <v>1.6E-2</v>
      </c>
      <c r="P2135" s="18">
        <f t="shared" si="166"/>
        <v>5.333333333333333</v>
      </c>
      <c r="Q2135" t="s">
        <v>8334</v>
      </c>
      <c r="R2135" t="s">
        <v>8335</v>
      </c>
      <c r="S2135" s="10">
        <f t="shared" si="167"/>
        <v>40619.097210648149</v>
      </c>
      <c r="T2135" s="11">
        <f t="shared" si="168"/>
        <v>40657.290972222225</v>
      </c>
      <c r="U2135">
        <f t="shared" si="169"/>
        <v>38</v>
      </c>
      <c r="W2135" s="20">
        <v>3</v>
      </c>
      <c r="X2135" s="18">
        <v>16</v>
      </c>
      <c r="Y2135" s="5">
        <v>1.6E-2</v>
      </c>
    </row>
    <row r="2136" spans="1:25" ht="42.75" x14ac:dyDescent="0.4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20">
        <v>3</v>
      </c>
      <c r="M2136" t="b">
        <v>0</v>
      </c>
      <c r="N2136" t="s">
        <v>8282</v>
      </c>
      <c r="O2136" s="5">
        <f t="shared" si="165"/>
        <v>1.7333333333333333E-2</v>
      </c>
      <c r="P2136" s="18">
        <f t="shared" si="166"/>
        <v>34.666666666666664</v>
      </c>
      <c r="Q2136" t="s">
        <v>8334</v>
      </c>
      <c r="R2136" t="s">
        <v>8335</v>
      </c>
      <c r="S2136" s="10">
        <f t="shared" si="167"/>
        <v>41361.886469907404</v>
      </c>
      <c r="T2136" s="11">
        <f t="shared" si="168"/>
        <v>41391.886469907404</v>
      </c>
      <c r="U2136">
        <f t="shared" si="169"/>
        <v>30</v>
      </c>
      <c r="W2136" s="20">
        <v>3</v>
      </c>
      <c r="X2136" s="18">
        <v>104</v>
      </c>
      <c r="Y2136" s="5">
        <v>1.7333333333333333E-2</v>
      </c>
    </row>
    <row r="2137" spans="1:25" ht="42.75" x14ac:dyDescent="0.4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20">
        <v>22</v>
      </c>
      <c r="M2137" t="b">
        <v>0</v>
      </c>
      <c r="N2137" t="s">
        <v>8282</v>
      </c>
      <c r="O2137" s="5">
        <f t="shared" si="165"/>
        <v>9.5600000000000004E-2</v>
      </c>
      <c r="P2137" s="18">
        <f t="shared" si="166"/>
        <v>21.727272727272727</v>
      </c>
      <c r="Q2137" t="s">
        <v>8334</v>
      </c>
      <c r="R2137" t="s">
        <v>8335</v>
      </c>
      <c r="S2137" s="10">
        <f t="shared" si="167"/>
        <v>41156.963344907403</v>
      </c>
      <c r="T2137" s="11">
        <f t="shared" si="168"/>
        <v>41186.963344907403</v>
      </c>
      <c r="U2137">
        <f t="shared" si="169"/>
        <v>30</v>
      </c>
      <c r="W2137" s="20">
        <v>22</v>
      </c>
      <c r="X2137" s="18">
        <v>478</v>
      </c>
      <c r="Y2137" s="5">
        <v>9.5600000000000004E-2</v>
      </c>
    </row>
    <row r="2138" spans="1:25" ht="42.75" hidden="1" x14ac:dyDescent="0.4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20">
        <v>4</v>
      </c>
      <c r="M2138" t="b">
        <v>0</v>
      </c>
      <c r="N2138" t="s">
        <v>8282</v>
      </c>
      <c r="O2138" s="5">
        <f t="shared" si="165"/>
        <v>5.9612499999999998E-4</v>
      </c>
      <c r="P2138" s="18">
        <f t="shared" si="166"/>
        <v>11.922499999999999</v>
      </c>
      <c r="Q2138" t="s">
        <v>8334</v>
      </c>
      <c r="R2138" t="s">
        <v>8335</v>
      </c>
      <c r="S2138" s="10">
        <f t="shared" si="167"/>
        <v>41536.509097222224</v>
      </c>
      <c r="T2138" s="11">
        <f t="shared" si="168"/>
        <v>41566.509097222224</v>
      </c>
      <c r="U2138">
        <f t="shared" si="169"/>
        <v>30</v>
      </c>
      <c r="W2138" s="20">
        <v>4</v>
      </c>
      <c r="X2138" s="18">
        <v>47.69</v>
      </c>
      <c r="Y2138" s="5">
        <v>5.9612499999999998E-4</v>
      </c>
    </row>
    <row r="2139" spans="1:25" ht="42.75" hidden="1" x14ac:dyDescent="0.4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20">
        <v>534</v>
      </c>
      <c r="M2139" t="b">
        <v>0</v>
      </c>
      <c r="N2139" t="s">
        <v>8282</v>
      </c>
      <c r="O2139" s="5">
        <f t="shared" si="165"/>
        <v>0.28405999999999998</v>
      </c>
      <c r="P2139" s="18">
        <f t="shared" si="166"/>
        <v>26.59737827715356</v>
      </c>
      <c r="Q2139" t="s">
        <v>8334</v>
      </c>
      <c r="R2139" t="s">
        <v>8335</v>
      </c>
      <c r="S2139" s="10">
        <f t="shared" si="167"/>
        <v>41948.771168981482</v>
      </c>
      <c r="T2139" s="11">
        <f t="shared" si="168"/>
        <v>41978.771168981482</v>
      </c>
      <c r="U2139">
        <f t="shared" si="169"/>
        <v>30</v>
      </c>
      <c r="W2139" s="20">
        <v>534</v>
      </c>
      <c r="X2139" s="18">
        <v>14203</v>
      </c>
      <c r="Y2139" s="5">
        <v>0.28405999999999998</v>
      </c>
    </row>
    <row r="2140" spans="1:25" ht="28.5" x14ac:dyDescent="0.4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20">
        <v>12</v>
      </c>
      <c r="M2140" t="b">
        <v>0</v>
      </c>
      <c r="N2140" t="s">
        <v>8282</v>
      </c>
      <c r="O2140" s="5">
        <f t="shared" si="165"/>
        <v>0.128</v>
      </c>
      <c r="P2140" s="18">
        <f t="shared" si="166"/>
        <v>10.666666666666666</v>
      </c>
      <c r="Q2140" t="s">
        <v>8334</v>
      </c>
      <c r="R2140" t="s">
        <v>8335</v>
      </c>
      <c r="S2140" s="10">
        <f t="shared" si="167"/>
        <v>41557.013182870374</v>
      </c>
      <c r="T2140" s="11">
        <f t="shared" si="168"/>
        <v>41587.054849537039</v>
      </c>
      <c r="U2140">
        <f t="shared" si="169"/>
        <v>30</v>
      </c>
      <c r="W2140" s="20">
        <v>12</v>
      </c>
      <c r="X2140" s="18">
        <v>128</v>
      </c>
      <c r="Y2140" s="5">
        <v>0.128</v>
      </c>
    </row>
    <row r="2141" spans="1:25" ht="42.75" x14ac:dyDescent="0.4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20">
        <v>56</v>
      </c>
      <c r="M2141" t="b">
        <v>0</v>
      </c>
      <c r="N2141" t="s">
        <v>8282</v>
      </c>
      <c r="O2141" s="5">
        <f t="shared" si="165"/>
        <v>5.4199999999999998E-2</v>
      </c>
      <c r="P2141" s="18">
        <f t="shared" si="166"/>
        <v>29.035714285714285</v>
      </c>
      <c r="Q2141" t="s">
        <v>8334</v>
      </c>
      <c r="R2141" t="s">
        <v>8335</v>
      </c>
      <c r="S2141" s="10">
        <f t="shared" si="167"/>
        <v>42647.750092592592</v>
      </c>
      <c r="T2141" s="11">
        <f t="shared" si="168"/>
        <v>42677.750092592592</v>
      </c>
      <c r="U2141">
        <f t="shared" si="169"/>
        <v>30</v>
      </c>
      <c r="W2141" s="20">
        <v>56</v>
      </c>
      <c r="X2141" s="18">
        <v>1626</v>
      </c>
      <c r="Y2141" s="5">
        <v>5.4199999999999998E-2</v>
      </c>
    </row>
    <row r="2142" spans="1:25" ht="42.75" hidden="1" x14ac:dyDescent="0.4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20">
        <v>11</v>
      </c>
      <c r="M2142" t="b">
        <v>0</v>
      </c>
      <c r="N2142" t="s">
        <v>8282</v>
      </c>
      <c r="O2142" s="5">
        <f t="shared" si="165"/>
        <v>1.1199999999999999E-3</v>
      </c>
      <c r="P2142" s="18">
        <f t="shared" si="166"/>
        <v>50.909090909090907</v>
      </c>
      <c r="Q2142" t="s">
        <v>8334</v>
      </c>
      <c r="R2142" t="s">
        <v>8335</v>
      </c>
      <c r="S2142" s="10">
        <f t="shared" si="167"/>
        <v>41255.833611111113</v>
      </c>
      <c r="T2142" s="11">
        <f t="shared" si="168"/>
        <v>41285.833611111113</v>
      </c>
      <c r="U2142">
        <f t="shared" si="169"/>
        <v>30</v>
      </c>
      <c r="W2142" s="20">
        <v>11</v>
      </c>
      <c r="X2142" s="18">
        <v>560</v>
      </c>
      <c r="Y2142" s="5">
        <v>1.1199999999999999E-3</v>
      </c>
    </row>
    <row r="2143" spans="1:25" ht="42.75" hidden="1" x14ac:dyDescent="0.4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20">
        <v>0</v>
      </c>
      <c r="M2143" t="b">
        <v>0</v>
      </c>
      <c r="N2143" t="s">
        <v>8282</v>
      </c>
      <c r="O2143" s="5">
        <f t="shared" si="165"/>
        <v>0</v>
      </c>
      <c r="P2143" s="18" t="e">
        <f t="shared" si="166"/>
        <v>#DIV/0!</v>
      </c>
      <c r="Q2143" t="s">
        <v>8334</v>
      </c>
      <c r="R2143" t="s">
        <v>8335</v>
      </c>
      <c r="S2143" s="10">
        <f t="shared" si="167"/>
        <v>41927.235636574071</v>
      </c>
      <c r="T2143" s="11">
        <f t="shared" si="168"/>
        <v>41957.277303240742</v>
      </c>
      <c r="U2143">
        <f t="shared" si="169"/>
        <v>30</v>
      </c>
      <c r="W2143" s="20">
        <v>0</v>
      </c>
      <c r="X2143" s="18">
        <v>0</v>
      </c>
      <c r="Y2143" s="5">
        <v>0</v>
      </c>
    </row>
    <row r="2144" spans="1:25" ht="42.75" x14ac:dyDescent="0.4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20">
        <v>12</v>
      </c>
      <c r="M2144" t="b">
        <v>0</v>
      </c>
      <c r="N2144" t="s">
        <v>8282</v>
      </c>
      <c r="O2144" s="5">
        <f t="shared" si="165"/>
        <v>5.7238095238095241E-2</v>
      </c>
      <c r="P2144" s="18">
        <f t="shared" si="166"/>
        <v>50.083333333333336</v>
      </c>
      <c r="Q2144" t="s">
        <v>8334</v>
      </c>
      <c r="R2144" t="s">
        <v>8335</v>
      </c>
      <c r="S2144" s="10">
        <f t="shared" si="167"/>
        <v>42340.701504629629</v>
      </c>
      <c r="T2144" s="11">
        <f t="shared" si="168"/>
        <v>42368.701504629629</v>
      </c>
      <c r="U2144">
        <f t="shared" si="169"/>
        <v>28</v>
      </c>
      <c r="W2144" s="20">
        <v>12</v>
      </c>
      <c r="X2144" s="18">
        <v>601</v>
      </c>
      <c r="Y2144" s="5">
        <v>5.7238095238095241E-2</v>
      </c>
    </row>
    <row r="2145" spans="1:25" ht="42.75" x14ac:dyDescent="0.4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20">
        <v>5</v>
      </c>
      <c r="M2145" t="b">
        <v>0</v>
      </c>
      <c r="N2145" t="s">
        <v>8282</v>
      </c>
      <c r="O2145" s="5">
        <f t="shared" si="165"/>
        <v>0.1125</v>
      </c>
      <c r="P2145" s="18">
        <f t="shared" si="166"/>
        <v>45</v>
      </c>
      <c r="Q2145" t="s">
        <v>8334</v>
      </c>
      <c r="R2145" t="s">
        <v>8335</v>
      </c>
      <c r="S2145" s="10">
        <f t="shared" si="167"/>
        <v>40332.886712962965</v>
      </c>
      <c r="T2145" s="11">
        <f t="shared" si="168"/>
        <v>40380.791666666664</v>
      </c>
      <c r="U2145">
        <f t="shared" si="169"/>
        <v>48</v>
      </c>
      <c r="W2145" s="20">
        <v>5</v>
      </c>
      <c r="X2145" s="18">
        <v>225</v>
      </c>
      <c r="Y2145" s="5">
        <v>0.1125</v>
      </c>
    </row>
    <row r="2146" spans="1:25" ht="28.5" x14ac:dyDescent="0.4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20">
        <v>24</v>
      </c>
      <c r="M2146" t="b">
        <v>0</v>
      </c>
      <c r="N2146" t="s">
        <v>8282</v>
      </c>
      <c r="O2146" s="5">
        <f t="shared" si="165"/>
        <v>1.7098591549295775E-2</v>
      </c>
      <c r="P2146" s="18">
        <f t="shared" si="166"/>
        <v>25.291666666666668</v>
      </c>
      <c r="Q2146" t="s">
        <v>8334</v>
      </c>
      <c r="R2146" t="s">
        <v>8335</v>
      </c>
      <c r="S2146" s="10">
        <f t="shared" si="167"/>
        <v>41499.546759259261</v>
      </c>
      <c r="T2146" s="11">
        <f t="shared" si="168"/>
        <v>41531.546759259261</v>
      </c>
      <c r="U2146">
        <f t="shared" si="169"/>
        <v>32</v>
      </c>
      <c r="W2146" s="20">
        <v>24</v>
      </c>
      <c r="X2146" s="18">
        <v>607</v>
      </c>
      <c r="Y2146" s="5">
        <v>1.7098591549295775E-2</v>
      </c>
    </row>
    <row r="2147" spans="1:25" ht="42.75" x14ac:dyDescent="0.4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20">
        <v>89</v>
      </c>
      <c r="M2147" t="b">
        <v>0</v>
      </c>
      <c r="N2147" t="s">
        <v>8282</v>
      </c>
      <c r="O2147" s="5">
        <f t="shared" si="165"/>
        <v>0.30433333333333334</v>
      </c>
      <c r="P2147" s="18">
        <f t="shared" si="166"/>
        <v>51.292134831460672</v>
      </c>
      <c r="Q2147" t="s">
        <v>8334</v>
      </c>
      <c r="R2147" t="s">
        <v>8335</v>
      </c>
      <c r="S2147" s="10">
        <f t="shared" si="167"/>
        <v>41575.237430555557</v>
      </c>
      <c r="T2147" s="11">
        <f t="shared" si="168"/>
        <v>41605.279097222221</v>
      </c>
      <c r="U2147">
        <f t="shared" si="169"/>
        <v>30</v>
      </c>
      <c r="W2147" s="20">
        <v>89</v>
      </c>
      <c r="X2147" s="18">
        <v>4565</v>
      </c>
      <c r="Y2147" s="5">
        <v>0.30433333333333334</v>
      </c>
    </row>
    <row r="2148" spans="1:25" ht="42.75" hidden="1" x14ac:dyDescent="0.4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20">
        <v>1</v>
      </c>
      <c r="M2148" t="b">
        <v>0</v>
      </c>
      <c r="N2148" t="s">
        <v>8282</v>
      </c>
      <c r="O2148" s="5">
        <f t="shared" si="165"/>
        <v>2.0000000000000001E-4</v>
      </c>
      <c r="P2148" s="18">
        <f t="shared" si="166"/>
        <v>1</v>
      </c>
      <c r="Q2148" t="s">
        <v>8334</v>
      </c>
      <c r="R2148" t="s">
        <v>8335</v>
      </c>
      <c r="S2148" s="10">
        <f t="shared" si="167"/>
        <v>42397.679513888885</v>
      </c>
      <c r="T2148" s="11">
        <f t="shared" si="168"/>
        <v>42411.679513888885</v>
      </c>
      <c r="U2148">
        <f t="shared" si="169"/>
        <v>14</v>
      </c>
      <c r="W2148" s="20">
        <v>1</v>
      </c>
      <c r="X2148" s="18">
        <v>1</v>
      </c>
      <c r="Y2148" s="5">
        <v>2.0000000000000001E-4</v>
      </c>
    </row>
    <row r="2149" spans="1:25" hidden="1" x14ac:dyDescent="0.4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20">
        <v>55</v>
      </c>
      <c r="M2149" t="b">
        <v>0</v>
      </c>
      <c r="N2149" t="s">
        <v>8282</v>
      </c>
      <c r="O2149" s="5">
        <f t="shared" si="165"/>
        <v>6.9641025641025639E-3</v>
      </c>
      <c r="P2149" s="18">
        <f t="shared" si="166"/>
        <v>49.381818181818183</v>
      </c>
      <c r="Q2149" t="s">
        <v>8334</v>
      </c>
      <c r="R2149" t="s">
        <v>8335</v>
      </c>
      <c r="S2149" s="10">
        <f t="shared" si="167"/>
        <v>41927.295694444445</v>
      </c>
      <c r="T2149" s="11">
        <f t="shared" si="168"/>
        <v>41959.337361111116</v>
      </c>
      <c r="U2149">
        <f t="shared" si="169"/>
        <v>32</v>
      </c>
      <c r="W2149" s="20">
        <v>55</v>
      </c>
      <c r="X2149" s="18">
        <v>2716</v>
      </c>
      <c r="Y2149" s="5">
        <v>6.9641025641025639E-3</v>
      </c>
    </row>
    <row r="2150" spans="1:25" ht="42.75" x14ac:dyDescent="0.4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20">
        <v>2</v>
      </c>
      <c r="M2150" t="b">
        <v>0</v>
      </c>
      <c r="N2150" t="s">
        <v>8282</v>
      </c>
      <c r="O2150" s="5">
        <f t="shared" si="165"/>
        <v>0.02</v>
      </c>
      <c r="P2150" s="18">
        <f t="shared" si="166"/>
        <v>1</v>
      </c>
      <c r="Q2150" t="s">
        <v>8334</v>
      </c>
      <c r="R2150" t="s">
        <v>8335</v>
      </c>
      <c r="S2150" s="10">
        <f t="shared" si="167"/>
        <v>42066.733587962968</v>
      </c>
      <c r="T2150" s="11">
        <f t="shared" si="168"/>
        <v>42096.691921296297</v>
      </c>
      <c r="U2150">
        <f t="shared" si="169"/>
        <v>30</v>
      </c>
      <c r="W2150" s="20">
        <v>2</v>
      </c>
      <c r="X2150" s="18">
        <v>2</v>
      </c>
      <c r="Y2150" s="5">
        <v>0.02</v>
      </c>
    </row>
    <row r="2151" spans="1:25" ht="57" hidden="1" x14ac:dyDescent="0.4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20">
        <v>0</v>
      </c>
      <c r="M2151" t="b">
        <v>0</v>
      </c>
      <c r="N2151" t="s">
        <v>8282</v>
      </c>
      <c r="O2151" s="5">
        <f t="shared" si="165"/>
        <v>0</v>
      </c>
      <c r="P2151" s="18" t="e">
        <f t="shared" si="166"/>
        <v>#DIV/0!</v>
      </c>
      <c r="Q2151" t="s">
        <v>8334</v>
      </c>
      <c r="R2151" t="s">
        <v>8335</v>
      </c>
      <c r="S2151" s="10">
        <f t="shared" si="167"/>
        <v>40355.024953703702</v>
      </c>
      <c r="T2151" s="11">
        <f t="shared" si="168"/>
        <v>40390</v>
      </c>
      <c r="U2151">
        <f t="shared" si="169"/>
        <v>35</v>
      </c>
      <c r="W2151" s="20">
        <v>0</v>
      </c>
      <c r="X2151" s="18">
        <v>0</v>
      </c>
      <c r="Y2151" s="5">
        <v>0</v>
      </c>
    </row>
    <row r="2152" spans="1:25" hidden="1" x14ac:dyDescent="0.4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20">
        <v>4</v>
      </c>
      <c r="M2152" t="b">
        <v>0</v>
      </c>
      <c r="N2152" t="s">
        <v>8282</v>
      </c>
      <c r="O2152" s="5">
        <f t="shared" si="165"/>
        <v>8.0999999999999996E-3</v>
      </c>
      <c r="P2152" s="18">
        <f t="shared" si="166"/>
        <v>101.25</v>
      </c>
      <c r="Q2152" t="s">
        <v>8334</v>
      </c>
      <c r="R2152" t="s">
        <v>8335</v>
      </c>
      <c r="S2152" s="10">
        <f t="shared" si="167"/>
        <v>42534.284710648149</v>
      </c>
      <c r="T2152" s="11">
        <f t="shared" si="168"/>
        <v>42564.284710648149</v>
      </c>
      <c r="U2152">
        <f t="shared" si="169"/>
        <v>30</v>
      </c>
      <c r="W2152" s="20">
        <v>4</v>
      </c>
      <c r="X2152" s="18">
        <v>405</v>
      </c>
      <c r="Y2152" s="5">
        <v>8.0999999999999996E-3</v>
      </c>
    </row>
    <row r="2153" spans="1:25" ht="42.75" hidden="1" x14ac:dyDescent="0.4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20">
        <v>6</v>
      </c>
      <c r="M2153" t="b">
        <v>0</v>
      </c>
      <c r="N2153" t="s">
        <v>8282</v>
      </c>
      <c r="O2153" s="5">
        <f t="shared" si="165"/>
        <v>2.6222222222222224E-3</v>
      </c>
      <c r="P2153" s="18">
        <f t="shared" si="166"/>
        <v>19.666666666666668</v>
      </c>
      <c r="Q2153" t="s">
        <v>8334</v>
      </c>
      <c r="R2153" t="s">
        <v>8335</v>
      </c>
      <c r="S2153" s="10">
        <f t="shared" si="167"/>
        <v>42520.847384259265</v>
      </c>
      <c r="T2153" s="11">
        <f t="shared" si="168"/>
        <v>42550.847384259265</v>
      </c>
      <c r="U2153">
        <f t="shared" si="169"/>
        <v>30</v>
      </c>
      <c r="W2153" s="20">
        <v>6</v>
      </c>
      <c r="X2153" s="18">
        <v>118</v>
      </c>
      <c r="Y2153" s="5">
        <v>2.6222222222222224E-3</v>
      </c>
    </row>
    <row r="2154" spans="1:25" ht="42.75" hidden="1" x14ac:dyDescent="0.4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20">
        <v>4</v>
      </c>
      <c r="M2154" t="b">
        <v>0</v>
      </c>
      <c r="N2154" t="s">
        <v>8282</v>
      </c>
      <c r="O2154" s="5">
        <f t="shared" si="165"/>
        <v>1.6666666666666668E-3</v>
      </c>
      <c r="P2154" s="18">
        <f t="shared" si="166"/>
        <v>12.5</v>
      </c>
      <c r="Q2154" t="s">
        <v>8334</v>
      </c>
      <c r="R2154" t="s">
        <v>8335</v>
      </c>
      <c r="S2154" s="10">
        <f t="shared" si="167"/>
        <v>41683.832280092596</v>
      </c>
      <c r="T2154" s="11">
        <f t="shared" si="168"/>
        <v>41713.790613425925</v>
      </c>
      <c r="U2154">
        <f t="shared" si="169"/>
        <v>30</v>
      </c>
      <c r="W2154" s="20">
        <v>4</v>
      </c>
      <c r="X2154" s="18">
        <v>50</v>
      </c>
      <c r="Y2154" s="5">
        <v>1.6666666666666668E-3</v>
      </c>
    </row>
    <row r="2155" spans="1:25" ht="42.75" hidden="1" x14ac:dyDescent="0.4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20">
        <v>4</v>
      </c>
      <c r="M2155" t="b">
        <v>0</v>
      </c>
      <c r="N2155" t="s">
        <v>8282</v>
      </c>
      <c r="O2155" s="5">
        <f t="shared" si="165"/>
        <v>9.1244548809124457E-5</v>
      </c>
      <c r="P2155" s="18">
        <f t="shared" si="166"/>
        <v>8.5</v>
      </c>
      <c r="Q2155" t="s">
        <v>8334</v>
      </c>
      <c r="R2155" t="s">
        <v>8335</v>
      </c>
      <c r="S2155" s="10">
        <f t="shared" si="167"/>
        <v>41974.911087962959</v>
      </c>
      <c r="T2155" s="11">
        <f t="shared" si="168"/>
        <v>42014.332638888889</v>
      </c>
      <c r="U2155">
        <f t="shared" si="169"/>
        <v>40</v>
      </c>
      <c r="W2155" s="20">
        <v>4</v>
      </c>
      <c r="X2155" s="18">
        <v>34</v>
      </c>
      <c r="Y2155" s="5">
        <v>9.1244548809124457E-5</v>
      </c>
    </row>
    <row r="2156" spans="1:25" ht="28.5" hidden="1" x14ac:dyDescent="0.4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20">
        <v>2</v>
      </c>
      <c r="M2156" t="b">
        <v>0</v>
      </c>
      <c r="N2156" t="s">
        <v>8282</v>
      </c>
      <c r="O2156" s="5">
        <f t="shared" si="165"/>
        <v>8.0000000000000002E-3</v>
      </c>
      <c r="P2156" s="18">
        <f t="shared" si="166"/>
        <v>1</v>
      </c>
      <c r="Q2156" t="s">
        <v>8334</v>
      </c>
      <c r="R2156" t="s">
        <v>8335</v>
      </c>
      <c r="S2156" s="10">
        <f t="shared" si="167"/>
        <v>41647.632256944446</v>
      </c>
      <c r="T2156" s="11">
        <f t="shared" si="168"/>
        <v>41667.632256944446</v>
      </c>
      <c r="U2156">
        <f t="shared" si="169"/>
        <v>20</v>
      </c>
      <c r="W2156" s="20">
        <v>2</v>
      </c>
      <c r="X2156" s="18">
        <v>2</v>
      </c>
      <c r="Y2156" s="5">
        <v>8.0000000000000002E-3</v>
      </c>
    </row>
    <row r="2157" spans="1:25" ht="42.75" x14ac:dyDescent="0.4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20">
        <v>5</v>
      </c>
      <c r="M2157" t="b">
        <v>0</v>
      </c>
      <c r="N2157" t="s">
        <v>8282</v>
      </c>
      <c r="O2157" s="5">
        <f t="shared" si="165"/>
        <v>2.3E-2</v>
      </c>
      <c r="P2157" s="18">
        <f t="shared" si="166"/>
        <v>23</v>
      </c>
      <c r="Q2157" t="s">
        <v>8334</v>
      </c>
      <c r="R2157" t="s">
        <v>8335</v>
      </c>
      <c r="S2157" s="10">
        <f t="shared" si="167"/>
        <v>42430.747511574074</v>
      </c>
      <c r="T2157" s="11">
        <f t="shared" si="168"/>
        <v>42460.70584490741</v>
      </c>
      <c r="U2157">
        <f t="shared" si="169"/>
        <v>30</v>
      </c>
      <c r="W2157" s="20">
        <v>5</v>
      </c>
      <c r="X2157" s="18">
        <v>115</v>
      </c>
      <c r="Y2157" s="5">
        <v>2.3E-2</v>
      </c>
    </row>
    <row r="2158" spans="1:25" ht="42.75" x14ac:dyDescent="0.4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20">
        <v>83</v>
      </c>
      <c r="M2158" t="b">
        <v>0</v>
      </c>
      <c r="N2158" t="s">
        <v>8282</v>
      </c>
      <c r="O2158" s="5">
        <f t="shared" si="165"/>
        <v>2.6660714285714284E-2</v>
      </c>
      <c r="P2158" s="18">
        <f t="shared" si="166"/>
        <v>17.987951807228917</v>
      </c>
      <c r="Q2158" t="s">
        <v>8334</v>
      </c>
      <c r="R2158" t="s">
        <v>8335</v>
      </c>
      <c r="S2158" s="10">
        <f t="shared" si="167"/>
        <v>41488.85423611111</v>
      </c>
      <c r="T2158" s="11">
        <f t="shared" si="168"/>
        <v>41533.85423611111</v>
      </c>
      <c r="U2158">
        <f t="shared" si="169"/>
        <v>45</v>
      </c>
      <c r="W2158" s="20">
        <v>83</v>
      </c>
      <c r="X2158" s="18">
        <v>1493</v>
      </c>
      <c r="Y2158" s="5">
        <v>2.6660714285714284E-2</v>
      </c>
    </row>
    <row r="2159" spans="1:25" ht="28.5" x14ac:dyDescent="0.4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20">
        <v>57</v>
      </c>
      <c r="M2159" t="b">
        <v>0</v>
      </c>
      <c r="N2159" t="s">
        <v>8282</v>
      </c>
      <c r="O2159" s="5">
        <f t="shared" si="165"/>
        <v>0.28192</v>
      </c>
      <c r="P2159" s="18">
        <f t="shared" si="166"/>
        <v>370.94736842105266</v>
      </c>
      <c r="Q2159" t="s">
        <v>8334</v>
      </c>
      <c r="R2159" t="s">
        <v>8335</v>
      </c>
      <c r="S2159" s="10">
        <f t="shared" si="167"/>
        <v>42694.98128472222</v>
      </c>
      <c r="T2159" s="11">
        <f t="shared" si="168"/>
        <v>42727.332638888889</v>
      </c>
      <c r="U2159">
        <f t="shared" si="169"/>
        <v>33</v>
      </c>
      <c r="W2159" s="20">
        <v>57</v>
      </c>
      <c r="X2159" s="18">
        <v>21144</v>
      </c>
      <c r="Y2159" s="5">
        <v>0.28192</v>
      </c>
    </row>
    <row r="2160" spans="1:25" ht="42.75" x14ac:dyDescent="0.4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20">
        <v>311</v>
      </c>
      <c r="M2160" t="b">
        <v>0</v>
      </c>
      <c r="N2160" t="s">
        <v>8282</v>
      </c>
      <c r="O2160" s="5">
        <f t="shared" si="165"/>
        <v>6.5900366666666668E-2</v>
      </c>
      <c r="P2160" s="18">
        <f t="shared" si="166"/>
        <v>63.569485530546629</v>
      </c>
      <c r="Q2160" t="s">
        <v>8334</v>
      </c>
      <c r="R2160" t="s">
        <v>8335</v>
      </c>
      <c r="S2160" s="10">
        <f t="shared" si="167"/>
        <v>41264.853865740741</v>
      </c>
      <c r="T2160" s="11">
        <f t="shared" si="168"/>
        <v>41309.853865740741</v>
      </c>
      <c r="U2160">
        <f t="shared" si="169"/>
        <v>45</v>
      </c>
      <c r="W2160" s="20">
        <v>311</v>
      </c>
      <c r="X2160" s="18">
        <v>19770.11</v>
      </c>
      <c r="Y2160" s="5">
        <v>6.5900366666666668E-2</v>
      </c>
    </row>
    <row r="2161" spans="1:25" ht="57" hidden="1" x14ac:dyDescent="0.4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20">
        <v>2</v>
      </c>
      <c r="M2161" t="b">
        <v>0</v>
      </c>
      <c r="N2161" t="s">
        <v>8282</v>
      </c>
      <c r="O2161" s="5">
        <f t="shared" si="165"/>
        <v>7.2222222222222219E-3</v>
      </c>
      <c r="P2161" s="18">
        <f t="shared" si="166"/>
        <v>13</v>
      </c>
      <c r="Q2161" t="s">
        <v>8334</v>
      </c>
      <c r="R2161" t="s">
        <v>8335</v>
      </c>
      <c r="S2161" s="10">
        <f t="shared" si="167"/>
        <v>40710.731180555551</v>
      </c>
      <c r="T2161" s="11">
        <f t="shared" si="168"/>
        <v>40740.731180555551</v>
      </c>
      <c r="U2161">
        <f t="shared" si="169"/>
        <v>30</v>
      </c>
      <c r="W2161" s="20">
        <v>2</v>
      </c>
      <c r="X2161" s="18">
        <v>26</v>
      </c>
      <c r="Y2161" s="5">
        <v>7.2222222222222219E-3</v>
      </c>
    </row>
    <row r="2162" spans="1:25" ht="42.75" hidden="1" x14ac:dyDescent="0.4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20">
        <v>16</v>
      </c>
      <c r="M2162" t="b">
        <v>0</v>
      </c>
      <c r="N2162" t="s">
        <v>8282</v>
      </c>
      <c r="O2162" s="5">
        <f t="shared" si="165"/>
        <v>8.5000000000000006E-3</v>
      </c>
      <c r="P2162" s="18">
        <f t="shared" si="166"/>
        <v>5.3125</v>
      </c>
      <c r="Q2162" t="s">
        <v>8334</v>
      </c>
      <c r="R2162" t="s">
        <v>8335</v>
      </c>
      <c r="S2162" s="10">
        <f t="shared" si="167"/>
        <v>41018.711863425924</v>
      </c>
      <c r="T2162" s="11">
        <f t="shared" si="168"/>
        <v>41048.711863425924</v>
      </c>
      <c r="U2162">
        <f t="shared" si="169"/>
        <v>30</v>
      </c>
      <c r="W2162" s="20">
        <v>16</v>
      </c>
      <c r="X2162" s="18">
        <v>85</v>
      </c>
      <c r="Y2162" s="5">
        <v>8.5000000000000006E-3</v>
      </c>
    </row>
    <row r="2163" spans="1:25" ht="28.5" x14ac:dyDescent="0.4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20">
        <v>13</v>
      </c>
      <c r="M2163" t="b">
        <v>1</v>
      </c>
      <c r="N2163" t="s">
        <v>8276</v>
      </c>
      <c r="O2163" s="5">
        <f t="shared" si="165"/>
        <v>1.1575</v>
      </c>
      <c r="P2163" s="18">
        <f t="shared" si="166"/>
        <v>35.615384615384613</v>
      </c>
      <c r="Q2163" t="s">
        <v>8326</v>
      </c>
      <c r="R2163" t="s">
        <v>8327</v>
      </c>
      <c r="S2163" s="10">
        <f t="shared" si="167"/>
        <v>42240.852534722217</v>
      </c>
      <c r="T2163" s="11">
        <f t="shared" si="168"/>
        <v>42270.852534722217</v>
      </c>
      <c r="U2163">
        <f t="shared" si="169"/>
        <v>30</v>
      </c>
      <c r="W2163" s="20">
        <v>13</v>
      </c>
      <c r="X2163" s="18">
        <v>463</v>
      </c>
      <c r="Y2163" s="5">
        <v>1.1575</v>
      </c>
    </row>
    <row r="2164" spans="1:25" ht="42.75" x14ac:dyDescent="0.4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20">
        <v>58</v>
      </c>
      <c r="M2164" t="b">
        <v>1</v>
      </c>
      <c r="N2164" t="s">
        <v>8276</v>
      </c>
      <c r="O2164" s="5">
        <f t="shared" si="165"/>
        <v>1.1226666666666667</v>
      </c>
      <c r="P2164" s="18">
        <f t="shared" si="166"/>
        <v>87.103448275862064</v>
      </c>
      <c r="Q2164" t="s">
        <v>8326</v>
      </c>
      <c r="R2164" t="s">
        <v>8327</v>
      </c>
      <c r="S2164" s="10">
        <f t="shared" si="167"/>
        <v>41813.766099537039</v>
      </c>
      <c r="T2164" s="11">
        <f t="shared" si="168"/>
        <v>41844.766099537039</v>
      </c>
      <c r="U2164">
        <f t="shared" si="169"/>
        <v>31</v>
      </c>
      <c r="W2164" s="20">
        <v>58</v>
      </c>
      <c r="X2164" s="18">
        <v>5052</v>
      </c>
      <c r="Y2164" s="5">
        <v>1.1226666666666667</v>
      </c>
    </row>
    <row r="2165" spans="1:25" ht="42.75" x14ac:dyDescent="0.4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20">
        <v>44</v>
      </c>
      <c r="M2165" t="b">
        <v>1</v>
      </c>
      <c r="N2165" t="s">
        <v>8276</v>
      </c>
      <c r="O2165" s="5">
        <f t="shared" si="165"/>
        <v>1.3220000000000001</v>
      </c>
      <c r="P2165" s="18">
        <f t="shared" si="166"/>
        <v>75.11363636363636</v>
      </c>
      <c r="Q2165" t="s">
        <v>8326</v>
      </c>
      <c r="R2165" t="s">
        <v>8327</v>
      </c>
      <c r="S2165" s="10">
        <f t="shared" si="167"/>
        <v>42111.899537037039</v>
      </c>
      <c r="T2165" s="11">
        <f t="shared" si="168"/>
        <v>42163.159722222219</v>
      </c>
      <c r="U2165">
        <f t="shared" si="169"/>
        <v>52</v>
      </c>
      <c r="W2165" s="20">
        <v>44</v>
      </c>
      <c r="X2165" s="18">
        <v>3305</v>
      </c>
      <c r="Y2165" s="5">
        <v>1.3220000000000001</v>
      </c>
    </row>
    <row r="2166" spans="1:25" ht="28.5" x14ac:dyDescent="0.4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20">
        <v>83</v>
      </c>
      <c r="M2166" t="b">
        <v>1</v>
      </c>
      <c r="N2166" t="s">
        <v>8276</v>
      </c>
      <c r="O2166" s="5">
        <f t="shared" si="165"/>
        <v>1.0263636363636364</v>
      </c>
      <c r="P2166" s="18">
        <f t="shared" si="166"/>
        <v>68.01204819277109</v>
      </c>
      <c r="Q2166" t="s">
        <v>8326</v>
      </c>
      <c r="R2166" t="s">
        <v>8327</v>
      </c>
      <c r="S2166" s="10">
        <f t="shared" si="167"/>
        <v>42515.71775462963</v>
      </c>
      <c r="T2166" s="11">
        <f t="shared" si="168"/>
        <v>42546.165972222225</v>
      </c>
      <c r="U2166">
        <f t="shared" si="169"/>
        <v>31</v>
      </c>
      <c r="W2166" s="20">
        <v>83</v>
      </c>
      <c r="X2166" s="18">
        <v>5645</v>
      </c>
      <c r="Y2166" s="5">
        <v>1.0263636363636364</v>
      </c>
    </row>
    <row r="2167" spans="1:25" ht="42.75" x14ac:dyDescent="0.4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20">
        <v>117</v>
      </c>
      <c r="M2167" t="b">
        <v>1</v>
      </c>
      <c r="N2167" t="s">
        <v>8276</v>
      </c>
      <c r="O2167" s="5">
        <f t="shared" si="165"/>
        <v>1.3864000000000001</v>
      </c>
      <c r="P2167" s="18">
        <f t="shared" si="166"/>
        <v>29.623931623931625</v>
      </c>
      <c r="Q2167" t="s">
        <v>8326</v>
      </c>
      <c r="R2167" t="s">
        <v>8327</v>
      </c>
      <c r="S2167" s="10">
        <f t="shared" si="167"/>
        <v>42438.667071759264</v>
      </c>
      <c r="T2167" s="11">
        <f t="shared" si="168"/>
        <v>42468.625405092593</v>
      </c>
      <c r="U2167">
        <f t="shared" si="169"/>
        <v>30</v>
      </c>
      <c r="W2167" s="20">
        <v>117</v>
      </c>
      <c r="X2167" s="18">
        <v>3466</v>
      </c>
      <c r="Y2167" s="5">
        <v>1.3864000000000001</v>
      </c>
    </row>
    <row r="2168" spans="1:25" ht="57" x14ac:dyDescent="0.4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20">
        <v>32</v>
      </c>
      <c r="M2168" t="b">
        <v>1</v>
      </c>
      <c r="N2168" t="s">
        <v>8276</v>
      </c>
      <c r="O2168" s="5">
        <f t="shared" si="165"/>
        <v>1.466</v>
      </c>
      <c r="P2168" s="18">
        <f t="shared" si="166"/>
        <v>91.625</v>
      </c>
      <c r="Q2168" t="s">
        <v>8326</v>
      </c>
      <c r="R2168" t="s">
        <v>8327</v>
      </c>
      <c r="S2168" s="10">
        <f t="shared" si="167"/>
        <v>41933.838171296295</v>
      </c>
      <c r="T2168" s="11">
        <f t="shared" si="168"/>
        <v>41978.879837962959</v>
      </c>
      <c r="U2168">
        <f t="shared" si="169"/>
        <v>45</v>
      </c>
      <c r="W2168" s="20">
        <v>32</v>
      </c>
      <c r="X2168" s="18">
        <v>2932</v>
      </c>
      <c r="Y2168" s="5">
        <v>1.466</v>
      </c>
    </row>
    <row r="2169" spans="1:25" ht="28.5" x14ac:dyDescent="0.4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20">
        <v>8</v>
      </c>
      <c r="M2169" t="b">
        <v>1</v>
      </c>
      <c r="N2169" t="s">
        <v>8276</v>
      </c>
      <c r="O2169" s="5">
        <f t="shared" si="165"/>
        <v>1.2</v>
      </c>
      <c r="P2169" s="18">
        <f t="shared" si="166"/>
        <v>22.5</v>
      </c>
      <c r="Q2169" t="s">
        <v>8326</v>
      </c>
      <c r="R2169" t="s">
        <v>8327</v>
      </c>
      <c r="S2169" s="10">
        <f t="shared" si="167"/>
        <v>41153.066400462965</v>
      </c>
      <c r="T2169" s="11">
        <f t="shared" si="168"/>
        <v>41167.066400462965</v>
      </c>
      <c r="U2169">
        <f t="shared" si="169"/>
        <v>14</v>
      </c>
      <c r="W2169" s="20">
        <v>8</v>
      </c>
      <c r="X2169" s="18">
        <v>180</v>
      </c>
      <c r="Y2169" s="5">
        <v>1.2</v>
      </c>
    </row>
    <row r="2170" spans="1:25" ht="28.5" x14ac:dyDescent="0.4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20">
        <v>340</v>
      </c>
      <c r="M2170" t="b">
        <v>1</v>
      </c>
      <c r="N2170" t="s">
        <v>8276</v>
      </c>
      <c r="O2170" s="5">
        <f t="shared" si="165"/>
        <v>1.215816111111111</v>
      </c>
      <c r="P2170" s="18">
        <f t="shared" si="166"/>
        <v>64.366735294117646</v>
      </c>
      <c r="Q2170" t="s">
        <v>8326</v>
      </c>
      <c r="R2170" t="s">
        <v>8327</v>
      </c>
      <c r="S2170" s="10">
        <f t="shared" si="167"/>
        <v>42745.600243055553</v>
      </c>
      <c r="T2170" s="11">
        <f t="shared" si="168"/>
        <v>42776.208333333328</v>
      </c>
      <c r="U2170">
        <f t="shared" si="169"/>
        <v>31</v>
      </c>
      <c r="W2170" s="20">
        <v>340</v>
      </c>
      <c r="X2170" s="18">
        <v>21884.69</v>
      </c>
      <c r="Y2170" s="5">
        <v>1.215816111111111</v>
      </c>
    </row>
    <row r="2171" spans="1:25" ht="42.75" x14ac:dyDescent="0.4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20">
        <v>7</v>
      </c>
      <c r="M2171" t="b">
        <v>1</v>
      </c>
      <c r="N2171" t="s">
        <v>8276</v>
      </c>
      <c r="O2171" s="5">
        <f t="shared" si="165"/>
        <v>1</v>
      </c>
      <c r="P2171" s="18">
        <f t="shared" si="166"/>
        <v>21.857142857142858</v>
      </c>
      <c r="Q2171" t="s">
        <v>8326</v>
      </c>
      <c r="R2171" t="s">
        <v>8327</v>
      </c>
      <c r="S2171" s="10">
        <f t="shared" si="167"/>
        <v>42793.700821759259</v>
      </c>
      <c r="T2171" s="11">
        <f t="shared" si="168"/>
        <v>42796.700821759259</v>
      </c>
      <c r="U2171">
        <f t="shared" si="169"/>
        <v>3</v>
      </c>
      <c r="W2171" s="20">
        <v>7</v>
      </c>
      <c r="X2171" s="18">
        <v>153</v>
      </c>
      <c r="Y2171" s="5">
        <v>1</v>
      </c>
    </row>
    <row r="2172" spans="1:25" ht="42.75" x14ac:dyDescent="0.4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20">
        <v>19</v>
      </c>
      <c r="M2172" t="b">
        <v>1</v>
      </c>
      <c r="N2172" t="s">
        <v>8276</v>
      </c>
      <c r="O2172" s="5">
        <f t="shared" si="165"/>
        <v>1.8085714285714285</v>
      </c>
      <c r="P2172" s="18">
        <f t="shared" si="166"/>
        <v>33.315789473684212</v>
      </c>
      <c r="Q2172" t="s">
        <v>8326</v>
      </c>
      <c r="R2172" t="s">
        <v>8327</v>
      </c>
      <c r="S2172" s="10">
        <f t="shared" si="167"/>
        <v>42198.750254629631</v>
      </c>
      <c r="T2172" s="11">
        <f t="shared" si="168"/>
        <v>42238.750254629631</v>
      </c>
      <c r="U2172">
        <f t="shared" si="169"/>
        <v>40</v>
      </c>
      <c r="W2172" s="20">
        <v>19</v>
      </c>
      <c r="X2172" s="18">
        <v>633</v>
      </c>
      <c r="Y2172" s="5">
        <v>1.8085714285714285</v>
      </c>
    </row>
    <row r="2173" spans="1:25" ht="42.75" x14ac:dyDescent="0.4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20">
        <v>47</v>
      </c>
      <c r="M2173" t="b">
        <v>1</v>
      </c>
      <c r="N2173" t="s">
        <v>8276</v>
      </c>
      <c r="O2173" s="5">
        <f t="shared" si="165"/>
        <v>1.0607500000000001</v>
      </c>
      <c r="P2173" s="18">
        <f t="shared" si="166"/>
        <v>90.276595744680847</v>
      </c>
      <c r="Q2173" t="s">
        <v>8326</v>
      </c>
      <c r="R2173" t="s">
        <v>8327</v>
      </c>
      <c r="S2173" s="10">
        <f t="shared" si="167"/>
        <v>42141.95711805555</v>
      </c>
      <c r="T2173" s="11">
        <f t="shared" si="168"/>
        <v>42177.208333333328</v>
      </c>
      <c r="U2173">
        <f t="shared" si="169"/>
        <v>36</v>
      </c>
      <c r="W2173" s="20">
        <v>47</v>
      </c>
      <c r="X2173" s="18">
        <v>4243</v>
      </c>
      <c r="Y2173" s="5">
        <v>1.0607500000000001</v>
      </c>
    </row>
    <row r="2174" spans="1:25" ht="42.75" x14ac:dyDescent="0.4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20">
        <v>13</v>
      </c>
      <c r="M2174" t="b">
        <v>1</v>
      </c>
      <c r="N2174" t="s">
        <v>8276</v>
      </c>
      <c r="O2174" s="5">
        <f t="shared" si="165"/>
        <v>1</v>
      </c>
      <c r="P2174" s="18">
        <f t="shared" si="166"/>
        <v>76.92307692307692</v>
      </c>
      <c r="Q2174" t="s">
        <v>8326</v>
      </c>
      <c r="R2174" t="s">
        <v>8327</v>
      </c>
      <c r="S2174" s="10">
        <f t="shared" si="167"/>
        <v>42082.580092592587</v>
      </c>
      <c r="T2174" s="11">
        <f t="shared" si="168"/>
        <v>42112.580092592587</v>
      </c>
      <c r="U2174">
        <f t="shared" si="169"/>
        <v>30</v>
      </c>
      <c r="W2174" s="20">
        <v>13</v>
      </c>
      <c r="X2174" s="18">
        <v>1000</v>
      </c>
      <c r="Y2174" s="5">
        <v>1</v>
      </c>
    </row>
    <row r="2175" spans="1:25" ht="42.75" x14ac:dyDescent="0.4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20">
        <v>90</v>
      </c>
      <c r="M2175" t="b">
        <v>1</v>
      </c>
      <c r="N2175" t="s">
        <v>8276</v>
      </c>
      <c r="O2175" s="5">
        <f t="shared" si="165"/>
        <v>1.2692857142857144</v>
      </c>
      <c r="P2175" s="18">
        <f t="shared" si="166"/>
        <v>59.233333333333334</v>
      </c>
      <c r="Q2175" t="s">
        <v>8326</v>
      </c>
      <c r="R2175" t="s">
        <v>8327</v>
      </c>
      <c r="S2175" s="10">
        <f t="shared" si="167"/>
        <v>41495.692627314813</v>
      </c>
      <c r="T2175" s="11">
        <f t="shared" si="168"/>
        <v>41527.165972222225</v>
      </c>
      <c r="U2175">
        <f t="shared" si="169"/>
        <v>32</v>
      </c>
      <c r="W2175" s="20">
        <v>90</v>
      </c>
      <c r="X2175" s="18">
        <v>5331</v>
      </c>
      <c r="Y2175" s="5">
        <v>1.2692857142857144</v>
      </c>
    </row>
    <row r="2176" spans="1:25" ht="42.75" x14ac:dyDescent="0.4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20">
        <v>63</v>
      </c>
      <c r="M2176" t="b">
        <v>1</v>
      </c>
      <c r="N2176" t="s">
        <v>8276</v>
      </c>
      <c r="O2176" s="5">
        <f t="shared" si="165"/>
        <v>1.0297499999999999</v>
      </c>
      <c r="P2176" s="18">
        <f t="shared" si="166"/>
        <v>65.38095238095238</v>
      </c>
      <c r="Q2176" t="s">
        <v>8326</v>
      </c>
      <c r="R2176" t="s">
        <v>8327</v>
      </c>
      <c r="S2176" s="10">
        <f t="shared" si="167"/>
        <v>42465.542905092589</v>
      </c>
      <c r="T2176" s="11">
        <f t="shared" si="168"/>
        <v>42495.542905092589</v>
      </c>
      <c r="U2176">
        <f t="shared" si="169"/>
        <v>30</v>
      </c>
      <c r="W2176" s="20">
        <v>63</v>
      </c>
      <c r="X2176" s="18">
        <v>4119</v>
      </c>
      <c r="Y2176" s="5">
        <v>1.0297499999999999</v>
      </c>
    </row>
    <row r="2177" spans="1:25" ht="42.75" x14ac:dyDescent="0.4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20">
        <v>26</v>
      </c>
      <c r="M2177" t="b">
        <v>1</v>
      </c>
      <c r="N2177" t="s">
        <v>8276</v>
      </c>
      <c r="O2177" s="5">
        <f t="shared" si="165"/>
        <v>2.5</v>
      </c>
      <c r="P2177" s="18">
        <f t="shared" si="166"/>
        <v>67.307692307692307</v>
      </c>
      <c r="Q2177" t="s">
        <v>8326</v>
      </c>
      <c r="R2177" t="s">
        <v>8327</v>
      </c>
      <c r="S2177" s="10">
        <f t="shared" si="167"/>
        <v>42565.009097222224</v>
      </c>
      <c r="T2177" s="11">
        <f t="shared" si="168"/>
        <v>42572.009097222224</v>
      </c>
      <c r="U2177">
        <f t="shared" si="169"/>
        <v>7</v>
      </c>
      <c r="W2177" s="20">
        <v>26</v>
      </c>
      <c r="X2177" s="18">
        <v>1750</v>
      </c>
      <c r="Y2177" s="5">
        <v>2.5</v>
      </c>
    </row>
    <row r="2178" spans="1:25" ht="42.75" x14ac:dyDescent="0.4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20">
        <v>71</v>
      </c>
      <c r="M2178" t="b">
        <v>1</v>
      </c>
      <c r="N2178" t="s">
        <v>8276</v>
      </c>
      <c r="O2178" s="5">
        <f t="shared" si="165"/>
        <v>1.2602</v>
      </c>
      <c r="P2178" s="18">
        <f t="shared" si="166"/>
        <v>88.74647887323944</v>
      </c>
      <c r="Q2178" t="s">
        <v>8326</v>
      </c>
      <c r="R2178" t="s">
        <v>8327</v>
      </c>
      <c r="S2178" s="10">
        <f t="shared" si="167"/>
        <v>42096.633206018523</v>
      </c>
      <c r="T2178" s="11">
        <f t="shared" si="168"/>
        <v>42126.633206018523</v>
      </c>
      <c r="U2178">
        <f t="shared" si="169"/>
        <v>30</v>
      </c>
      <c r="W2178" s="20">
        <v>71</v>
      </c>
      <c r="X2178" s="18">
        <v>6301</v>
      </c>
      <c r="Y2178" s="5">
        <v>1.2602</v>
      </c>
    </row>
    <row r="2179" spans="1:25" ht="57" x14ac:dyDescent="0.4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20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18">
        <f t="shared" ref="P2179:P2242" si="171">E2179/L2179</f>
        <v>65.868421052631575</v>
      </c>
      <c r="Q2179" t="s">
        <v>8326</v>
      </c>
      <c r="R2179" t="s">
        <v>8327</v>
      </c>
      <c r="S2179" s="10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_xlfn.DAYS(T2179,S2179)</f>
        <v>25</v>
      </c>
      <c r="W2179" s="20">
        <v>38</v>
      </c>
      <c r="X2179" s="18">
        <v>2503</v>
      </c>
      <c r="Y2179" s="5">
        <v>1.0012000000000001</v>
      </c>
    </row>
    <row r="2180" spans="1:25" ht="42.75" hidden="1" x14ac:dyDescent="0.4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20">
        <v>859</v>
      </c>
      <c r="M2180" t="b">
        <v>1</v>
      </c>
      <c r="N2180" t="s">
        <v>8276</v>
      </c>
      <c r="O2180" s="5">
        <f t="shared" si="170"/>
        <v>1.3864000000000001</v>
      </c>
      <c r="P2180" s="18">
        <f t="shared" si="171"/>
        <v>40.349243306169967</v>
      </c>
      <c r="Q2180" t="s">
        <v>8326</v>
      </c>
      <c r="R2180" t="s">
        <v>8327</v>
      </c>
      <c r="S2180" s="10">
        <f t="shared" si="172"/>
        <v>42723.63653935185</v>
      </c>
      <c r="T2180" s="11">
        <f t="shared" si="173"/>
        <v>42753.63653935185</v>
      </c>
      <c r="U2180">
        <f t="shared" si="174"/>
        <v>30</v>
      </c>
      <c r="W2180" s="20">
        <v>859</v>
      </c>
      <c r="X2180" s="18">
        <v>34660</v>
      </c>
      <c r="Y2180" s="5">
        <v>1.3864000000000001</v>
      </c>
    </row>
    <row r="2181" spans="1:25" ht="42.75" x14ac:dyDescent="0.4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20">
        <v>21</v>
      </c>
      <c r="M2181" t="b">
        <v>1</v>
      </c>
      <c r="N2181" t="s">
        <v>8276</v>
      </c>
      <c r="O2181" s="5">
        <f t="shared" si="170"/>
        <v>1.6140000000000001</v>
      </c>
      <c r="P2181" s="18">
        <f t="shared" si="171"/>
        <v>76.857142857142861</v>
      </c>
      <c r="Q2181" t="s">
        <v>8326</v>
      </c>
      <c r="R2181" t="s">
        <v>8327</v>
      </c>
      <c r="S2181" s="10">
        <f t="shared" si="172"/>
        <v>42075.171203703707</v>
      </c>
      <c r="T2181" s="11">
        <f t="shared" si="173"/>
        <v>42105.171203703707</v>
      </c>
      <c r="U2181">
        <f t="shared" si="174"/>
        <v>30</v>
      </c>
      <c r="W2181" s="20">
        <v>21</v>
      </c>
      <c r="X2181" s="18">
        <v>1614</v>
      </c>
      <c r="Y2181" s="5">
        <v>1.6140000000000001</v>
      </c>
    </row>
    <row r="2182" spans="1:25" ht="28.5" x14ac:dyDescent="0.4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20">
        <v>78</v>
      </c>
      <c r="M2182" t="b">
        <v>1</v>
      </c>
      <c r="N2182" t="s">
        <v>8276</v>
      </c>
      <c r="O2182" s="5">
        <f t="shared" si="170"/>
        <v>1.071842</v>
      </c>
      <c r="P2182" s="18">
        <f t="shared" si="171"/>
        <v>68.707820512820518</v>
      </c>
      <c r="Q2182" t="s">
        <v>8326</v>
      </c>
      <c r="R2182" t="s">
        <v>8327</v>
      </c>
      <c r="S2182" s="10">
        <f t="shared" si="172"/>
        <v>42279.669768518521</v>
      </c>
      <c r="T2182" s="11">
        <f t="shared" si="173"/>
        <v>42321.711435185185</v>
      </c>
      <c r="U2182">
        <f t="shared" si="174"/>
        <v>42</v>
      </c>
      <c r="W2182" s="20">
        <v>78</v>
      </c>
      <c r="X2182" s="18">
        <v>5359.21</v>
      </c>
      <c r="Y2182" s="5">
        <v>1.071842</v>
      </c>
    </row>
    <row r="2183" spans="1:25" ht="42.75" x14ac:dyDescent="0.4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20">
        <v>53</v>
      </c>
      <c r="M2183" t="b">
        <v>1</v>
      </c>
      <c r="N2183" t="s">
        <v>8297</v>
      </c>
      <c r="O2183" s="5">
        <f t="shared" si="170"/>
        <v>1.5309999999999999</v>
      </c>
      <c r="P2183" s="18">
        <f t="shared" si="171"/>
        <v>57.773584905660378</v>
      </c>
      <c r="Q2183" t="s">
        <v>8334</v>
      </c>
      <c r="R2183" t="s">
        <v>8352</v>
      </c>
      <c r="S2183" s="10">
        <f t="shared" si="172"/>
        <v>42773.005243055552</v>
      </c>
      <c r="T2183" s="11">
        <f t="shared" si="173"/>
        <v>42787.005243055552</v>
      </c>
      <c r="U2183">
        <f t="shared" si="174"/>
        <v>14</v>
      </c>
      <c r="W2183" s="20">
        <v>53</v>
      </c>
      <c r="X2183" s="18">
        <v>3062</v>
      </c>
      <c r="Y2183" s="5">
        <v>1.5309999999999999</v>
      </c>
    </row>
    <row r="2184" spans="1:25" ht="42.75" x14ac:dyDescent="0.4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20">
        <v>356</v>
      </c>
      <c r="M2184" t="b">
        <v>1</v>
      </c>
      <c r="N2184" t="s">
        <v>8297</v>
      </c>
      <c r="O2184" s="5">
        <f t="shared" si="170"/>
        <v>5.2416666666666663</v>
      </c>
      <c r="P2184" s="18">
        <f t="shared" si="171"/>
        <v>44.171348314606739</v>
      </c>
      <c r="Q2184" t="s">
        <v>8334</v>
      </c>
      <c r="R2184" t="s">
        <v>8352</v>
      </c>
      <c r="S2184" s="10">
        <f t="shared" si="172"/>
        <v>41879.900752314818</v>
      </c>
      <c r="T2184" s="11">
        <f t="shared" si="173"/>
        <v>41914.900752314818</v>
      </c>
      <c r="U2184">
        <f t="shared" si="174"/>
        <v>35</v>
      </c>
      <c r="W2184" s="20">
        <v>356</v>
      </c>
      <c r="X2184" s="18">
        <v>15725</v>
      </c>
      <c r="Y2184" s="5">
        <v>5.2416666666666663</v>
      </c>
    </row>
    <row r="2185" spans="1:25" ht="42.75" x14ac:dyDescent="0.4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20">
        <v>279</v>
      </c>
      <c r="M2185" t="b">
        <v>1</v>
      </c>
      <c r="N2185" t="s">
        <v>8297</v>
      </c>
      <c r="O2185" s="5">
        <f t="shared" si="170"/>
        <v>4.8927777777777779</v>
      </c>
      <c r="P2185" s="18">
        <f t="shared" si="171"/>
        <v>31.566308243727597</v>
      </c>
      <c r="Q2185" t="s">
        <v>8334</v>
      </c>
      <c r="R2185" t="s">
        <v>8352</v>
      </c>
      <c r="S2185" s="10">
        <f t="shared" si="172"/>
        <v>42745.365474537044</v>
      </c>
      <c r="T2185" s="11">
        <f t="shared" si="173"/>
        <v>42775.208333333328</v>
      </c>
      <c r="U2185">
        <f t="shared" si="174"/>
        <v>30</v>
      </c>
      <c r="W2185" s="20">
        <v>279</v>
      </c>
      <c r="X2185" s="18">
        <v>8807</v>
      </c>
      <c r="Y2185" s="5">
        <v>4.8927777777777779</v>
      </c>
    </row>
    <row r="2186" spans="1:25" ht="42.75" x14ac:dyDescent="0.4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20">
        <v>266</v>
      </c>
      <c r="M2186" t="b">
        <v>1</v>
      </c>
      <c r="N2186" t="s">
        <v>8297</v>
      </c>
      <c r="O2186" s="5">
        <f t="shared" si="170"/>
        <v>2.8473999999999999</v>
      </c>
      <c r="P2186" s="18">
        <f t="shared" si="171"/>
        <v>107.04511278195488</v>
      </c>
      <c r="Q2186" t="s">
        <v>8334</v>
      </c>
      <c r="R2186" t="s">
        <v>8352</v>
      </c>
      <c r="S2186" s="10">
        <f t="shared" si="172"/>
        <v>42380.690289351856</v>
      </c>
      <c r="T2186" s="11">
        <f t="shared" si="173"/>
        <v>42394.666666666672</v>
      </c>
      <c r="U2186">
        <f t="shared" si="174"/>
        <v>14</v>
      </c>
      <c r="W2186" s="20">
        <v>266</v>
      </c>
      <c r="X2186" s="18">
        <v>28474</v>
      </c>
      <c r="Y2186" s="5">
        <v>2.8473999999999999</v>
      </c>
    </row>
    <row r="2187" spans="1:25" ht="42.75" hidden="1" x14ac:dyDescent="0.4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20">
        <v>623</v>
      </c>
      <c r="M2187" t="b">
        <v>1</v>
      </c>
      <c r="N2187" t="s">
        <v>8297</v>
      </c>
      <c r="O2187" s="5">
        <f t="shared" si="170"/>
        <v>18.569700000000001</v>
      </c>
      <c r="P2187" s="18">
        <f t="shared" si="171"/>
        <v>149.03451043338683</v>
      </c>
      <c r="Q2187" t="s">
        <v>8334</v>
      </c>
      <c r="R2187" t="s">
        <v>8352</v>
      </c>
      <c r="S2187" s="10">
        <f t="shared" si="172"/>
        <v>41319.349988425929</v>
      </c>
      <c r="T2187" s="11">
        <f t="shared" si="173"/>
        <v>41359.349988425929</v>
      </c>
      <c r="U2187">
        <f t="shared" si="174"/>
        <v>40</v>
      </c>
      <c r="W2187" s="20">
        <v>623</v>
      </c>
      <c r="X2187" s="18">
        <v>92848.5</v>
      </c>
      <c r="Y2187" s="5">
        <v>18.569700000000001</v>
      </c>
    </row>
    <row r="2188" spans="1:25" ht="42.75" hidden="1" x14ac:dyDescent="0.4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20">
        <v>392</v>
      </c>
      <c r="M2188" t="b">
        <v>1</v>
      </c>
      <c r="N2188" t="s">
        <v>8297</v>
      </c>
      <c r="O2188" s="5">
        <f t="shared" si="170"/>
        <v>1.0967499999999999</v>
      </c>
      <c r="P2188" s="18">
        <f t="shared" si="171"/>
        <v>55.956632653061227</v>
      </c>
      <c r="Q2188" t="s">
        <v>8334</v>
      </c>
      <c r="R2188" t="s">
        <v>8352</v>
      </c>
      <c r="S2188" s="10">
        <f t="shared" si="172"/>
        <v>42583.615081018521</v>
      </c>
      <c r="T2188" s="11">
        <f t="shared" si="173"/>
        <v>42620.083333333328</v>
      </c>
      <c r="U2188">
        <f t="shared" si="174"/>
        <v>37</v>
      </c>
      <c r="W2188" s="20">
        <v>392</v>
      </c>
      <c r="X2188" s="18">
        <v>21935</v>
      </c>
      <c r="Y2188" s="5">
        <v>1.0967499999999999</v>
      </c>
    </row>
    <row r="2189" spans="1:25" ht="42.75" hidden="1" x14ac:dyDescent="0.4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20">
        <v>3562</v>
      </c>
      <c r="M2189" t="b">
        <v>1</v>
      </c>
      <c r="N2189" t="s">
        <v>8297</v>
      </c>
      <c r="O2189" s="5">
        <f t="shared" si="170"/>
        <v>10.146425000000001</v>
      </c>
      <c r="P2189" s="18">
        <f t="shared" si="171"/>
        <v>56.970381807973048</v>
      </c>
      <c r="Q2189" t="s">
        <v>8334</v>
      </c>
      <c r="R2189" t="s">
        <v>8352</v>
      </c>
      <c r="S2189" s="10">
        <f t="shared" si="172"/>
        <v>42068.209097222221</v>
      </c>
      <c r="T2189" s="11">
        <f t="shared" si="173"/>
        <v>42097.165972222225</v>
      </c>
      <c r="U2189">
        <f t="shared" si="174"/>
        <v>29</v>
      </c>
      <c r="W2189" s="20">
        <v>3562</v>
      </c>
      <c r="X2189" s="18">
        <v>202928.5</v>
      </c>
      <c r="Y2189" s="5">
        <v>10.146425000000001</v>
      </c>
    </row>
    <row r="2190" spans="1:25" ht="42.75" hidden="1" x14ac:dyDescent="0.4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20">
        <v>514</v>
      </c>
      <c r="M2190" t="b">
        <v>1</v>
      </c>
      <c r="N2190" t="s">
        <v>8297</v>
      </c>
      <c r="O2190" s="5">
        <f t="shared" si="170"/>
        <v>4.1217692027666546</v>
      </c>
      <c r="P2190" s="18">
        <f t="shared" si="171"/>
        <v>44.056420233463037</v>
      </c>
      <c r="Q2190" t="s">
        <v>8334</v>
      </c>
      <c r="R2190" t="s">
        <v>8352</v>
      </c>
      <c r="S2190" s="10">
        <f t="shared" si="172"/>
        <v>42633.586122685185</v>
      </c>
      <c r="T2190" s="11">
        <f t="shared" si="173"/>
        <v>42668.708333333328</v>
      </c>
      <c r="U2190">
        <f t="shared" si="174"/>
        <v>35</v>
      </c>
      <c r="W2190" s="20">
        <v>514</v>
      </c>
      <c r="X2190" s="18">
        <v>22645</v>
      </c>
      <c r="Y2190" s="5">
        <v>4.1217692027666546</v>
      </c>
    </row>
    <row r="2191" spans="1:25" ht="42.75" x14ac:dyDescent="0.4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20">
        <v>88</v>
      </c>
      <c r="M2191" t="b">
        <v>1</v>
      </c>
      <c r="N2191" t="s">
        <v>8297</v>
      </c>
      <c r="O2191" s="5">
        <f t="shared" si="170"/>
        <v>5.0324999999999998</v>
      </c>
      <c r="P2191" s="18">
        <f t="shared" si="171"/>
        <v>68.625</v>
      </c>
      <c r="Q2191" t="s">
        <v>8334</v>
      </c>
      <c r="R2191" t="s">
        <v>8352</v>
      </c>
      <c r="S2191" s="10">
        <f t="shared" si="172"/>
        <v>42467.788194444445</v>
      </c>
      <c r="T2191" s="11">
        <f t="shared" si="173"/>
        <v>42481.916666666672</v>
      </c>
      <c r="U2191">
        <f t="shared" si="174"/>
        <v>14</v>
      </c>
      <c r="W2191" s="20">
        <v>88</v>
      </c>
      <c r="X2191" s="18">
        <v>6039</v>
      </c>
      <c r="Y2191" s="5">
        <v>5.0324999999999998</v>
      </c>
    </row>
    <row r="2192" spans="1:25" ht="42.75" hidden="1" x14ac:dyDescent="0.4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20">
        <v>537</v>
      </c>
      <c r="M2192" t="b">
        <v>1</v>
      </c>
      <c r="N2192" t="s">
        <v>8297</v>
      </c>
      <c r="O2192" s="5">
        <f t="shared" si="170"/>
        <v>1.8461052631578947</v>
      </c>
      <c r="P2192" s="18">
        <f t="shared" si="171"/>
        <v>65.318435754189949</v>
      </c>
      <c r="Q2192" t="s">
        <v>8334</v>
      </c>
      <c r="R2192" t="s">
        <v>8352</v>
      </c>
      <c r="S2192" s="10">
        <f t="shared" si="172"/>
        <v>42417.625046296293</v>
      </c>
      <c r="T2192" s="11">
        <f t="shared" si="173"/>
        <v>42452.290972222225</v>
      </c>
      <c r="U2192">
        <f t="shared" si="174"/>
        <v>35</v>
      </c>
      <c r="W2192" s="20">
        <v>537</v>
      </c>
      <c r="X2192" s="18">
        <v>35076</v>
      </c>
      <c r="Y2192" s="5">
        <v>1.8461052631578947</v>
      </c>
    </row>
    <row r="2193" spans="1:25" ht="42.75" x14ac:dyDescent="0.4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20">
        <v>25</v>
      </c>
      <c r="M2193" t="b">
        <v>1</v>
      </c>
      <c r="N2193" t="s">
        <v>8297</v>
      </c>
      <c r="O2193" s="5">
        <f t="shared" si="170"/>
        <v>1.1973333333333334</v>
      </c>
      <c r="P2193" s="18">
        <f t="shared" si="171"/>
        <v>35.92</v>
      </c>
      <c r="Q2193" t="s">
        <v>8334</v>
      </c>
      <c r="R2193" t="s">
        <v>8352</v>
      </c>
      <c r="S2193" s="10">
        <f t="shared" si="172"/>
        <v>42768.833645833336</v>
      </c>
      <c r="T2193" s="11">
        <f t="shared" si="173"/>
        <v>42780.833645833336</v>
      </c>
      <c r="U2193">
        <f t="shared" si="174"/>
        <v>12</v>
      </c>
      <c r="W2193" s="20">
        <v>25</v>
      </c>
      <c r="X2193" s="18">
        <v>898</v>
      </c>
      <c r="Y2193" s="5">
        <v>1.1973333333333334</v>
      </c>
    </row>
    <row r="2194" spans="1:25" ht="42.75" hidden="1" x14ac:dyDescent="0.4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20">
        <v>3238</v>
      </c>
      <c r="M2194" t="b">
        <v>1</v>
      </c>
      <c r="N2194" t="s">
        <v>8297</v>
      </c>
      <c r="O2194" s="5">
        <f t="shared" si="170"/>
        <v>10.812401666666668</v>
      </c>
      <c r="P2194" s="18">
        <f t="shared" si="171"/>
        <v>40.070667078443485</v>
      </c>
      <c r="Q2194" t="s">
        <v>8334</v>
      </c>
      <c r="R2194" t="s">
        <v>8352</v>
      </c>
      <c r="S2194" s="10">
        <f t="shared" si="172"/>
        <v>42691.8512037037</v>
      </c>
      <c r="T2194" s="11">
        <f t="shared" si="173"/>
        <v>42719.958333333328</v>
      </c>
      <c r="U2194">
        <f t="shared" si="174"/>
        <v>28</v>
      </c>
      <c r="W2194" s="20">
        <v>3238</v>
      </c>
      <c r="X2194" s="18">
        <v>129748.82</v>
      </c>
      <c r="Y2194" s="5">
        <v>10.812401666666668</v>
      </c>
    </row>
    <row r="2195" spans="1:25" ht="42.75" hidden="1" x14ac:dyDescent="0.4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20">
        <v>897</v>
      </c>
      <c r="M2195" t="b">
        <v>1</v>
      </c>
      <c r="N2195" t="s">
        <v>8297</v>
      </c>
      <c r="O2195" s="5">
        <f t="shared" si="170"/>
        <v>4.5237333333333334</v>
      </c>
      <c r="P2195" s="18">
        <f t="shared" si="171"/>
        <v>75.647714604236342</v>
      </c>
      <c r="Q2195" t="s">
        <v>8334</v>
      </c>
      <c r="R2195" t="s">
        <v>8352</v>
      </c>
      <c r="S2195" s="10">
        <f t="shared" si="172"/>
        <v>42664.405925925923</v>
      </c>
      <c r="T2195" s="11">
        <f t="shared" si="173"/>
        <v>42695.207638888889</v>
      </c>
      <c r="U2195">
        <f t="shared" si="174"/>
        <v>31</v>
      </c>
      <c r="W2195" s="20">
        <v>897</v>
      </c>
      <c r="X2195" s="18">
        <v>67856</v>
      </c>
      <c r="Y2195" s="5">
        <v>4.5237333333333334</v>
      </c>
    </row>
    <row r="2196" spans="1:25" ht="42.75" hidden="1" x14ac:dyDescent="0.4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20">
        <v>878</v>
      </c>
      <c r="M2196" t="b">
        <v>1</v>
      </c>
      <c r="N2196" t="s">
        <v>8297</v>
      </c>
      <c r="O2196" s="5">
        <f t="shared" si="170"/>
        <v>5.3737000000000004</v>
      </c>
      <c r="P2196" s="18">
        <f t="shared" si="171"/>
        <v>61.203872437357631</v>
      </c>
      <c r="Q2196" t="s">
        <v>8334</v>
      </c>
      <c r="R2196" t="s">
        <v>8352</v>
      </c>
      <c r="S2196" s="10">
        <f t="shared" si="172"/>
        <v>42425.757986111115</v>
      </c>
      <c r="T2196" s="11">
        <f t="shared" si="173"/>
        <v>42455.716319444444</v>
      </c>
      <c r="U2196">
        <f t="shared" si="174"/>
        <v>30</v>
      </c>
      <c r="W2196" s="20">
        <v>878</v>
      </c>
      <c r="X2196" s="18">
        <v>53737</v>
      </c>
      <c r="Y2196" s="5">
        <v>5.3737000000000004</v>
      </c>
    </row>
    <row r="2197" spans="1:25" ht="28.5" x14ac:dyDescent="0.4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20">
        <v>115</v>
      </c>
      <c r="M2197" t="b">
        <v>1</v>
      </c>
      <c r="N2197" t="s">
        <v>8297</v>
      </c>
      <c r="O2197" s="5">
        <f t="shared" si="170"/>
        <v>1.2032608695652174</v>
      </c>
      <c r="P2197" s="18">
        <f t="shared" si="171"/>
        <v>48.130434782608695</v>
      </c>
      <c r="Q2197" t="s">
        <v>8334</v>
      </c>
      <c r="R2197" t="s">
        <v>8352</v>
      </c>
      <c r="S2197" s="10">
        <f t="shared" si="172"/>
        <v>42197.771990740745</v>
      </c>
      <c r="T2197" s="11">
        <f t="shared" si="173"/>
        <v>42227.771990740745</v>
      </c>
      <c r="U2197">
        <f t="shared" si="174"/>
        <v>30</v>
      </c>
      <c r="W2197" s="20">
        <v>115</v>
      </c>
      <c r="X2197" s="18">
        <v>5535</v>
      </c>
      <c r="Y2197" s="5">
        <v>1.2032608695652174</v>
      </c>
    </row>
    <row r="2198" spans="1:25" ht="28.5" x14ac:dyDescent="0.4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20">
        <v>234</v>
      </c>
      <c r="M2198" t="b">
        <v>1</v>
      </c>
      <c r="N2198" t="s">
        <v>8297</v>
      </c>
      <c r="O2198" s="5">
        <f t="shared" si="170"/>
        <v>1.1383571428571428</v>
      </c>
      <c r="P2198" s="18">
        <f t="shared" si="171"/>
        <v>68.106837606837601</v>
      </c>
      <c r="Q2198" t="s">
        <v>8334</v>
      </c>
      <c r="R2198" t="s">
        <v>8352</v>
      </c>
      <c r="S2198" s="10">
        <f t="shared" si="172"/>
        <v>42675.487291666665</v>
      </c>
      <c r="T2198" s="11">
        <f t="shared" si="173"/>
        <v>42706.291666666672</v>
      </c>
      <c r="U2198">
        <f t="shared" si="174"/>
        <v>31</v>
      </c>
      <c r="W2198" s="20">
        <v>234</v>
      </c>
      <c r="X2198" s="18">
        <v>15937</v>
      </c>
      <c r="Y2198" s="5">
        <v>1.1383571428571428</v>
      </c>
    </row>
    <row r="2199" spans="1:25" ht="42.75" hidden="1" x14ac:dyDescent="0.4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20">
        <v>4330</v>
      </c>
      <c r="M2199" t="b">
        <v>1</v>
      </c>
      <c r="N2199" t="s">
        <v>8297</v>
      </c>
      <c r="O2199" s="5">
        <f t="shared" si="170"/>
        <v>9.5103109999999997</v>
      </c>
      <c r="P2199" s="18">
        <f t="shared" si="171"/>
        <v>65.891300230946882</v>
      </c>
      <c r="Q2199" t="s">
        <v>8334</v>
      </c>
      <c r="R2199" t="s">
        <v>8352</v>
      </c>
      <c r="S2199" s="10">
        <f t="shared" si="172"/>
        <v>42033.584016203706</v>
      </c>
      <c r="T2199" s="11">
        <f t="shared" si="173"/>
        <v>42063.584016203706</v>
      </c>
      <c r="U2199">
        <f t="shared" si="174"/>
        <v>30</v>
      </c>
      <c r="W2199" s="20">
        <v>4330</v>
      </c>
      <c r="X2199" s="18">
        <v>285309.33</v>
      </c>
      <c r="Y2199" s="5">
        <v>9.5103109999999997</v>
      </c>
    </row>
    <row r="2200" spans="1:25" ht="42.75" hidden="1" x14ac:dyDescent="0.4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20">
        <v>651</v>
      </c>
      <c r="M2200" t="b">
        <v>1</v>
      </c>
      <c r="N2200" t="s">
        <v>8297</v>
      </c>
      <c r="O2200" s="5">
        <f t="shared" si="170"/>
        <v>1.3289249999999999</v>
      </c>
      <c r="P2200" s="18">
        <f t="shared" si="171"/>
        <v>81.654377880184327</v>
      </c>
      <c r="Q2200" t="s">
        <v>8334</v>
      </c>
      <c r="R2200" t="s">
        <v>8352</v>
      </c>
      <c r="S2200" s="10">
        <f t="shared" si="172"/>
        <v>42292.513888888891</v>
      </c>
      <c r="T2200" s="11">
        <f t="shared" si="173"/>
        <v>42322.555555555555</v>
      </c>
      <c r="U2200">
        <f t="shared" si="174"/>
        <v>30</v>
      </c>
      <c r="W2200" s="20">
        <v>651</v>
      </c>
      <c r="X2200" s="18">
        <v>53157</v>
      </c>
      <c r="Y2200" s="5">
        <v>1.3289249999999999</v>
      </c>
    </row>
    <row r="2201" spans="1:25" ht="28.5" x14ac:dyDescent="0.4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20">
        <v>251</v>
      </c>
      <c r="M2201" t="b">
        <v>1</v>
      </c>
      <c r="N2201" t="s">
        <v>8297</v>
      </c>
      <c r="O2201" s="5">
        <f t="shared" si="170"/>
        <v>1.4697777777777778</v>
      </c>
      <c r="P2201" s="18">
        <f t="shared" si="171"/>
        <v>52.701195219123505</v>
      </c>
      <c r="Q2201" t="s">
        <v>8334</v>
      </c>
      <c r="R2201" t="s">
        <v>8352</v>
      </c>
      <c r="S2201" s="10">
        <f t="shared" si="172"/>
        <v>42262.416643518518</v>
      </c>
      <c r="T2201" s="11">
        <f t="shared" si="173"/>
        <v>42292.416643518518</v>
      </c>
      <c r="U2201">
        <f t="shared" si="174"/>
        <v>30</v>
      </c>
      <c r="W2201" s="20">
        <v>251</v>
      </c>
      <c r="X2201" s="18">
        <v>13228</v>
      </c>
      <c r="Y2201" s="5">
        <v>1.4697777777777778</v>
      </c>
    </row>
    <row r="2202" spans="1:25" ht="42.75" x14ac:dyDescent="0.4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20">
        <v>263</v>
      </c>
      <c r="M2202" t="b">
        <v>1</v>
      </c>
      <c r="N2202" t="s">
        <v>8297</v>
      </c>
      <c r="O2202" s="5">
        <f t="shared" si="170"/>
        <v>5.4215</v>
      </c>
      <c r="P2202" s="18">
        <f t="shared" si="171"/>
        <v>41.228136882129277</v>
      </c>
      <c r="Q2202" t="s">
        <v>8334</v>
      </c>
      <c r="R2202" t="s">
        <v>8352</v>
      </c>
      <c r="S2202" s="10">
        <f t="shared" si="172"/>
        <v>42163.625787037032</v>
      </c>
      <c r="T2202" s="11">
        <f t="shared" si="173"/>
        <v>42191.125</v>
      </c>
      <c r="U2202">
        <f t="shared" si="174"/>
        <v>28</v>
      </c>
      <c r="W2202" s="20">
        <v>263</v>
      </c>
      <c r="X2202" s="18">
        <v>10843</v>
      </c>
      <c r="Y2202" s="5">
        <v>5.4215</v>
      </c>
    </row>
    <row r="2203" spans="1:25" ht="42.75" x14ac:dyDescent="0.4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20">
        <v>28</v>
      </c>
      <c r="M2203" t="b">
        <v>1</v>
      </c>
      <c r="N2203" t="s">
        <v>8280</v>
      </c>
      <c r="O2203" s="5">
        <f t="shared" si="170"/>
        <v>3.8271818181818182</v>
      </c>
      <c r="P2203" s="18">
        <f t="shared" si="171"/>
        <v>15.035357142857142</v>
      </c>
      <c r="Q2203" t="s">
        <v>8326</v>
      </c>
      <c r="R2203" t="s">
        <v>8331</v>
      </c>
      <c r="S2203" s="10">
        <f t="shared" si="172"/>
        <v>41276.846817129634</v>
      </c>
      <c r="T2203" s="11">
        <f t="shared" si="173"/>
        <v>41290.846817129634</v>
      </c>
      <c r="U2203">
        <f t="shared" si="174"/>
        <v>14</v>
      </c>
      <c r="W2203" s="20">
        <v>28</v>
      </c>
      <c r="X2203" s="18">
        <v>420.99</v>
      </c>
      <c r="Y2203" s="5">
        <v>3.8271818181818182</v>
      </c>
    </row>
    <row r="2204" spans="1:25" ht="28.5" hidden="1" x14ac:dyDescent="0.4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20">
        <v>721</v>
      </c>
      <c r="M2204" t="b">
        <v>1</v>
      </c>
      <c r="N2204" t="s">
        <v>8280</v>
      </c>
      <c r="O2204" s="5">
        <f t="shared" si="170"/>
        <v>7.0418124999999998</v>
      </c>
      <c r="P2204" s="18">
        <f t="shared" si="171"/>
        <v>39.066920943134534</v>
      </c>
      <c r="Q2204" t="s">
        <v>8326</v>
      </c>
      <c r="R2204" t="s">
        <v>8331</v>
      </c>
      <c r="S2204" s="10">
        <f t="shared" si="172"/>
        <v>41184.849166666667</v>
      </c>
      <c r="T2204" s="11">
        <f t="shared" si="173"/>
        <v>41214.849166666667</v>
      </c>
      <c r="U2204">
        <f t="shared" si="174"/>
        <v>30</v>
      </c>
      <c r="W2204" s="20">
        <v>721</v>
      </c>
      <c r="X2204" s="18">
        <v>28167.25</v>
      </c>
      <c r="Y2204" s="5">
        <v>7.0418124999999998</v>
      </c>
    </row>
    <row r="2205" spans="1:25" ht="42.75" x14ac:dyDescent="0.4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20">
        <v>50</v>
      </c>
      <c r="M2205" t="b">
        <v>1</v>
      </c>
      <c r="N2205" t="s">
        <v>8280</v>
      </c>
      <c r="O2205" s="5">
        <f t="shared" si="170"/>
        <v>1.0954999999999999</v>
      </c>
      <c r="P2205" s="18">
        <f t="shared" si="171"/>
        <v>43.82</v>
      </c>
      <c r="Q2205" t="s">
        <v>8326</v>
      </c>
      <c r="R2205" t="s">
        <v>8331</v>
      </c>
      <c r="S2205" s="10">
        <f t="shared" si="172"/>
        <v>42241.85974537037</v>
      </c>
      <c r="T2205" s="11">
        <f t="shared" si="173"/>
        <v>42271.85974537037</v>
      </c>
      <c r="U2205">
        <f t="shared" si="174"/>
        <v>30</v>
      </c>
      <c r="W2205" s="20">
        <v>50</v>
      </c>
      <c r="X2205" s="18">
        <v>2191</v>
      </c>
      <c r="Y2205" s="5">
        <v>1.0954999999999999</v>
      </c>
    </row>
    <row r="2206" spans="1:25" ht="42.75" x14ac:dyDescent="0.4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20">
        <v>73</v>
      </c>
      <c r="M2206" t="b">
        <v>1</v>
      </c>
      <c r="N2206" t="s">
        <v>8280</v>
      </c>
      <c r="O2206" s="5">
        <f t="shared" si="170"/>
        <v>1.3286666666666667</v>
      </c>
      <c r="P2206" s="18">
        <f t="shared" si="171"/>
        <v>27.301369863013697</v>
      </c>
      <c r="Q2206" t="s">
        <v>8326</v>
      </c>
      <c r="R2206" t="s">
        <v>8331</v>
      </c>
      <c r="S2206" s="10">
        <f t="shared" si="172"/>
        <v>41312.311562499999</v>
      </c>
      <c r="T2206" s="11">
        <f t="shared" si="173"/>
        <v>41342.311562499999</v>
      </c>
      <c r="U2206">
        <f t="shared" si="174"/>
        <v>30</v>
      </c>
      <c r="W2206" s="20">
        <v>73</v>
      </c>
      <c r="X2206" s="18">
        <v>1993</v>
      </c>
      <c r="Y2206" s="5">
        <v>1.3286666666666667</v>
      </c>
    </row>
    <row r="2207" spans="1:25" ht="42.75" x14ac:dyDescent="0.4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20">
        <v>27</v>
      </c>
      <c r="M2207" t="b">
        <v>1</v>
      </c>
      <c r="N2207" t="s">
        <v>8280</v>
      </c>
      <c r="O2207" s="5">
        <f t="shared" si="170"/>
        <v>1.52</v>
      </c>
      <c r="P2207" s="18">
        <f t="shared" si="171"/>
        <v>42.222222222222221</v>
      </c>
      <c r="Q2207" t="s">
        <v>8326</v>
      </c>
      <c r="R2207" t="s">
        <v>8331</v>
      </c>
      <c r="S2207" s="10">
        <f t="shared" si="172"/>
        <v>41031.82163194444</v>
      </c>
      <c r="T2207" s="11">
        <f t="shared" si="173"/>
        <v>41061.82163194444</v>
      </c>
      <c r="U2207">
        <f t="shared" si="174"/>
        <v>30</v>
      </c>
      <c r="W2207" s="20">
        <v>27</v>
      </c>
      <c r="X2207" s="18">
        <v>1140</v>
      </c>
      <c r="Y2207" s="5">
        <v>1.52</v>
      </c>
    </row>
    <row r="2208" spans="1:25" ht="42.75" x14ac:dyDescent="0.4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20">
        <v>34</v>
      </c>
      <c r="M2208" t="b">
        <v>1</v>
      </c>
      <c r="N2208" t="s">
        <v>8280</v>
      </c>
      <c r="O2208" s="5">
        <f t="shared" si="170"/>
        <v>1.0272727272727273</v>
      </c>
      <c r="P2208" s="18">
        <f t="shared" si="171"/>
        <v>33.235294117647058</v>
      </c>
      <c r="Q2208" t="s">
        <v>8326</v>
      </c>
      <c r="R2208" t="s">
        <v>8331</v>
      </c>
      <c r="S2208" s="10">
        <f t="shared" si="172"/>
        <v>40997.257222222222</v>
      </c>
      <c r="T2208" s="11">
        <f t="shared" si="173"/>
        <v>41015.257222222222</v>
      </c>
      <c r="U2208">
        <f t="shared" si="174"/>
        <v>18</v>
      </c>
      <c r="W2208" s="20">
        <v>34</v>
      </c>
      <c r="X2208" s="18">
        <v>1130</v>
      </c>
      <c r="Y2208" s="5">
        <v>1.0272727272727273</v>
      </c>
    </row>
    <row r="2209" spans="1:25" ht="42.75" x14ac:dyDescent="0.4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20">
        <v>7</v>
      </c>
      <c r="M2209" t="b">
        <v>1</v>
      </c>
      <c r="N2209" t="s">
        <v>8280</v>
      </c>
      <c r="O2209" s="5">
        <f t="shared" si="170"/>
        <v>1</v>
      </c>
      <c r="P2209" s="18">
        <f t="shared" si="171"/>
        <v>285.71428571428572</v>
      </c>
      <c r="Q2209" t="s">
        <v>8326</v>
      </c>
      <c r="R2209" t="s">
        <v>8331</v>
      </c>
      <c r="S2209" s="10">
        <f t="shared" si="172"/>
        <v>41564.194131944445</v>
      </c>
      <c r="T2209" s="11">
        <f t="shared" si="173"/>
        <v>41594.235798611109</v>
      </c>
      <c r="U2209">
        <f t="shared" si="174"/>
        <v>30</v>
      </c>
      <c r="W2209" s="20">
        <v>7</v>
      </c>
      <c r="X2209" s="18">
        <v>2000</v>
      </c>
      <c r="Y2209" s="5">
        <v>1</v>
      </c>
    </row>
    <row r="2210" spans="1:25" ht="42.75" x14ac:dyDescent="0.4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20">
        <v>24</v>
      </c>
      <c r="M2210" t="b">
        <v>1</v>
      </c>
      <c r="N2210" t="s">
        <v>8280</v>
      </c>
      <c r="O2210" s="5">
        <f t="shared" si="170"/>
        <v>1.016</v>
      </c>
      <c r="P2210" s="18">
        <f t="shared" si="171"/>
        <v>42.333333333333336</v>
      </c>
      <c r="Q2210" t="s">
        <v>8326</v>
      </c>
      <c r="R2210" t="s">
        <v>8331</v>
      </c>
      <c r="S2210" s="10">
        <f t="shared" si="172"/>
        <v>40946.882245370369</v>
      </c>
      <c r="T2210" s="11">
        <f t="shared" si="173"/>
        <v>41006.166666666664</v>
      </c>
      <c r="U2210">
        <f t="shared" si="174"/>
        <v>60</v>
      </c>
      <c r="W2210" s="20">
        <v>24</v>
      </c>
      <c r="X2210" s="18">
        <v>1016</v>
      </c>
      <c r="Y2210" s="5">
        <v>1.016</v>
      </c>
    </row>
    <row r="2211" spans="1:25" ht="28.5" x14ac:dyDescent="0.4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20">
        <v>15</v>
      </c>
      <c r="M2211" t="b">
        <v>1</v>
      </c>
      <c r="N2211" t="s">
        <v>8280</v>
      </c>
      <c r="O2211" s="5">
        <f t="shared" si="170"/>
        <v>1.508</v>
      </c>
      <c r="P2211" s="18">
        <f t="shared" si="171"/>
        <v>50.266666666666666</v>
      </c>
      <c r="Q2211" t="s">
        <v>8326</v>
      </c>
      <c r="R2211" t="s">
        <v>8331</v>
      </c>
      <c r="S2211" s="10">
        <f t="shared" si="172"/>
        <v>41732.479675925926</v>
      </c>
      <c r="T2211" s="11">
        <f t="shared" si="173"/>
        <v>41743.958333333336</v>
      </c>
      <c r="U2211">
        <f t="shared" si="174"/>
        <v>11</v>
      </c>
      <c r="W2211" s="20">
        <v>15</v>
      </c>
      <c r="X2211" s="18">
        <v>754</v>
      </c>
      <c r="Y2211" s="5">
        <v>1.508</v>
      </c>
    </row>
    <row r="2212" spans="1:25" ht="42.75" x14ac:dyDescent="0.4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20">
        <v>72</v>
      </c>
      <c r="M2212" t="b">
        <v>1</v>
      </c>
      <c r="N2212" t="s">
        <v>8280</v>
      </c>
      <c r="O2212" s="5">
        <f t="shared" si="170"/>
        <v>1.11425</v>
      </c>
      <c r="P2212" s="18">
        <f t="shared" si="171"/>
        <v>61.902777777777779</v>
      </c>
      <c r="Q2212" t="s">
        <v>8326</v>
      </c>
      <c r="R2212" t="s">
        <v>8331</v>
      </c>
      <c r="S2212" s="10">
        <f t="shared" si="172"/>
        <v>40956.066087962965</v>
      </c>
      <c r="T2212" s="11">
        <f t="shared" si="173"/>
        <v>41013.73333333333</v>
      </c>
      <c r="U2212">
        <f t="shared" si="174"/>
        <v>57</v>
      </c>
      <c r="W2212" s="20">
        <v>72</v>
      </c>
      <c r="X2212" s="18">
        <v>4457</v>
      </c>
      <c r="Y2212" s="5">
        <v>1.11425</v>
      </c>
    </row>
    <row r="2213" spans="1:25" ht="42.75" x14ac:dyDescent="0.4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20">
        <v>120</v>
      </c>
      <c r="M2213" t="b">
        <v>1</v>
      </c>
      <c r="N2213" t="s">
        <v>8280</v>
      </c>
      <c r="O2213" s="5">
        <f t="shared" si="170"/>
        <v>1.956</v>
      </c>
      <c r="P2213" s="18">
        <f t="shared" si="171"/>
        <v>40.75</v>
      </c>
      <c r="Q2213" t="s">
        <v>8326</v>
      </c>
      <c r="R2213" t="s">
        <v>8331</v>
      </c>
      <c r="S2213" s="10">
        <f t="shared" si="172"/>
        <v>41716.785011574073</v>
      </c>
      <c r="T2213" s="11">
        <f t="shared" si="173"/>
        <v>41739.290972222225</v>
      </c>
      <c r="U2213">
        <f t="shared" si="174"/>
        <v>23</v>
      </c>
      <c r="W2213" s="20">
        <v>120</v>
      </c>
      <c r="X2213" s="18">
        <v>4890</v>
      </c>
      <c r="Y2213" s="5">
        <v>1.956</v>
      </c>
    </row>
    <row r="2214" spans="1:25" ht="42.75" x14ac:dyDescent="0.4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20">
        <v>123</v>
      </c>
      <c r="M2214" t="b">
        <v>1</v>
      </c>
      <c r="N2214" t="s">
        <v>8280</v>
      </c>
      <c r="O2214" s="5">
        <f t="shared" si="170"/>
        <v>1.1438333333333333</v>
      </c>
      <c r="P2214" s="18">
        <f t="shared" si="171"/>
        <v>55.796747967479675</v>
      </c>
      <c r="Q2214" t="s">
        <v>8326</v>
      </c>
      <c r="R2214" t="s">
        <v>8331</v>
      </c>
      <c r="S2214" s="10">
        <f t="shared" si="172"/>
        <v>41548.747418981482</v>
      </c>
      <c r="T2214" s="11">
        <f t="shared" si="173"/>
        <v>41582.041666666664</v>
      </c>
      <c r="U2214">
        <f t="shared" si="174"/>
        <v>34</v>
      </c>
      <c r="W2214" s="20">
        <v>123</v>
      </c>
      <c r="X2214" s="18">
        <v>6863</v>
      </c>
      <c r="Y2214" s="5">
        <v>1.1438333333333333</v>
      </c>
    </row>
    <row r="2215" spans="1:25" ht="57" x14ac:dyDescent="0.4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20">
        <v>1</v>
      </c>
      <c r="M2215" t="b">
        <v>1</v>
      </c>
      <c r="N2215" t="s">
        <v>8280</v>
      </c>
      <c r="O2215" s="5">
        <f t="shared" si="170"/>
        <v>2</v>
      </c>
      <c r="P2215" s="18">
        <f t="shared" si="171"/>
        <v>10</v>
      </c>
      <c r="Q2215" t="s">
        <v>8326</v>
      </c>
      <c r="R2215" t="s">
        <v>8331</v>
      </c>
      <c r="S2215" s="10">
        <f t="shared" si="172"/>
        <v>42109.826145833329</v>
      </c>
      <c r="T2215" s="11">
        <f t="shared" si="173"/>
        <v>42139.826145833329</v>
      </c>
      <c r="U2215">
        <f t="shared" si="174"/>
        <v>30</v>
      </c>
      <c r="W2215" s="20">
        <v>1</v>
      </c>
      <c r="X2215" s="18">
        <v>10</v>
      </c>
      <c r="Y2215" s="5">
        <v>2</v>
      </c>
    </row>
    <row r="2216" spans="1:25" ht="42.75" x14ac:dyDescent="0.4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20">
        <v>24</v>
      </c>
      <c r="M2216" t="b">
        <v>1</v>
      </c>
      <c r="N2216" t="s">
        <v>8280</v>
      </c>
      <c r="O2216" s="5">
        <f t="shared" si="170"/>
        <v>2.9250166666666666</v>
      </c>
      <c r="P2216" s="18">
        <f t="shared" si="171"/>
        <v>73.125416666666666</v>
      </c>
      <c r="Q2216" t="s">
        <v>8326</v>
      </c>
      <c r="R2216" t="s">
        <v>8331</v>
      </c>
      <c r="S2216" s="10">
        <f t="shared" si="172"/>
        <v>41646.792222222226</v>
      </c>
      <c r="T2216" s="11">
        <f t="shared" si="173"/>
        <v>41676.792222222226</v>
      </c>
      <c r="U2216">
        <f t="shared" si="174"/>
        <v>30</v>
      </c>
      <c r="W2216" s="20">
        <v>24</v>
      </c>
      <c r="X2216" s="18">
        <v>1755.01</v>
      </c>
      <c r="Y2216" s="5">
        <v>2.9250166666666666</v>
      </c>
    </row>
    <row r="2217" spans="1:25" ht="28.5" x14ac:dyDescent="0.4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20">
        <v>33</v>
      </c>
      <c r="M2217" t="b">
        <v>1</v>
      </c>
      <c r="N2217" t="s">
        <v>8280</v>
      </c>
      <c r="O2217" s="5">
        <f t="shared" si="170"/>
        <v>1.5636363636363637</v>
      </c>
      <c r="P2217" s="18">
        <f t="shared" si="171"/>
        <v>26.060606060606062</v>
      </c>
      <c r="Q2217" t="s">
        <v>8326</v>
      </c>
      <c r="R2217" t="s">
        <v>8331</v>
      </c>
      <c r="S2217" s="10">
        <f t="shared" si="172"/>
        <v>40958.717268518521</v>
      </c>
      <c r="T2217" s="11">
        <f t="shared" si="173"/>
        <v>40981.290972222225</v>
      </c>
      <c r="U2217">
        <f t="shared" si="174"/>
        <v>23</v>
      </c>
      <c r="W2217" s="20">
        <v>33</v>
      </c>
      <c r="X2217" s="18">
        <v>860</v>
      </c>
      <c r="Y2217" s="5">
        <v>1.5636363636363637</v>
      </c>
    </row>
    <row r="2218" spans="1:25" ht="42.75" x14ac:dyDescent="0.4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20">
        <v>14</v>
      </c>
      <c r="M2218" t="b">
        <v>1</v>
      </c>
      <c r="N2218" t="s">
        <v>8280</v>
      </c>
      <c r="O2218" s="5">
        <f t="shared" si="170"/>
        <v>1.0566666666666666</v>
      </c>
      <c r="P2218" s="18">
        <f t="shared" si="171"/>
        <v>22.642857142857142</v>
      </c>
      <c r="Q2218" t="s">
        <v>8326</v>
      </c>
      <c r="R2218" t="s">
        <v>8331</v>
      </c>
      <c r="S2218" s="10">
        <f t="shared" si="172"/>
        <v>42194.751678240747</v>
      </c>
      <c r="T2218" s="11">
        <f t="shared" si="173"/>
        <v>42208.751678240747</v>
      </c>
      <c r="U2218">
        <f t="shared" si="174"/>
        <v>14</v>
      </c>
      <c r="W2218" s="20">
        <v>14</v>
      </c>
      <c r="X2218" s="18">
        <v>317</v>
      </c>
      <c r="Y2218" s="5">
        <v>1.0566666666666666</v>
      </c>
    </row>
    <row r="2219" spans="1:25" ht="42.75" x14ac:dyDescent="0.4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20">
        <v>9</v>
      </c>
      <c r="M2219" t="b">
        <v>1</v>
      </c>
      <c r="N2219" t="s">
        <v>8280</v>
      </c>
      <c r="O2219" s="5">
        <f t="shared" si="170"/>
        <v>1.0119047619047619</v>
      </c>
      <c r="P2219" s="18">
        <f t="shared" si="171"/>
        <v>47.222222222222221</v>
      </c>
      <c r="Q2219" t="s">
        <v>8326</v>
      </c>
      <c r="R2219" t="s">
        <v>8331</v>
      </c>
      <c r="S2219" s="10">
        <f t="shared" si="172"/>
        <v>42299.776770833334</v>
      </c>
      <c r="T2219" s="11">
        <f t="shared" si="173"/>
        <v>42310.333333333328</v>
      </c>
      <c r="U2219">
        <f t="shared" si="174"/>
        <v>11</v>
      </c>
      <c r="W2219" s="20">
        <v>9</v>
      </c>
      <c r="X2219" s="18">
        <v>425</v>
      </c>
      <c r="Y2219" s="5">
        <v>1.0119047619047619</v>
      </c>
    </row>
    <row r="2220" spans="1:25" ht="42.75" x14ac:dyDescent="0.4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20">
        <v>76</v>
      </c>
      <c r="M2220" t="b">
        <v>1</v>
      </c>
      <c r="N2220" t="s">
        <v>8280</v>
      </c>
      <c r="O2220" s="5">
        <f t="shared" si="170"/>
        <v>1.2283299999999999</v>
      </c>
      <c r="P2220" s="18">
        <f t="shared" si="171"/>
        <v>32.324473684210524</v>
      </c>
      <c r="Q2220" t="s">
        <v>8326</v>
      </c>
      <c r="R2220" t="s">
        <v>8331</v>
      </c>
      <c r="S2220" s="10">
        <f t="shared" si="172"/>
        <v>41127.812303240738</v>
      </c>
      <c r="T2220" s="11">
        <f t="shared" si="173"/>
        <v>41150</v>
      </c>
      <c r="U2220">
        <f t="shared" si="174"/>
        <v>23</v>
      </c>
      <c r="W2220" s="20">
        <v>76</v>
      </c>
      <c r="X2220" s="18">
        <v>2456.66</v>
      </c>
      <c r="Y2220" s="5">
        <v>1.2283299999999999</v>
      </c>
    </row>
    <row r="2221" spans="1:25" ht="42.75" x14ac:dyDescent="0.4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20">
        <v>19</v>
      </c>
      <c r="M2221" t="b">
        <v>1</v>
      </c>
      <c r="N2221" t="s">
        <v>8280</v>
      </c>
      <c r="O2221" s="5">
        <f t="shared" si="170"/>
        <v>1.0149999999999999</v>
      </c>
      <c r="P2221" s="18">
        <f t="shared" si="171"/>
        <v>53.421052631578945</v>
      </c>
      <c r="Q2221" t="s">
        <v>8326</v>
      </c>
      <c r="R2221" t="s">
        <v>8331</v>
      </c>
      <c r="S2221" s="10">
        <f t="shared" si="172"/>
        <v>42205.718888888892</v>
      </c>
      <c r="T2221" s="11">
        <f t="shared" si="173"/>
        <v>42235.718888888892</v>
      </c>
      <c r="U2221">
        <f t="shared" si="174"/>
        <v>30</v>
      </c>
      <c r="W2221" s="20">
        <v>19</v>
      </c>
      <c r="X2221" s="18">
        <v>1015</v>
      </c>
      <c r="Y2221" s="5">
        <v>1.0149999999999999</v>
      </c>
    </row>
    <row r="2222" spans="1:25" ht="42.75" x14ac:dyDescent="0.4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20">
        <v>69</v>
      </c>
      <c r="M2222" t="b">
        <v>1</v>
      </c>
      <c r="N2222" t="s">
        <v>8280</v>
      </c>
      <c r="O2222" s="5">
        <f t="shared" si="170"/>
        <v>1.0114285714285713</v>
      </c>
      <c r="P2222" s="18">
        <f t="shared" si="171"/>
        <v>51.304347826086953</v>
      </c>
      <c r="Q2222" t="s">
        <v>8326</v>
      </c>
      <c r="R2222" t="s">
        <v>8331</v>
      </c>
      <c r="S2222" s="10">
        <f t="shared" si="172"/>
        <v>41452.060601851852</v>
      </c>
      <c r="T2222" s="11">
        <f t="shared" si="173"/>
        <v>41482.060601851852</v>
      </c>
      <c r="U2222">
        <f t="shared" si="174"/>
        <v>30</v>
      </c>
      <c r="W2222" s="20">
        <v>69</v>
      </c>
      <c r="X2222" s="18">
        <v>3540</v>
      </c>
      <c r="Y2222" s="5">
        <v>1.0114285714285713</v>
      </c>
    </row>
    <row r="2223" spans="1:25" ht="42.75" x14ac:dyDescent="0.4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20">
        <v>218</v>
      </c>
      <c r="M2223" t="b">
        <v>1</v>
      </c>
      <c r="N2223" t="s">
        <v>8297</v>
      </c>
      <c r="O2223" s="5">
        <f t="shared" si="170"/>
        <v>1.0811999999999999</v>
      </c>
      <c r="P2223" s="18">
        <f t="shared" si="171"/>
        <v>37.197247706422019</v>
      </c>
      <c r="Q2223" t="s">
        <v>8334</v>
      </c>
      <c r="R2223" t="s">
        <v>8352</v>
      </c>
      <c r="S2223" s="10">
        <f t="shared" si="172"/>
        <v>42452.666770833333</v>
      </c>
      <c r="T2223" s="11">
        <f t="shared" si="173"/>
        <v>42483</v>
      </c>
      <c r="U2223">
        <f t="shared" si="174"/>
        <v>31</v>
      </c>
      <c r="W2223" s="20">
        <v>218</v>
      </c>
      <c r="X2223" s="18">
        <v>8109</v>
      </c>
      <c r="Y2223" s="5">
        <v>1.0811999999999999</v>
      </c>
    </row>
    <row r="2224" spans="1:25" ht="42.75" x14ac:dyDescent="0.4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20">
        <v>30</v>
      </c>
      <c r="M2224" t="b">
        <v>1</v>
      </c>
      <c r="N2224" t="s">
        <v>8297</v>
      </c>
      <c r="O2224" s="5">
        <f t="shared" si="170"/>
        <v>1.6259999999999999</v>
      </c>
      <c r="P2224" s="18">
        <f t="shared" si="171"/>
        <v>27.1</v>
      </c>
      <c r="Q2224" t="s">
        <v>8334</v>
      </c>
      <c r="R2224" t="s">
        <v>8352</v>
      </c>
      <c r="S2224" s="10">
        <f t="shared" si="172"/>
        <v>40906.787581018521</v>
      </c>
      <c r="T2224" s="11">
        <f t="shared" si="173"/>
        <v>40936.787581018521</v>
      </c>
      <c r="U2224">
        <f t="shared" si="174"/>
        <v>30</v>
      </c>
      <c r="W2224" s="20">
        <v>30</v>
      </c>
      <c r="X2224" s="18">
        <v>813</v>
      </c>
      <c r="Y2224" s="5">
        <v>1.6259999999999999</v>
      </c>
    </row>
    <row r="2225" spans="1:25" ht="42.75" x14ac:dyDescent="0.4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20">
        <v>100</v>
      </c>
      <c r="M2225" t="b">
        <v>1</v>
      </c>
      <c r="N2225" t="s">
        <v>8297</v>
      </c>
      <c r="O2225" s="5">
        <f t="shared" si="170"/>
        <v>1.0580000000000001</v>
      </c>
      <c r="P2225" s="18">
        <f t="shared" si="171"/>
        <v>206.31</v>
      </c>
      <c r="Q2225" t="s">
        <v>8334</v>
      </c>
      <c r="R2225" t="s">
        <v>8352</v>
      </c>
      <c r="S2225" s="10">
        <f t="shared" si="172"/>
        <v>42152.640833333338</v>
      </c>
      <c r="T2225" s="11">
        <f t="shared" si="173"/>
        <v>42182.640833333338</v>
      </c>
      <c r="U2225">
        <f t="shared" si="174"/>
        <v>30</v>
      </c>
      <c r="W2225" s="20">
        <v>100</v>
      </c>
      <c r="X2225" s="18">
        <v>20631</v>
      </c>
      <c r="Y2225" s="5">
        <v>1.0580000000000001</v>
      </c>
    </row>
    <row r="2226" spans="1:25" ht="42.75" x14ac:dyDescent="0.4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20">
        <v>296</v>
      </c>
      <c r="M2226" t="b">
        <v>1</v>
      </c>
      <c r="N2226" t="s">
        <v>8297</v>
      </c>
      <c r="O2226" s="5">
        <f t="shared" si="170"/>
        <v>2.4315000000000002</v>
      </c>
      <c r="P2226" s="18">
        <f t="shared" si="171"/>
        <v>82.145270270270274</v>
      </c>
      <c r="Q2226" t="s">
        <v>8334</v>
      </c>
      <c r="R2226" t="s">
        <v>8352</v>
      </c>
      <c r="S2226" s="10">
        <f t="shared" si="172"/>
        <v>42644.667534722219</v>
      </c>
      <c r="T2226" s="11">
        <f t="shared" si="173"/>
        <v>42672.791666666672</v>
      </c>
      <c r="U2226">
        <f t="shared" si="174"/>
        <v>28</v>
      </c>
      <c r="W2226" s="20">
        <v>296</v>
      </c>
      <c r="X2226" s="18">
        <v>24315</v>
      </c>
      <c r="Y2226" s="5">
        <v>2.4315000000000002</v>
      </c>
    </row>
    <row r="2227" spans="1:25" ht="42.75" hidden="1" x14ac:dyDescent="0.4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20">
        <v>1204</v>
      </c>
      <c r="M2227" t="b">
        <v>1</v>
      </c>
      <c r="N2227" t="s">
        <v>8297</v>
      </c>
      <c r="O2227" s="5">
        <f t="shared" si="170"/>
        <v>9.4483338095238096</v>
      </c>
      <c r="P2227" s="18">
        <f t="shared" si="171"/>
        <v>164.79651993355483</v>
      </c>
      <c r="Q2227" t="s">
        <v>8334</v>
      </c>
      <c r="R2227" t="s">
        <v>8352</v>
      </c>
      <c r="S2227" s="10">
        <f t="shared" si="172"/>
        <v>41873.79184027778</v>
      </c>
      <c r="T2227" s="11">
        <f t="shared" si="173"/>
        <v>41903.79184027778</v>
      </c>
      <c r="U2227">
        <f t="shared" si="174"/>
        <v>30</v>
      </c>
      <c r="W2227" s="20">
        <v>1204</v>
      </c>
      <c r="X2227" s="18">
        <v>198415.01</v>
      </c>
      <c r="Y2227" s="5">
        <v>9.4483338095238096</v>
      </c>
    </row>
    <row r="2228" spans="1:25" ht="42.75" x14ac:dyDescent="0.4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20">
        <v>321</v>
      </c>
      <c r="M2228" t="b">
        <v>1</v>
      </c>
      <c r="N2228" t="s">
        <v>8297</v>
      </c>
      <c r="O2228" s="5">
        <f t="shared" si="170"/>
        <v>1.0846283333333333</v>
      </c>
      <c r="P2228" s="18">
        <f t="shared" si="171"/>
        <v>60.820280373831778</v>
      </c>
      <c r="Q2228" t="s">
        <v>8334</v>
      </c>
      <c r="R2228" t="s">
        <v>8352</v>
      </c>
      <c r="S2228" s="10">
        <f t="shared" si="172"/>
        <v>42381.79886574074</v>
      </c>
      <c r="T2228" s="11">
        <f t="shared" si="173"/>
        <v>42412.207638888889</v>
      </c>
      <c r="U2228">
        <f t="shared" si="174"/>
        <v>31</v>
      </c>
      <c r="W2228" s="20">
        <v>321</v>
      </c>
      <c r="X2228" s="18">
        <v>19523.310000000001</v>
      </c>
      <c r="Y2228" s="5">
        <v>1.0846283333333333</v>
      </c>
    </row>
    <row r="2229" spans="1:25" ht="42.75" x14ac:dyDescent="0.4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20">
        <v>301</v>
      </c>
      <c r="M2229" t="b">
        <v>1</v>
      </c>
      <c r="N2229" t="s">
        <v>8297</v>
      </c>
      <c r="O2229" s="5">
        <f t="shared" si="170"/>
        <v>1.5737692307692308</v>
      </c>
      <c r="P2229" s="18">
        <f t="shared" si="171"/>
        <v>67.970099667774093</v>
      </c>
      <c r="Q2229" t="s">
        <v>8334</v>
      </c>
      <c r="R2229" t="s">
        <v>8352</v>
      </c>
      <c r="S2229" s="10">
        <f t="shared" si="172"/>
        <v>41561.807349537034</v>
      </c>
      <c r="T2229" s="11">
        <f t="shared" si="173"/>
        <v>41591.849016203705</v>
      </c>
      <c r="U2229">
        <f t="shared" si="174"/>
        <v>30</v>
      </c>
      <c r="W2229" s="20">
        <v>301</v>
      </c>
      <c r="X2229" s="18">
        <v>20459</v>
      </c>
      <c r="Y2229" s="5">
        <v>1.5737692307692308</v>
      </c>
    </row>
    <row r="2230" spans="1:25" ht="42.75" x14ac:dyDescent="0.4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20">
        <v>144</v>
      </c>
      <c r="M2230" t="b">
        <v>1</v>
      </c>
      <c r="N2230" t="s">
        <v>8297</v>
      </c>
      <c r="O2230" s="5">
        <f t="shared" si="170"/>
        <v>11.744899999999999</v>
      </c>
      <c r="P2230" s="18">
        <f t="shared" si="171"/>
        <v>81.561805555555551</v>
      </c>
      <c r="Q2230" t="s">
        <v>8334</v>
      </c>
      <c r="R2230" t="s">
        <v>8352</v>
      </c>
      <c r="S2230" s="10">
        <f t="shared" si="172"/>
        <v>42202.278194444443</v>
      </c>
      <c r="T2230" s="11">
        <f t="shared" si="173"/>
        <v>42232.278194444443</v>
      </c>
      <c r="U2230">
        <f t="shared" si="174"/>
        <v>30</v>
      </c>
      <c r="W2230" s="20">
        <v>144</v>
      </c>
      <c r="X2230" s="18">
        <v>11744.9</v>
      </c>
      <c r="Y2230" s="5">
        <v>11.744899999999999</v>
      </c>
    </row>
    <row r="2231" spans="1:25" ht="42.75" hidden="1" x14ac:dyDescent="0.4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20">
        <v>539</v>
      </c>
      <c r="M2231" t="b">
        <v>1</v>
      </c>
      <c r="N2231" t="s">
        <v>8297</v>
      </c>
      <c r="O2231" s="5">
        <f t="shared" si="170"/>
        <v>1.7104755366949576</v>
      </c>
      <c r="P2231" s="18">
        <f t="shared" si="171"/>
        <v>25.42547309833024</v>
      </c>
      <c r="Q2231" t="s">
        <v>8334</v>
      </c>
      <c r="R2231" t="s">
        <v>8352</v>
      </c>
      <c r="S2231" s="10">
        <f t="shared" si="172"/>
        <v>41484.664247685185</v>
      </c>
      <c r="T2231" s="11">
        <f t="shared" si="173"/>
        <v>41520.166666666664</v>
      </c>
      <c r="U2231">
        <f t="shared" si="174"/>
        <v>36</v>
      </c>
      <c r="W2231" s="20">
        <v>539</v>
      </c>
      <c r="X2231" s="18">
        <v>13704.33</v>
      </c>
      <c r="Y2231" s="5">
        <v>1.7104755366949576</v>
      </c>
    </row>
    <row r="2232" spans="1:25" ht="42.75" hidden="1" x14ac:dyDescent="0.4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20">
        <v>498</v>
      </c>
      <c r="M2232" t="b">
        <v>1</v>
      </c>
      <c r="N2232" t="s">
        <v>8297</v>
      </c>
      <c r="O2232" s="5">
        <f t="shared" si="170"/>
        <v>1.2595294117647058</v>
      </c>
      <c r="P2232" s="18">
        <f t="shared" si="171"/>
        <v>21.497991967871485</v>
      </c>
      <c r="Q2232" t="s">
        <v>8334</v>
      </c>
      <c r="R2232" t="s">
        <v>8352</v>
      </c>
      <c r="S2232" s="10">
        <f t="shared" si="172"/>
        <v>41724.881099537037</v>
      </c>
      <c r="T2232" s="11">
        <f t="shared" si="173"/>
        <v>41754.881099537037</v>
      </c>
      <c r="U2232">
        <f t="shared" si="174"/>
        <v>30</v>
      </c>
      <c r="W2232" s="20">
        <v>498</v>
      </c>
      <c r="X2232" s="18">
        <v>10706</v>
      </c>
      <c r="Y2232" s="5">
        <v>1.2595294117647058</v>
      </c>
    </row>
    <row r="2233" spans="1:25" ht="42.75" hidden="1" x14ac:dyDescent="0.4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20">
        <v>1113</v>
      </c>
      <c r="M2233" t="b">
        <v>1</v>
      </c>
      <c r="N2233" t="s">
        <v>8297</v>
      </c>
      <c r="O2233" s="5">
        <f t="shared" si="170"/>
        <v>12.121296000000001</v>
      </c>
      <c r="P2233" s="18">
        <f t="shared" si="171"/>
        <v>27.226630727762803</v>
      </c>
      <c r="Q2233" t="s">
        <v>8334</v>
      </c>
      <c r="R2233" t="s">
        <v>8352</v>
      </c>
      <c r="S2233" s="10">
        <f t="shared" si="172"/>
        <v>41423.910891203705</v>
      </c>
      <c r="T2233" s="11">
        <f t="shared" si="173"/>
        <v>41450.208333333336</v>
      </c>
      <c r="U2233">
        <f t="shared" si="174"/>
        <v>27</v>
      </c>
      <c r="W2233" s="20">
        <v>1113</v>
      </c>
      <c r="X2233" s="18">
        <v>30303.24</v>
      </c>
      <c r="Y2233" s="5">
        <v>12.121296000000001</v>
      </c>
    </row>
    <row r="2234" spans="1:25" ht="42.75" hidden="1" x14ac:dyDescent="0.4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20">
        <v>988</v>
      </c>
      <c r="M2234" t="b">
        <v>1</v>
      </c>
      <c r="N2234" t="s">
        <v>8297</v>
      </c>
      <c r="O2234" s="5">
        <f t="shared" si="170"/>
        <v>4.9580000000000002</v>
      </c>
      <c r="P2234" s="18">
        <f t="shared" si="171"/>
        <v>25.091093117408906</v>
      </c>
      <c r="Q2234" t="s">
        <v>8334</v>
      </c>
      <c r="R2234" t="s">
        <v>8352</v>
      </c>
      <c r="S2234" s="10">
        <f t="shared" si="172"/>
        <v>41806.794074074074</v>
      </c>
      <c r="T2234" s="11">
        <f t="shared" si="173"/>
        <v>41839.125</v>
      </c>
      <c r="U2234">
        <f t="shared" si="174"/>
        <v>33</v>
      </c>
      <c r="W2234" s="20">
        <v>988</v>
      </c>
      <c r="X2234" s="18">
        <v>24790</v>
      </c>
      <c r="Y2234" s="5">
        <v>4.9580000000000002</v>
      </c>
    </row>
    <row r="2235" spans="1:25" ht="42.75" hidden="1" x14ac:dyDescent="0.4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20">
        <v>391</v>
      </c>
      <c r="M2235" t="b">
        <v>1</v>
      </c>
      <c r="N2235" t="s">
        <v>8297</v>
      </c>
      <c r="O2235" s="5">
        <f t="shared" si="170"/>
        <v>3.3203999999999998</v>
      </c>
      <c r="P2235" s="18">
        <f t="shared" si="171"/>
        <v>21.230179028132991</v>
      </c>
      <c r="Q2235" t="s">
        <v>8334</v>
      </c>
      <c r="R2235" t="s">
        <v>8352</v>
      </c>
      <c r="S2235" s="10">
        <f t="shared" si="172"/>
        <v>42331.378923611104</v>
      </c>
      <c r="T2235" s="11">
        <f t="shared" si="173"/>
        <v>42352</v>
      </c>
      <c r="U2235">
        <f t="shared" si="174"/>
        <v>21</v>
      </c>
      <c r="W2235" s="20">
        <v>391</v>
      </c>
      <c r="X2235" s="18">
        <v>8301</v>
      </c>
      <c r="Y2235" s="5">
        <v>3.3203999999999998</v>
      </c>
    </row>
    <row r="2236" spans="1:25" ht="42.75" x14ac:dyDescent="0.4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20">
        <v>28</v>
      </c>
      <c r="M2236" t="b">
        <v>1</v>
      </c>
      <c r="N2236" t="s">
        <v>8297</v>
      </c>
      <c r="O2236" s="5">
        <f t="shared" si="170"/>
        <v>11.65</v>
      </c>
      <c r="P2236" s="18">
        <f t="shared" si="171"/>
        <v>41.607142857142854</v>
      </c>
      <c r="Q2236" t="s">
        <v>8334</v>
      </c>
      <c r="R2236" t="s">
        <v>8352</v>
      </c>
      <c r="S2236" s="10">
        <f t="shared" si="172"/>
        <v>42710.824618055558</v>
      </c>
      <c r="T2236" s="11">
        <f t="shared" si="173"/>
        <v>42740.824618055558</v>
      </c>
      <c r="U2236">
        <f t="shared" si="174"/>
        <v>30</v>
      </c>
      <c r="W2236" s="20">
        <v>28</v>
      </c>
      <c r="X2236" s="18">
        <v>1165</v>
      </c>
      <c r="Y2236" s="5">
        <v>11.65</v>
      </c>
    </row>
    <row r="2237" spans="1:25" ht="28.5" x14ac:dyDescent="0.4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20">
        <v>147</v>
      </c>
      <c r="M2237" t="b">
        <v>1</v>
      </c>
      <c r="N2237" t="s">
        <v>8297</v>
      </c>
      <c r="O2237" s="5">
        <f t="shared" si="170"/>
        <v>1.5331538461538461</v>
      </c>
      <c r="P2237" s="18">
        <f t="shared" si="171"/>
        <v>135.58503401360545</v>
      </c>
      <c r="Q2237" t="s">
        <v>8334</v>
      </c>
      <c r="R2237" t="s">
        <v>8352</v>
      </c>
      <c r="S2237" s="10">
        <f t="shared" si="172"/>
        <v>42062.022118055553</v>
      </c>
      <c r="T2237" s="11">
        <f t="shared" si="173"/>
        <v>42091.980451388896</v>
      </c>
      <c r="U2237">
        <f t="shared" si="174"/>
        <v>29</v>
      </c>
      <c r="W2237" s="20">
        <v>147</v>
      </c>
      <c r="X2237" s="18">
        <v>19931</v>
      </c>
      <c r="Y2237" s="5">
        <v>1.5331538461538461</v>
      </c>
    </row>
    <row r="2238" spans="1:25" ht="42.75" hidden="1" x14ac:dyDescent="0.4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20">
        <v>680</v>
      </c>
      <c r="M2238" t="b">
        <v>1</v>
      </c>
      <c r="N2238" t="s">
        <v>8297</v>
      </c>
      <c r="O2238" s="5">
        <f t="shared" si="170"/>
        <v>5.3710714285714287</v>
      </c>
      <c r="P2238" s="18">
        <f t="shared" si="171"/>
        <v>22.116176470588236</v>
      </c>
      <c r="Q2238" t="s">
        <v>8334</v>
      </c>
      <c r="R2238" t="s">
        <v>8352</v>
      </c>
      <c r="S2238" s="10">
        <f t="shared" si="172"/>
        <v>42371.617164351846</v>
      </c>
      <c r="T2238" s="11">
        <f t="shared" si="173"/>
        <v>42401.617164351846</v>
      </c>
      <c r="U2238">
        <f t="shared" si="174"/>
        <v>30</v>
      </c>
      <c r="W2238" s="20">
        <v>680</v>
      </c>
      <c r="X2238" s="18">
        <v>15039</v>
      </c>
      <c r="Y2238" s="5">
        <v>5.3710714285714287</v>
      </c>
    </row>
    <row r="2239" spans="1:25" ht="42.75" hidden="1" x14ac:dyDescent="0.4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20">
        <v>983</v>
      </c>
      <c r="M2239" t="b">
        <v>1</v>
      </c>
      <c r="N2239" t="s">
        <v>8297</v>
      </c>
      <c r="O2239" s="5">
        <f t="shared" si="170"/>
        <v>3.5292777777777777</v>
      </c>
      <c r="P2239" s="18">
        <f t="shared" si="171"/>
        <v>64.625635808748726</v>
      </c>
      <c r="Q2239" t="s">
        <v>8334</v>
      </c>
      <c r="R2239" t="s">
        <v>8352</v>
      </c>
      <c r="S2239" s="10">
        <f t="shared" si="172"/>
        <v>41915.003275462965</v>
      </c>
      <c r="T2239" s="11">
        <f t="shared" si="173"/>
        <v>41955.332638888889</v>
      </c>
      <c r="U2239">
        <f t="shared" si="174"/>
        <v>40</v>
      </c>
      <c r="W2239" s="20">
        <v>983</v>
      </c>
      <c r="X2239" s="18">
        <v>63527</v>
      </c>
      <c r="Y2239" s="5">
        <v>3.5292777777777777</v>
      </c>
    </row>
    <row r="2240" spans="1:25" ht="28.5" x14ac:dyDescent="0.4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20">
        <v>79</v>
      </c>
      <c r="M2240" t="b">
        <v>1</v>
      </c>
      <c r="N2240" t="s">
        <v>8297</v>
      </c>
      <c r="O2240" s="5">
        <f t="shared" si="170"/>
        <v>1.3740000000000001</v>
      </c>
      <c r="P2240" s="18">
        <f t="shared" si="171"/>
        <v>69.569620253164558</v>
      </c>
      <c r="Q2240" t="s">
        <v>8334</v>
      </c>
      <c r="R2240" t="s">
        <v>8352</v>
      </c>
      <c r="S2240" s="10">
        <f t="shared" si="172"/>
        <v>42774.621712962966</v>
      </c>
      <c r="T2240" s="11">
        <f t="shared" si="173"/>
        <v>42804.621712962966</v>
      </c>
      <c r="U2240">
        <f t="shared" si="174"/>
        <v>30</v>
      </c>
      <c r="W2240" s="20">
        <v>79</v>
      </c>
      <c r="X2240" s="18">
        <v>5496</v>
      </c>
      <c r="Y2240" s="5">
        <v>1.3740000000000001</v>
      </c>
    </row>
    <row r="2241" spans="1:25" ht="28.5" hidden="1" x14ac:dyDescent="0.4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20">
        <v>426</v>
      </c>
      <c r="M2241" t="b">
        <v>1</v>
      </c>
      <c r="N2241" t="s">
        <v>8297</v>
      </c>
      <c r="O2241" s="5">
        <f t="shared" si="170"/>
        <v>1.2802667999999999</v>
      </c>
      <c r="P2241" s="18">
        <f t="shared" si="171"/>
        <v>75.133028169014082</v>
      </c>
      <c r="Q2241" t="s">
        <v>8334</v>
      </c>
      <c r="R2241" t="s">
        <v>8352</v>
      </c>
      <c r="S2241" s="10">
        <f t="shared" si="172"/>
        <v>41572.958495370374</v>
      </c>
      <c r="T2241" s="11">
        <f t="shared" si="173"/>
        <v>41609.168055555558</v>
      </c>
      <c r="U2241">
        <f t="shared" si="174"/>
        <v>37</v>
      </c>
      <c r="W2241" s="20">
        <v>426</v>
      </c>
      <c r="X2241" s="18">
        <v>32006.67</v>
      </c>
      <c r="Y2241" s="5">
        <v>1.2802667999999999</v>
      </c>
    </row>
    <row r="2242" spans="1:25" ht="42.75" x14ac:dyDescent="0.4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20">
        <v>96</v>
      </c>
      <c r="M2242" t="b">
        <v>1</v>
      </c>
      <c r="N2242" t="s">
        <v>8297</v>
      </c>
      <c r="O2242" s="5">
        <f t="shared" si="170"/>
        <v>2.7067999999999999</v>
      </c>
      <c r="P2242" s="18">
        <f t="shared" si="171"/>
        <v>140.97916666666666</v>
      </c>
      <c r="Q2242" t="s">
        <v>8334</v>
      </c>
      <c r="R2242" t="s">
        <v>8352</v>
      </c>
      <c r="S2242" s="10">
        <f t="shared" si="172"/>
        <v>42452.825740740736</v>
      </c>
      <c r="T2242" s="11">
        <f t="shared" si="173"/>
        <v>42482.825740740736</v>
      </c>
      <c r="U2242">
        <f t="shared" si="174"/>
        <v>30</v>
      </c>
      <c r="W2242" s="20">
        <v>96</v>
      </c>
      <c r="X2242" s="18">
        <v>13534</v>
      </c>
      <c r="Y2242" s="5">
        <v>2.7067999999999999</v>
      </c>
    </row>
    <row r="2243" spans="1:25" ht="42.75" x14ac:dyDescent="0.4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20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18">
        <f t="shared" ref="P2243:P2306" si="176">E2243/L2243</f>
        <v>49.472392638036808</v>
      </c>
      <c r="Q2243" t="s">
        <v>8334</v>
      </c>
      <c r="R2243" t="s">
        <v>8352</v>
      </c>
      <c r="S2243" s="10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_xlfn.DAYS(T2243,S2243)</f>
        <v>30</v>
      </c>
      <c r="W2243" s="20">
        <v>163</v>
      </c>
      <c r="X2243" s="18">
        <v>8064</v>
      </c>
      <c r="Y2243" s="5">
        <v>8.0640000000000001</v>
      </c>
    </row>
    <row r="2244" spans="1:25" ht="28.5" hidden="1" x14ac:dyDescent="0.4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20">
        <v>2525</v>
      </c>
      <c r="M2244" t="b">
        <v>1</v>
      </c>
      <c r="N2244" t="s">
        <v>8297</v>
      </c>
      <c r="O2244" s="5">
        <f t="shared" si="175"/>
        <v>13.600976000000001</v>
      </c>
      <c r="P2244" s="18">
        <f t="shared" si="176"/>
        <v>53.865251485148519</v>
      </c>
      <c r="Q2244" t="s">
        <v>8334</v>
      </c>
      <c r="R2244" t="s">
        <v>8352</v>
      </c>
      <c r="S2244" s="10">
        <f t="shared" si="177"/>
        <v>41569.575613425928</v>
      </c>
      <c r="T2244" s="11">
        <f t="shared" si="178"/>
        <v>41605.126388888886</v>
      </c>
      <c r="U2244">
        <f t="shared" si="179"/>
        <v>36</v>
      </c>
      <c r="W2244" s="20">
        <v>2525</v>
      </c>
      <c r="X2244" s="18">
        <v>136009.76</v>
      </c>
      <c r="Y2244" s="5">
        <v>13.600976000000001</v>
      </c>
    </row>
    <row r="2245" spans="1:25" ht="42.75" hidden="1" x14ac:dyDescent="0.4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20">
        <v>2035</v>
      </c>
      <c r="M2245" t="b">
        <v>1</v>
      </c>
      <c r="N2245" t="s">
        <v>8297</v>
      </c>
      <c r="O2245" s="5">
        <f t="shared" si="175"/>
        <v>9302.5</v>
      </c>
      <c r="P2245" s="18">
        <f t="shared" si="176"/>
        <v>4.5712530712530715</v>
      </c>
      <c r="Q2245" t="s">
        <v>8334</v>
      </c>
      <c r="R2245" t="s">
        <v>8352</v>
      </c>
      <c r="S2245" s="10">
        <f t="shared" si="177"/>
        <v>42800.751041666663</v>
      </c>
      <c r="T2245" s="11">
        <f t="shared" si="178"/>
        <v>42807.125</v>
      </c>
      <c r="U2245">
        <f t="shared" si="179"/>
        <v>7</v>
      </c>
      <c r="W2245" s="20">
        <v>2035</v>
      </c>
      <c r="X2245" s="18">
        <v>9302.5</v>
      </c>
      <c r="Y2245" s="5">
        <v>9302.5</v>
      </c>
    </row>
    <row r="2246" spans="1:25" ht="42.75" x14ac:dyDescent="0.4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20">
        <v>290</v>
      </c>
      <c r="M2246" t="b">
        <v>1</v>
      </c>
      <c r="N2246" t="s">
        <v>8297</v>
      </c>
      <c r="O2246" s="5">
        <f t="shared" si="175"/>
        <v>3.7702</v>
      </c>
      <c r="P2246" s="18">
        <f t="shared" si="176"/>
        <v>65.00344827586207</v>
      </c>
      <c r="Q2246" t="s">
        <v>8334</v>
      </c>
      <c r="R2246" t="s">
        <v>8352</v>
      </c>
      <c r="S2246" s="10">
        <f t="shared" si="177"/>
        <v>42647.818819444445</v>
      </c>
      <c r="T2246" s="11">
        <f t="shared" si="178"/>
        <v>42659.854166666672</v>
      </c>
      <c r="U2246">
        <f t="shared" si="179"/>
        <v>12</v>
      </c>
      <c r="W2246" s="20">
        <v>290</v>
      </c>
      <c r="X2246" s="18">
        <v>18851</v>
      </c>
      <c r="Y2246" s="5">
        <v>3.7702</v>
      </c>
    </row>
    <row r="2247" spans="1:25" ht="42.75" hidden="1" x14ac:dyDescent="0.4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20">
        <v>1980</v>
      </c>
      <c r="M2247" t="b">
        <v>1</v>
      </c>
      <c r="N2247" t="s">
        <v>8297</v>
      </c>
      <c r="O2247" s="5">
        <f t="shared" si="175"/>
        <v>26.47025</v>
      </c>
      <c r="P2247" s="18">
        <f t="shared" si="176"/>
        <v>53.475252525252522</v>
      </c>
      <c r="Q2247" t="s">
        <v>8334</v>
      </c>
      <c r="R2247" t="s">
        <v>8352</v>
      </c>
      <c r="S2247" s="10">
        <f t="shared" si="177"/>
        <v>41660.708530092597</v>
      </c>
      <c r="T2247" s="11">
        <f t="shared" si="178"/>
        <v>41691.75</v>
      </c>
      <c r="U2247">
        <f t="shared" si="179"/>
        <v>31</v>
      </c>
      <c r="W2247" s="20">
        <v>1980</v>
      </c>
      <c r="X2247" s="18">
        <v>105881</v>
      </c>
      <c r="Y2247" s="5">
        <v>26.47025</v>
      </c>
    </row>
    <row r="2248" spans="1:25" ht="42.75" x14ac:dyDescent="0.4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20">
        <v>57</v>
      </c>
      <c r="M2248" t="b">
        <v>1</v>
      </c>
      <c r="N2248" t="s">
        <v>8297</v>
      </c>
      <c r="O2248" s="5">
        <f t="shared" si="175"/>
        <v>1.0012000000000001</v>
      </c>
      <c r="P2248" s="18">
        <f t="shared" si="176"/>
        <v>43.912280701754383</v>
      </c>
      <c r="Q2248" t="s">
        <v>8334</v>
      </c>
      <c r="R2248" t="s">
        <v>8352</v>
      </c>
      <c r="S2248" s="10">
        <f t="shared" si="177"/>
        <v>42221.79178240741</v>
      </c>
      <c r="T2248" s="11">
        <f t="shared" si="178"/>
        <v>42251.79178240741</v>
      </c>
      <c r="U2248">
        <f t="shared" si="179"/>
        <v>30</v>
      </c>
      <c r="W2248" s="20">
        <v>57</v>
      </c>
      <c r="X2248" s="18">
        <v>2503</v>
      </c>
      <c r="Y2248" s="5">
        <v>1.0012000000000001</v>
      </c>
    </row>
    <row r="2249" spans="1:25" ht="28.5" hidden="1" x14ac:dyDescent="0.4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20">
        <v>380</v>
      </c>
      <c r="M2249" t="b">
        <v>1</v>
      </c>
      <c r="N2249" t="s">
        <v>8297</v>
      </c>
      <c r="O2249" s="5">
        <f t="shared" si="175"/>
        <v>1.0445405405405406</v>
      </c>
      <c r="P2249" s="18">
        <f t="shared" si="176"/>
        <v>50.852631578947367</v>
      </c>
      <c r="Q2249" t="s">
        <v>8334</v>
      </c>
      <c r="R2249" t="s">
        <v>8352</v>
      </c>
      <c r="S2249" s="10">
        <f t="shared" si="177"/>
        <v>42200.666261574079</v>
      </c>
      <c r="T2249" s="11">
        <f t="shared" si="178"/>
        <v>42214.666261574079</v>
      </c>
      <c r="U2249">
        <f t="shared" si="179"/>
        <v>14</v>
      </c>
      <c r="W2249" s="20">
        <v>380</v>
      </c>
      <c r="X2249" s="18">
        <v>19324</v>
      </c>
      <c r="Y2249" s="5">
        <v>1.0445405405405406</v>
      </c>
    </row>
    <row r="2250" spans="1:25" ht="42.75" x14ac:dyDescent="0.4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20">
        <v>128</v>
      </c>
      <c r="M2250" t="b">
        <v>1</v>
      </c>
      <c r="N2250" t="s">
        <v>8297</v>
      </c>
      <c r="O2250" s="5">
        <f t="shared" si="175"/>
        <v>1.0721428571428571</v>
      </c>
      <c r="P2250" s="18">
        <f t="shared" si="176"/>
        <v>58.6328125</v>
      </c>
      <c r="Q2250" t="s">
        <v>8334</v>
      </c>
      <c r="R2250" t="s">
        <v>8352</v>
      </c>
      <c r="S2250" s="10">
        <f t="shared" si="177"/>
        <v>42688.875902777778</v>
      </c>
      <c r="T2250" s="11">
        <f t="shared" si="178"/>
        <v>42718.875902777778</v>
      </c>
      <c r="U2250">
        <f t="shared" si="179"/>
        <v>30</v>
      </c>
      <c r="W2250" s="20">
        <v>128</v>
      </c>
      <c r="X2250" s="18">
        <v>7505</v>
      </c>
      <c r="Y2250" s="5">
        <v>1.0721428571428571</v>
      </c>
    </row>
    <row r="2251" spans="1:25" ht="42.75" x14ac:dyDescent="0.4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20">
        <v>180</v>
      </c>
      <c r="M2251" t="b">
        <v>1</v>
      </c>
      <c r="N2251" t="s">
        <v>8297</v>
      </c>
      <c r="O2251" s="5">
        <f t="shared" si="175"/>
        <v>1.6877142857142857</v>
      </c>
      <c r="P2251" s="18">
        <f t="shared" si="176"/>
        <v>32.81666666666667</v>
      </c>
      <c r="Q2251" t="s">
        <v>8334</v>
      </c>
      <c r="R2251" t="s">
        <v>8352</v>
      </c>
      <c r="S2251" s="10">
        <f t="shared" si="177"/>
        <v>41336.703298611108</v>
      </c>
      <c r="T2251" s="11">
        <f t="shared" si="178"/>
        <v>41366.661631944444</v>
      </c>
      <c r="U2251">
        <f t="shared" si="179"/>
        <v>30</v>
      </c>
      <c r="W2251" s="20">
        <v>180</v>
      </c>
      <c r="X2251" s="18">
        <v>5907</v>
      </c>
      <c r="Y2251" s="5">
        <v>1.6877142857142857</v>
      </c>
    </row>
    <row r="2252" spans="1:25" ht="42.75" hidden="1" x14ac:dyDescent="0.4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20">
        <v>571</v>
      </c>
      <c r="M2252" t="b">
        <v>1</v>
      </c>
      <c r="N2252" t="s">
        <v>8297</v>
      </c>
      <c r="O2252" s="5">
        <f t="shared" si="175"/>
        <v>9.7511200000000002</v>
      </c>
      <c r="P2252" s="18">
        <f t="shared" si="176"/>
        <v>426.93169877408059</v>
      </c>
      <c r="Q2252" t="s">
        <v>8334</v>
      </c>
      <c r="R2252" t="s">
        <v>8352</v>
      </c>
      <c r="S2252" s="10">
        <f t="shared" si="177"/>
        <v>42677.005474537036</v>
      </c>
      <c r="T2252" s="11">
        <f t="shared" si="178"/>
        <v>42707.0471412037</v>
      </c>
      <c r="U2252">
        <f t="shared" si="179"/>
        <v>30</v>
      </c>
      <c r="W2252" s="20">
        <v>571</v>
      </c>
      <c r="X2252" s="18">
        <v>243778</v>
      </c>
      <c r="Y2252" s="5">
        <v>9.7511200000000002</v>
      </c>
    </row>
    <row r="2253" spans="1:25" ht="42.75" hidden="1" x14ac:dyDescent="0.4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20">
        <v>480</v>
      </c>
      <c r="M2253" t="b">
        <v>1</v>
      </c>
      <c r="N2253" t="s">
        <v>8297</v>
      </c>
      <c r="O2253" s="5">
        <f t="shared" si="175"/>
        <v>1.3444929411764706</v>
      </c>
      <c r="P2253" s="18">
        <f t="shared" si="176"/>
        <v>23.808729166666669</v>
      </c>
      <c r="Q2253" t="s">
        <v>8334</v>
      </c>
      <c r="R2253" t="s">
        <v>8352</v>
      </c>
      <c r="S2253" s="10">
        <f t="shared" si="177"/>
        <v>41846.34579861111</v>
      </c>
      <c r="T2253" s="11">
        <f t="shared" si="178"/>
        <v>41867.34579861111</v>
      </c>
      <c r="U2253">
        <f t="shared" si="179"/>
        <v>21</v>
      </c>
      <c r="W2253" s="20">
        <v>480</v>
      </c>
      <c r="X2253" s="18">
        <v>11428.19</v>
      </c>
      <c r="Y2253" s="5">
        <v>1.3444929411764706</v>
      </c>
    </row>
    <row r="2254" spans="1:25" ht="42.75" x14ac:dyDescent="0.4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20">
        <v>249</v>
      </c>
      <c r="M2254" t="b">
        <v>1</v>
      </c>
      <c r="N2254" t="s">
        <v>8297</v>
      </c>
      <c r="O2254" s="5">
        <f t="shared" si="175"/>
        <v>2.722777777777778</v>
      </c>
      <c r="P2254" s="18">
        <f t="shared" si="176"/>
        <v>98.413654618473899</v>
      </c>
      <c r="Q2254" t="s">
        <v>8334</v>
      </c>
      <c r="R2254" t="s">
        <v>8352</v>
      </c>
      <c r="S2254" s="10">
        <f t="shared" si="177"/>
        <v>42573.327986111108</v>
      </c>
      <c r="T2254" s="11">
        <f t="shared" si="178"/>
        <v>42588.327986111108</v>
      </c>
      <c r="U2254">
        <f t="shared" si="179"/>
        <v>15</v>
      </c>
      <c r="W2254" s="20">
        <v>249</v>
      </c>
      <c r="X2254" s="18">
        <v>24505</v>
      </c>
      <c r="Y2254" s="5">
        <v>2.722777777777778</v>
      </c>
    </row>
    <row r="2255" spans="1:25" ht="42.75" x14ac:dyDescent="0.4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20">
        <v>84</v>
      </c>
      <c r="M2255" t="b">
        <v>1</v>
      </c>
      <c r="N2255" t="s">
        <v>8297</v>
      </c>
      <c r="O2255" s="5">
        <f t="shared" si="175"/>
        <v>1.1268750000000001</v>
      </c>
      <c r="P2255" s="18">
        <f t="shared" si="176"/>
        <v>107.32142857142857</v>
      </c>
      <c r="Q2255" t="s">
        <v>8334</v>
      </c>
      <c r="R2255" t="s">
        <v>8352</v>
      </c>
      <c r="S2255" s="10">
        <f t="shared" si="177"/>
        <v>42296.631331018521</v>
      </c>
      <c r="T2255" s="11">
        <f t="shared" si="178"/>
        <v>42326.672997685186</v>
      </c>
      <c r="U2255">
        <f t="shared" si="179"/>
        <v>30</v>
      </c>
      <c r="W2255" s="20">
        <v>84</v>
      </c>
      <c r="X2255" s="18">
        <v>9015</v>
      </c>
      <c r="Y2255" s="5">
        <v>1.1268750000000001</v>
      </c>
    </row>
    <row r="2256" spans="1:25" ht="28.5" x14ac:dyDescent="0.4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20">
        <v>197</v>
      </c>
      <c r="M2256" t="b">
        <v>1</v>
      </c>
      <c r="N2256" t="s">
        <v>8297</v>
      </c>
      <c r="O2256" s="5">
        <f t="shared" si="175"/>
        <v>4.5979999999999999</v>
      </c>
      <c r="P2256" s="18">
        <f t="shared" si="176"/>
        <v>11.67005076142132</v>
      </c>
      <c r="Q2256" t="s">
        <v>8334</v>
      </c>
      <c r="R2256" t="s">
        <v>8352</v>
      </c>
      <c r="S2256" s="10">
        <f t="shared" si="177"/>
        <v>42752.647777777776</v>
      </c>
      <c r="T2256" s="11">
        <f t="shared" si="178"/>
        <v>42759.647777777776</v>
      </c>
      <c r="U2256">
        <f t="shared" si="179"/>
        <v>7</v>
      </c>
      <c r="W2256" s="20">
        <v>197</v>
      </c>
      <c r="X2256" s="18">
        <v>2299</v>
      </c>
      <c r="Y2256" s="5">
        <v>4.5979999999999999</v>
      </c>
    </row>
    <row r="2257" spans="1:25" ht="28.5" x14ac:dyDescent="0.4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20">
        <v>271</v>
      </c>
      <c r="M2257" t="b">
        <v>1</v>
      </c>
      <c r="N2257" t="s">
        <v>8297</v>
      </c>
      <c r="O2257" s="5">
        <f t="shared" si="175"/>
        <v>2.8665822784810127</v>
      </c>
      <c r="P2257" s="18">
        <f t="shared" si="176"/>
        <v>41.782287822878232</v>
      </c>
      <c r="Q2257" t="s">
        <v>8334</v>
      </c>
      <c r="R2257" t="s">
        <v>8352</v>
      </c>
      <c r="S2257" s="10">
        <f t="shared" si="177"/>
        <v>42467.951979166668</v>
      </c>
      <c r="T2257" s="11">
        <f t="shared" si="178"/>
        <v>42497.951979166668</v>
      </c>
      <c r="U2257">
        <f t="shared" si="179"/>
        <v>30</v>
      </c>
      <c r="W2257" s="20">
        <v>271</v>
      </c>
      <c r="X2257" s="18">
        <v>11323</v>
      </c>
      <c r="Y2257" s="5">
        <v>2.8665822784810127</v>
      </c>
    </row>
    <row r="2258" spans="1:25" ht="42.75" x14ac:dyDescent="0.4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20">
        <v>50</v>
      </c>
      <c r="M2258" t="b">
        <v>1</v>
      </c>
      <c r="N2258" t="s">
        <v>8297</v>
      </c>
      <c r="O2258" s="5">
        <f t="shared" si="175"/>
        <v>2.2270833333333333</v>
      </c>
      <c r="P2258" s="18">
        <f t="shared" si="176"/>
        <v>21.38</v>
      </c>
      <c r="Q2258" t="s">
        <v>8334</v>
      </c>
      <c r="R2258" t="s">
        <v>8352</v>
      </c>
      <c r="S2258" s="10">
        <f t="shared" si="177"/>
        <v>42682.451921296291</v>
      </c>
      <c r="T2258" s="11">
        <f t="shared" si="178"/>
        <v>42696.451921296291</v>
      </c>
      <c r="U2258">
        <f t="shared" si="179"/>
        <v>14</v>
      </c>
      <c r="W2258" s="20">
        <v>50</v>
      </c>
      <c r="X2258" s="18">
        <v>1069</v>
      </c>
      <c r="Y2258" s="5">
        <v>2.2270833333333333</v>
      </c>
    </row>
    <row r="2259" spans="1:25" ht="42.75" x14ac:dyDescent="0.4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20">
        <v>169</v>
      </c>
      <c r="M2259" t="b">
        <v>1</v>
      </c>
      <c r="N2259" t="s">
        <v>8297</v>
      </c>
      <c r="O2259" s="5">
        <f t="shared" si="175"/>
        <v>6.3613999999999997</v>
      </c>
      <c r="P2259" s="18">
        <f t="shared" si="176"/>
        <v>94.103550295857985</v>
      </c>
      <c r="Q2259" t="s">
        <v>8334</v>
      </c>
      <c r="R2259" t="s">
        <v>8352</v>
      </c>
      <c r="S2259" s="10">
        <f t="shared" si="177"/>
        <v>42505.936678240745</v>
      </c>
      <c r="T2259" s="11">
        <f t="shared" si="178"/>
        <v>42540.958333333328</v>
      </c>
      <c r="U2259">
        <f t="shared" si="179"/>
        <v>35</v>
      </c>
      <c r="W2259" s="20">
        <v>169</v>
      </c>
      <c r="X2259" s="18">
        <v>15903.5</v>
      </c>
      <c r="Y2259" s="5">
        <v>6.3613999999999997</v>
      </c>
    </row>
    <row r="2260" spans="1:25" ht="28.5" x14ac:dyDescent="0.4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20">
        <v>205</v>
      </c>
      <c r="M2260" t="b">
        <v>1</v>
      </c>
      <c r="N2260" t="s">
        <v>8297</v>
      </c>
      <c r="O2260" s="5">
        <f t="shared" si="175"/>
        <v>1.4650000000000001</v>
      </c>
      <c r="P2260" s="18">
        <f t="shared" si="176"/>
        <v>15.721951219512196</v>
      </c>
      <c r="Q2260" t="s">
        <v>8334</v>
      </c>
      <c r="R2260" t="s">
        <v>8352</v>
      </c>
      <c r="S2260" s="10">
        <f t="shared" si="177"/>
        <v>42136.75100694444</v>
      </c>
      <c r="T2260" s="11">
        <f t="shared" si="178"/>
        <v>42166.75100694444</v>
      </c>
      <c r="U2260">
        <f t="shared" si="179"/>
        <v>30</v>
      </c>
      <c r="W2260" s="20">
        <v>205</v>
      </c>
      <c r="X2260" s="18">
        <v>3223</v>
      </c>
      <c r="Y2260" s="5">
        <v>1.4650000000000001</v>
      </c>
    </row>
    <row r="2261" spans="1:25" ht="42.75" hidden="1" x14ac:dyDescent="0.4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20">
        <v>206</v>
      </c>
      <c r="M2261" t="b">
        <v>1</v>
      </c>
      <c r="N2261" t="s">
        <v>8297</v>
      </c>
      <c r="O2261" s="5">
        <f t="shared" si="175"/>
        <v>18.670999999999999</v>
      </c>
      <c r="P2261" s="18">
        <f t="shared" si="176"/>
        <v>90.635922330097088</v>
      </c>
      <c r="Q2261" t="s">
        <v>8334</v>
      </c>
      <c r="R2261" t="s">
        <v>8352</v>
      </c>
      <c r="S2261" s="10">
        <f t="shared" si="177"/>
        <v>42702.804814814815</v>
      </c>
      <c r="T2261" s="11">
        <f t="shared" si="178"/>
        <v>42712.804814814815</v>
      </c>
      <c r="U2261">
        <f t="shared" si="179"/>
        <v>10</v>
      </c>
      <c r="W2261" s="20">
        <v>206</v>
      </c>
      <c r="X2261" s="18">
        <v>18671</v>
      </c>
      <c r="Y2261" s="5">
        <v>18.670999999999999</v>
      </c>
    </row>
    <row r="2262" spans="1:25" ht="42.75" x14ac:dyDescent="0.4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20">
        <v>84</v>
      </c>
      <c r="M2262" t="b">
        <v>1</v>
      </c>
      <c r="N2262" t="s">
        <v>8297</v>
      </c>
      <c r="O2262" s="5">
        <f t="shared" si="175"/>
        <v>3.2692000000000001</v>
      </c>
      <c r="P2262" s="18">
        <f t="shared" si="176"/>
        <v>97.297619047619051</v>
      </c>
      <c r="Q2262" t="s">
        <v>8334</v>
      </c>
      <c r="R2262" t="s">
        <v>8352</v>
      </c>
      <c r="S2262" s="10">
        <f t="shared" si="177"/>
        <v>41695.016782407409</v>
      </c>
      <c r="T2262" s="11">
        <f t="shared" si="178"/>
        <v>41724.975115740745</v>
      </c>
      <c r="U2262">
        <f t="shared" si="179"/>
        <v>29</v>
      </c>
      <c r="W2262" s="20">
        <v>84</v>
      </c>
      <c r="X2262" s="18">
        <v>8173</v>
      </c>
      <c r="Y2262" s="5">
        <v>3.2692000000000001</v>
      </c>
    </row>
    <row r="2263" spans="1:25" ht="42.75" x14ac:dyDescent="0.4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20">
        <v>210</v>
      </c>
      <c r="M2263" t="b">
        <v>1</v>
      </c>
      <c r="N2263" t="s">
        <v>8297</v>
      </c>
      <c r="O2263" s="5">
        <f t="shared" si="175"/>
        <v>7.7949999999999999</v>
      </c>
      <c r="P2263" s="18">
        <f t="shared" si="176"/>
        <v>37.11904761904762</v>
      </c>
      <c r="Q2263" t="s">
        <v>8334</v>
      </c>
      <c r="R2263" t="s">
        <v>8352</v>
      </c>
      <c r="S2263" s="10">
        <f t="shared" si="177"/>
        <v>42759.724768518514</v>
      </c>
      <c r="T2263" s="11">
        <f t="shared" si="178"/>
        <v>42780.724768518514</v>
      </c>
      <c r="U2263">
        <f t="shared" si="179"/>
        <v>21</v>
      </c>
      <c r="W2263" s="20">
        <v>210</v>
      </c>
      <c r="X2263" s="18">
        <v>7795</v>
      </c>
      <c r="Y2263" s="5">
        <v>7.7949999999999999</v>
      </c>
    </row>
    <row r="2264" spans="1:25" ht="28.5" x14ac:dyDescent="0.4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20">
        <v>181</v>
      </c>
      <c r="M2264" t="b">
        <v>1</v>
      </c>
      <c r="N2264" t="s">
        <v>8297</v>
      </c>
      <c r="O2264" s="5">
        <f t="shared" si="175"/>
        <v>1.5415151515151515</v>
      </c>
      <c r="P2264" s="18">
        <f t="shared" si="176"/>
        <v>28.104972375690608</v>
      </c>
      <c r="Q2264" t="s">
        <v>8334</v>
      </c>
      <c r="R2264" t="s">
        <v>8352</v>
      </c>
      <c r="S2264" s="10">
        <f t="shared" si="177"/>
        <v>41926.585162037038</v>
      </c>
      <c r="T2264" s="11">
        <f t="shared" si="178"/>
        <v>41961</v>
      </c>
      <c r="U2264">
        <f t="shared" si="179"/>
        <v>35</v>
      </c>
      <c r="W2264" s="20">
        <v>181</v>
      </c>
      <c r="X2264" s="18">
        <v>5087</v>
      </c>
      <c r="Y2264" s="5">
        <v>1.5415151515151515</v>
      </c>
    </row>
    <row r="2265" spans="1:25" ht="42.75" x14ac:dyDescent="0.4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20">
        <v>60</v>
      </c>
      <c r="M2265" t="b">
        <v>1</v>
      </c>
      <c r="N2265" t="s">
        <v>8297</v>
      </c>
      <c r="O2265" s="5">
        <f t="shared" si="175"/>
        <v>1.1554666666666666</v>
      </c>
      <c r="P2265" s="18">
        <f t="shared" si="176"/>
        <v>144.43333333333334</v>
      </c>
      <c r="Q2265" t="s">
        <v>8334</v>
      </c>
      <c r="R2265" t="s">
        <v>8352</v>
      </c>
      <c r="S2265" s="10">
        <f t="shared" si="177"/>
        <v>42014.832326388889</v>
      </c>
      <c r="T2265" s="11">
        <f t="shared" si="178"/>
        <v>42035.832326388889</v>
      </c>
      <c r="U2265">
        <f t="shared" si="179"/>
        <v>21</v>
      </c>
      <c r="W2265" s="20">
        <v>60</v>
      </c>
      <c r="X2265" s="18">
        <v>8666</v>
      </c>
      <c r="Y2265" s="5">
        <v>1.1554666666666666</v>
      </c>
    </row>
    <row r="2266" spans="1:25" ht="42.75" hidden="1" x14ac:dyDescent="0.4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20">
        <v>445</v>
      </c>
      <c r="M2266" t="b">
        <v>1</v>
      </c>
      <c r="N2266" t="s">
        <v>8297</v>
      </c>
      <c r="O2266" s="5">
        <f t="shared" si="175"/>
        <v>1.8003333333333333</v>
      </c>
      <c r="P2266" s="18">
        <f t="shared" si="176"/>
        <v>24.274157303370785</v>
      </c>
      <c r="Q2266" t="s">
        <v>8334</v>
      </c>
      <c r="R2266" t="s">
        <v>8352</v>
      </c>
      <c r="S2266" s="10">
        <f t="shared" si="177"/>
        <v>42496.582337962958</v>
      </c>
      <c r="T2266" s="11">
        <f t="shared" si="178"/>
        <v>42513.125</v>
      </c>
      <c r="U2266">
        <f t="shared" si="179"/>
        <v>17</v>
      </c>
      <c r="W2266" s="20">
        <v>445</v>
      </c>
      <c r="X2266" s="18">
        <v>10802</v>
      </c>
      <c r="Y2266" s="5">
        <v>1.8003333333333333</v>
      </c>
    </row>
    <row r="2267" spans="1:25" ht="42.75" x14ac:dyDescent="0.4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20">
        <v>17</v>
      </c>
      <c r="M2267" t="b">
        <v>1</v>
      </c>
      <c r="N2267" t="s">
        <v>8297</v>
      </c>
      <c r="O2267" s="5">
        <f t="shared" si="175"/>
        <v>2.9849999999999999</v>
      </c>
      <c r="P2267" s="18">
        <f t="shared" si="176"/>
        <v>35.117647058823529</v>
      </c>
      <c r="Q2267" t="s">
        <v>8334</v>
      </c>
      <c r="R2267" t="s">
        <v>8352</v>
      </c>
      <c r="S2267" s="10">
        <f t="shared" si="177"/>
        <v>42689.853090277778</v>
      </c>
      <c r="T2267" s="11">
        <f t="shared" si="178"/>
        <v>42696.853090277778</v>
      </c>
      <c r="U2267">
        <f t="shared" si="179"/>
        <v>7</v>
      </c>
      <c r="W2267" s="20">
        <v>17</v>
      </c>
      <c r="X2267" s="18">
        <v>597</v>
      </c>
      <c r="Y2267" s="5">
        <v>2.9849999999999999</v>
      </c>
    </row>
    <row r="2268" spans="1:25" ht="42.75" x14ac:dyDescent="0.4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20">
        <v>194</v>
      </c>
      <c r="M2268" t="b">
        <v>1</v>
      </c>
      <c r="N2268" t="s">
        <v>8297</v>
      </c>
      <c r="O2268" s="5">
        <f t="shared" si="175"/>
        <v>3.2026666666666666</v>
      </c>
      <c r="P2268" s="18">
        <f t="shared" si="176"/>
        <v>24.762886597938145</v>
      </c>
      <c r="Q2268" t="s">
        <v>8334</v>
      </c>
      <c r="R2268" t="s">
        <v>8352</v>
      </c>
      <c r="S2268" s="10">
        <f t="shared" si="177"/>
        <v>42469.874907407408</v>
      </c>
      <c r="T2268" s="11">
        <f t="shared" si="178"/>
        <v>42487.083333333328</v>
      </c>
      <c r="U2268">
        <f t="shared" si="179"/>
        <v>18</v>
      </c>
      <c r="W2268" s="20">
        <v>194</v>
      </c>
      <c r="X2268" s="18">
        <v>4804</v>
      </c>
      <c r="Y2268" s="5">
        <v>3.2026666666666666</v>
      </c>
    </row>
    <row r="2269" spans="1:25" ht="42.75" hidden="1" x14ac:dyDescent="0.4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20">
        <v>404</v>
      </c>
      <c r="M2269" t="b">
        <v>1</v>
      </c>
      <c r="N2269" t="s">
        <v>8297</v>
      </c>
      <c r="O2269" s="5">
        <f t="shared" si="175"/>
        <v>3.80525</v>
      </c>
      <c r="P2269" s="18">
        <f t="shared" si="176"/>
        <v>188.37871287128712</v>
      </c>
      <c r="Q2269" t="s">
        <v>8334</v>
      </c>
      <c r="R2269" t="s">
        <v>8352</v>
      </c>
      <c r="S2269" s="10">
        <f t="shared" si="177"/>
        <v>41968.829826388886</v>
      </c>
      <c r="T2269" s="11">
        <f t="shared" si="178"/>
        <v>41994.041666666672</v>
      </c>
      <c r="U2269">
        <f t="shared" si="179"/>
        <v>26</v>
      </c>
      <c r="W2269" s="20">
        <v>404</v>
      </c>
      <c r="X2269" s="18">
        <v>76105</v>
      </c>
      <c r="Y2269" s="5">
        <v>3.80525</v>
      </c>
    </row>
    <row r="2270" spans="1:25" ht="42.75" x14ac:dyDescent="0.4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20">
        <v>194</v>
      </c>
      <c r="M2270" t="b">
        <v>1</v>
      </c>
      <c r="N2270" t="s">
        <v>8297</v>
      </c>
      <c r="O2270" s="5">
        <f t="shared" si="175"/>
        <v>1.026</v>
      </c>
      <c r="P2270" s="18">
        <f t="shared" si="176"/>
        <v>148.08247422680412</v>
      </c>
      <c r="Q2270" t="s">
        <v>8334</v>
      </c>
      <c r="R2270" t="s">
        <v>8352</v>
      </c>
      <c r="S2270" s="10">
        <f t="shared" si="177"/>
        <v>42776.082349537035</v>
      </c>
      <c r="T2270" s="11">
        <f t="shared" si="178"/>
        <v>42806.082349537035</v>
      </c>
      <c r="U2270">
        <f t="shared" si="179"/>
        <v>30</v>
      </c>
      <c r="W2270" s="20">
        <v>194</v>
      </c>
      <c r="X2270" s="18">
        <v>28728</v>
      </c>
      <c r="Y2270" s="5">
        <v>1.026</v>
      </c>
    </row>
    <row r="2271" spans="1:25" ht="42.75" hidden="1" x14ac:dyDescent="0.4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20">
        <v>902</v>
      </c>
      <c r="M2271" t="b">
        <v>1</v>
      </c>
      <c r="N2271" t="s">
        <v>8297</v>
      </c>
      <c r="O2271" s="5">
        <f t="shared" si="175"/>
        <v>18.016400000000001</v>
      </c>
      <c r="P2271" s="18">
        <f t="shared" si="176"/>
        <v>49.934589800443462</v>
      </c>
      <c r="Q2271" t="s">
        <v>8334</v>
      </c>
      <c r="R2271" t="s">
        <v>8352</v>
      </c>
      <c r="S2271" s="10">
        <f t="shared" si="177"/>
        <v>42776.704432870371</v>
      </c>
      <c r="T2271" s="11">
        <f t="shared" si="178"/>
        <v>42801.208333333328</v>
      </c>
      <c r="U2271">
        <f t="shared" si="179"/>
        <v>25</v>
      </c>
      <c r="W2271" s="20">
        <v>902</v>
      </c>
      <c r="X2271" s="18">
        <v>45041</v>
      </c>
      <c r="Y2271" s="5">
        <v>18.016400000000001</v>
      </c>
    </row>
    <row r="2272" spans="1:25" ht="42.75" hidden="1" x14ac:dyDescent="0.4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20">
        <v>1670</v>
      </c>
      <c r="M2272" t="b">
        <v>1</v>
      </c>
      <c r="N2272" t="s">
        <v>8297</v>
      </c>
      <c r="O2272" s="5">
        <f t="shared" si="175"/>
        <v>7.2024800000000004</v>
      </c>
      <c r="P2272" s="18">
        <f t="shared" si="176"/>
        <v>107.82155688622754</v>
      </c>
      <c r="Q2272" t="s">
        <v>8334</v>
      </c>
      <c r="R2272" t="s">
        <v>8352</v>
      </c>
      <c r="S2272" s="10">
        <f t="shared" si="177"/>
        <v>42725.869363425925</v>
      </c>
      <c r="T2272" s="11">
        <f t="shared" si="178"/>
        <v>42745.915972222225</v>
      </c>
      <c r="U2272">
        <f t="shared" si="179"/>
        <v>20</v>
      </c>
      <c r="W2272" s="20">
        <v>1670</v>
      </c>
      <c r="X2272" s="18">
        <v>180062</v>
      </c>
      <c r="Y2272" s="5">
        <v>7.2024800000000004</v>
      </c>
    </row>
    <row r="2273" spans="1:25" ht="42.75" hidden="1" x14ac:dyDescent="0.4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20">
        <v>1328</v>
      </c>
      <c r="M2273" t="b">
        <v>1</v>
      </c>
      <c r="N2273" t="s">
        <v>8297</v>
      </c>
      <c r="O2273" s="5">
        <f t="shared" si="175"/>
        <v>2.8309000000000002</v>
      </c>
      <c r="P2273" s="18">
        <f t="shared" si="176"/>
        <v>42.63403614457831</v>
      </c>
      <c r="Q2273" t="s">
        <v>8334</v>
      </c>
      <c r="R2273" t="s">
        <v>8352</v>
      </c>
      <c r="S2273" s="10">
        <f t="shared" si="177"/>
        <v>42684.000046296293</v>
      </c>
      <c r="T2273" s="11">
        <f t="shared" si="178"/>
        <v>42714.000046296293</v>
      </c>
      <c r="U2273">
        <f t="shared" si="179"/>
        <v>30</v>
      </c>
      <c r="W2273" s="20">
        <v>1328</v>
      </c>
      <c r="X2273" s="18">
        <v>56618</v>
      </c>
      <c r="Y2273" s="5">
        <v>2.8309000000000002</v>
      </c>
    </row>
    <row r="2274" spans="1:25" ht="42.75" hidden="1" x14ac:dyDescent="0.4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20">
        <v>944</v>
      </c>
      <c r="M2274" t="b">
        <v>1</v>
      </c>
      <c r="N2274" t="s">
        <v>8297</v>
      </c>
      <c r="O2274" s="5">
        <f t="shared" si="175"/>
        <v>13.566000000000001</v>
      </c>
      <c r="P2274" s="18">
        <f t="shared" si="176"/>
        <v>14.370762711864407</v>
      </c>
      <c r="Q2274" t="s">
        <v>8334</v>
      </c>
      <c r="R2274" t="s">
        <v>8352</v>
      </c>
      <c r="S2274" s="10">
        <f t="shared" si="177"/>
        <v>42315.699490740735</v>
      </c>
      <c r="T2274" s="11">
        <f t="shared" si="178"/>
        <v>42345.699490740735</v>
      </c>
      <c r="U2274">
        <f t="shared" si="179"/>
        <v>30</v>
      </c>
      <c r="W2274" s="20">
        <v>944</v>
      </c>
      <c r="X2274" s="18">
        <v>13566</v>
      </c>
      <c r="Y2274" s="5">
        <v>13.566000000000001</v>
      </c>
    </row>
    <row r="2275" spans="1:25" ht="42.75" x14ac:dyDescent="0.4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20">
        <v>147</v>
      </c>
      <c r="M2275" t="b">
        <v>1</v>
      </c>
      <c r="N2275" t="s">
        <v>8297</v>
      </c>
      <c r="O2275" s="5">
        <f t="shared" si="175"/>
        <v>2.2035999999999998</v>
      </c>
      <c r="P2275" s="18">
        <f t="shared" si="176"/>
        <v>37.476190476190474</v>
      </c>
      <c r="Q2275" t="s">
        <v>8334</v>
      </c>
      <c r="R2275" t="s">
        <v>8352</v>
      </c>
      <c r="S2275" s="10">
        <f t="shared" si="177"/>
        <v>42781.549097222218</v>
      </c>
      <c r="T2275" s="11">
        <f t="shared" si="178"/>
        <v>42806.507430555561</v>
      </c>
      <c r="U2275">
        <f t="shared" si="179"/>
        <v>25</v>
      </c>
      <c r="W2275" s="20">
        <v>147</v>
      </c>
      <c r="X2275" s="18">
        <v>5509</v>
      </c>
      <c r="Y2275" s="5">
        <v>2.2035999999999998</v>
      </c>
    </row>
    <row r="2276" spans="1:25" ht="57" x14ac:dyDescent="0.4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20">
        <v>99</v>
      </c>
      <c r="M2276" t="b">
        <v>1</v>
      </c>
      <c r="N2276" t="s">
        <v>8297</v>
      </c>
      <c r="O2276" s="5">
        <f t="shared" si="175"/>
        <v>1.196</v>
      </c>
      <c r="P2276" s="18">
        <f t="shared" si="176"/>
        <v>30.202020202020201</v>
      </c>
      <c r="Q2276" t="s">
        <v>8334</v>
      </c>
      <c r="R2276" t="s">
        <v>8352</v>
      </c>
      <c r="S2276" s="10">
        <f t="shared" si="177"/>
        <v>41663.500659722224</v>
      </c>
      <c r="T2276" s="11">
        <f t="shared" si="178"/>
        <v>41693.500659722224</v>
      </c>
      <c r="U2276">
        <f t="shared" si="179"/>
        <v>30</v>
      </c>
      <c r="W2276" s="20">
        <v>99</v>
      </c>
      <c r="X2276" s="18">
        <v>2990</v>
      </c>
      <c r="Y2276" s="5">
        <v>1.196</v>
      </c>
    </row>
    <row r="2277" spans="1:25" ht="42.75" x14ac:dyDescent="0.4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20">
        <v>79</v>
      </c>
      <c r="M2277" t="b">
        <v>1</v>
      </c>
      <c r="N2277" t="s">
        <v>8297</v>
      </c>
      <c r="O2277" s="5">
        <f t="shared" si="175"/>
        <v>4.0776923076923079</v>
      </c>
      <c r="P2277" s="18">
        <f t="shared" si="176"/>
        <v>33.550632911392405</v>
      </c>
      <c r="Q2277" t="s">
        <v>8334</v>
      </c>
      <c r="R2277" t="s">
        <v>8352</v>
      </c>
      <c r="S2277" s="10">
        <f t="shared" si="177"/>
        <v>41965.616655092599</v>
      </c>
      <c r="T2277" s="11">
        <f t="shared" si="178"/>
        <v>41995.616655092599</v>
      </c>
      <c r="U2277">
        <f t="shared" si="179"/>
        <v>30</v>
      </c>
      <c r="W2277" s="20">
        <v>79</v>
      </c>
      <c r="X2277" s="18">
        <v>2650.5</v>
      </c>
      <c r="Y2277" s="5">
        <v>4.0776923076923079</v>
      </c>
    </row>
    <row r="2278" spans="1:25" ht="42.75" x14ac:dyDescent="0.4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20">
        <v>75</v>
      </c>
      <c r="M2278" t="b">
        <v>1</v>
      </c>
      <c r="N2278" t="s">
        <v>8297</v>
      </c>
      <c r="O2278" s="5">
        <f t="shared" si="175"/>
        <v>1.0581826105905425</v>
      </c>
      <c r="P2278" s="18">
        <f t="shared" si="176"/>
        <v>64.74666666666667</v>
      </c>
      <c r="Q2278" t="s">
        <v>8334</v>
      </c>
      <c r="R2278" t="s">
        <v>8352</v>
      </c>
      <c r="S2278" s="10">
        <f t="shared" si="177"/>
        <v>41614.651493055557</v>
      </c>
      <c r="T2278" s="11">
        <f t="shared" si="178"/>
        <v>41644.651493055557</v>
      </c>
      <c r="U2278">
        <f t="shared" si="179"/>
        <v>30</v>
      </c>
      <c r="W2278" s="20">
        <v>75</v>
      </c>
      <c r="X2278" s="18">
        <v>4856</v>
      </c>
      <c r="Y2278" s="5">
        <v>1.0581826105905425</v>
      </c>
    </row>
    <row r="2279" spans="1:25" ht="42.75" x14ac:dyDescent="0.4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20">
        <v>207</v>
      </c>
      <c r="M2279" t="b">
        <v>1</v>
      </c>
      <c r="N2279" t="s">
        <v>8297</v>
      </c>
      <c r="O2279" s="5">
        <f t="shared" si="175"/>
        <v>1.4108235294117648</v>
      </c>
      <c r="P2279" s="18">
        <f t="shared" si="176"/>
        <v>57.932367149758456</v>
      </c>
      <c r="Q2279" t="s">
        <v>8334</v>
      </c>
      <c r="R2279" t="s">
        <v>8352</v>
      </c>
      <c r="S2279" s="10">
        <f t="shared" si="177"/>
        <v>40936.678506944445</v>
      </c>
      <c r="T2279" s="11">
        <f t="shared" si="178"/>
        <v>40966.678506944445</v>
      </c>
      <c r="U2279">
        <f t="shared" si="179"/>
        <v>30</v>
      </c>
      <c r="W2279" s="20">
        <v>207</v>
      </c>
      <c r="X2279" s="18">
        <v>11992</v>
      </c>
      <c r="Y2279" s="5">
        <v>1.4108235294117648</v>
      </c>
    </row>
    <row r="2280" spans="1:25" ht="28.5" x14ac:dyDescent="0.4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20">
        <v>102</v>
      </c>
      <c r="M2280" t="b">
        <v>1</v>
      </c>
      <c r="N2280" t="s">
        <v>8297</v>
      </c>
      <c r="O2280" s="5">
        <f t="shared" si="175"/>
        <v>2.7069999999999999</v>
      </c>
      <c r="P2280" s="18">
        <f t="shared" si="176"/>
        <v>53.078431372549019</v>
      </c>
      <c r="Q2280" t="s">
        <v>8334</v>
      </c>
      <c r="R2280" t="s">
        <v>8352</v>
      </c>
      <c r="S2280" s="10">
        <f t="shared" si="177"/>
        <v>42338.709108796291</v>
      </c>
      <c r="T2280" s="11">
        <f t="shared" si="178"/>
        <v>42372.957638888889</v>
      </c>
      <c r="U2280">
        <f t="shared" si="179"/>
        <v>34</v>
      </c>
      <c r="W2280" s="20">
        <v>102</v>
      </c>
      <c r="X2280" s="18">
        <v>5414</v>
      </c>
      <c r="Y2280" s="5">
        <v>2.7069999999999999</v>
      </c>
    </row>
    <row r="2281" spans="1:25" ht="42.75" x14ac:dyDescent="0.4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20">
        <v>32</v>
      </c>
      <c r="M2281" t="b">
        <v>1</v>
      </c>
      <c r="N2281" t="s">
        <v>8297</v>
      </c>
      <c r="O2281" s="5">
        <f t="shared" si="175"/>
        <v>1.538</v>
      </c>
      <c r="P2281" s="18">
        <f t="shared" si="176"/>
        <v>48.0625</v>
      </c>
      <c r="Q2281" t="s">
        <v>8334</v>
      </c>
      <c r="R2281" t="s">
        <v>8352</v>
      </c>
      <c r="S2281" s="10">
        <f t="shared" si="177"/>
        <v>42020.806701388887</v>
      </c>
      <c r="T2281" s="11">
        <f t="shared" si="178"/>
        <v>42039.166666666672</v>
      </c>
      <c r="U2281">
        <f t="shared" si="179"/>
        <v>19</v>
      </c>
      <c r="W2281" s="20">
        <v>32</v>
      </c>
      <c r="X2281" s="18">
        <v>1538</v>
      </c>
      <c r="Y2281" s="5">
        <v>1.538</v>
      </c>
    </row>
    <row r="2282" spans="1:25" ht="57" hidden="1" x14ac:dyDescent="0.4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20">
        <v>480</v>
      </c>
      <c r="M2282" t="b">
        <v>1</v>
      </c>
      <c r="N2282" t="s">
        <v>8297</v>
      </c>
      <c r="O2282" s="5">
        <f t="shared" si="175"/>
        <v>4.0357653061224488</v>
      </c>
      <c r="P2282" s="18">
        <f t="shared" si="176"/>
        <v>82.396874999999994</v>
      </c>
      <c r="Q2282" t="s">
        <v>8334</v>
      </c>
      <c r="R2282" t="s">
        <v>8352</v>
      </c>
      <c r="S2282" s="10">
        <f t="shared" si="177"/>
        <v>42234.624895833331</v>
      </c>
      <c r="T2282" s="11">
        <f t="shared" si="178"/>
        <v>42264.624895833331</v>
      </c>
      <c r="U2282">
        <f t="shared" si="179"/>
        <v>30</v>
      </c>
      <c r="W2282" s="20">
        <v>480</v>
      </c>
      <c r="X2282" s="18">
        <v>39550.5</v>
      </c>
      <c r="Y2282" s="5">
        <v>4.0357653061224488</v>
      </c>
    </row>
    <row r="2283" spans="1:25" ht="42.75" x14ac:dyDescent="0.4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20">
        <v>11</v>
      </c>
      <c r="M2283" t="b">
        <v>1</v>
      </c>
      <c r="N2283" t="s">
        <v>8276</v>
      </c>
      <c r="O2283" s="5">
        <f t="shared" si="175"/>
        <v>1.85</v>
      </c>
      <c r="P2283" s="18">
        <f t="shared" si="176"/>
        <v>50.454545454545453</v>
      </c>
      <c r="Q2283" t="s">
        <v>8326</v>
      </c>
      <c r="R2283" t="s">
        <v>8327</v>
      </c>
      <c r="S2283" s="10">
        <f t="shared" si="177"/>
        <v>40687.285844907405</v>
      </c>
      <c r="T2283" s="11">
        <f t="shared" si="178"/>
        <v>40749.284722222219</v>
      </c>
      <c r="U2283">
        <f t="shared" si="179"/>
        <v>62</v>
      </c>
      <c r="W2283" s="20">
        <v>11</v>
      </c>
      <c r="X2283" s="18">
        <v>555</v>
      </c>
      <c r="Y2283" s="5">
        <v>1.85</v>
      </c>
    </row>
    <row r="2284" spans="1:25" ht="28.5" x14ac:dyDescent="0.4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20">
        <v>12</v>
      </c>
      <c r="M2284" t="b">
        <v>1</v>
      </c>
      <c r="N2284" t="s">
        <v>8276</v>
      </c>
      <c r="O2284" s="5">
        <f t="shared" si="175"/>
        <v>1.8533333333333333</v>
      </c>
      <c r="P2284" s="18">
        <f t="shared" si="176"/>
        <v>115.83333333333333</v>
      </c>
      <c r="Q2284" t="s">
        <v>8326</v>
      </c>
      <c r="R2284" t="s">
        <v>8327</v>
      </c>
      <c r="S2284" s="10">
        <f t="shared" si="177"/>
        <v>42323.17460648148</v>
      </c>
      <c r="T2284" s="11">
        <f t="shared" si="178"/>
        <v>42383.17460648148</v>
      </c>
      <c r="U2284">
        <f t="shared" si="179"/>
        <v>60</v>
      </c>
      <c r="W2284" s="20">
        <v>12</v>
      </c>
      <c r="X2284" s="18">
        <v>1390</v>
      </c>
      <c r="Y2284" s="5">
        <v>1.8533333333333333</v>
      </c>
    </row>
    <row r="2285" spans="1:25" ht="42.75" x14ac:dyDescent="0.4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20">
        <v>48</v>
      </c>
      <c r="M2285" t="b">
        <v>1</v>
      </c>
      <c r="N2285" t="s">
        <v>8276</v>
      </c>
      <c r="O2285" s="5">
        <f t="shared" si="175"/>
        <v>1.0085533333333332</v>
      </c>
      <c r="P2285" s="18">
        <f t="shared" si="176"/>
        <v>63.03458333333333</v>
      </c>
      <c r="Q2285" t="s">
        <v>8326</v>
      </c>
      <c r="R2285" t="s">
        <v>8327</v>
      </c>
      <c r="S2285" s="10">
        <f t="shared" si="177"/>
        <v>40978.125046296293</v>
      </c>
      <c r="T2285" s="11">
        <f t="shared" si="178"/>
        <v>41038.083379629628</v>
      </c>
      <c r="U2285">
        <f t="shared" si="179"/>
        <v>60</v>
      </c>
      <c r="W2285" s="20">
        <v>48</v>
      </c>
      <c r="X2285" s="18">
        <v>3025.66</v>
      </c>
      <c r="Y2285" s="5">
        <v>1.0085533333333332</v>
      </c>
    </row>
    <row r="2286" spans="1:25" ht="28.5" x14ac:dyDescent="0.4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20">
        <v>59</v>
      </c>
      <c r="M2286" t="b">
        <v>1</v>
      </c>
      <c r="N2286" t="s">
        <v>8276</v>
      </c>
      <c r="O2286" s="5">
        <f t="shared" si="175"/>
        <v>1.0622116666666668</v>
      </c>
      <c r="P2286" s="18">
        <f t="shared" si="176"/>
        <v>108.02152542372882</v>
      </c>
      <c r="Q2286" t="s">
        <v>8326</v>
      </c>
      <c r="R2286" t="s">
        <v>8327</v>
      </c>
      <c r="S2286" s="10">
        <f t="shared" si="177"/>
        <v>40585.796817129631</v>
      </c>
      <c r="T2286" s="11">
        <f t="shared" si="178"/>
        <v>40614.166666666664</v>
      </c>
      <c r="U2286">
        <f t="shared" si="179"/>
        <v>29</v>
      </c>
      <c r="W2286" s="20">
        <v>59</v>
      </c>
      <c r="X2286" s="18">
        <v>6373.27</v>
      </c>
      <c r="Y2286" s="5">
        <v>1.0622116666666668</v>
      </c>
    </row>
    <row r="2287" spans="1:25" ht="42.75" x14ac:dyDescent="0.4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20">
        <v>79</v>
      </c>
      <c r="M2287" t="b">
        <v>1</v>
      </c>
      <c r="N2287" t="s">
        <v>8276</v>
      </c>
      <c r="O2287" s="5">
        <f t="shared" si="175"/>
        <v>1.2136666666666667</v>
      </c>
      <c r="P2287" s="18">
        <f t="shared" si="176"/>
        <v>46.088607594936711</v>
      </c>
      <c r="Q2287" t="s">
        <v>8326</v>
      </c>
      <c r="R2287" t="s">
        <v>8327</v>
      </c>
      <c r="S2287" s="10">
        <f t="shared" si="177"/>
        <v>41059.185682870368</v>
      </c>
      <c r="T2287" s="11">
        <f t="shared" si="178"/>
        <v>41089.185682870368</v>
      </c>
      <c r="U2287">
        <f t="shared" si="179"/>
        <v>30</v>
      </c>
      <c r="W2287" s="20">
        <v>79</v>
      </c>
      <c r="X2287" s="18">
        <v>3641</v>
      </c>
      <c r="Y2287" s="5">
        <v>1.2136666666666667</v>
      </c>
    </row>
    <row r="2288" spans="1:25" ht="42.75" x14ac:dyDescent="0.4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20">
        <v>14</v>
      </c>
      <c r="M2288" t="b">
        <v>1</v>
      </c>
      <c r="N2288" t="s">
        <v>8276</v>
      </c>
      <c r="O2288" s="5">
        <f t="shared" si="175"/>
        <v>1.0006666666666666</v>
      </c>
      <c r="P2288" s="18">
        <f t="shared" si="176"/>
        <v>107.21428571428571</v>
      </c>
      <c r="Q2288" t="s">
        <v>8326</v>
      </c>
      <c r="R2288" t="s">
        <v>8327</v>
      </c>
      <c r="S2288" s="10">
        <f t="shared" si="177"/>
        <v>41494.963587962964</v>
      </c>
      <c r="T2288" s="11">
        <f t="shared" si="178"/>
        <v>41523.165972222225</v>
      </c>
      <c r="U2288">
        <f t="shared" si="179"/>
        <v>29</v>
      </c>
      <c r="W2288" s="20">
        <v>14</v>
      </c>
      <c r="X2288" s="18">
        <v>1501</v>
      </c>
      <c r="Y2288" s="5">
        <v>1.0006666666666666</v>
      </c>
    </row>
    <row r="2289" spans="1:25" ht="42.75" x14ac:dyDescent="0.4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20">
        <v>106</v>
      </c>
      <c r="M2289" t="b">
        <v>1</v>
      </c>
      <c r="N2289" t="s">
        <v>8276</v>
      </c>
      <c r="O2289" s="5">
        <f t="shared" si="175"/>
        <v>1.1997755555555556</v>
      </c>
      <c r="P2289" s="18">
        <f t="shared" si="176"/>
        <v>50.9338679245283</v>
      </c>
      <c r="Q2289" t="s">
        <v>8326</v>
      </c>
      <c r="R2289" t="s">
        <v>8327</v>
      </c>
      <c r="S2289" s="10">
        <f t="shared" si="177"/>
        <v>41792.667361111111</v>
      </c>
      <c r="T2289" s="11">
        <f t="shared" si="178"/>
        <v>41813.667361111111</v>
      </c>
      <c r="U2289">
        <f t="shared" si="179"/>
        <v>21</v>
      </c>
      <c r="W2289" s="20">
        <v>106</v>
      </c>
      <c r="X2289" s="18">
        <v>5398.99</v>
      </c>
      <c r="Y2289" s="5">
        <v>1.1997755555555556</v>
      </c>
    </row>
    <row r="2290" spans="1:25" ht="42.75" x14ac:dyDescent="0.4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20">
        <v>25</v>
      </c>
      <c r="M2290" t="b">
        <v>1</v>
      </c>
      <c r="N2290" t="s">
        <v>8276</v>
      </c>
      <c r="O2290" s="5">
        <f t="shared" si="175"/>
        <v>1.0009999999999999</v>
      </c>
      <c r="P2290" s="18">
        <f t="shared" si="176"/>
        <v>40.04</v>
      </c>
      <c r="Q2290" t="s">
        <v>8326</v>
      </c>
      <c r="R2290" t="s">
        <v>8327</v>
      </c>
      <c r="S2290" s="10">
        <f t="shared" si="177"/>
        <v>41067.827418981484</v>
      </c>
      <c r="T2290" s="11">
        <f t="shared" si="178"/>
        <v>41086.75</v>
      </c>
      <c r="U2290">
        <f t="shared" si="179"/>
        <v>19</v>
      </c>
      <c r="W2290" s="20">
        <v>25</v>
      </c>
      <c r="X2290" s="18">
        <v>1001</v>
      </c>
      <c r="Y2290" s="5">
        <v>1.0009999999999999</v>
      </c>
    </row>
    <row r="2291" spans="1:25" ht="42.75" x14ac:dyDescent="0.4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20">
        <v>25</v>
      </c>
      <c r="M2291" t="b">
        <v>1</v>
      </c>
      <c r="N2291" t="s">
        <v>8276</v>
      </c>
      <c r="O2291" s="5">
        <f t="shared" si="175"/>
        <v>1.0740000000000001</v>
      </c>
      <c r="P2291" s="18">
        <f t="shared" si="176"/>
        <v>64.44</v>
      </c>
      <c r="Q2291" t="s">
        <v>8326</v>
      </c>
      <c r="R2291" t="s">
        <v>8327</v>
      </c>
      <c r="S2291" s="10">
        <f t="shared" si="177"/>
        <v>41571.998379629629</v>
      </c>
      <c r="T2291" s="11">
        <f t="shared" si="178"/>
        <v>41614.973611111112</v>
      </c>
      <c r="U2291">
        <f t="shared" si="179"/>
        <v>43</v>
      </c>
      <c r="W2291" s="20">
        <v>25</v>
      </c>
      <c r="X2291" s="18">
        <v>1611</v>
      </c>
      <c r="Y2291" s="5">
        <v>1.0740000000000001</v>
      </c>
    </row>
    <row r="2292" spans="1:25" ht="42.75" x14ac:dyDescent="0.4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20">
        <v>29</v>
      </c>
      <c r="M2292" t="b">
        <v>1</v>
      </c>
      <c r="N2292" t="s">
        <v>8276</v>
      </c>
      <c r="O2292" s="5">
        <f t="shared" si="175"/>
        <v>1.0406666666666666</v>
      </c>
      <c r="P2292" s="18">
        <f t="shared" si="176"/>
        <v>53.827586206896555</v>
      </c>
      <c r="Q2292" t="s">
        <v>8326</v>
      </c>
      <c r="R2292" t="s">
        <v>8327</v>
      </c>
      <c r="S2292" s="10">
        <f t="shared" si="177"/>
        <v>40070.253819444442</v>
      </c>
      <c r="T2292" s="11">
        <f t="shared" si="178"/>
        <v>40148.708333333336</v>
      </c>
      <c r="U2292">
        <f t="shared" si="179"/>
        <v>78</v>
      </c>
      <c r="W2292" s="20">
        <v>29</v>
      </c>
      <c r="X2292" s="18">
        <v>1561</v>
      </c>
      <c r="Y2292" s="5">
        <v>1.0406666666666666</v>
      </c>
    </row>
    <row r="2293" spans="1:25" ht="42.75" x14ac:dyDescent="0.4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20">
        <v>43</v>
      </c>
      <c r="M2293" t="b">
        <v>1</v>
      </c>
      <c r="N2293" t="s">
        <v>8276</v>
      </c>
      <c r="O2293" s="5">
        <f t="shared" si="175"/>
        <v>1.728</v>
      </c>
      <c r="P2293" s="18">
        <f t="shared" si="176"/>
        <v>100.46511627906976</v>
      </c>
      <c r="Q2293" t="s">
        <v>8326</v>
      </c>
      <c r="R2293" t="s">
        <v>8327</v>
      </c>
      <c r="S2293" s="10">
        <f t="shared" si="177"/>
        <v>40987.977060185185</v>
      </c>
      <c r="T2293" s="11">
        <f t="shared" si="178"/>
        <v>41022.166666666664</v>
      </c>
      <c r="U2293">
        <f t="shared" si="179"/>
        <v>35</v>
      </c>
      <c r="W2293" s="20">
        <v>43</v>
      </c>
      <c r="X2293" s="18">
        <v>4320</v>
      </c>
      <c r="Y2293" s="5">
        <v>1.728</v>
      </c>
    </row>
    <row r="2294" spans="1:25" ht="42.75" x14ac:dyDescent="0.4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20">
        <v>46</v>
      </c>
      <c r="M2294" t="b">
        <v>1</v>
      </c>
      <c r="N2294" t="s">
        <v>8276</v>
      </c>
      <c r="O2294" s="5">
        <f t="shared" si="175"/>
        <v>1.072505</v>
      </c>
      <c r="P2294" s="18">
        <f t="shared" si="176"/>
        <v>46.630652173913049</v>
      </c>
      <c r="Q2294" t="s">
        <v>8326</v>
      </c>
      <c r="R2294" t="s">
        <v>8327</v>
      </c>
      <c r="S2294" s="10">
        <f t="shared" si="177"/>
        <v>40987.697638888887</v>
      </c>
      <c r="T2294" s="11">
        <f t="shared" si="178"/>
        <v>41017.697638888887</v>
      </c>
      <c r="U2294">
        <f t="shared" si="179"/>
        <v>30</v>
      </c>
      <c r="W2294" s="20">
        <v>46</v>
      </c>
      <c r="X2294" s="18">
        <v>2145.0100000000002</v>
      </c>
      <c r="Y2294" s="5">
        <v>1.072505</v>
      </c>
    </row>
    <row r="2295" spans="1:25" ht="28.5" x14ac:dyDescent="0.4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20">
        <v>27</v>
      </c>
      <c r="M2295" t="b">
        <v>1</v>
      </c>
      <c r="N2295" t="s">
        <v>8276</v>
      </c>
      <c r="O2295" s="5">
        <f t="shared" si="175"/>
        <v>1.0823529411764705</v>
      </c>
      <c r="P2295" s="18">
        <f t="shared" si="176"/>
        <v>34.074074074074076</v>
      </c>
      <c r="Q2295" t="s">
        <v>8326</v>
      </c>
      <c r="R2295" t="s">
        <v>8327</v>
      </c>
      <c r="S2295" s="10">
        <f t="shared" si="177"/>
        <v>41151.708321759259</v>
      </c>
      <c r="T2295" s="11">
        <f t="shared" si="178"/>
        <v>41177.165972222225</v>
      </c>
      <c r="U2295">
        <f t="shared" si="179"/>
        <v>26</v>
      </c>
      <c r="W2295" s="20">
        <v>27</v>
      </c>
      <c r="X2295" s="18">
        <v>920</v>
      </c>
      <c r="Y2295" s="5">
        <v>1.0823529411764705</v>
      </c>
    </row>
    <row r="2296" spans="1:25" ht="42.75" x14ac:dyDescent="0.4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20">
        <v>112</v>
      </c>
      <c r="M2296" t="b">
        <v>1</v>
      </c>
      <c r="N2296" t="s">
        <v>8276</v>
      </c>
      <c r="O2296" s="5">
        <f t="shared" si="175"/>
        <v>1.4608079999999999</v>
      </c>
      <c r="P2296" s="18">
        <f t="shared" si="176"/>
        <v>65.214642857142863</v>
      </c>
      <c r="Q2296" t="s">
        <v>8326</v>
      </c>
      <c r="R2296" t="s">
        <v>8327</v>
      </c>
      <c r="S2296" s="10">
        <f t="shared" si="177"/>
        <v>41264.72314814815</v>
      </c>
      <c r="T2296" s="11">
        <f t="shared" si="178"/>
        <v>41294.72314814815</v>
      </c>
      <c r="U2296">
        <f t="shared" si="179"/>
        <v>30</v>
      </c>
      <c r="W2296" s="20">
        <v>112</v>
      </c>
      <c r="X2296" s="18">
        <v>7304.04</v>
      </c>
      <c r="Y2296" s="5">
        <v>1.4608079999999999</v>
      </c>
    </row>
    <row r="2297" spans="1:25" ht="42.75" x14ac:dyDescent="0.4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20">
        <v>34</v>
      </c>
      <c r="M2297" t="b">
        <v>1</v>
      </c>
      <c r="N2297" t="s">
        <v>8276</v>
      </c>
      <c r="O2297" s="5">
        <f t="shared" si="175"/>
        <v>1.2524999999999999</v>
      </c>
      <c r="P2297" s="18">
        <f t="shared" si="176"/>
        <v>44.205882352941174</v>
      </c>
      <c r="Q2297" t="s">
        <v>8326</v>
      </c>
      <c r="R2297" t="s">
        <v>8327</v>
      </c>
      <c r="S2297" s="10">
        <f t="shared" si="177"/>
        <v>41270.954351851848</v>
      </c>
      <c r="T2297" s="11">
        <f t="shared" si="178"/>
        <v>41300.954351851848</v>
      </c>
      <c r="U2297">
        <f t="shared" si="179"/>
        <v>30</v>
      </c>
      <c r="W2297" s="20">
        <v>34</v>
      </c>
      <c r="X2297" s="18">
        <v>1503</v>
      </c>
      <c r="Y2297" s="5">
        <v>1.2524999999999999</v>
      </c>
    </row>
    <row r="2298" spans="1:25" ht="42.75" x14ac:dyDescent="0.4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20">
        <v>145</v>
      </c>
      <c r="M2298" t="b">
        <v>1</v>
      </c>
      <c r="N2298" t="s">
        <v>8276</v>
      </c>
      <c r="O2298" s="5">
        <f t="shared" si="175"/>
        <v>1.4907142857142857</v>
      </c>
      <c r="P2298" s="18">
        <f t="shared" si="176"/>
        <v>71.965517241379317</v>
      </c>
      <c r="Q2298" t="s">
        <v>8326</v>
      </c>
      <c r="R2298" t="s">
        <v>8327</v>
      </c>
      <c r="S2298" s="10">
        <f t="shared" si="177"/>
        <v>40927.731782407405</v>
      </c>
      <c r="T2298" s="11">
        <f t="shared" si="178"/>
        <v>40962.731782407405</v>
      </c>
      <c r="U2298">
        <f t="shared" si="179"/>
        <v>35</v>
      </c>
      <c r="W2298" s="20">
        <v>145</v>
      </c>
      <c r="X2298" s="18">
        <v>10435</v>
      </c>
      <c r="Y2298" s="5">
        <v>1.4907142857142857</v>
      </c>
    </row>
    <row r="2299" spans="1:25" ht="28.5" x14ac:dyDescent="0.4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20">
        <v>19</v>
      </c>
      <c r="M2299" t="b">
        <v>1</v>
      </c>
      <c r="N2299" t="s">
        <v>8276</v>
      </c>
      <c r="O2299" s="5">
        <f t="shared" si="175"/>
        <v>1.006</v>
      </c>
      <c r="P2299" s="18">
        <f t="shared" si="176"/>
        <v>52.94736842105263</v>
      </c>
      <c r="Q2299" t="s">
        <v>8326</v>
      </c>
      <c r="R2299" t="s">
        <v>8327</v>
      </c>
      <c r="S2299" s="10">
        <f t="shared" si="177"/>
        <v>40948.042233796295</v>
      </c>
      <c r="T2299" s="11">
        <f t="shared" si="178"/>
        <v>40982.165972222225</v>
      </c>
      <c r="U2299">
        <f t="shared" si="179"/>
        <v>34</v>
      </c>
      <c r="W2299" s="20">
        <v>19</v>
      </c>
      <c r="X2299" s="18">
        <v>1006</v>
      </c>
      <c r="Y2299" s="5">
        <v>1.006</v>
      </c>
    </row>
    <row r="2300" spans="1:25" ht="42.75" x14ac:dyDescent="0.4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20">
        <v>288</v>
      </c>
      <c r="M2300" t="b">
        <v>1</v>
      </c>
      <c r="N2300" t="s">
        <v>8276</v>
      </c>
      <c r="O2300" s="5">
        <f t="shared" si="175"/>
        <v>1.0507333333333333</v>
      </c>
      <c r="P2300" s="18">
        <f t="shared" si="176"/>
        <v>109.45138888888889</v>
      </c>
      <c r="Q2300" t="s">
        <v>8326</v>
      </c>
      <c r="R2300" t="s">
        <v>8327</v>
      </c>
      <c r="S2300" s="10">
        <f t="shared" si="177"/>
        <v>41694.84065972222</v>
      </c>
      <c r="T2300" s="11">
        <f t="shared" si="178"/>
        <v>41724.798993055556</v>
      </c>
      <c r="U2300">
        <f t="shared" si="179"/>
        <v>30</v>
      </c>
      <c r="W2300" s="20">
        <v>288</v>
      </c>
      <c r="X2300" s="18">
        <v>31522</v>
      </c>
      <c r="Y2300" s="5">
        <v>1.0507333333333333</v>
      </c>
    </row>
    <row r="2301" spans="1:25" ht="42.75" x14ac:dyDescent="0.4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20">
        <v>14</v>
      </c>
      <c r="M2301" t="b">
        <v>1</v>
      </c>
      <c r="N2301" t="s">
        <v>8276</v>
      </c>
      <c r="O2301" s="5">
        <f t="shared" si="175"/>
        <v>3.5016666666666665</v>
      </c>
      <c r="P2301" s="18">
        <f t="shared" si="176"/>
        <v>75.035714285714292</v>
      </c>
      <c r="Q2301" t="s">
        <v>8326</v>
      </c>
      <c r="R2301" t="s">
        <v>8327</v>
      </c>
      <c r="S2301" s="10">
        <f t="shared" si="177"/>
        <v>40565.032511574071</v>
      </c>
      <c r="T2301" s="11">
        <f t="shared" si="178"/>
        <v>40580.032511574071</v>
      </c>
      <c r="U2301">
        <f t="shared" si="179"/>
        <v>15</v>
      </c>
      <c r="W2301" s="20">
        <v>14</v>
      </c>
      <c r="X2301" s="18">
        <v>1050.5</v>
      </c>
      <c r="Y2301" s="5">
        <v>3.5016666666666665</v>
      </c>
    </row>
    <row r="2302" spans="1:25" ht="42.75" x14ac:dyDescent="0.4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20">
        <v>7</v>
      </c>
      <c r="M2302" t="b">
        <v>1</v>
      </c>
      <c r="N2302" t="s">
        <v>8276</v>
      </c>
      <c r="O2302" s="5">
        <f t="shared" si="175"/>
        <v>1.0125</v>
      </c>
      <c r="P2302" s="18">
        <f t="shared" si="176"/>
        <v>115.71428571428571</v>
      </c>
      <c r="Q2302" t="s">
        <v>8326</v>
      </c>
      <c r="R2302" t="s">
        <v>8327</v>
      </c>
      <c r="S2302" s="10">
        <f t="shared" si="177"/>
        <v>41074.727037037039</v>
      </c>
      <c r="T2302" s="11">
        <f t="shared" si="178"/>
        <v>41088.727037037039</v>
      </c>
      <c r="U2302">
        <f t="shared" si="179"/>
        <v>14</v>
      </c>
      <c r="W2302" s="20">
        <v>7</v>
      </c>
      <c r="X2302" s="18">
        <v>810</v>
      </c>
      <c r="Y2302" s="5">
        <v>1.0125</v>
      </c>
    </row>
    <row r="2303" spans="1:25" ht="28.5" x14ac:dyDescent="0.4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20">
        <v>211</v>
      </c>
      <c r="M2303" t="b">
        <v>1</v>
      </c>
      <c r="N2303" t="s">
        <v>8279</v>
      </c>
      <c r="O2303" s="5">
        <f t="shared" si="175"/>
        <v>1.336044</v>
      </c>
      <c r="P2303" s="18">
        <f t="shared" si="176"/>
        <v>31.659810426540286</v>
      </c>
      <c r="Q2303" t="s">
        <v>8326</v>
      </c>
      <c r="R2303" t="s">
        <v>8330</v>
      </c>
      <c r="S2303" s="10">
        <f t="shared" si="177"/>
        <v>41416.146944444445</v>
      </c>
      <c r="T2303" s="11">
        <f t="shared" si="178"/>
        <v>41446.146944444445</v>
      </c>
      <c r="U2303">
        <f t="shared" si="179"/>
        <v>30</v>
      </c>
      <c r="W2303" s="20">
        <v>211</v>
      </c>
      <c r="X2303" s="18">
        <v>6680.22</v>
      </c>
      <c r="Y2303" s="5">
        <v>1.336044</v>
      </c>
    </row>
    <row r="2304" spans="1:25" ht="42.75" x14ac:dyDescent="0.4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20">
        <v>85</v>
      </c>
      <c r="M2304" t="b">
        <v>1</v>
      </c>
      <c r="N2304" t="s">
        <v>8279</v>
      </c>
      <c r="O2304" s="5">
        <f t="shared" si="175"/>
        <v>1.7065217391304348</v>
      </c>
      <c r="P2304" s="18">
        <f t="shared" si="176"/>
        <v>46.176470588235297</v>
      </c>
      <c r="Q2304" t="s">
        <v>8326</v>
      </c>
      <c r="R2304" t="s">
        <v>8330</v>
      </c>
      <c r="S2304" s="10">
        <f t="shared" si="177"/>
        <v>41605.868449074071</v>
      </c>
      <c r="T2304" s="11">
        <f t="shared" si="178"/>
        <v>41639.291666666664</v>
      </c>
      <c r="U2304">
        <f t="shared" si="179"/>
        <v>34</v>
      </c>
      <c r="W2304" s="20">
        <v>85</v>
      </c>
      <c r="X2304" s="18">
        <v>3925</v>
      </c>
      <c r="Y2304" s="5">
        <v>1.7065217391304348</v>
      </c>
    </row>
    <row r="2305" spans="1:25" ht="42.75" x14ac:dyDescent="0.4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20">
        <v>103</v>
      </c>
      <c r="M2305" t="b">
        <v>1</v>
      </c>
      <c r="N2305" t="s">
        <v>8279</v>
      </c>
      <c r="O2305" s="5">
        <f t="shared" si="175"/>
        <v>1.0935829457364341</v>
      </c>
      <c r="P2305" s="18">
        <f t="shared" si="176"/>
        <v>68.481650485436887</v>
      </c>
      <c r="Q2305" t="s">
        <v>8326</v>
      </c>
      <c r="R2305" t="s">
        <v>8330</v>
      </c>
      <c r="S2305" s="10">
        <f t="shared" si="177"/>
        <v>40850.111064814817</v>
      </c>
      <c r="T2305" s="11">
        <f t="shared" si="178"/>
        <v>40890.152731481481</v>
      </c>
      <c r="U2305">
        <f t="shared" si="179"/>
        <v>40</v>
      </c>
      <c r="W2305" s="20">
        <v>103</v>
      </c>
      <c r="X2305" s="18">
        <v>7053.61</v>
      </c>
      <c r="Y2305" s="5">
        <v>1.0935829457364341</v>
      </c>
    </row>
    <row r="2306" spans="1:25" ht="42.75" x14ac:dyDescent="0.4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20">
        <v>113</v>
      </c>
      <c r="M2306" t="b">
        <v>1</v>
      </c>
      <c r="N2306" t="s">
        <v>8279</v>
      </c>
      <c r="O2306" s="5">
        <f t="shared" si="175"/>
        <v>1.0070033333333335</v>
      </c>
      <c r="P2306" s="18">
        <f t="shared" si="176"/>
        <v>53.469203539823013</v>
      </c>
      <c r="Q2306" t="s">
        <v>8326</v>
      </c>
      <c r="R2306" t="s">
        <v>8330</v>
      </c>
      <c r="S2306" s="10">
        <f t="shared" si="177"/>
        <v>40502.815868055557</v>
      </c>
      <c r="T2306" s="11">
        <f t="shared" si="178"/>
        <v>40544.207638888889</v>
      </c>
      <c r="U2306">
        <f t="shared" si="179"/>
        <v>42</v>
      </c>
      <c r="W2306" s="20">
        <v>113</v>
      </c>
      <c r="X2306" s="18">
        <v>6042.02</v>
      </c>
      <c r="Y2306" s="5">
        <v>1.0070033333333335</v>
      </c>
    </row>
    <row r="2307" spans="1:25" ht="42.75" x14ac:dyDescent="0.4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20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18">
        <f t="shared" ref="P2307:P2370" si="181">E2307/L2307</f>
        <v>109.10778443113773</v>
      </c>
      <c r="Q2307" t="s">
        <v>8326</v>
      </c>
      <c r="R2307" t="s">
        <v>8330</v>
      </c>
      <c r="S2307" s="10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_xlfn.DAYS(T2307,S2307)</f>
        <v>25</v>
      </c>
      <c r="W2307" s="20">
        <v>167</v>
      </c>
      <c r="X2307" s="18">
        <v>18221</v>
      </c>
      <c r="Y2307" s="5">
        <v>1.0122777777777778</v>
      </c>
    </row>
    <row r="2308" spans="1:25" ht="42.75" x14ac:dyDescent="0.4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20">
        <v>73</v>
      </c>
      <c r="M2308" t="b">
        <v>1</v>
      </c>
      <c r="N2308" t="s">
        <v>8279</v>
      </c>
      <c r="O2308" s="5">
        <f t="shared" si="180"/>
        <v>1.0675857142857144</v>
      </c>
      <c r="P2308" s="18">
        <f t="shared" si="181"/>
        <v>51.185616438356163</v>
      </c>
      <c r="Q2308" t="s">
        <v>8326</v>
      </c>
      <c r="R2308" t="s">
        <v>8330</v>
      </c>
      <c r="S2308" s="10">
        <f t="shared" si="182"/>
        <v>40948.16815972222</v>
      </c>
      <c r="T2308" s="11">
        <f t="shared" si="183"/>
        <v>40978.16815972222</v>
      </c>
      <c r="U2308">
        <f t="shared" si="184"/>
        <v>30</v>
      </c>
      <c r="W2308" s="20">
        <v>73</v>
      </c>
      <c r="X2308" s="18">
        <v>3736.55</v>
      </c>
      <c r="Y2308" s="5">
        <v>1.0675857142857144</v>
      </c>
    </row>
    <row r="2309" spans="1:25" ht="42.75" x14ac:dyDescent="0.4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20">
        <v>75</v>
      </c>
      <c r="M2309" t="b">
        <v>1</v>
      </c>
      <c r="N2309" t="s">
        <v>8279</v>
      </c>
      <c r="O2309" s="5">
        <f t="shared" si="180"/>
        <v>1.0665777537961894</v>
      </c>
      <c r="P2309" s="18">
        <f t="shared" si="181"/>
        <v>27.936800000000002</v>
      </c>
      <c r="Q2309" t="s">
        <v>8326</v>
      </c>
      <c r="R2309" t="s">
        <v>8330</v>
      </c>
      <c r="S2309" s="10">
        <f t="shared" si="182"/>
        <v>41004.802465277775</v>
      </c>
      <c r="T2309" s="11">
        <f t="shared" si="183"/>
        <v>41034.802407407406</v>
      </c>
      <c r="U2309">
        <f t="shared" si="184"/>
        <v>30</v>
      </c>
      <c r="W2309" s="20">
        <v>75</v>
      </c>
      <c r="X2309" s="18">
        <v>2095.2600000000002</v>
      </c>
      <c r="Y2309" s="5">
        <v>1.0665777537961894</v>
      </c>
    </row>
    <row r="2310" spans="1:25" ht="42.75" hidden="1" x14ac:dyDescent="0.4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20">
        <v>614</v>
      </c>
      <c r="M2310" t="b">
        <v>1</v>
      </c>
      <c r="N2310" t="s">
        <v>8279</v>
      </c>
      <c r="O2310" s="5">
        <f t="shared" si="180"/>
        <v>1.0130622</v>
      </c>
      <c r="P2310" s="18">
        <f t="shared" si="181"/>
        <v>82.496921824104234</v>
      </c>
      <c r="Q2310" t="s">
        <v>8326</v>
      </c>
      <c r="R2310" t="s">
        <v>8330</v>
      </c>
      <c r="S2310" s="10">
        <f t="shared" si="182"/>
        <v>41851.962916666671</v>
      </c>
      <c r="T2310" s="11">
        <f t="shared" si="183"/>
        <v>41880.041666666664</v>
      </c>
      <c r="U2310">
        <f t="shared" si="184"/>
        <v>29</v>
      </c>
      <c r="W2310" s="20">
        <v>614</v>
      </c>
      <c r="X2310" s="18">
        <v>50653.11</v>
      </c>
      <c r="Y2310" s="5">
        <v>1.0130622</v>
      </c>
    </row>
    <row r="2311" spans="1:25" ht="42.75" x14ac:dyDescent="0.4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20">
        <v>107</v>
      </c>
      <c r="M2311" t="b">
        <v>1</v>
      </c>
      <c r="N2311" t="s">
        <v>8279</v>
      </c>
      <c r="O2311" s="5">
        <f t="shared" si="180"/>
        <v>1.0667450000000001</v>
      </c>
      <c r="P2311" s="18">
        <f t="shared" si="181"/>
        <v>59.817476635514019</v>
      </c>
      <c r="Q2311" t="s">
        <v>8326</v>
      </c>
      <c r="R2311" t="s">
        <v>8330</v>
      </c>
      <c r="S2311" s="10">
        <f t="shared" si="182"/>
        <v>41307.987696759257</v>
      </c>
      <c r="T2311" s="11">
        <f t="shared" si="183"/>
        <v>41342.987696759257</v>
      </c>
      <c r="U2311">
        <f t="shared" si="184"/>
        <v>35</v>
      </c>
      <c r="W2311" s="20">
        <v>107</v>
      </c>
      <c r="X2311" s="18">
        <v>6400.47</v>
      </c>
      <c r="Y2311" s="5">
        <v>1.0667450000000001</v>
      </c>
    </row>
    <row r="2312" spans="1:25" ht="42.75" hidden="1" x14ac:dyDescent="0.4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20">
        <v>1224</v>
      </c>
      <c r="M2312" t="b">
        <v>1</v>
      </c>
      <c r="N2312" t="s">
        <v>8279</v>
      </c>
      <c r="O2312" s="5">
        <f t="shared" si="180"/>
        <v>4.288397837837838</v>
      </c>
      <c r="P2312" s="18">
        <f t="shared" si="181"/>
        <v>64.816470588235291</v>
      </c>
      <c r="Q2312" t="s">
        <v>8326</v>
      </c>
      <c r="R2312" t="s">
        <v>8330</v>
      </c>
      <c r="S2312" s="10">
        <f t="shared" si="182"/>
        <v>41324.79415509259</v>
      </c>
      <c r="T2312" s="11">
        <f t="shared" si="183"/>
        <v>41354.752488425926</v>
      </c>
      <c r="U2312">
        <f t="shared" si="184"/>
        <v>30</v>
      </c>
      <c r="W2312" s="20">
        <v>1224</v>
      </c>
      <c r="X2312" s="18">
        <v>79335.360000000001</v>
      </c>
      <c r="Y2312" s="5">
        <v>4.288397837837838</v>
      </c>
    </row>
    <row r="2313" spans="1:25" ht="42.75" x14ac:dyDescent="0.4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20">
        <v>104</v>
      </c>
      <c r="M2313" t="b">
        <v>1</v>
      </c>
      <c r="N2313" t="s">
        <v>8279</v>
      </c>
      <c r="O2313" s="5">
        <f t="shared" si="180"/>
        <v>1.0411111111111111</v>
      </c>
      <c r="P2313" s="18">
        <f t="shared" si="181"/>
        <v>90.09615384615384</v>
      </c>
      <c r="Q2313" t="s">
        <v>8326</v>
      </c>
      <c r="R2313" t="s">
        <v>8330</v>
      </c>
      <c r="S2313" s="10">
        <f t="shared" si="182"/>
        <v>41736.004502314812</v>
      </c>
      <c r="T2313" s="11">
        <f t="shared" si="183"/>
        <v>41766.004502314812</v>
      </c>
      <c r="U2313">
        <f t="shared" si="184"/>
        <v>30</v>
      </c>
      <c r="W2313" s="20">
        <v>104</v>
      </c>
      <c r="X2313" s="18">
        <v>9370</v>
      </c>
      <c r="Y2313" s="5">
        <v>1.0411111111111111</v>
      </c>
    </row>
    <row r="2314" spans="1:25" ht="42.75" x14ac:dyDescent="0.4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20">
        <v>79</v>
      </c>
      <c r="M2314" t="b">
        <v>1</v>
      </c>
      <c r="N2314" t="s">
        <v>8279</v>
      </c>
      <c r="O2314" s="5">
        <f t="shared" si="180"/>
        <v>1.0786666666666667</v>
      </c>
      <c r="P2314" s="18">
        <f t="shared" si="181"/>
        <v>40.962025316455694</v>
      </c>
      <c r="Q2314" t="s">
        <v>8326</v>
      </c>
      <c r="R2314" t="s">
        <v>8330</v>
      </c>
      <c r="S2314" s="10">
        <f t="shared" si="182"/>
        <v>41716.632847222223</v>
      </c>
      <c r="T2314" s="11">
        <f t="shared" si="183"/>
        <v>41747.958333333336</v>
      </c>
      <c r="U2314">
        <f t="shared" si="184"/>
        <v>31</v>
      </c>
      <c r="W2314" s="20">
        <v>79</v>
      </c>
      <c r="X2314" s="18">
        <v>3236</v>
      </c>
      <c r="Y2314" s="5">
        <v>1.0786666666666667</v>
      </c>
    </row>
    <row r="2315" spans="1:25" ht="28.5" x14ac:dyDescent="0.4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20">
        <v>157</v>
      </c>
      <c r="M2315" t="b">
        <v>1</v>
      </c>
      <c r="N2315" t="s">
        <v>8279</v>
      </c>
      <c r="O2315" s="5">
        <f t="shared" si="180"/>
        <v>1.7584040000000001</v>
      </c>
      <c r="P2315" s="18">
        <f t="shared" si="181"/>
        <v>56.000127388535034</v>
      </c>
      <c r="Q2315" t="s">
        <v>8326</v>
      </c>
      <c r="R2315" t="s">
        <v>8330</v>
      </c>
      <c r="S2315" s="10">
        <f t="shared" si="182"/>
        <v>41002.958634259259</v>
      </c>
      <c r="T2315" s="11">
        <f t="shared" si="183"/>
        <v>41032.958634259259</v>
      </c>
      <c r="U2315">
        <f t="shared" si="184"/>
        <v>30</v>
      </c>
      <c r="W2315" s="20">
        <v>157</v>
      </c>
      <c r="X2315" s="18">
        <v>8792.02</v>
      </c>
      <c r="Y2315" s="5">
        <v>1.7584040000000001</v>
      </c>
    </row>
    <row r="2316" spans="1:25" ht="42.75" x14ac:dyDescent="0.4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20">
        <v>50</v>
      </c>
      <c r="M2316" t="b">
        <v>1</v>
      </c>
      <c r="N2316" t="s">
        <v>8279</v>
      </c>
      <c r="O2316" s="5">
        <f t="shared" si="180"/>
        <v>1.5697000000000001</v>
      </c>
      <c r="P2316" s="18">
        <f t="shared" si="181"/>
        <v>37.672800000000002</v>
      </c>
      <c r="Q2316" t="s">
        <v>8326</v>
      </c>
      <c r="R2316" t="s">
        <v>8330</v>
      </c>
      <c r="S2316" s="10">
        <f t="shared" si="182"/>
        <v>41037.551585648151</v>
      </c>
      <c r="T2316" s="11">
        <f t="shared" si="183"/>
        <v>41067.551585648151</v>
      </c>
      <c r="U2316">
        <f t="shared" si="184"/>
        <v>30</v>
      </c>
      <c r="W2316" s="20">
        <v>50</v>
      </c>
      <c r="X2316" s="18">
        <v>1883.64</v>
      </c>
      <c r="Y2316" s="5">
        <v>1.5697000000000001</v>
      </c>
    </row>
    <row r="2317" spans="1:25" ht="42.75" x14ac:dyDescent="0.4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20">
        <v>64</v>
      </c>
      <c r="M2317" t="b">
        <v>1</v>
      </c>
      <c r="N2317" t="s">
        <v>8279</v>
      </c>
      <c r="O2317" s="5">
        <f t="shared" si="180"/>
        <v>1.026</v>
      </c>
      <c r="P2317" s="18">
        <f t="shared" si="181"/>
        <v>40.078125</v>
      </c>
      <c r="Q2317" t="s">
        <v>8326</v>
      </c>
      <c r="R2317" t="s">
        <v>8330</v>
      </c>
      <c r="S2317" s="10">
        <f t="shared" si="182"/>
        <v>41004.72619212963</v>
      </c>
      <c r="T2317" s="11">
        <f t="shared" si="183"/>
        <v>41034.72619212963</v>
      </c>
      <c r="U2317">
        <f t="shared" si="184"/>
        <v>30</v>
      </c>
      <c r="W2317" s="20">
        <v>64</v>
      </c>
      <c r="X2317" s="18">
        <v>2565</v>
      </c>
      <c r="Y2317" s="5">
        <v>1.026</v>
      </c>
    </row>
    <row r="2318" spans="1:25" ht="57" x14ac:dyDescent="0.4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20">
        <v>200</v>
      </c>
      <c r="M2318" t="b">
        <v>1</v>
      </c>
      <c r="N2318" t="s">
        <v>8279</v>
      </c>
      <c r="O2318" s="5">
        <f t="shared" si="180"/>
        <v>1.0404266666666666</v>
      </c>
      <c r="P2318" s="18">
        <f t="shared" si="181"/>
        <v>78.031999999999996</v>
      </c>
      <c r="Q2318" t="s">
        <v>8326</v>
      </c>
      <c r="R2318" t="s">
        <v>8330</v>
      </c>
      <c r="S2318" s="10">
        <f t="shared" si="182"/>
        <v>40079.725115740745</v>
      </c>
      <c r="T2318" s="11">
        <f t="shared" si="183"/>
        <v>40156.76666666667</v>
      </c>
      <c r="U2318">
        <f t="shared" si="184"/>
        <v>77</v>
      </c>
      <c r="W2318" s="20">
        <v>200</v>
      </c>
      <c r="X2318" s="18">
        <v>15606.4</v>
      </c>
      <c r="Y2318" s="5">
        <v>1.0404266666666666</v>
      </c>
    </row>
    <row r="2319" spans="1:25" ht="42.75" x14ac:dyDescent="0.4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20">
        <v>22</v>
      </c>
      <c r="M2319" t="b">
        <v>1</v>
      </c>
      <c r="N2319" t="s">
        <v>8279</v>
      </c>
      <c r="O2319" s="5">
        <f t="shared" si="180"/>
        <v>1.04</v>
      </c>
      <c r="P2319" s="18">
        <f t="shared" si="181"/>
        <v>18.90909090909091</v>
      </c>
      <c r="Q2319" t="s">
        <v>8326</v>
      </c>
      <c r="R2319" t="s">
        <v>8330</v>
      </c>
      <c r="S2319" s="10">
        <f t="shared" si="182"/>
        <v>40192.542233796295</v>
      </c>
      <c r="T2319" s="11">
        <f t="shared" si="183"/>
        <v>40224.208333333336</v>
      </c>
      <c r="U2319">
        <f t="shared" si="184"/>
        <v>32</v>
      </c>
      <c r="W2319" s="20">
        <v>22</v>
      </c>
      <c r="X2319" s="18">
        <v>416</v>
      </c>
      <c r="Y2319" s="5">
        <v>1.04</v>
      </c>
    </row>
    <row r="2320" spans="1:25" ht="57" x14ac:dyDescent="0.4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20">
        <v>163</v>
      </c>
      <c r="M2320" t="b">
        <v>1</v>
      </c>
      <c r="N2320" t="s">
        <v>8279</v>
      </c>
      <c r="O2320" s="5">
        <f t="shared" si="180"/>
        <v>1.2105999999999999</v>
      </c>
      <c r="P2320" s="18">
        <f t="shared" si="181"/>
        <v>37.134969325153371</v>
      </c>
      <c r="Q2320" t="s">
        <v>8326</v>
      </c>
      <c r="R2320" t="s">
        <v>8330</v>
      </c>
      <c r="S2320" s="10">
        <f t="shared" si="182"/>
        <v>40050.643680555557</v>
      </c>
      <c r="T2320" s="11">
        <f t="shared" si="183"/>
        <v>40082.165972222225</v>
      </c>
      <c r="U2320">
        <f t="shared" si="184"/>
        <v>32</v>
      </c>
      <c r="W2320" s="20">
        <v>163</v>
      </c>
      <c r="X2320" s="18">
        <v>6053</v>
      </c>
      <c r="Y2320" s="5">
        <v>1.2105999999999999</v>
      </c>
    </row>
    <row r="2321" spans="1:25" ht="42.75" x14ac:dyDescent="0.4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20">
        <v>77</v>
      </c>
      <c r="M2321" t="b">
        <v>1</v>
      </c>
      <c r="N2321" t="s">
        <v>8279</v>
      </c>
      <c r="O2321" s="5">
        <f t="shared" si="180"/>
        <v>1.077</v>
      </c>
      <c r="P2321" s="18">
        <f t="shared" si="181"/>
        <v>41.961038961038959</v>
      </c>
      <c r="Q2321" t="s">
        <v>8326</v>
      </c>
      <c r="R2321" t="s">
        <v>8330</v>
      </c>
      <c r="S2321" s="10">
        <f t="shared" si="182"/>
        <v>41593.082002314812</v>
      </c>
      <c r="T2321" s="11">
        <f t="shared" si="183"/>
        <v>41623.082002314812</v>
      </c>
      <c r="U2321">
        <f t="shared" si="184"/>
        <v>30</v>
      </c>
      <c r="W2321" s="20">
        <v>77</v>
      </c>
      <c r="X2321" s="18">
        <v>3231</v>
      </c>
      <c r="Y2321" s="5">
        <v>1.077</v>
      </c>
    </row>
    <row r="2322" spans="1:25" ht="42.75" x14ac:dyDescent="0.4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20">
        <v>89</v>
      </c>
      <c r="M2322" t="b">
        <v>1</v>
      </c>
      <c r="N2322" t="s">
        <v>8279</v>
      </c>
      <c r="O2322" s="5">
        <f t="shared" si="180"/>
        <v>1.0866</v>
      </c>
      <c r="P2322" s="18">
        <f t="shared" si="181"/>
        <v>61.044943820224717</v>
      </c>
      <c r="Q2322" t="s">
        <v>8326</v>
      </c>
      <c r="R2322" t="s">
        <v>8330</v>
      </c>
      <c r="S2322" s="10">
        <f t="shared" si="182"/>
        <v>41696.817129629628</v>
      </c>
      <c r="T2322" s="11">
        <f t="shared" si="183"/>
        <v>41731.775462962964</v>
      </c>
      <c r="U2322">
        <f t="shared" si="184"/>
        <v>35</v>
      </c>
      <c r="W2322" s="20">
        <v>89</v>
      </c>
      <c r="X2322" s="18">
        <v>5433</v>
      </c>
      <c r="Y2322" s="5">
        <v>1.0866</v>
      </c>
    </row>
    <row r="2323" spans="1:25" ht="42.75" x14ac:dyDescent="0.45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20">
        <v>64</v>
      </c>
      <c r="M2323" t="b">
        <v>0</v>
      </c>
      <c r="N2323" t="s">
        <v>8298</v>
      </c>
      <c r="O2323" s="5">
        <f t="shared" si="180"/>
        <v>0.39120962394619685</v>
      </c>
      <c r="P2323" s="18">
        <f t="shared" si="181"/>
        <v>64.53125</v>
      </c>
      <c r="Q2323" t="s">
        <v>8337</v>
      </c>
      <c r="R2323" t="s">
        <v>8353</v>
      </c>
      <c r="S2323" s="10">
        <f t="shared" si="182"/>
        <v>42799.260428240741</v>
      </c>
      <c r="T2323" s="11">
        <f t="shared" si="183"/>
        <v>42829.21876157407</v>
      </c>
      <c r="U2323">
        <f t="shared" si="184"/>
        <v>30</v>
      </c>
      <c r="W2323" s="20">
        <v>64</v>
      </c>
      <c r="X2323" s="18">
        <v>4130</v>
      </c>
      <c r="Y2323" s="5">
        <v>0.39120962394619685</v>
      </c>
    </row>
    <row r="2324" spans="1:25" ht="42.75" x14ac:dyDescent="0.45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20">
        <v>4</v>
      </c>
      <c r="M2324" t="b">
        <v>0</v>
      </c>
      <c r="N2324" t="s">
        <v>8298</v>
      </c>
      <c r="O2324" s="5">
        <f t="shared" si="180"/>
        <v>3.1481481481481478E-2</v>
      </c>
      <c r="P2324" s="18">
        <f t="shared" si="181"/>
        <v>21.25</v>
      </c>
      <c r="Q2324" t="s">
        <v>8337</v>
      </c>
      <c r="R2324" t="s">
        <v>8353</v>
      </c>
      <c r="S2324" s="10">
        <f t="shared" si="182"/>
        <v>42804.895474537043</v>
      </c>
      <c r="T2324" s="11">
        <f t="shared" si="183"/>
        <v>42834.853807870371</v>
      </c>
      <c r="U2324">
        <f t="shared" si="184"/>
        <v>30</v>
      </c>
      <c r="W2324" s="20">
        <v>4</v>
      </c>
      <c r="X2324" s="18">
        <v>85</v>
      </c>
      <c r="Y2324" s="5">
        <v>3.1481481481481478E-2</v>
      </c>
    </row>
    <row r="2325" spans="1:25" ht="42.75" x14ac:dyDescent="0.45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20">
        <v>4</v>
      </c>
      <c r="M2325" t="b">
        <v>0</v>
      </c>
      <c r="N2325" t="s">
        <v>8298</v>
      </c>
      <c r="O2325" s="5">
        <f t="shared" si="180"/>
        <v>0.48</v>
      </c>
      <c r="P2325" s="18">
        <f t="shared" si="181"/>
        <v>30</v>
      </c>
      <c r="Q2325" t="s">
        <v>8337</v>
      </c>
      <c r="R2325" t="s">
        <v>8353</v>
      </c>
      <c r="S2325" s="10">
        <f t="shared" si="182"/>
        <v>42807.755173611105</v>
      </c>
      <c r="T2325" s="11">
        <f t="shared" si="183"/>
        <v>42814.755173611105</v>
      </c>
      <c r="U2325">
        <f t="shared" si="184"/>
        <v>7</v>
      </c>
      <c r="W2325" s="20">
        <v>4</v>
      </c>
      <c r="X2325" s="18">
        <v>120</v>
      </c>
      <c r="Y2325" s="5">
        <v>0.48</v>
      </c>
    </row>
    <row r="2326" spans="1:25" ht="28.5" x14ac:dyDescent="0.4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20">
        <v>61</v>
      </c>
      <c r="M2326" t="b">
        <v>0</v>
      </c>
      <c r="N2326" t="s">
        <v>8298</v>
      </c>
      <c r="O2326" s="5">
        <f t="shared" si="180"/>
        <v>0.20733333333333334</v>
      </c>
      <c r="P2326" s="18">
        <f t="shared" si="181"/>
        <v>25.491803278688526</v>
      </c>
      <c r="Q2326" t="s">
        <v>8337</v>
      </c>
      <c r="R2326" t="s">
        <v>8353</v>
      </c>
      <c r="S2326" s="10">
        <f t="shared" si="182"/>
        <v>42790.885243055556</v>
      </c>
      <c r="T2326" s="11">
        <f t="shared" si="183"/>
        <v>42820.843576388885</v>
      </c>
      <c r="U2326">
        <f t="shared" si="184"/>
        <v>30</v>
      </c>
      <c r="W2326" s="20">
        <v>61</v>
      </c>
      <c r="X2326" s="18">
        <v>1555</v>
      </c>
      <c r="Y2326" s="5">
        <v>0.20733333333333334</v>
      </c>
    </row>
    <row r="2327" spans="1:25" ht="42.75" x14ac:dyDescent="0.45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20">
        <v>7</v>
      </c>
      <c r="M2327" t="b">
        <v>0</v>
      </c>
      <c r="N2327" t="s">
        <v>8298</v>
      </c>
      <c r="O2327" s="5">
        <f t="shared" si="180"/>
        <v>0.08</v>
      </c>
      <c r="P2327" s="18">
        <f t="shared" si="181"/>
        <v>11.428571428571429</v>
      </c>
      <c r="Q2327" t="s">
        <v>8337</v>
      </c>
      <c r="R2327" t="s">
        <v>8353</v>
      </c>
      <c r="S2327" s="10">
        <f t="shared" si="182"/>
        <v>42794.022349537037</v>
      </c>
      <c r="T2327" s="11">
        <f t="shared" si="183"/>
        <v>42823.980682870373</v>
      </c>
      <c r="U2327">
        <f t="shared" si="184"/>
        <v>29</v>
      </c>
      <c r="W2327" s="20">
        <v>7</v>
      </c>
      <c r="X2327" s="18">
        <v>80</v>
      </c>
      <c r="Y2327" s="5">
        <v>0.08</v>
      </c>
    </row>
    <row r="2328" spans="1:25" ht="42.75" hidden="1" x14ac:dyDescent="0.45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20">
        <v>1</v>
      </c>
      <c r="M2328" t="b">
        <v>0</v>
      </c>
      <c r="N2328" t="s">
        <v>8298</v>
      </c>
      <c r="O2328" s="5">
        <f t="shared" si="180"/>
        <v>7.1999999999999998E-3</v>
      </c>
      <c r="P2328" s="18">
        <f t="shared" si="181"/>
        <v>108</v>
      </c>
      <c r="Q2328" t="s">
        <v>8337</v>
      </c>
      <c r="R2328" t="s">
        <v>8353</v>
      </c>
      <c r="S2328" s="10">
        <f t="shared" si="182"/>
        <v>42804.034120370372</v>
      </c>
      <c r="T2328" s="11">
        <f t="shared" si="183"/>
        <v>42855.708333333328</v>
      </c>
      <c r="U2328">
        <f t="shared" si="184"/>
        <v>51</v>
      </c>
      <c r="W2328" s="20">
        <v>1</v>
      </c>
      <c r="X2328" s="18">
        <v>108</v>
      </c>
      <c r="Y2328" s="5">
        <v>7.1999999999999998E-3</v>
      </c>
    </row>
    <row r="2329" spans="1:25" ht="28.5" hidden="1" x14ac:dyDescent="0.4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20">
        <v>3355</v>
      </c>
      <c r="M2329" t="b">
        <v>1</v>
      </c>
      <c r="N2329" t="s">
        <v>8298</v>
      </c>
      <c r="O2329" s="5">
        <f t="shared" si="180"/>
        <v>5.2609431428571432</v>
      </c>
      <c r="P2329" s="18">
        <f t="shared" si="181"/>
        <v>54.883162444113267</v>
      </c>
      <c r="Q2329" t="s">
        <v>8337</v>
      </c>
      <c r="R2329" t="s">
        <v>8353</v>
      </c>
      <c r="S2329" s="10">
        <f t="shared" si="182"/>
        <v>41842.917129629634</v>
      </c>
      <c r="T2329" s="11">
        <f t="shared" si="183"/>
        <v>41877.917129629634</v>
      </c>
      <c r="U2329">
        <f t="shared" si="184"/>
        <v>35</v>
      </c>
      <c r="W2329" s="20">
        <v>3355</v>
      </c>
      <c r="X2329" s="18">
        <v>184133.01</v>
      </c>
      <c r="Y2329" s="5">
        <v>5.2609431428571432</v>
      </c>
    </row>
    <row r="2330" spans="1:25" ht="57" hidden="1" x14ac:dyDescent="0.4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20">
        <v>537</v>
      </c>
      <c r="M2330" t="b">
        <v>1</v>
      </c>
      <c r="N2330" t="s">
        <v>8298</v>
      </c>
      <c r="O2330" s="5">
        <f t="shared" si="180"/>
        <v>2.5445000000000002</v>
      </c>
      <c r="P2330" s="18">
        <f t="shared" si="181"/>
        <v>47.383612662942269</v>
      </c>
      <c r="Q2330" t="s">
        <v>8337</v>
      </c>
      <c r="R2330" t="s">
        <v>8353</v>
      </c>
      <c r="S2330" s="10">
        <f t="shared" si="182"/>
        <v>42139.781678240746</v>
      </c>
      <c r="T2330" s="11">
        <f t="shared" si="183"/>
        <v>42169.781678240746</v>
      </c>
      <c r="U2330">
        <f t="shared" si="184"/>
        <v>30</v>
      </c>
      <c r="W2330" s="20">
        <v>537</v>
      </c>
      <c r="X2330" s="18">
        <v>25445</v>
      </c>
      <c r="Y2330" s="5">
        <v>2.5445000000000002</v>
      </c>
    </row>
    <row r="2331" spans="1:25" ht="42.75" x14ac:dyDescent="0.4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20">
        <v>125</v>
      </c>
      <c r="M2331" t="b">
        <v>1</v>
      </c>
      <c r="N2331" t="s">
        <v>8298</v>
      </c>
      <c r="O2331" s="5">
        <f t="shared" si="180"/>
        <v>1.0591999999999999</v>
      </c>
      <c r="P2331" s="18">
        <f t="shared" si="181"/>
        <v>211.84</v>
      </c>
      <c r="Q2331" t="s">
        <v>8337</v>
      </c>
      <c r="R2331" t="s">
        <v>8353</v>
      </c>
      <c r="S2331" s="10">
        <f t="shared" si="182"/>
        <v>41807.624374999999</v>
      </c>
      <c r="T2331" s="11">
        <f t="shared" si="183"/>
        <v>41837.624374999999</v>
      </c>
      <c r="U2331">
        <f t="shared" si="184"/>
        <v>30</v>
      </c>
      <c r="W2331" s="20">
        <v>125</v>
      </c>
      <c r="X2331" s="18">
        <v>26480</v>
      </c>
      <c r="Y2331" s="5">
        <v>1.0591999999999999</v>
      </c>
    </row>
    <row r="2332" spans="1:25" ht="42.75" x14ac:dyDescent="0.4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20">
        <v>163</v>
      </c>
      <c r="M2332" t="b">
        <v>1</v>
      </c>
      <c r="N2332" t="s">
        <v>8298</v>
      </c>
      <c r="O2332" s="5">
        <f t="shared" si="180"/>
        <v>1.0242285714285715</v>
      </c>
      <c r="P2332" s="18">
        <f t="shared" si="181"/>
        <v>219.92638036809817</v>
      </c>
      <c r="Q2332" t="s">
        <v>8337</v>
      </c>
      <c r="R2332" t="s">
        <v>8353</v>
      </c>
      <c r="S2332" s="10">
        <f t="shared" si="182"/>
        <v>42332.89980324074</v>
      </c>
      <c r="T2332" s="11">
        <f t="shared" si="183"/>
        <v>42363</v>
      </c>
      <c r="U2332">
        <f t="shared" si="184"/>
        <v>31</v>
      </c>
      <c r="W2332" s="20">
        <v>163</v>
      </c>
      <c r="X2332" s="18">
        <v>35848</v>
      </c>
      <c r="Y2332" s="5">
        <v>1.0242285714285715</v>
      </c>
    </row>
    <row r="2333" spans="1:25" ht="42.75" x14ac:dyDescent="0.4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20">
        <v>283</v>
      </c>
      <c r="M2333" t="b">
        <v>1</v>
      </c>
      <c r="N2333" t="s">
        <v>8298</v>
      </c>
      <c r="O2333" s="5">
        <f t="shared" si="180"/>
        <v>1.4431375</v>
      </c>
      <c r="P2333" s="18">
        <f t="shared" si="181"/>
        <v>40.795406360424032</v>
      </c>
      <c r="Q2333" t="s">
        <v>8337</v>
      </c>
      <c r="R2333" t="s">
        <v>8353</v>
      </c>
      <c r="S2333" s="10">
        <f t="shared" si="182"/>
        <v>41839.005671296298</v>
      </c>
      <c r="T2333" s="11">
        <f t="shared" si="183"/>
        <v>41869.005671296298</v>
      </c>
      <c r="U2333">
        <f t="shared" si="184"/>
        <v>30</v>
      </c>
      <c r="W2333" s="20">
        <v>283</v>
      </c>
      <c r="X2333" s="18">
        <v>11545.1</v>
      </c>
      <c r="Y2333" s="5">
        <v>1.4431375</v>
      </c>
    </row>
    <row r="2334" spans="1:25" ht="42.75" x14ac:dyDescent="0.4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20">
        <v>352</v>
      </c>
      <c r="M2334" t="b">
        <v>1</v>
      </c>
      <c r="N2334" t="s">
        <v>8298</v>
      </c>
      <c r="O2334" s="5">
        <f t="shared" si="180"/>
        <v>1.06308</v>
      </c>
      <c r="P2334" s="18">
        <f t="shared" si="181"/>
        <v>75.502840909090907</v>
      </c>
      <c r="Q2334" t="s">
        <v>8337</v>
      </c>
      <c r="R2334" t="s">
        <v>8353</v>
      </c>
      <c r="S2334" s="10">
        <f t="shared" si="182"/>
        <v>42011.628136574072</v>
      </c>
      <c r="T2334" s="11">
        <f t="shared" si="183"/>
        <v>42041.628136574072</v>
      </c>
      <c r="U2334">
        <f t="shared" si="184"/>
        <v>30</v>
      </c>
      <c r="W2334" s="20">
        <v>352</v>
      </c>
      <c r="X2334" s="18">
        <v>26577</v>
      </c>
      <c r="Y2334" s="5">
        <v>1.06308</v>
      </c>
    </row>
    <row r="2335" spans="1:25" ht="42.75" x14ac:dyDescent="0.4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20">
        <v>94</v>
      </c>
      <c r="M2335" t="b">
        <v>1</v>
      </c>
      <c r="N2335" t="s">
        <v>8298</v>
      </c>
      <c r="O2335" s="5">
        <f t="shared" si="180"/>
        <v>2.1216666666666666</v>
      </c>
      <c r="P2335" s="18">
        <f t="shared" si="181"/>
        <v>13.542553191489361</v>
      </c>
      <c r="Q2335" t="s">
        <v>8337</v>
      </c>
      <c r="R2335" t="s">
        <v>8353</v>
      </c>
      <c r="S2335" s="10">
        <f t="shared" si="182"/>
        <v>41767.650347222225</v>
      </c>
      <c r="T2335" s="11">
        <f t="shared" si="183"/>
        <v>41788.743055555555</v>
      </c>
      <c r="U2335">
        <f t="shared" si="184"/>
        <v>21</v>
      </c>
      <c r="W2335" s="20">
        <v>94</v>
      </c>
      <c r="X2335" s="18">
        <v>1273</v>
      </c>
      <c r="Y2335" s="5">
        <v>2.1216666666666666</v>
      </c>
    </row>
    <row r="2336" spans="1:25" ht="42.75" x14ac:dyDescent="0.4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20">
        <v>67</v>
      </c>
      <c r="M2336" t="b">
        <v>1</v>
      </c>
      <c r="N2336" t="s">
        <v>8298</v>
      </c>
      <c r="O2336" s="5">
        <f t="shared" si="180"/>
        <v>1.0195000000000001</v>
      </c>
      <c r="P2336" s="18">
        <f t="shared" si="181"/>
        <v>60.865671641791046</v>
      </c>
      <c r="Q2336" t="s">
        <v>8337</v>
      </c>
      <c r="R2336" t="s">
        <v>8353</v>
      </c>
      <c r="S2336" s="10">
        <f t="shared" si="182"/>
        <v>41918.670115740737</v>
      </c>
      <c r="T2336" s="11">
        <f t="shared" si="183"/>
        <v>41948.731944444444</v>
      </c>
      <c r="U2336">
        <f t="shared" si="184"/>
        <v>30</v>
      </c>
      <c r="W2336" s="20">
        <v>67</v>
      </c>
      <c r="X2336" s="18">
        <v>4078</v>
      </c>
      <c r="Y2336" s="5">
        <v>1.0195000000000001</v>
      </c>
    </row>
    <row r="2337" spans="1:25" ht="42.75" x14ac:dyDescent="0.4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20">
        <v>221</v>
      </c>
      <c r="M2337" t="b">
        <v>1</v>
      </c>
      <c r="N2337" t="s">
        <v>8298</v>
      </c>
      <c r="O2337" s="5">
        <f t="shared" si="180"/>
        <v>1.0227200000000001</v>
      </c>
      <c r="P2337" s="18">
        <f t="shared" si="181"/>
        <v>115.69230769230769</v>
      </c>
      <c r="Q2337" t="s">
        <v>8337</v>
      </c>
      <c r="R2337" t="s">
        <v>8353</v>
      </c>
      <c r="S2337" s="10">
        <f t="shared" si="182"/>
        <v>41771.572256944448</v>
      </c>
      <c r="T2337" s="11">
        <f t="shared" si="183"/>
        <v>41801.572256944448</v>
      </c>
      <c r="U2337">
        <f t="shared" si="184"/>
        <v>30</v>
      </c>
      <c r="W2337" s="20">
        <v>221</v>
      </c>
      <c r="X2337" s="18">
        <v>25568</v>
      </c>
      <c r="Y2337" s="5">
        <v>1.0227200000000001</v>
      </c>
    </row>
    <row r="2338" spans="1:25" ht="42.75" hidden="1" x14ac:dyDescent="0.4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20">
        <v>2165</v>
      </c>
      <c r="M2338" t="b">
        <v>1</v>
      </c>
      <c r="N2338" t="s">
        <v>8298</v>
      </c>
      <c r="O2338" s="5">
        <f t="shared" si="180"/>
        <v>5.2073254999999996</v>
      </c>
      <c r="P2338" s="18">
        <f t="shared" si="181"/>
        <v>48.104623556581984</v>
      </c>
      <c r="Q2338" t="s">
        <v>8337</v>
      </c>
      <c r="R2338" t="s">
        <v>8353</v>
      </c>
      <c r="S2338" s="10">
        <f t="shared" si="182"/>
        <v>41666.924710648149</v>
      </c>
      <c r="T2338" s="11">
        <f t="shared" si="183"/>
        <v>41706.924710648149</v>
      </c>
      <c r="U2338">
        <f t="shared" si="184"/>
        <v>40</v>
      </c>
      <c r="W2338" s="20">
        <v>2165</v>
      </c>
      <c r="X2338" s="18">
        <v>104146.51</v>
      </c>
      <c r="Y2338" s="5">
        <v>5.2073254999999996</v>
      </c>
    </row>
    <row r="2339" spans="1:25" ht="28.5" x14ac:dyDescent="0.4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20">
        <v>179</v>
      </c>
      <c r="M2339" t="b">
        <v>1</v>
      </c>
      <c r="N2339" t="s">
        <v>8298</v>
      </c>
      <c r="O2339" s="5">
        <f t="shared" si="180"/>
        <v>1.1065833333333333</v>
      </c>
      <c r="P2339" s="18">
        <f t="shared" si="181"/>
        <v>74.184357541899445</v>
      </c>
      <c r="Q2339" t="s">
        <v>8337</v>
      </c>
      <c r="R2339" t="s">
        <v>8353</v>
      </c>
      <c r="S2339" s="10">
        <f t="shared" si="182"/>
        <v>41786.640543981484</v>
      </c>
      <c r="T2339" s="11">
        <f t="shared" si="183"/>
        <v>41816.640543981484</v>
      </c>
      <c r="U2339">
        <f t="shared" si="184"/>
        <v>30</v>
      </c>
      <c r="W2339" s="20">
        <v>179</v>
      </c>
      <c r="X2339" s="18">
        <v>13279</v>
      </c>
      <c r="Y2339" s="5">
        <v>1.1065833333333333</v>
      </c>
    </row>
    <row r="2340" spans="1:25" ht="42.75" x14ac:dyDescent="0.4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20">
        <v>123</v>
      </c>
      <c r="M2340" t="b">
        <v>1</v>
      </c>
      <c r="N2340" t="s">
        <v>8298</v>
      </c>
      <c r="O2340" s="5">
        <f t="shared" si="180"/>
        <v>1.0114333333333334</v>
      </c>
      <c r="P2340" s="18">
        <f t="shared" si="181"/>
        <v>123.34552845528455</v>
      </c>
      <c r="Q2340" t="s">
        <v>8337</v>
      </c>
      <c r="R2340" t="s">
        <v>8353</v>
      </c>
      <c r="S2340" s="10">
        <f t="shared" si="182"/>
        <v>41789.896805555552</v>
      </c>
      <c r="T2340" s="11">
        <f t="shared" si="183"/>
        <v>41819.896805555552</v>
      </c>
      <c r="U2340">
        <f t="shared" si="184"/>
        <v>30</v>
      </c>
      <c r="W2340" s="20">
        <v>123</v>
      </c>
      <c r="X2340" s="18">
        <v>15171.5</v>
      </c>
      <c r="Y2340" s="5">
        <v>1.0114333333333334</v>
      </c>
    </row>
    <row r="2341" spans="1:25" ht="42.75" hidden="1" x14ac:dyDescent="0.4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20">
        <v>1104</v>
      </c>
      <c r="M2341" t="b">
        <v>1</v>
      </c>
      <c r="N2341" t="s">
        <v>8298</v>
      </c>
      <c r="O2341" s="5">
        <f t="shared" si="180"/>
        <v>2.9420799999999998</v>
      </c>
      <c r="P2341" s="18">
        <f t="shared" si="181"/>
        <v>66.623188405797094</v>
      </c>
      <c r="Q2341" t="s">
        <v>8337</v>
      </c>
      <c r="R2341" t="s">
        <v>8353</v>
      </c>
      <c r="S2341" s="10">
        <f t="shared" si="182"/>
        <v>42692.79987268518</v>
      </c>
      <c r="T2341" s="11">
        <f t="shared" si="183"/>
        <v>42723.332638888889</v>
      </c>
      <c r="U2341">
        <f t="shared" si="184"/>
        <v>31</v>
      </c>
      <c r="W2341" s="20">
        <v>1104</v>
      </c>
      <c r="X2341" s="18">
        <v>73552</v>
      </c>
      <c r="Y2341" s="5">
        <v>2.9420799999999998</v>
      </c>
    </row>
    <row r="2342" spans="1:25" ht="42.75" hidden="1" x14ac:dyDescent="0.4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20">
        <v>403</v>
      </c>
      <c r="M2342" t="b">
        <v>1</v>
      </c>
      <c r="N2342" t="s">
        <v>8298</v>
      </c>
      <c r="O2342" s="5">
        <f t="shared" si="180"/>
        <v>1.0577749999999999</v>
      </c>
      <c r="P2342" s="18">
        <f t="shared" si="181"/>
        <v>104.99007444168734</v>
      </c>
      <c r="Q2342" t="s">
        <v>8337</v>
      </c>
      <c r="R2342" t="s">
        <v>8353</v>
      </c>
      <c r="S2342" s="10">
        <f t="shared" si="182"/>
        <v>42643.642800925925</v>
      </c>
      <c r="T2342" s="11">
        <f t="shared" si="183"/>
        <v>42673.642800925925</v>
      </c>
      <c r="U2342">
        <f t="shared" si="184"/>
        <v>30</v>
      </c>
      <c r="W2342" s="20">
        <v>403</v>
      </c>
      <c r="X2342" s="18">
        <v>42311</v>
      </c>
      <c r="Y2342" s="5">
        <v>1.0577749999999999</v>
      </c>
    </row>
    <row r="2343" spans="1:25" ht="42.75" hidden="1" x14ac:dyDescent="0.4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20">
        <v>0</v>
      </c>
      <c r="M2343" t="b">
        <v>0</v>
      </c>
      <c r="N2343" t="s">
        <v>8272</v>
      </c>
      <c r="O2343" s="5">
        <f t="shared" si="180"/>
        <v>0</v>
      </c>
      <c r="P2343" s="18" t="e">
        <f t="shared" si="181"/>
        <v>#DIV/0!</v>
      </c>
      <c r="Q2343" t="s">
        <v>8320</v>
      </c>
      <c r="R2343" t="s">
        <v>8321</v>
      </c>
      <c r="S2343" s="10">
        <f t="shared" si="182"/>
        <v>42167.813703703709</v>
      </c>
      <c r="T2343" s="11">
        <f t="shared" si="183"/>
        <v>42197.813703703709</v>
      </c>
      <c r="U2343">
        <f t="shared" si="184"/>
        <v>30</v>
      </c>
      <c r="W2343" s="20">
        <v>0</v>
      </c>
      <c r="X2343" s="18">
        <v>0</v>
      </c>
      <c r="Y2343" s="5">
        <v>0</v>
      </c>
    </row>
    <row r="2344" spans="1:25" ht="42.75" hidden="1" x14ac:dyDescent="0.4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20">
        <v>0</v>
      </c>
      <c r="M2344" t="b">
        <v>0</v>
      </c>
      <c r="N2344" t="s">
        <v>8272</v>
      </c>
      <c r="O2344" s="5">
        <f t="shared" si="180"/>
        <v>0</v>
      </c>
      <c r="P2344" s="18" t="e">
        <f t="shared" si="181"/>
        <v>#DIV/0!</v>
      </c>
      <c r="Q2344" t="s">
        <v>8320</v>
      </c>
      <c r="R2344" t="s">
        <v>8321</v>
      </c>
      <c r="S2344" s="10">
        <f t="shared" si="182"/>
        <v>41897.702199074076</v>
      </c>
      <c r="T2344" s="11">
        <f t="shared" si="183"/>
        <v>41918.208333333336</v>
      </c>
      <c r="U2344">
        <f t="shared" si="184"/>
        <v>21</v>
      </c>
      <c r="W2344" s="20">
        <v>0</v>
      </c>
      <c r="X2344" s="18">
        <v>0</v>
      </c>
      <c r="Y2344" s="5">
        <v>0</v>
      </c>
    </row>
    <row r="2345" spans="1:25" ht="42.75" x14ac:dyDescent="0.4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20">
        <v>1</v>
      </c>
      <c r="M2345" t="b">
        <v>0</v>
      </c>
      <c r="N2345" t="s">
        <v>8272</v>
      </c>
      <c r="O2345" s="5">
        <f t="shared" si="180"/>
        <v>0.03</v>
      </c>
      <c r="P2345" s="18">
        <f t="shared" si="181"/>
        <v>300</v>
      </c>
      <c r="Q2345" t="s">
        <v>8320</v>
      </c>
      <c r="R2345" t="s">
        <v>8321</v>
      </c>
      <c r="S2345" s="10">
        <f t="shared" si="182"/>
        <v>42327.825289351851</v>
      </c>
      <c r="T2345" s="11">
        <f t="shared" si="183"/>
        <v>42377.82430555555</v>
      </c>
      <c r="U2345">
        <f t="shared" si="184"/>
        <v>50</v>
      </c>
      <c r="W2345" s="20">
        <v>1</v>
      </c>
      <c r="X2345" s="18">
        <v>300</v>
      </c>
      <c r="Y2345" s="5">
        <v>0.03</v>
      </c>
    </row>
    <row r="2346" spans="1:25" ht="42.75" hidden="1" x14ac:dyDescent="0.4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20">
        <v>1</v>
      </c>
      <c r="M2346" t="b">
        <v>0</v>
      </c>
      <c r="N2346" t="s">
        <v>8272</v>
      </c>
      <c r="O2346" s="5">
        <f t="shared" si="180"/>
        <v>1E-3</v>
      </c>
      <c r="P2346" s="18">
        <f t="shared" si="181"/>
        <v>1</v>
      </c>
      <c r="Q2346" t="s">
        <v>8320</v>
      </c>
      <c r="R2346" t="s">
        <v>8321</v>
      </c>
      <c r="S2346" s="10">
        <f t="shared" si="182"/>
        <v>42515.727650462963</v>
      </c>
      <c r="T2346" s="11">
        <f t="shared" si="183"/>
        <v>42545.727650462963</v>
      </c>
      <c r="U2346">
        <f t="shared" si="184"/>
        <v>30</v>
      </c>
      <c r="W2346" s="20">
        <v>1</v>
      </c>
      <c r="X2346" s="18">
        <v>1</v>
      </c>
      <c r="Y2346" s="5">
        <v>1E-3</v>
      </c>
    </row>
    <row r="2347" spans="1:25" ht="42.75" hidden="1" x14ac:dyDescent="0.4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20">
        <v>0</v>
      </c>
      <c r="M2347" t="b">
        <v>0</v>
      </c>
      <c r="N2347" t="s">
        <v>8272</v>
      </c>
      <c r="O2347" s="5">
        <f t="shared" si="180"/>
        <v>0</v>
      </c>
      <c r="P2347" s="18" t="e">
        <f t="shared" si="181"/>
        <v>#DIV/0!</v>
      </c>
      <c r="Q2347" t="s">
        <v>8320</v>
      </c>
      <c r="R2347" t="s">
        <v>8321</v>
      </c>
      <c r="S2347" s="10">
        <f t="shared" si="182"/>
        <v>42060.001805555556</v>
      </c>
      <c r="T2347" s="11">
        <f t="shared" si="183"/>
        <v>42094.985416666663</v>
      </c>
      <c r="U2347">
        <f t="shared" si="184"/>
        <v>34</v>
      </c>
      <c r="W2347" s="20">
        <v>0</v>
      </c>
      <c r="X2347" s="18">
        <v>0</v>
      </c>
      <c r="Y2347" s="5">
        <v>0</v>
      </c>
    </row>
    <row r="2348" spans="1:25" ht="42.75" hidden="1" x14ac:dyDescent="0.4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20">
        <v>3</v>
      </c>
      <c r="M2348" t="b">
        <v>0</v>
      </c>
      <c r="N2348" t="s">
        <v>8272</v>
      </c>
      <c r="O2348" s="5">
        <f t="shared" si="180"/>
        <v>6.4999999999999997E-4</v>
      </c>
      <c r="P2348" s="18">
        <f t="shared" si="181"/>
        <v>13</v>
      </c>
      <c r="Q2348" t="s">
        <v>8320</v>
      </c>
      <c r="R2348" t="s">
        <v>8321</v>
      </c>
      <c r="S2348" s="10">
        <f t="shared" si="182"/>
        <v>42615.79896990741</v>
      </c>
      <c r="T2348" s="11">
        <f t="shared" si="183"/>
        <v>42660.79896990741</v>
      </c>
      <c r="U2348">
        <f t="shared" si="184"/>
        <v>45</v>
      </c>
      <c r="W2348" s="20">
        <v>3</v>
      </c>
      <c r="X2348" s="18">
        <v>39</v>
      </c>
      <c r="Y2348" s="5">
        <v>6.4999999999999997E-4</v>
      </c>
    </row>
    <row r="2349" spans="1:25" ht="42.75" x14ac:dyDescent="0.4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20">
        <v>1</v>
      </c>
      <c r="M2349" t="b">
        <v>0</v>
      </c>
      <c r="N2349" t="s">
        <v>8272</v>
      </c>
      <c r="O2349" s="5">
        <f t="shared" si="180"/>
        <v>1.4999999999999999E-2</v>
      </c>
      <c r="P2349" s="18">
        <f t="shared" si="181"/>
        <v>15</v>
      </c>
      <c r="Q2349" t="s">
        <v>8320</v>
      </c>
      <c r="R2349" t="s">
        <v>8321</v>
      </c>
      <c r="S2349" s="10">
        <f t="shared" si="182"/>
        <v>42577.607361111113</v>
      </c>
      <c r="T2349" s="11">
        <f t="shared" si="183"/>
        <v>42607.607361111113</v>
      </c>
      <c r="U2349">
        <f t="shared" si="184"/>
        <v>30</v>
      </c>
      <c r="W2349" s="20">
        <v>1</v>
      </c>
      <c r="X2349" s="18">
        <v>15</v>
      </c>
      <c r="Y2349" s="5">
        <v>1.4999999999999999E-2</v>
      </c>
    </row>
    <row r="2350" spans="1:25" ht="42.75" hidden="1" x14ac:dyDescent="0.4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20">
        <v>5</v>
      </c>
      <c r="M2350" t="b">
        <v>0</v>
      </c>
      <c r="N2350" t="s">
        <v>8272</v>
      </c>
      <c r="O2350" s="5">
        <f t="shared" si="180"/>
        <v>3.8571428571428572E-3</v>
      </c>
      <c r="P2350" s="18">
        <f t="shared" si="181"/>
        <v>54</v>
      </c>
      <c r="Q2350" t="s">
        <v>8320</v>
      </c>
      <c r="R2350" t="s">
        <v>8321</v>
      </c>
      <c r="S2350" s="10">
        <f t="shared" si="182"/>
        <v>42360.932152777779</v>
      </c>
      <c r="T2350" s="11">
        <f t="shared" si="183"/>
        <v>42420.932152777779</v>
      </c>
      <c r="U2350">
        <f t="shared" si="184"/>
        <v>60</v>
      </c>
      <c r="W2350" s="20">
        <v>5</v>
      </c>
      <c r="X2350" s="18">
        <v>270</v>
      </c>
      <c r="Y2350" s="5">
        <v>3.8571428571428572E-3</v>
      </c>
    </row>
    <row r="2351" spans="1:25" ht="42.75" hidden="1" x14ac:dyDescent="0.4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20">
        <v>0</v>
      </c>
      <c r="M2351" t="b">
        <v>0</v>
      </c>
      <c r="N2351" t="s">
        <v>8272</v>
      </c>
      <c r="O2351" s="5">
        <f t="shared" si="180"/>
        <v>0</v>
      </c>
      <c r="P2351" s="18" t="e">
        <f t="shared" si="181"/>
        <v>#DIV/0!</v>
      </c>
      <c r="Q2351" t="s">
        <v>8320</v>
      </c>
      <c r="R2351" t="s">
        <v>8321</v>
      </c>
      <c r="S2351" s="10">
        <f t="shared" si="182"/>
        <v>42198.775787037041</v>
      </c>
      <c r="T2351" s="11">
        <f t="shared" si="183"/>
        <v>42227.775787037041</v>
      </c>
      <c r="U2351">
        <f t="shared" si="184"/>
        <v>29</v>
      </c>
      <c r="W2351" s="20">
        <v>0</v>
      </c>
      <c r="X2351" s="18">
        <v>0</v>
      </c>
      <c r="Y2351" s="5">
        <v>0</v>
      </c>
    </row>
    <row r="2352" spans="1:25" ht="42.75" hidden="1" x14ac:dyDescent="0.4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20">
        <v>0</v>
      </c>
      <c r="M2352" t="b">
        <v>0</v>
      </c>
      <c r="N2352" t="s">
        <v>8272</v>
      </c>
      <c r="O2352" s="5">
        <f t="shared" si="180"/>
        <v>0</v>
      </c>
      <c r="P2352" s="18" t="e">
        <f t="shared" si="181"/>
        <v>#DIV/0!</v>
      </c>
      <c r="Q2352" t="s">
        <v>8320</v>
      </c>
      <c r="R2352" t="s">
        <v>8321</v>
      </c>
      <c r="S2352" s="10">
        <f t="shared" si="182"/>
        <v>42708.842245370368</v>
      </c>
      <c r="T2352" s="11">
        <f t="shared" si="183"/>
        <v>42738.842245370368</v>
      </c>
      <c r="U2352">
        <f t="shared" si="184"/>
        <v>30</v>
      </c>
      <c r="W2352" s="20">
        <v>0</v>
      </c>
      <c r="X2352" s="18">
        <v>0</v>
      </c>
      <c r="Y2352" s="5">
        <v>0</v>
      </c>
    </row>
    <row r="2353" spans="1:25" ht="28.5" hidden="1" x14ac:dyDescent="0.4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20">
        <v>7</v>
      </c>
      <c r="M2353" t="b">
        <v>0</v>
      </c>
      <c r="N2353" t="s">
        <v>8272</v>
      </c>
      <c r="O2353" s="5">
        <f t="shared" si="180"/>
        <v>5.7142857142857143E-3</v>
      </c>
      <c r="P2353" s="18">
        <f t="shared" si="181"/>
        <v>15.428571428571429</v>
      </c>
      <c r="Q2353" t="s">
        <v>8320</v>
      </c>
      <c r="R2353" t="s">
        <v>8321</v>
      </c>
      <c r="S2353" s="10">
        <f t="shared" si="182"/>
        <v>42094.101145833338</v>
      </c>
      <c r="T2353" s="11">
        <f t="shared" si="183"/>
        <v>42124.101145833338</v>
      </c>
      <c r="U2353">
        <f t="shared" si="184"/>
        <v>30</v>
      </c>
      <c r="W2353" s="20">
        <v>7</v>
      </c>
      <c r="X2353" s="18">
        <v>108</v>
      </c>
      <c r="Y2353" s="5">
        <v>5.7142857142857143E-3</v>
      </c>
    </row>
    <row r="2354" spans="1:25" ht="42.75" hidden="1" x14ac:dyDescent="0.4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20">
        <v>0</v>
      </c>
      <c r="M2354" t="b">
        <v>0</v>
      </c>
      <c r="N2354" t="s">
        <v>8272</v>
      </c>
      <c r="O2354" s="5">
        <f t="shared" si="180"/>
        <v>0</v>
      </c>
      <c r="P2354" s="18" t="e">
        <f t="shared" si="181"/>
        <v>#DIV/0!</v>
      </c>
      <c r="Q2354" t="s">
        <v>8320</v>
      </c>
      <c r="R2354" t="s">
        <v>8321</v>
      </c>
      <c r="S2354" s="10">
        <f t="shared" si="182"/>
        <v>42101.633703703701</v>
      </c>
      <c r="T2354" s="11">
        <f t="shared" si="183"/>
        <v>42161.633703703701</v>
      </c>
      <c r="U2354">
        <f t="shared" si="184"/>
        <v>60</v>
      </c>
      <c r="W2354" s="20">
        <v>0</v>
      </c>
      <c r="X2354" s="18">
        <v>0</v>
      </c>
      <c r="Y2354" s="5">
        <v>0</v>
      </c>
    </row>
    <row r="2355" spans="1:25" ht="42.75" hidden="1" x14ac:dyDescent="0.4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20">
        <v>0</v>
      </c>
      <c r="M2355" t="b">
        <v>0</v>
      </c>
      <c r="N2355" t="s">
        <v>8272</v>
      </c>
      <c r="O2355" s="5">
        <f t="shared" si="180"/>
        <v>0</v>
      </c>
      <c r="P2355" s="18" t="e">
        <f t="shared" si="181"/>
        <v>#DIV/0!</v>
      </c>
      <c r="Q2355" t="s">
        <v>8320</v>
      </c>
      <c r="R2355" t="s">
        <v>8321</v>
      </c>
      <c r="S2355" s="10">
        <f t="shared" si="182"/>
        <v>42103.676180555558</v>
      </c>
      <c r="T2355" s="11">
        <f t="shared" si="183"/>
        <v>42115.676180555558</v>
      </c>
      <c r="U2355">
        <f t="shared" si="184"/>
        <v>12</v>
      </c>
      <c r="W2355" s="20">
        <v>0</v>
      </c>
      <c r="X2355" s="18">
        <v>0</v>
      </c>
      <c r="Y2355" s="5">
        <v>0</v>
      </c>
    </row>
    <row r="2356" spans="1:25" ht="42.75" hidden="1" x14ac:dyDescent="0.4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20">
        <v>1</v>
      </c>
      <c r="M2356" t="b">
        <v>0</v>
      </c>
      <c r="N2356" t="s">
        <v>8272</v>
      </c>
      <c r="O2356" s="5">
        <f t="shared" si="180"/>
        <v>7.1428571428571429E-4</v>
      </c>
      <c r="P2356" s="18">
        <f t="shared" si="181"/>
        <v>25</v>
      </c>
      <c r="Q2356" t="s">
        <v>8320</v>
      </c>
      <c r="R2356" t="s">
        <v>8321</v>
      </c>
      <c r="S2356" s="10">
        <f t="shared" si="182"/>
        <v>41954.722916666666</v>
      </c>
      <c r="T2356" s="11">
        <f t="shared" si="183"/>
        <v>42014.722916666666</v>
      </c>
      <c r="U2356">
        <f t="shared" si="184"/>
        <v>60</v>
      </c>
      <c r="W2356" s="20">
        <v>1</v>
      </c>
      <c r="X2356" s="18">
        <v>25</v>
      </c>
      <c r="Y2356" s="5">
        <v>7.1428571428571429E-4</v>
      </c>
    </row>
    <row r="2357" spans="1:25" ht="42.75" hidden="1" x14ac:dyDescent="0.4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20">
        <v>2</v>
      </c>
      <c r="M2357" t="b">
        <v>0</v>
      </c>
      <c r="N2357" t="s">
        <v>8272</v>
      </c>
      <c r="O2357" s="5">
        <f t="shared" si="180"/>
        <v>6.875E-3</v>
      </c>
      <c r="P2357" s="18">
        <f t="shared" si="181"/>
        <v>27.5</v>
      </c>
      <c r="Q2357" t="s">
        <v>8320</v>
      </c>
      <c r="R2357" t="s">
        <v>8321</v>
      </c>
      <c r="S2357" s="10">
        <f t="shared" si="182"/>
        <v>42096.918240740735</v>
      </c>
      <c r="T2357" s="11">
        <f t="shared" si="183"/>
        <v>42126.918240740735</v>
      </c>
      <c r="U2357">
        <f t="shared" si="184"/>
        <v>30</v>
      </c>
      <c r="W2357" s="20">
        <v>2</v>
      </c>
      <c r="X2357" s="18">
        <v>55</v>
      </c>
      <c r="Y2357" s="5">
        <v>6.875E-3</v>
      </c>
    </row>
    <row r="2358" spans="1:25" ht="28.5" hidden="1" x14ac:dyDescent="0.4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20">
        <v>0</v>
      </c>
      <c r="M2358" t="b">
        <v>0</v>
      </c>
      <c r="N2358" t="s">
        <v>8272</v>
      </c>
      <c r="O2358" s="5">
        <f t="shared" si="180"/>
        <v>0</v>
      </c>
      <c r="P2358" s="18" t="e">
        <f t="shared" si="181"/>
        <v>#DIV/0!</v>
      </c>
      <c r="Q2358" t="s">
        <v>8320</v>
      </c>
      <c r="R2358" t="s">
        <v>8321</v>
      </c>
      <c r="S2358" s="10">
        <f t="shared" si="182"/>
        <v>42130.78361111111</v>
      </c>
      <c r="T2358" s="11">
        <f t="shared" si="183"/>
        <v>42160.78361111111</v>
      </c>
      <c r="U2358">
        <f t="shared" si="184"/>
        <v>30</v>
      </c>
      <c r="W2358" s="20">
        <v>0</v>
      </c>
      <c r="X2358" s="18">
        <v>0</v>
      </c>
      <c r="Y2358" s="5">
        <v>0</v>
      </c>
    </row>
    <row r="2359" spans="1:25" ht="28.5" hidden="1" x14ac:dyDescent="0.4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20">
        <v>0</v>
      </c>
      <c r="M2359" t="b">
        <v>0</v>
      </c>
      <c r="N2359" t="s">
        <v>8272</v>
      </c>
      <c r="O2359" s="5">
        <f t="shared" si="180"/>
        <v>0</v>
      </c>
      <c r="P2359" s="18" t="e">
        <f t="shared" si="181"/>
        <v>#DIV/0!</v>
      </c>
      <c r="Q2359" t="s">
        <v>8320</v>
      </c>
      <c r="R2359" t="s">
        <v>8321</v>
      </c>
      <c r="S2359" s="10">
        <f t="shared" si="182"/>
        <v>42264.620115740734</v>
      </c>
      <c r="T2359" s="11">
        <f t="shared" si="183"/>
        <v>42294.620115740734</v>
      </c>
      <c r="U2359">
        <f t="shared" si="184"/>
        <v>30</v>
      </c>
      <c r="W2359" s="20">
        <v>0</v>
      </c>
      <c r="X2359" s="18">
        <v>0</v>
      </c>
      <c r="Y2359" s="5">
        <v>0</v>
      </c>
    </row>
    <row r="2360" spans="1:25" ht="42.75" hidden="1" x14ac:dyDescent="0.4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20">
        <v>0</v>
      </c>
      <c r="M2360" t="b">
        <v>0</v>
      </c>
      <c r="N2360" t="s">
        <v>8272</v>
      </c>
      <c r="O2360" s="5">
        <f t="shared" si="180"/>
        <v>0</v>
      </c>
      <c r="P2360" s="18" t="e">
        <f t="shared" si="181"/>
        <v>#DIV/0!</v>
      </c>
      <c r="Q2360" t="s">
        <v>8320</v>
      </c>
      <c r="R2360" t="s">
        <v>8321</v>
      </c>
      <c r="S2360" s="10">
        <f t="shared" si="182"/>
        <v>41978.930972222224</v>
      </c>
      <c r="T2360" s="11">
        <f t="shared" si="183"/>
        <v>42035.027083333334</v>
      </c>
      <c r="U2360">
        <f t="shared" si="184"/>
        <v>57</v>
      </c>
      <c r="W2360" s="20">
        <v>0</v>
      </c>
      <c r="X2360" s="18">
        <v>0</v>
      </c>
      <c r="Y2360" s="5">
        <v>0</v>
      </c>
    </row>
    <row r="2361" spans="1:25" ht="42.75" x14ac:dyDescent="0.4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20">
        <v>3</v>
      </c>
      <c r="M2361" t="b">
        <v>0</v>
      </c>
      <c r="N2361" t="s">
        <v>8272</v>
      </c>
      <c r="O2361" s="5">
        <f t="shared" si="180"/>
        <v>0.14680000000000001</v>
      </c>
      <c r="P2361" s="18">
        <f t="shared" si="181"/>
        <v>367</v>
      </c>
      <c r="Q2361" t="s">
        <v>8320</v>
      </c>
      <c r="R2361" t="s">
        <v>8321</v>
      </c>
      <c r="S2361" s="10">
        <f t="shared" si="182"/>
        <v>42159.649583333332</v>
      </c>
      <c r="T2361" s="11">
        <f t="shared" si="183"/>
        <v>42219.649583333332</v>
      </c>
      <c r="U2361">
        <f t="shared" si="184"/>
        <v>60</v>
      </c>
      <c r="W2361" s="20">
        <v>3</v>
      </c>
      <c r="X2361" s="18">
        <v>1101</v>
      </c>
      <c r="Y2361" s="5">
        <v>0.14680000000000001</v>
      </c>
    </row>
    <row r="2362" spans="1:25" ht="42.75" hidden="1" x14ac:dyDescent="0.4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20">
        <v>1</v>
      </c>
      <c r="M2362" t="b">
        <v>0</v>
      </c>
      <c r="N2362" t="s">
        <v>8272</v>
      </c>
      <c r="O2362" s="5">
        <f t="shared" si="180"/>
        <v>4.0000000000000002E-4</v>
      </c>
      <c r="P2362" s="18">
        <f t="shared" si="181"/>
        <v>2</v>
      </c>
      <c r="Q2362" t="s">
        <v>8320</v>
      </c>
      <c r="R2362" t="s">
        <v>8321</v>
      </c>
      <c r="S2362" s="10">
        <f t="shared" si="182"/>
        <v>42377.70694444445</v>
      </c>
      <c r="T2362" s="11">
        <f t="shared" si="183"/>
        <v>42407.70694444445</v>
      </c>
      <c r="U2362">
        <f t="shared" si="184"/>
        <v>30</v>
      </c>
      <c r="W2362" s="20">
        <v>1</v>
      </c>
      <c r="X2362" s="18">
        <v>2</v>
      </c>
      <c r="Y2362" s="5">
        <v>4.0000000000000002E-4</v>
      </c>
    </row>
    <row r="2363" spans="1:25" ht="42.75" hidden="1" x14ac:dyDescent="0.4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20">
        <v>0</v>
      </c>
      <c r="M2363" t="b">
        <v>0</v>
      </c>
      <c r="N2363" t="s">
        <v>8272</v>
      </c>
      <c r="O2363" s="5">
        <f t="shared" si="180"/>
        <v>0</v>
      </c>
      <c r="P2363" s="18" t="e">
        <f t="shared" si="181"/>
        <v>#DIV/0!</v>
      </c>
      <c r="Q2363" t="s">
        <v>8320</v>
      </c>
      <c r="R2363" t="s">
        <v>8321</v>
      </c>
      <c r="S2363" s="10">
        <f t="shared" si="182"/>
        <v>42466.858888888892</v>
      </c>
      <c r="T2363" s="11">
        <f t="shared" si="183"/>
        <v>42490.916666666672</v>
      </c>
      <c r="U2363">
        <f t="shared" si="184"/>
        <v>24</v>
      </c>
      <c r="W2363" s="20">
        <v>0</v>
      </c>
      <c r="X2363" s="18">
        <v>0</v>
      </c>
      <c r="Y2363" s="5">
        <v>0</v>
      </c>
    </row>
    <row r="2364" spans="1:25" ht="42.75" x14ac:dyDescent="0.4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20">
        <v>2</v>
      </c>
      <c r="M2364" t="b">
        <v>0</v>
      </c>
      <c r="N2364" t="s">
        <v>8272</v>
      </c>
      <c r="O2364" s="5">
        <f t="shared" si="180"/>
        <v>0.2857142857142857</v>
      </c>
      <c r="P2364" s="18">
        <f t="shared" si="181"/>
        <v>60</v>
      </c>
      <c r="Q2364" t="s">
        <v>8320</v>
      </c>
      <c r="R2364" t="s">
        <v>8321</v>
      </c>
      <c r="S2364" s="10">
        <f t="shared" si="182"/>
        <v>41954.688310185185</v>
      </c>
      <c r="T2364" s="11">
        <f t="shared" si="183"/>
        <v>41984.688310185185</v>
      </c>
      <c r="U2364">
        <f t="shared" si="184"/>
        <v>30</v>
      </c>
      <c r="W2364" s="20">
        <v>2</v>
      </c>
      <c r="X2364" s="18">
        <v>120</v>
      </c>
      <c r="Y2364" s="5">
        <v>0.2857142857142857</v>
      </c>
    </row>
    <row r="2365" spans="1:25" ht="42.75" hidden="1" x14ac:dyDescent="0.4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20">
        <v>0</v>
      </c>
      <c r="M2365" t="b">
        <v>0</v>
      </c>
      <c r="N2365" t="s">
        <v>8272</v>
      </c>
      <c r="O2365" s="5">
        <f t="shared" si="180"/>
        <v>0</v>
      </c>
      <c r="P2365" s="18" t="e">
        <f t="shared" si="181"/>
        <v>#DIV/0!</v>
      </c>
      <c r="Q2365" t="s">
        <v>8320</v>
      </c>
      <c r="R2365" t="s">
        <v>8321</v>
      </c>
      <c r="S2365" s="10">
        <f t="shared" si="182"/>
        <v>42322.011574074073</v>
      </c>
      <c r="T2365" s="11">
        <f t="shared" si="183"/>
        <v>42367.011574074073</v>
      </c>
      <c r="U2365">
        <f t="shared" si="184"/>
        <v>45</v>
      </c>
      <c r="W2365" s="20">
        <v>0</v>
      </c>
      <c r="X2365" s="18">
        <v>0</v>
      </c>
      <c r="Y2365" s="5">
        <v>0</v>
      </c>
    </row>
    <row r="2366" spans="1:25" ht="28.5" hidden="1" x14ac:dyDescent="0.4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20">
        <v>0</v>
      </c>
      <c r="M2366" t="b">
        <v>0</v>
      </c>
      <c r="N2366" t="s">
        <v>8272</v>
      </c>
      <c r="O2366" s="5">
        <f t="shared" si="180"/>
        <v>0</v>
      </c>
      <c r="P2366" s="18" t="e">
        <f t="shared" si="181"/>
        <v>#DIV/0!</v>
      </c>
      <c r="Q2366" t="s">
        <v>8320</v>
      </c>
      <c r="R2366" t="s">
        <v>8321</v>
      </c>
      <c r="S2366" s="10">
        <f t="shared" si="182"/>
        <v>42248.934675925921</v>
      </c>
      <c r="T2366" s="11">
        <f t="shared" si="183"/>
        <v>42303.934675925921</v>
      </c>
      <c r="U2366">
        <f t="shared" si="184"/>
        <v>55</v>
      </c>
      <c r="W2366" s="20">
        <v>0</v>
      </c>
      <c r="X2366" s="18">
        <v>0</v>
      </c>
      <c r="Y2366" s="5">
        <v>0</v>
      </c>
    </row>
    <row r="2367" spans="1:25" ht="42.75" hidden="1" x14ac:dyDescent="0.4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20">
        <v>0</v>
      </c>
      <c r="M2367" t="b">
        <v>0</v>
      </c>
      <c r="N2367" t="s">
        <v>8272</v>
      </c>
      <c r="O2367" s="5">
        <f t="shared" si="180"/>
        <v>0</v>
      </c>
      <c r="P2367" s="18" t="e">
        <f t="shared" si="181"/>
        <v>#DIV/0!</v>
      </c>
      <c r="Q2367" t="s">
        <v>8320</v>
      </c>
      <c r="R2367" t="s">
        <v>8321</v>
      </c>
      <c r="S2367" s="10">
        <f t="shared" si="182"/>
        <v>42346.736400462964</v>
      </c>
      <c r="T2367" s="11">
        <f t="shared" si="183"/>
        <v>42386.958333333328</v>
      </c>
      <c r="U2367">
        <f t="shared" si="184"/>
        <v>40</v>
      </c>
      <c r="W2367" s="20">
        <v>0</v>
      </c>
      <c r="X2367" s="18">
        <v>0</v>
      </c>
      <c r="Y2367" s="5">
        <v>0</v>
      </c>
    </row>
    <row r="2368" spans="1:25" ht="42.75" x14ac:dyDescent="0.4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20">
        <v>27</v>
      </c>
      <c r="M2368" t="b">
        <v>0</v>
      </c>
      <c r="N2368" t="s">
        <v>8272</v>
      </c>
      <c r="O2368" s="5">
        <f t="shared" si="180"/>
        <v>0.1052</v>
      </c>
      <c r="P2368" s="18">
        <f t="shared" si="181"/>
        <v>97.407407407407405</v>
      </c>
      <c r="Q2368" t="s">
        <v>8320</v>
      </c>
      <c r="R2368" t="s">
        <v>8321</v>
      </c>
      <c r="S2368" s="10">
        <f t="shared" si="182"/>
        <v>42268.531631944439</v>
      </c>
      <c r="T2368" s="11">
        <f t="shared" si="183"/>
        <v>42298.531631944439</v>
      </c>
      <c r="U2368">
        <f t="shared" si="184"/>
        <v>30</v>
      </c>
      <c r="W2368" s="20">
        <v>27</v>
      </c>
      <c r="X2368" s="18">
        <v>2630</v>
      </c>
      <c r="Y2368" s="5">
        <v>0.1052</v>
      </c>
    </row>
    <row r="2369" spans="1:25" ht="42.75" x14ac:dyDescent="0.4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20">
        <v>14</v>
      </c>
      <c r="M2369" t="b">
        <v>0</v>
      </c>
      <c r="N2369" t="s">
        <v>8272</v>
      </c>
      <c r="O2369" s="5">
        <f t="shared" si="180"/>
        <v>1.34E-2</v>
      </c>
      <c r="P2369" s="18">
        <f t="shared" si="181"/>
        <v>47.857142857142854</v>
      </c>
      <c r="Q2369" t="s">
        <v>8320</v>
      </c>
      <c r="R2369" t="s">
        <v>8321</v>
      </c>
      <c r="S2369" s="10">
        <f t="shared" si="182"/>
        <v>42425.970092592594</v>
      </c>
      <c r="T2369" s="11">
        <f t="shared" si="183"/>
        <v>42485.928425925929</v>
      </c>
      <c r="U2369">
        <f t="shared" si="184"/>
        <v>60</v>
      </c>
      <c r="W2369" s="20">
        <v>14</v>
      </c>
      <c r="X2369" s="18">
        <v>670</v>
      </c>
      <c r="Y2369" s="5">
        <v>1.34E-2</v>
      </c>
    </row>
    <row r="2370" spans="1:25" ht="42.75" hidden="1" x14ac:dyDescent="0.4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20">
        <v>2</v>
      </c>
      <c r="M2370" t="b">
        <v>0</v>
      </c>
      <c r="N2370" t="s">
        <v>8272</v>
      </c>
      <c r="O2370" s="5">
        <f t="shared" si="180"/>
        <v>2.5000000000000001E-3</v>
      </c>
      <c r="P2370" s="18">
        <f t="shared" si="181"/>
        <v>50</v>
      </c>
      <c r="Q2370" t="s">
        <v>8320</v>
      </c>
      <c r="R2370" t="s">
        <v>8321</v>
      </c>
      <c r="S2370" s="10">
        <f t="shared" si="182"/>
        <v>42063.721817129626</v>
      </c>
      <c r="T2370" s="11">
        <f t="shared" si="183"/>
        <v>42108.680150462969</v>
      </c>
      <c r="U2370">
        <f t="shared" si="184"/>
        <v>45</v>
      </c>
      <c r="W2370" s="20">
        <v>2</v>
      </c>
      <c r="X2370" s="18">
        <v>100</v>
      </c>
      <c r="Y2370" s="5">
        <v>2.5000000000000001E-3</v>
      </c>
    </row>
    <row r="2371" spans="1:25" ht="42.75" hidden="1" x14ac:dyDescent="0.4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20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18" t="e">
        <f t="shared" ref="P2371:P2434" si="186">E2371/L2371</f>
        <v>#DIV/0!</v>
      </c>
      <c r="Q2371" t="s">
        <v>8320</v>
      </c>
      <c r="R2371" t="s">
        <v>8321</v>
      </c>
      <c r="S2371" s="10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_xlfn.DAYS(T2371,S2371)</f>
        <v>30</v>
      </c>
      <c r="W2371" s="20">
        <v>0</v>
      </c>
      <c r="X2371" s="18">
        <v>0</v>
      </c>
      <c r="Y2371" s="5">
        <v>0</v>
      </c>
    </row>
    <row r="2372" spans="1:25" ht="42.75" hidden="1" x14ac:dyDescent="0.4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20">
        <v>4</v>
      </c>
      <c r="M2372" t="b">
        <v>0</v>
      </c>
      <c r="N2372" t="s">
        <v>8272</v>
      </c>
      <c r="O2372" s="5">
        <f t="shared" si="185"/>
        <v>3.2799999999999999E-3</v>
      </c>
      <c r="P2372" s="18">
        <f t="shared" si="186"/>
        <v>20.5</v>
      </c>
      <c r="Q2372" t="s">
        <v>8320</v>
      </c>
      <c r="R2372" t="s">
        <v>8321</v>
      </c>
      <c r="S2372" s="10">
        <f t="shared" si="187"/>
        <v>41961.18913194444</v>
      </c>
      <c r="T2372" s="11">
        <f t="shared" si="188"/>
        <v>41991.18913194444</v>
      </c>
      <c r="U2372">
        <f t="shared" si="189"/>
        <v>30</v>
      </c>
      <c r="W2372" s="20">
        <v>4</v>
      </c>
      <c r="X2372" s="18">
        <v>82</v>
      </c>
      <c r="Y2372" s="5">
        <v>3.2799999999999999E-3</v>
      </c>
    </row>
    <row r="2373" spans="1:25" ht="42.75" hidden="1" x14ac:dyDescent="0.4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20">
        <v>0</v>
      </c>
      <c r="M2373" t="b">
        <v>0</v>
      </c>
      <c r="N2373" t="s">
        <v>8272</v>
      </c>
      <c r="O2373" s="5">
        <f t="shared" si="185"/>
        <v>0</v>
      </c>
      <c r="P2373" s="18" t="e">
        <f t="shared" si="186"/>
        <v>#DIV/0!</v>
      </c>
      <c r="Q2373" t="s">
        <v>8320</v>
      </c>
      <c r="R2373" t="s">
        <v>8321</v>
      </c>
      <c r="S2373" s="10">
        <f t="shared" si="187"/>
        <v>42150.777731481481</v>
      </c>
      <c r="T2373" s="11">
        <f t="shared" si="188"/>
        <v>42180.777731481481</v>
      </c>
      <c r="U2373">
        <f t="shared" si="189"/>
        <v>30</v>
      </c>
      <c r="W2373" s="20">
        <v>0</v>
      </c>
      <c r="X2373" s="18">
        <v>0</v>
      </c>
      <c r="Y2373" s="5">
        <v>0</v>
      </c>
    </row>
    <row r="2374" spans="1:25" ht="42.75" x14ac:dyDescent="0.4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20">
        <v>6</v>
      </c>
      <c r="M2374" t="b">
        <v>0</v>
      </c>
      <c r="N2374" t="s">
        <v>8272</v>
      </c>
      <c r="O2374" s="5">
        <f t="shared" si="185"/>
        <v>3.272727272727273E-2</v>
      </c>
      <c r="P2374" s="18">
        <f t="shared" si="186"/>
        <v>30</v>
      </c>
      <c r="Q2374" t="s">
        <v>8320</v>
      </c>
      <c r="R2374" t="s">
        <v>8321</v>
      </c>
      <c r="S2374" s="10">
        <f t="shared" si="187"/>
        <v>42088.069108796291</v>
      </c>
      <c r="T2374" s="11">
        <f t="shared" si="188"/>
        <v>42118.069108796291</v>
      </c>
      <c r="U2374">
        <f t="shared" si="189"/>
        <v>30</v>
      </c>
      <c r="W2374" s="20">
        <v>6</v>
      </c>
      <c r="X2374" s="18">
        <v>180</v>
      </c>
      <c r="Y2374" s="5">
        <v>3.272727272727273E-2</v>
      </c>
    </row>
    <row r="2375" spans="1:25" ht="28.5" hidden="1" x14ac:dyDescent="0.4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20">
        <v>1</v>
      </c>
      <c r="M2375" t="b">
        <v>0</v>
      </c>
      <c r="N2375" t="s">
        <v>8272</v>
      </c>
      <c r="O2375" s="5">
        <f t="shared" si="185"/>
        <v>5.8823529411764708E-5</v>
      </c>
      <c r="P2375" s="18">
        <f t="shared" si="186"/>
        <v>50</v>
      </c>
      <c r="Q2375" t="s">
        <v>8320</v>
      </c>
      <c r="R2375" t="s">
        <v>8321</v>
      </c>
      <c r="S2375" s="10">
        <f t="shared" si="187"/>
        <v>42215.662314814821</v>
      </c>
      <c r="T2375" s="11">
        <f t="shared" si="188"/>
        <v>42245.662314814821</v>
      </c>
      <c r="U2375">
        <f t="shared" si="189"/>
        <v>30</v>
      </c>
      <c r="W2375" s="20">
        <v>1</v>
      </c>
      <c r="X2375" s="18">
        <v>50</v>
      </c>
      <c r="Y2375" s="5">
        <v>5.8823529411764708E-5</v>
      </c>
    </row>
    <row r="2376" spans="1:25" ht="42.75" hidden="1" x14ac:dyDescent="0.4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20">
        <v>1</v>
      </c>
      <c r="M2376" t="b">
        <v>0</v>
      </c>
      <c r="N2376" t="s">
        <v>8272</v>
      </c>
      <c r="O2376" s="5">
        <f t="shared" si="185"/>
        <v>4.5454545454545455E-4</v>
      </c>
      <c r="P2376" s="18">
        <f t="shared" si="186"/>
        <v>10</v>
      </c>
      <c r="Q2376" t="s">
        <v>8320</v>
      </c>
      <c r="R2376" t="s">
        <v>8321</v>
      </c>
      <c r="S2376" s="10">
        <f t="shared" si="187"/>
        <v>42017.843287037031</v>
      </c>
      <c r="T2376" s="11">
        <f t="shared" si="188"/>
        <v>42047.843287037031</v>
      </c>
      <c r="U2376">
        <f t="shared" si="189"/>
        <v>30</v>
      </c>
      <c r="W2376" s="20">
        <v>1</v>
      </c>
      <c r="X2376" s="18">
        <v>10</v>
      </c>
      <c r="Y2376" s="5">
        <v>4.5454545454545455E-4</v>
      </c>
    </row>
    <row r="2377" spans="1:25" ht="42.75" hidden="1" x14ac:dyDescent="0.4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20">
        <v>0</v>
      </c>
      <c r="M2377" t="b">
        <v>0</v>
      </c>
      <c r="N2377" t="s">
        <v>8272</v>
      </c>
      <c r="O2377" s="5">
        <f t="shared" si="185"/>
        <v>0</v>
      </c>
      <c r="P2377" s="18" t="e">
        <f t="shared" si="186"/>
        <v>#DIV/0!</v>
      </c>
      <c r="Q2377" t="s">
        <v>8320</v>
      </c>
      <c r="R2377" t="s">
        <v>8321</v>
      </c>
      <c r="S2377" s="10">
        <f t="shared" si="187"/>
        <v>42592.836076388892</v>
      </c>
      <c r="T2377" s="11">
        <f t="shared" si="188"/>
        <v>42622.836076388892</v>
      </c>
      <c r="U2377">
        <f t="shared" si="189"/>
        <v>30</v>
      </c>
      <c r="W2377" s="20">
        <v>0</v>
      </c>
      <c r="X2377" s="18">
        <v>0</v>
      </c>
      <c r="Y2377" s="5">
        <v>0</v>
      </c>
    </row>
    <row r="2378" spans="1:25" ht="42.75" x14ac:dyDescent="0.4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20">
        <v>4</v>
      </c>
      <c r="M2378" t="b">
        <v>0</v>
      </c>
      <c r="N2378" t="s">
        <v>8272</v>
      </c>
      <c r="O2378" s="5">
        <f t="shared" si="185"/>
        <v>0.10877666666666666</v>
      </c>
      <c r="P2378" s="18">
        <f t="shared" si="186"/>
        <v>81.582499999999996</v>
      </c>
      <c r="Q2378" t="s">
        <v>8320</v>
      </c>
      <c r="R2378" t="s">
        <v>8321</v>
      </c>
      <c r="S2378" s="10">
        <f t="shared" si="187"/>
        <v>42318.925532407404</v>
      </c>
      <c r="T2378" s="11">
        <f t="shared" si="188"/>
        <v>42348.925532407404</v>
      </c>
      <c r="U2378">
        <f t="shared" si="189"/>
        <v>30</v>
      </c>
      <c r="W2378" s="20">
        <v>4</v>
      </c>
      <c r="X2378" s="18">
        <v>326.33</v>
      </c>
      <c r="Y2378" s="5">
        <v>0.10877666666666666</v>
      </c>
    </row>
    <row r="2379" spans="1:25" ht="42.75" hidden="1" x14ac:dyDescent="0.4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20">
        <v>0</v>
      </c>
      <c r="M2379" t="b">
        <v>0</v>
      </c>
      <c r="N2379" t="s">
        <v>8272</v>
      </c>
      <c r="O2379" s="5">
        <f t="shared" si="185"/>
        <v>0</v>
      </c>
      <c r="P2379" s="18" t="e">
        <f t="shared" si="186"/>
        <v>#DIV/0!</v>
      </c>
      <c r="Q2379" t="s">
        <v>8320</v>
      </c>
      <c r="R2379" t="s">
        <v>8321</v>
      </c>
      <c r="S2379" s="10">
        <f t="shared" si="187"/>
        <v>42669.870173611111</v>
      </c>
      <c r="T2379" s="11">
        <f t="shared" si="188"/>
        <v>42699.911840277782</v>
      </c>
      <c r="U2379">
        <f t="shared" si="189"/>
        <v>30</v>
      </c>
      <c r="W2379" s="20">
        <v>0</v>
      </c>
      <c r="X2379" s="18">
        <v>0</v>
      </c>
      <c r="Y2379" s="5">
        <v>0</v>
      </c>
    </row>
    <row r="2380" spans="1:25" ht="28.5" hidden="1" x14ac:dyDescent="0.4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20">
        <v>0</v>
      </c>
      <c r="M2380" t="b">
        <v>0</v>
      </c>
      <c r="N2380" t="s">
        <v>8272</v>
      </c>
      <c r="O2380" s="5">
        <f t="shared" si="185"/>
        <v>0</v>
      </c>
      <c r="P2380" s="18" t="e">
        <f t="shared" si="186"/>
        <v>#DIV/0!</v>
      </c>
      <c r="Q2380" t="s">
        <v>8320</v>
      </c>
      <c r="R2380" t="s">
        <v>8321</v>
      </c>
      <c r="S2380" s="10">
        <f t="shared" si="187"/>
        <v>42213.013078703705</v>
      </c>
      <c r="T2380" s="11">
        <f t="shared" si="188"/>
        <v>42242.013078703705</v>
      </c>
      <c r="U2380">
        <f t="shared" si="189"/>
        <v>29</v>
      </c>
      <c r="W2380" s="20">
        <v>0</v>
      </c>
      <c r="X2380" s="18">
        <v>0</v>
      </c>
      <c r="Y2380" s="5">
        <v>0</v>
      </c>
    </row>
    <row r="2381" spans="1:25" ht="28.5" hidden="1" x14ac:dyDescent="0.4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20">
        <v>0</v>
      </c>
      <c r="M2381" t="b">
        <v>0</v>
      </c>
      <c r="N2381" t="s">
        <v>8272</v>
      </c>
      <c r="O2381" s="5">
        <f t="shared" si="185"/>
        <v>0</v>
      </c>
      <c r="P2381" s="18" t="e">
        <f t="shared" si="186"/>
        <v>#DIV/0!</v>
      </c>
      <c r="Q2381" t="s">
        <v>8320</v>
      </c>
      <c r="R2381" t="s">
        <v>8321</v>
      </c>
      <c r="S2381" s="10">
        <f t="shared" si="187"/>
        <v>42237.016388888893</v>
      </c>
      <c r="T2381" s="11">
        <f t="shared" si="188"/>
        <v>42282.016388888893</v>
      </c>
      <c r="U2381">
        <f t="shared" si="189"/>
        <v>45</v>
      </c>
      <c r="W2381" s="20">
        <v>0</v>
      </c>
      <c r="X2381" s="18">
        <v>0</v>
      </c>
      <c r="Y2381" s="5">
        <v>0</v>
      </c>
    </row>
    <row r="2382" spans="1:25" ht="42.75" hidden="1" x14ac:dyDescent="0.4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20">
        <v>3</v>
      </c>
      <c r="M2382" t="b">
        <v>0</v>
      </c>
      <c r="N2382" t="s">
        <v>8272</v>
      </c>
      <c r="O2382" s="5">
        <f t="shared" si="185"/>
        <v>3.6666666666666666E-3</v>
      </c>
      <c r="P2382" s="18">
        <f t="shared" si="186"/>
        <v>18.333333333333332</v>
      </c>
      <c r="Q2382" t="s">
        <v>8320</v>
      </c>
      <c r="R2382" t="s">
        <v>8321</v>
      </c>
      <c r="S2382" s="10">
        <f t="shared" si="187"/>
        <v>42248.793310185181</v>
      </c>
      <c r="T2382" s="11">
        <f t="shared" si="188"/>
        <v>42278.793310185181</v>
      </c>
      <c r="U2382">
        <f t="shared" si="189"/>
        <v>30</v>
      </c>
      <c r="W2382" s="20">
        <v>3</v>
      </c>
      <c r="X2382" s="18">
        <v>55</v>
      </c>
      <c r="Y2382" s="5">
        <v>3.6666666666666666E-3</v>
      </c>
    </row>
    <row r="2383" spans="1:25" ht="42.75" x14ac:dyDescent="0.4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20">
        <v>7</v>
      </c>
      <c r="M2383" t="b">
        <v>0</v>
      </c>
      <c r="N2383" t="s">
        <v>8272</v>
      </c>
      <c r="O2383" s="5">
        <f t="shared" si="185"/>
        <v>1.8193398957730169E-2</v>
      </c>
      <c r="P2383" s="18">
        <f t="shared" si="186"/>
        <v>224.42857142857142</v>
      </c>
      <c r="Q2383" t="s">
        <v>8320</v>
      </c>
      <c r="R2383" t="s">
        <v>8321</v>
      </c>
      <c r="S2383" s="10">
        <f t="shared" si="187"/>
        <v>42074.935740740737</v>
      </c>
      <c r="T2383" s="11">
        <f t="shared" si="188"/>
        <v>42104.935740740737</v>
      </c>
      <c r="U2383">
        <f t="shared" si="189"/>
        <v>30</v>
      </c>
      <c r="W2383" s="20">
        <v>7</v>
      </c>
      <c r="X2383" s="18">
        <v>1571</v>
      </c>
      <c r="Y2383" s="5">
        <v>1.8193398957730169E-2</v>
      </c>
    </row>
    <row r="2384" spans="1:25" ht="57" x14ac:dyDescent="0.4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20">
        <v>2</v>
      </c>
      <c r="M2384" t="b">
        <v>0</v>
      </c>
      <c r="N2384" t="s">
        <v>8272</v>
      </c>
      <c r="O2384" s="5">
        <f t="shared" si="185"/>
        <v>2.5000000000000001E-2</v>
      </c>
      <c r="P2384" s="18">
        <f t="shared" si="186"/>
        <v>37.5</v>
      </c>
      <c r="Q2384" t="s">
        <v>8320</v>
      </c>
      <c r="R2384" t="s">
        <v>8321</v>
      </c>
      <c r="S2384" s="10">
        <f t="shared" si="187"/>
        <v>42195.187534722223</v>
      </c>
      <c r="T2384" s="11">
        <f t="shared" si="188"/>
        <v>42220.187534722223</v>
      </c>
      <c r="U2384">
        <f t="shared" si="189"/>
        <v>25</v>
      </c>
      <c r="W2384" s="20">
        <v>2</v>
      </c>
      <c r="X2384" s="18">
        <v>75</v>
      </c>
      <c r="Y2384" s="5">
        <v>2.5000000000000001E-2</v>
      </c>
    </row>
    <row r="2385" spans="1:25" ht="42.75" x14ac:dyDescent="0.4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20">
        <v>3</v>
      </c>
      <c r="M2385" t="b">
        <v>0</v>
      </c>
      <c r="N2385" t="s">
        <v>8272</v>
      </c>
      <c r="O2385" s="5">
        <f t="shared" si="185"/>
        <v>4.3499999999999997E-2</v>
      </c>
      <c r="P2385" s="18">
        <f t="shared" si="186"/>
        <v>145</v>
      </c>
      <c r="Q2385" t="s">
        <v>8320</v>
      </c>
      <c r="R2385" t="s">
        <v>8321</v>
      </c>
      <c r="S2385" s="10">
        <f t="shared" si="187"/>
        <v>42027.056793981479</v>
      </c>
      <c r="T2385" s="11">
        <f t="shared" si="188"/>
        <v>42057.056793981479</v>
      </c>
      <c r="U2385">
        <f t="shared" si="189"/>
        <v>30</v>
      </c>
      <c r="W2385" s="20">
        <v>3</v>
      </c>
      <c r="X2385" s="18">
        <v>435</v>
      </c>
      <c r="Y2385" s="5">
        <v>4.3499999999999997E-2</v>
      </c>
    </row>
    <row r="2386" spans="1:25" ht="42.75" hidden="1" x14ac:dyDescent="0.4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20">
        <v>8</v>
      </c>
      <c r="M2386" t="b">
        <v>0</v>
      </c>
      <c r="N2386" t="s">
        <v>8272</v>
      </c>
      <c r="O2386" s="5">
        <f t="shared" si="185"/>
        <v>8.0000000000000002E-3</v>
      </c>
      <c r="P2386" s="18">
        <f t="shared" si="186"/>
        <v>1</v>
      </c>
      <c r="Q2386" t="s">
        <v>8320</v>
      </c>
      <c r="R2386" t="s">
        <v>8321</v>
      </c>
      <c r="S2386" s="10">
        <f t="shared" si="187"/>
        <v>41927.067627314813</v>
      </c>
      <c r="T2386" s="11">
        <f t="shared" si="188"/>
        <v>41957.109293981484</v>
      </c>
      <c r="U2386">
        <f t="shared" si="189"/>
        <v>30</v>
      </c>
      <c r="W2386" s="20">
        <v>8</v>
      </c>
      <c r="X2386" s="18">
        <v>8</v>
      </c>
      <c r="Y2386" s="5">
        <v>8.0000000000000002E-3</v>
      </c>
    </row>
    <row r="2387" spans="1:25" ht="42.75" x14ac:dyDescent="0.4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20">
        <v>7</v>
      </c>
      <c r="M2387" t="b">
        <v>0</v>
      </c>
      <c r="N2387" t="s">
        <v>8272</v>
      </c>
      <c r="O2387" s="5">
        <f t="shared" si="185"/>
        <v>1.2123076923076924E-2</v>
      </c>
      <c r="P2387" s="18">
        <f t="shared" si="186"/>
        <v>112.57142857142857</v>
      </c>
      <c r="Q2387" t="s">
        <v>8320</v>
      </c>
      <c r="R2387" t="s">
        <v>8321</v>
      </c>
      <c r="S2387" s="10">
        <f t="shared" si="187"/>
        <v>42191.70175925926</v>
      </c>
      <c r="T2387" s="11">
        <f t="shared" si="188"/>
        <v>42221.70175925926</v>
      </c>
      <c r="U2387">
        <f t="shared" si="189"/>
        <v>30</v>
      </c>
      <c r="W2387" s="20">
        <v>7</v>
      </c>
      <c r="X2387" s="18">
        <v>788</v>
      </c>
      <c r="Y2387" s="5">
        <v>1.2123076923076924E-2</v>
      </c>
    </row>
    <row r="2388" spans="1:25" ht="42.75" hidden="1" x14ac:dyDescent="0.4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20">
        <v>0</v>
      </c>
      <c r="M2388" t="b">
        <v>0</v>
      </c>
      <c r="N2388" t="s">
        <v>8272</v>
      </c>
      <c r="O2388" s="5">
        <f t="shared" si="185"/>
        <v>0</v>
      </c>
      <c r="P2388" s="18" t="e">
        <f t="shared" si="186"/>
        <v>#DIV/0!</v>
      </c>
      <c r="Q2388" t="s">
        <v>8320</v>
      </c>
      <c r="R2388" t="s">
        <v>8321</v>
      </c>
      <c r="S2388" s="10">
        <f t="shared" si="187"/>
        <v>41954.838240740741</v>
      </c>
      <c r="T2388" s="11">
        <f t="shared" si="188"/>
        <v>42014.838240740741</v>
      </c>
      <c r="U2388">
        <f t="shared" si="189"/>
        <v>60</v>
      </c>
      <c r="W2388" s="20">
        <v>0</v>
      </c>
      <c r="X2388" s="18">
        <v>0</v>
      </c>
      <c r="Y2388" s="5">
        <v>0</v>
      </c>
    </row>
    <row r="2389" spans="1:25" ht="42.75" hidden="1" x14ac:dyDescent="0.4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20">
        <v>3</v>
      </c>
      <c r="M2389" t="b">
        <v>0</v>
      </c>
      <c r="N2389" t="s">
        <v>8272</v>
      </c>
      <c r="O2389" s="5">
        <f t="shared" si="185"/>
        <v>6.8399999999999997E-3</v>
      </c>
      <c r="P2389" s="18">
        <f t="shared" si="186"/>
        <v>342</v>
      </c>
      <c r="Q2389" t="s">
        <v>8320</v>
      </c>
      <c r="R2389" t="s">
        <v>8321</v>
      </c>
      <c r="S2389" s="10">
        <f t="shared" si="187"/>
        <v>42528.626620370371</v>
      </c>
      <c r="T2389" s="11">
        <f t="shared" si="188"/>
        <v>42573.626620370371</v>
      </c>
      <c r="U2389">
        <f t="shared" si="189"/>
        <v>45</v>
      </c>
      <c r="W2389" s="20">
        <v>3</v>
      </c>
      <c r="X2389" s="18">
        <v>1026</v>
      </c>
      <c r="Y2389" s="5">
        <v>6.8399999999999997E-3</v>
      </c>
    </row>
    <row r="2390" spans="1:25" ht="42.75" x14ac:dyDescent="0.4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20">
        <v>8</v>
      </c>
      <c r="M2390" t="b">
        <v>0</v>
      </c>
      <c r="N2390" t="s">
        <v>8272</v>
      </c>
      <c r="O2390" s="5">
        <f t="shared" si="185"/>
        <v>1.2513513513513513E-2</v>
      </c>
      <c r="P2390" s="18">
        <f t="shared" si="186"/>
        <v>57.875</v>
      </c>
      <c r="Q2390" t="s">
        <v>8320</v>
      </c>
      <c r="R2390" t="s">
        <v>8321</v>
      </c>
      <c r="S2390" s="10">
        <f t="shared" si="187"/>
        <v>41989.853692129633</v>
      </c>
      <c r="T2390" s="11">
        <f t="shared" si="188"/>
        <v>42019.811805555553</v>
      </c>
      <c r="U2390">
        <f t="shared" si="189"/>
        <v>30</v>
      </c>
      <c r="W2390" s="20">
        <v>8</v>
      </c>
      <c r="X2390" s="18">
        <v>463</v>
      </c>
      <c r="Y2390" s="5">
        <v>1.2513513513513513E-2</v>
      </c>
    </row>
    <row r="2391" spans="1:25" ht="57" hidden="1" x14ac:dyDescent="0.4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20">
        <v>1</v>
      </c>
      <c r="M2391" t="b">
        <v>0</v>
      </c>
      <c r="N2391" t="s">
        <v>8272</v>
      </c>
      <c r="O2391" s="5">
        <f t="shared" si="185"/>
        <v>1.8749999999999999E-3</v>
      </c>
      <c r="P2391" s="18">
        <f t="shared" si="186"/>
        <v>30</v>
      </c>
      <c r="Q2391" t="s">
        <v>8320</v>
      </c>
      <c r="R2391" t="s">
        <v>8321</v>
      </c>
      <c r="S2391" s="10">
        <f t="shared" si="187"/>
        <v>42179.653379629628</v>
      </c>
      <c r="T2391" s="11">
        <f t="shared" si="188"/>
        <v>42210.915972222225</v>
      </c>
      <c r="U2391">
        <f t="shared" si="189"/>
        <v>31</v>
      </c>
      <c r="W2391" s="20">
        <v>1</v>
      </c>
      <c r="X2391" s="18">
        <v>30</v>
      </c>
      <c r="Y2391" s="5">
        <v>1.8749999999999999E-3</v>
      </c>
    </row>
    <row r="2392" spans="1:25" ht="42.75" hidden="1" x14ac:dyDescent="0.4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20">
        <v>0</v>
      </c>
      <c r="M2392" t="b">
        <v>0</v>
      </c>
      <c r="N2392" t="s">
        <v>8272</v>
      </c>
      <c r="O2392" s="5">
        <f t="shared" si="185"/>
        <v>0</v>
      </c>
      <c r="P2392" s="18" t="e">
        <f t="shared" si="186"/>
        <v>#DIV/0!</v>
      </c>
      <c r="Q2392" t="s">
        <v>8320</v>
      </c>
      <c r="R2392" t="s">
        <v>8321</v>
      </c>
      <c r="S2392" s="10">
        <f t="shared" si="187"/>
        <v>41968.262314814812</v>
      </c>
      <c r="T2392" s="11">
        <f t="shared" si="188"/>
        <v>42008.262314814812</v>
      </c>
      <c r="U2392">
        <f t="shared" si="189"/>
        <v>40</v>
      </c>
      <c r="W2392" s="20">
        <v>0</v>
      </c>
      <c r="X2392" s="18">
        <v>0</v>
      </c>
      <c r="Y2392" s="5">
        <v>0</v>
      </c>
    </row>
    <row r="2393" spans="1:25" ht="28.5" hidden="1" x14ac:dyDescent="0.4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20">
        <v>1</v>
      </c>
      <c r="M2393" t="b">
        <v>0</v>
      </c>
      <c r="N2393" t="s">
        <v>8272</v>
      </c>
      <c r="O2393" s="5">
        <f t="shared" si="185"/>
        <v>1.25E-3</v>
      </c>
      <c r="P2393" s="18">
        <f t="shared" si="186"/>
        <v>25</v>
      </c>
      <c r="Q2393" t="s">
        <v>8320</v>
      </c>
      <c r="R2393" t="s">
        <v>8321</v>
      </c>
      <c r="S2393" s="10">
        <f t="shared" si="187"/>
        <v>42064.794490740736</v>
      </c>
      <c r="T2393" s="11">
        <f t="shared" si="188"/>
        <v>42094.752824074079</v>
      </c>
      <c r="U2393">
        <f t="shared" si="189"/>
        <v>30</v>
      </c>
      <c r="W2393" s="20">
        <v>1</v>
      </c>
      <c r="X2393" s="18">
        <v>25</v>
      </c>
      <c r="Y2393" s="5">
        <v>1.25E-3</v>
      </c>
    </row>
    <row r="2394" spans="1:25" ht="42.75" hidden="1" x14ac:dyDescent="0.4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20">
        <v>0</v>
      </c>
      <c r="M2394" t="b">
        <v>0</v>
      </c>
      <c r="N2394" t="s">
        <v>8272</v>
      </c>
      <c r="O2394" s="5">
        <f t="shared" si="185"/>
        <v>0</v>
      </c>
      <c r="P2394" s="18" t="e">
        <f t="shared" si="186"/>
        <v>#DIV/0!</v>
      </c>
      <c r="Q2394" t="s">
        <v>8320</v>
      </c>
      <c r="R2394" t="s">
        <v>8321</v>
      </c>
      <c r="S2394" s="10">
        <f t="shared" si="187"/>
        <v>42276.120636574073</v>
      </c>
      <c r="T2394" s="11">
        <f t="shared" si="188"/>
        <v>42306.120636574073</v>
      </c>
      <c r="U2394">
        <f t="shared" si="189"/>
        <v>30</v>
      </c>
      <c r="W2394" s="20">
        <v>0</v>
      </c>
      <c r="X2394" s="18">
        <v>0</v>
      </c>
      <c r="Y2394" s="5">
        <v>0</v>
      </c>
    </row>
    <row r="2395" spans="1:25" ht="42.75" hidden="1" x14ac:dyDescent="0.4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20">
        <v>1</v>
      </c>
      <c r="M2395" t="b">
        <v>0</v>
      </c>
      <c r="N2395" t="s">
        <v>8272</v>
      </c>
      <c r="O2395" s="5">
        <f t="shared" si="185"/>
        <v>5.0000000000000001E-4</v>
      </c>
      <c r="P2395" s="18">
        <f t="shared" si="186"/>
        <v>50</v>
      </c>
      <c r="Q2395" t="s">
        <v>8320</v>
      </c>
      <c r="R2395" t="s">
        <v>8321</v>
      </c>
      <c r="S2395" s="10">
        <f t="shared" si="187"/>
        <v>42194.648344907408</v>
      </c>
      <c r="T2395" s="11">
        <f t="shared" si="188"/>
        <v>42224.648344907408</v>
      </c>
      <c r="U2395">
        <f t="shared" si="189"/>
        <v>30</v>
      </c>
      <c r="W2395" s="20">
        <v>1</v>
      </c>
      <c r="X2395" s="18">
        <v>50</v>
      </c>
      <c r="Y2395" s="5">
        <v>5.0000000000000001E-4</v>
      </c>
    </row>
    <row r="2396" spans="1:25" ht="42.75" hidden="1" x14ac:dyDescent="0.4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20">
        <v>2</v>
      </c>
      <c r="M2396" t="b">
        <v>0</v>
      </c>
      <c r="N2396" t="s">
        <v>8272</v>
      </c>
      <c r="O2396" s="5">
        <f t="shared" si="185"/>
        <v>5.9999999999999995E-4</v>
      </c>
      <c r="P2396" s="18">
        <f t="shared" si="186"/>
        <v>1.5</v>
      </c>
      <c r="Q2396" t="s">
        <v>8320</v>
      </c>
      <c r="R2396" t="s">
        <v>8321</v>
      </c>
      <c r="S2396" s="10">
        <f t="shared" si="187"/>
        <v>42031.362187499995</v>
      </c>
      <c r="T2396" s="11">
        <f t="shared" si="188"/>
        <v>42061.362187499995</v>
      </c>
      <c r="U2396">
        <f t="shared" si="189"/>
        <v>30</v>
      </c>
      <c r="W2396" s="20">
        <v>2</v>
      </c>
      <c r="X2396" s="18">
        <v>3</v>
      </c>
      <c r="Y2396" s="5">
        <v>5.9999999999999995E-4</v>
      </c>
    </row>
    <row r="2397" spans="1:25" ht="42.75" hidden="1" x14ac:dyDescent="0.4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20">
        <v>0</v>
      </c>
      <c r="M2397" t="b">
        <v>0</v>
      </c>
      <c r="N2397" t="s">
        <v>8272</v>
      </c>
      <c r="O2397" s="5">
        <f t="shared" si="185"/>
        <v>0</v>
      </c>
      <c r="P2397" s="18" t="e">
        <f t="shared" si="186"/>
        <v>#DIV/0!</v>
      </c>
      <c r="Q2397" t="s">
        <v>8320</v>
      </c>
      <c r="R2397" t="s">
        <v>8321</v>
      </c>
      <c r="S2397" s="10">
        <f t="shared" si="187"/>
        <v>42717.121377314819</v>
      </c>
      <c r="T2397" s="11">
        <f t="shared" si="188"/>
        <v>42745.372916666667</v>
      </c>
      <c r="U2397">
        <f t="shared" si="189"/>
        <v>28</v>
      </c>
      <c r="W2397" s="20">
        <v>0</v>
      </c>
      <c r="X2397" s="18">
        <v>0</v>
      </c>
      <c r="Y2397" s="5">
        <v>0</v>
      </c>
    </row>
    <row r="2398" spans="1:25" ht="42.75" hidden="1" x14ac:dyDescent="0.4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20">
        <v>1</v>
      </c>
      <c r="M2398" t="b">
        <v>0</v>
      </c>
      <c r="N2398" t="s">
        <v>8272</v>
      </c>
      <c r="O2398" s="5">
        <f t="shared" si="185"/>
        <v>2E-3</v>
      </c>
      <c r="P2398" s="18">
        <f t="shared" si="186"/>
        <v>10</v>
      </c>
      <c r="Q2398" t="s">
        <v>8320</v>
      </c>
      <c r="R2398" t="s">
        <v>8321</v>
      </c>
      <c r="S2398" s="10">
        <f t="shared" si="187"/>
        <v>42262.849050925928</v>
      </c>
      <c r="T2398" s="11">
        <f t="shared" si="188"/>
        <v>42292.849050925928</v>
      </c>
      <c r="U2398">
        <f t="shared" si="189"/>
        <v>30</v>
      </c>
      <c r="W2398" s="20">
        <v>1</v>
      </c>
      <c r="X2398" s="18">
        <v>10</v>
      </c>
      <c r="Y2398" s="5">
        <v>2E-3</v>
      </c>
    </row>
    <row r="2399" spans="1:25" ht="42.75" hidden="1" x14ac:dyDescent="0.4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20">
        <v>0</v>
      </c>
      <c r="M2399" t="b">
        <v>0</v>
      </c>
      <c r="N2399" t="s">
        <v>8272</v>
      </c>
      <c r="O2399" s="5">
        <f t="shared" si="185"/>
        <v>0</v>
      </c>
      <c r="P2399" s="18" t="e">
        <f t="shared" si="186"/>
        <v>#DIV/0!</v>
      </c>
      <c r="Q2399" t="s">
        <v>8320</v>
      </c>
      <c r="R2399" t="s">
        <v>8321</v>
      </c>
      <c r="S2399" s="10">
        <f t="shared" si="187"/>
        <v>41976.88490740741</v>
      </c>
      <c r="T2399" s="11">
        <f t="shared" si="188"/>
        <v>42006.88490740741</v>
      </c>
      <c r="U2399">
        <f t="shared" si="189"/>
        <v>30</v>
      </c>
      <c r="W2399" s="20">
        <v>0</v>
      </c>
      <c r="X2399" s="18">
        <v>0</v>
      </c>
      <c r="Y2399" s="5">
        <v>0</v>
      </c>
    </row>
    <row r="2400" spans="1:25" ht="42.75" hidden="1" x14ac:dyDescent="0.4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20">
        <v>0</v>
      </c>
      <c r="M2400" t="b">
        <v>0</v>
      </c>
      <c r="N2400" t="s">
        <v>8272</v>
      </c>
      <c r="O2400" s="5">
        <f t="shared" si="185"/>
        <v>0</v>
      </c>
      <c r="P2400" s="18" t="e">
        <f t="shared" si="186"/>
        <v>#DIV/0!</v>
      </c>
      <c r="Q2400" t="s">
        <v>8320</v>
      </c>
      <c r="R2400" t="s">
        <v>8321</v>
      </c>
      <c r="S2400" s="10">
        <f t="shared" si="187"/>
        <v>42157.916481481487</v>
      </c>
      <c r="T2400" s="11">
        <f t="shared" si="188"/>
        <v>42187.916481481487</v>
      </c>
      <c r="U2400">
        <f t="shared" si="189"/>
        <v>30</v>
      </c>
      <c r="W2400" s="20">
        <v>0</v>
      </c>
      <c r="X2400" s="18">
        <v>0</v>
      </c>
      <c r="Y2400" s="5">
        <v>0</v>
      </c>
    </row>
    <row r="2401" spans="1:25" ht="42.75" hidden="1" x14ac:dyDescent="0.4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20">
        <v>0</v>
      </c>
      <c r="M2401" t="b">
        <v>0</v>
      </c>
      <c r="N2401" t="s">
        <v>8272</v>
      </c>
      <c r="O2401" s="5">
        <f t="shared" si="185"/>
        <v>0</v>
      </c>
      <c r="P2401" s="18" t="e">
        <f t="shared" si="186"/>
        <v>#DIV/0!</v>
      </c>
      <c r="Q2401" t="s">
        <v>8320</v>
      </c>
      <c r="R2401" t="s">
        <v>8321</v>
      </c>
      <c r="S2401" s="10">
        <f t="shared" si="187"/>
        <v>41956.853078703702</v>
      </c>
      <c r="T2401" s="11">
        <f t="shared" si="188"/>
        <v>41991.853078703702</v>
      </c>
      <c r="U2401">
        <f t="shared" si="189"/>
        <v>35</v>
      </c>
      <c r="W2401" s="20">
        <v>0</v>
      </c>
      <c r="X2401" s="18">
        <v>0</v>
      </c>
      <c r="Y2401" s="5">
        <v>0</v>
      </c>
    </row>
    <row r="2402" spans="1:25" ht="42.75" hidden="1" x14ac:dyDescent="0.4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20">
        <v>0</v>
      </c>
      <c r="M2402" t="b">
        <v>0</v>
      </c>
      <c r="N2402" t="s">
        <v>8272</v>
      </c>
      <c r="O2402" s="5">
        <f t="shared" si="185"/>
        <v>0</v>
      </c>
      <c r="P2402" s="18" t="e">
        <f t="shared" si="186"/>
        <v>#DIV/0!</v>
      </c>
      <c r="Q2402" t="s">
        <v>8320</v>
      </c>
      <c r="R2402" t="s">
        <v>8321</v>
      </c>
      <c r="S2402" s="10">
        <f t="shared" si="187"/>
        <v>42444.268101851849</v>
      </c>
      <c r="T2402" s="11">
        <f t="shared" si="188"/>
        <v>42474.268101851849</v>
      </c>
      <c r="U2402">
        <f t="shared" si="189"/>
        <v>30</v>
      </c>
      <c r="W2402" s="20">
        <v>0</v>
      </c>
      <c r="X2402" s="18">
        <v>0</v>
      </c>
      <c r="Y2402" s="5">
        <v>0</v>
      </c>
    </row>
    <row r="2403" spans="1:25" ht="42.75" hidden="1" x14ac:dyDescent="0.4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20">
        <v>9</v>
      </c>
      <c r="M2403" t="b">
        <v>0</v>
      </c>
      <c r="N2403" t="s">
        <v>8284</v>
      </c>
      <c r="O2403" s="5">
        <f t="shared" si="185"/>
        <v>7.1785714285714283E-3</v>
      </c>
      <c r="P2403" s="18">
        <f t="shared" si="186"/>
        <v>22.333333333333332</v>
      </c>
      <c r="Q2403" t="s">
        <v>8337</v>
      </c>
      <c r="R2403" t="s">
        <v>8338</v>
      </c>
      <c r="S2403" s="10">
        <f t="shared" si="187"/>
        <v>42374.822870370372</v>
      </c>
      <c r="T2403" s="11">
        <f t="shared" si="188"/>
        <v>42434.822870370372</v>
      </c>
      <c r="U2403">
        <f t="shared" si="189"/>
        <v>60</v>
      </c>
      <c r="W2403" s="20">
        <v>9</v>
      </c>
      <c r="X2403" s="18">
        <v>201</v>
      </c>
      <c r="Y2403" s="5">
        <v>7.1785714285714283E-3</v>
      </c>
    </row>
    <row r="2404" spans="1:25" hidden="1" x14ac:dyDescent="0.4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20">
        <v>1</v>
      </c>
      <c r="M2404" t="b">
        <v>0</v>
      </c>
      <c r="N2404" t="s">
        <v>8284</v>
      </c>
      <c r="O2404" s="5">
        <f t="shared" si="185"/>
        <v>4.3333333333333331E-3</v>
      </c>
      <c r="P2404" s="18">
        <f t="shared" si="186"/>
        <v>52</v>
      </c>
      <c r="Q2404" t="s">
        <v>8337</v>
      </c>
      <c r="R2404" t="s">
        <v>8338</v>
      </c>
      <c r="S2404" s="10">
        <f t="shared" si="187"/>
        <v>42107.679756944446</v>
      </c>
      <c r="T2404" s="11">
        <f t="shared" si="188"/>
        <v>42137.679756944446</v>
      </c>
      <c r="U2404">
        <f t="shared" si="189"/>
        <v>30</v>
      </c>
      <c r="W2404" s="20">
        <v>1</v>
      </c>
      <c r="X2404" s="18">
        <v>52</v>
      </c>
      <c r="Y2404" s="5">
        <v>4.3333333333333331E-3</v>
      </c>
    </row>
    <row r="2405" spans="1:25" ht="42.75" x14ac:dyDescent="0.4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20">
        <v>12</v>
      </c>
      <c r="M2405" t="b">
        <v>0</v>
      </c>
      <c r="N2405" t="s">
        <v>8284</v>
      </c>
      <c r="O2405" s="5">
        <f t="shared" si="185"/>
        <v>0.16833333333333333</v>
      </c>
      <c r="P2405" s="18">
        <f t="shared" si="186"/>
        <v>16.833333333333332</v>
      </c>
      <c r="Q2405" t="s">
        <v>8337</v>
      </c>
      <c r="R2405" t="s">
        <v>8338</v>
      </c>
      <c r="S2405" s="10">
        <f t="shared" si="187"/>
        <v>42399.882615740738</v>
      </c>
      <c r="T2405" s="11">
        <f t="shared" si="188"/>
        <v>42459.840949074074</v>
      </c>
      <c r="U2405">
        <f t="shared" si="189"/>
        <v>60</v>
      </c>
      <c r="W2405" s="20">
        <v>12</v>
      </c>
      <c r="X2405" s="18">
        <v>202</v>
      </c>
      <c r="Y2405" s="5">
        <v>0.16833333333333333</v>
      </c>
    </row>
    <row r="2406" spans="1:25" ht="42.75" hidden="1" x14ac:dyDescent="0.4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20">
        <v>0</v>
      </c>
      <c r="M2406" t="b">
        <v>0</v>
      </c>
      <c r="N2406" t="s">
        <v>8284</v>
      </c>
      <c r="O2406" s="5">
        <f t="shared" si="185"/>
        <v>0</v>
      </c>
      <c r="P2406" s="18" t="e">
        <f t="shared" si="186"/>
        <v>#DIV/0!</v>
      </c>
      <c r="Q2406" t="s">
        <v>8337</v>
      </c>
      <c r="R2406" t="s">
        <v>8338</v>
      </c>
      <c r="S2406" s="10">
        <f t="shared" si="187"/>
        <v>42342.03943287037</v>
      </c>
      <c r="T2406" s="11">
        <f t="shared" si="188"/>
        <v>42372.03943287037</v>
      </c>
      <c r="U2406">
        <f t="shared" si="189"/>
        <v>30</v>
      </c>
      <c r="W2406" s="20">
        <v>0</v>
      </c>
      <c r="X2406" s="18">
        <v>0</v>
      </c>
      <c r="Y2406" s="5">
        <v>0</v>
      </c>
    </row>
    <row r="2407" spans="1:25" ht="42.75" x14ac:dyDescent="0.4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20">
        <v>20</v>
      </c>
      <c r="M2407" t="b">
        <v>0</v>
      </c>
      <c r="N2407" t="s">
        <v>8284</v>
      </c>
      <c r="O2407" s="5">
        <f t="shared" si="185"/>
        <v>0.22520000000000001</v>
      </c>
      <c r="P2407" s="18">
        <f t="shared" si="186"/>
        <v>56.3</v>
      </c>
      <c r="Q2407" t="s">
        <v>8337</v>
      </c>
      <c r="R2407" t="s">
        <v>8338</v>
      </c>
      <c r="S2407" s="10">
        <f t="shared" si="187"/>
        <v>42595.585358796292</v>
      </c>
      <c r="T2407" s="11">
        <f t="shared" si="188"/>
        <v>42616.585358796292</v>
      </c>
      <c r="U2407">
        <f t="shared" si="189"/>
        <v>21</v>
      </c>
      <c r="W2407" s="20">
        <v>20</v>
      </c>
      <c r="X2407" s="18">
        <v>1126</v>
      </c>
      <c r="Y2407" s="5">
        <v>0.22520000000000001</v>
      </c>
    </row>
    <row r="2408" spans="1:25" ht="42.75" x14ac:dyDescent="0.4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20">
        <v>16</v>
      </c>
      <c r="M2408" t="b">
        <v>0</v>
      </c>
      <c r="N2408" t="s">
        <v>8284</v>
      </c>
      <c r="O2408" s="5">
        <f t="shared" si="185"/>
        <v>0.41384615384615386</v>
      </c>
      <c r="P2408" s="18">
        <f t="shared" si="186"/>
        <v>84.0625</v>
      </c>
      <c r="Q2408" t="s">
        <v>8337</v>
      </c>
      <c r="R2408" t="s">
        <v>8338</v>
      </c>
      <c r="S2408" s="10">
        <f t="shared" si="187"/>
        <v>41983.110995370371</v>
      </c>
      <c r="T2408" s="11">
        <f t="shared" si="188"/>
        <v>42023.110995370371</v>
      </c>
      <c r="U2408">
        <f t="shared" si="189"/>
        <v>40</v>
      </c>
      <c r="W2408" s="20">
        <v>16</v>
      </c>
      <c r="X2408" s="18">
        <v>1345</v>
      </c>
      <c r="Y2408" s="5">
        <v>0.41384615384615386</v>
      </c>
    </row>
    <row r="2409" spans="1:25" ht="57" x14ac:dyDescent="0.4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20">
        <v>33</v>
      </c>
      <c r="M2409" t="b">
        <v>0</v>
      </c>
      <c r="N2409" t="s">
        <v>8284</v>
      </c>
      <c r="O2409" s="5">
        <f t="shared" si="185"/>
        <v>0.25259090909090909</v>
      </c>
      <c r="P2409" s="18">
        <f t="shared" si="186"/>
        <v>168.39393939393941</v>
      </c>
      <c r="Q2409" t="s">
        <v>8337</v>
      </c>
      <c r="R2409" t="s">
        <v>8338</v>
      </c>
      <c r="S2409" s="10">
        <f t="shared" si="187"/>
        <v>42082.575555555552</v>
      </c>
      <c r="T2409" s="11">
        <f t="shared" si="188"/>
        <v>42105.25</v>
      </c>
      <c r="U2409">
        <f t="shared" si="189"/>
        <v>23</v>
      </c>
      <c r="W2409" s="20">
        <v>33</v>
      </c>
      <c r="X2409" s="18">
        <v>5557</v>
      </c>
      <c r="Y2409" s="5">
        <v>0.25259090909090909</v>
      </c>
    </row>
    <row r="2410" spans="1:25" ht="28.5" hidden="1" x14ac:dyDescent="0.4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20">
        <v>2</v>
      </c>
      <c r="M2410" t="b">
        <v>0</v>
      </c>
      <c r="N2410" t="s">
        <v>8284</v>
      </c>
      <c r="O2410" s="5">
        <f t="shared" si="185"/>
        <v>2E-3</v>
      </c>
      <c r="P2410" s="18">
        <f t="shared" si="186"/>
        <v>15</v>
      </c>
      <c r="Q2410" t="s">
        <v>8337</v>
      </c>
      <c r="R2410" t="s">
        <v>8338</v>
      </c>
      <c r="S2410" s="10">
        <f t="shared" si="187"/>
        <v>41919.140706018516</v>
      </c>
      <c r="T2410" s="11">
        <f t="shared" si="188"/>
        <v>41949.182372685187</v>
      </c>
      <c r="U2410">
        <f t="shared" si="189"/>
        <v>30</v>
      </c>
      <c r="W2410" s="20">
        <v>2</v>
      </c>
      <c r="X2410" s="18">
        <v>30</v>
      </c>
      <c r="Y2410" s="5">
        <v>2E-3</v>
      </c>
    </row>
    <row r="2411" spans="1:25" ht="28.5" x14ac:dyDescent="0.4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20">
        <v>6</v>
      </c>
      <c r="M2411" t="b">
        <v>0</v>
      </c>
      <c r="N2411" t="s">
        <v>8284</v>
      </c>
      <c r="O2411" s="5">
        <f t="shared" si="185"/>
        <v>1.84E-2</v>
      </c>
      <c r="P2411" s="18">
        <f t="shared" si="186"/>
        <v>76.666666666666671</v>
      </c>
      <c r="Q2411" t="s">
        <v>8337</v>
      </c>
      <c r="R2411" t="s">
        <v>8338</v>
      </c>
      <c r="S2411" s="10">
        <f t="shared" si="187"/>
        <v>42204.875868055555</v>
      </c>
      <c r="T2411" s="11">
        <f t="shared" si="188"/>
        <v>42234.875868055555</v>
      </c>
      <c r="U2411">
        <f t="shared" si="189"/>
        <v>30</v>
      </c>
      <c r="W2411" s="20">
        <v>6</v>
      </c>
      <c r="X2411" s="18">
        <v>460</v>
      </c>
      <c r="Y2411" s="5">
        <v>1.84E-2</v>
      </c>
    </row>
    <row r="2412" spans="1:25" ht="57" hidden="1" x14ac:dyDescent="0.4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20">
        <v>0</v>
      </c>
      <c r="M2412" t="b">
        <v>0</v>
      </c>
      <c r="N2412" t="s">
        <v>8284</v>
      </c>
      <c r="O2412" s="5">
        <f t="shared" si="185"/>
        <v>0</v>
      </c>
      <c r="P2412" s="18" t="e">
        <f t="shared" si="186"/>
        <v>#DIV/0!</v>
      </c>
      <c r="Q2412" t="s">
        <v>8337</v>
      </c>
      <c r="R2412" t="s">
        <v>8338</v>
      </c>
      <c r="S2412" s="10">
        <f t="shared" si="187"/>
        <v>42224.408275462964</v>
      </c>
      <c r="T2412" s="11">
        <f t="shared" si="188"/>
        <v>42254.408275462964</v>
      </c>
      <c r="U2412">
        <f t="shared" si="189"/>
        <v>30</v>
      </c>
      <c r="W2412" s="20">
        <v>0</v>
      </c>
      <c r="X2412" s="18">
        <v>0</v>
      </c>
      <c r="Y2412" s="5">
        <v>0</v>
      </c>
    </row>
    <row r="2413" spans="1:25" ht="42.75" hidden="1" x14ac:dyDescent="0.4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20">
        <v>3</v>
      </c>
      <c r="M2413" t="b">
        <v>0</v>
      </c>
      <c r="N2413" t="s">
        <v>8284</v>
      </c>
      <c r="O2413" s="5">
        <f t="shared" si="185"/>
        <v>6.0400000000000002E-3</v>
      </c>
      <c r="P2413" s="18">
        <f t="shared" si="186"/>
        <v>50.333333333333336</v>
      </c>
      <c r="Q2413" t="s">
        <v>8337</v>
      </c>
      <c r="R2413" t="s">
        <v>8338</v>
      </c>
      <c r="S2413" s="10">
        <f t="shared" si="187"/>
        <v>42211.732430555552</v>
      </c>
      <c r="T2413" s="11">
        <f t="shared" si="188"/>
        <v>42241.732430555552</v>
      </c>
      <c r="U2413">
        <f t="shared" si="189"/>
        <v>30</v>
      </c>
      <c r="W2413" s="20">
        <v>3</v>
      </c>
      <c r="X2413" s="18">
        <v>151</v>
      </c>
      <c r="Y2413" s="5">
        <v>6.0400000000000002E-3</v>
      </c>
    </row>
    <row r="2414" spans="1:25" ht="42.75" hidden="1" x14ac:dyDescent="0.4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20">
        <v>0</v>
      </c>
      <c r="M2414" t="b">
        <v>0</v>
      </c>
      <c r="N2414" t="s">
        <v>8284</v>
      </c>
      <c r="O2414" s="5">
        <f t="shared" si="185"/>
        <v>0</v>
      </c>
      <c r="P2414" s="18" t="e">
        <f t="shared" si="186"/>
        <v>#DIV/0!</v>
      </c>
      <c r="Q2414" t="s">
        <v>8337</v>
      </c>
      <c r="R2414" t="s">
        <v>8338</v>
      </c>
      <c r="S2414" s="10">
        <f t="shared" si="187"/>
        <v>42655.736956018518</v>
      </c>
      <c r="T2414" s="11">
        <f t="shared" si="188"/>
        <v>42700.778622685189</v>
      </c>
      <c r="U2414">
        <f t="shared" si="189"/>
        <v>45</v>
      </c>
      <c r="W2414" s="20">
        <v>0</v>
      </c>
      <c r="X2414" s="18">
        <v>0</v>
      </c>
      <c r="Y2414" s="5">
        <v>0</v>
      </c>
    </row>
    <row r="2415" spans="1:25" ht="42.75" hidden="1" x14ac:dyDescent="0.4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20">
        <v>3</v>
      </c>
      <c r="M2415" t="b">
        <v>0</v>
      </c>
      <c r="N2415" t="s">
        <v>8284</v>
      </c>
      <c r="O2415" s="5">
        <f t="shared" si="185"/>
        <v>8.3333333333333332E-3</v>
      </c>
      <c r="P2415" s="18">
        <f t="shared" si="186"/>
        <v>8.3333333333333339</v>
      </c>
      <c r="Q2415" t="s">
        <v>8337</v>
      </c>
      <c r="R2415" t="s">
        <v>8338</v>
      </c>
      <c r="S2415" s="10">
        <f t="shared" si="187"/>
        <v>41760.10974537037</v>
      </c>
      <c r="T2415" s="11">
        <f t="shared" si="188"/>
        <v>41790.979166666664</v>
      </c>
      <c r="U2415">
        <f t="shared" si="189"/>
        <v>30</v>
      </c>
      <c r="W2415" s="20">
        <v>3</v>
      </c>
      <c r="X2415" s="18">
        <v>25</v>
      </c>
      <c r="Y2415" s="5">
        <v>8.3333333333333332E-3</v>
      </c>
    </row>
    <row r="2416" spans="1:25" ht="42.75" x14ac:dyDescent="0.4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20">
        <v>13</v>
      </c>
      <c r="M2416" t="b">
        <v>0</v>
      </c>
      <c r="N2416" t="s">
        <v>8284</v>
      </c>
      <c r="O2416" s="5">
        <f t="shared" si="185"/>
        <v>3.0666666666666665E-2</v>
      </c>
      <c r="P2416" s="18">
        <f t="shared" si="186"/>
        <v>35.384615384615387</v>
      </c>
      <c r="Q2416" t="s">
        <v>8337</v>
      </c>
      <c r="R2416" t="s">
        <v>8338</v>
      </c>
      <c r="S2416" s="10">
        <f t="shared" si="187"/>
        <v>42198.695138888885</v>
      </c>
      <c r="T2416" s="11">
        <f t="shared" si="188"/>
        <v>42238.165972222225</v>
      </c>
      <c r="U2416">
        <f t="shared" si="189"/>
        <v>40</v>
      </c>
      <c r="W2416" s="20">
        <v>13</v>
      </c>
      <c r="X2416" s="18">
        <v>460</v>
      </c>
      <c r="Y2416" s="5">
        <v>3.0666666666666665E-2</v>
      </c>
    </row>
    <row r="2417" spans="1:25" ht="42.75" hidden="1" x14ac:dyDescent="0.4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20">
        <v>6</v>
      </c>
      <c r="M2417" t="b">
        <v>0</v>
      </c>
      <c r="N2417" t="s">
        <v>8284</v>
      </c>
      <c r="O2417" s="5">
        <f t="shared" si="185"/>
        <v>5.5833333333333334E-3</v>
      </c>
      <c r="P2417" s="18">
        <f t="shared" si="186"/>
        <v>55.833333333333336</v>
      </c>
      <c r="Q2417" t="s">
        <v>8337</v>
      </c>
      <c r="R2417" t="s">
        <v>8338</v>
      </c>
      <c r="S2417" s="10">
        <f t="shared" si="187"/>
        <v>42536.862800925926</v>
      </c>
      <c r="T2417" s="11">
        <f t="shared" si="188"/>
        <v>42566.862800925926</v>
      </c>
      <c r="U2417">
        <f t="shared" si="189"/>
        <v>30</v>
      </c>
      <c r="W2417" s="20">
        <v>6</v>
      </c>
      <c r="X2417" s="18">
        <v>335</v>
      </c>
      <c r="Y2417" s="5">
        <v>5.5833333333333334E-3</v>
      </c>
    </row>
    <row r="2418" spans="1:25" ht="42.75" hidden="1" x14ac:dyDescent="0.4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20">
        <v>1</v>
      </c>
      <c r="M2418" t="b">
        <v>0</v>
      </c>
      <c r="N2418" t="s">
        <v>8284</v>
      </c>
      <c r="O2418" s="5">
        <f t="shared" si="185"/>
        <v>2.5000000000000001E-4</v>
      </c>
      <c r="P2418" s="18">
        <f t="shared" si="186"/>
        <v>5</v>
      </c>
      <c r="Q2418" t="s">
        <v>8337</v>
      </c>
      <c r="R2418" t="s">
        <v>8338</v>
      </c>
      <c r="S2418" s="10">
        <f t="shared" si="187"/>
        <v>42019.737766203703</v>
      </c>
      <c r="T2418" s="11">
        <f t="shared" si="188"/>
        <v>42077.625</v>
      </c>
      <c r="U2418">
        <f t="shared" si="189"/>
        <v>58</v>
      </c>
      <c r="W2418" s="20">
        <v>1</v>
      </c>
      <c r="X2418" s="18">
        <v>5</v>
      </c>
      <c r="Y2418" s="5">
        <v>2.5000000000000001E-4</v>
      </c>
    </row>
    <row r="2419" spans="1:25" ht="42.75" hidden="1" x14ac:dyDescent="0.4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20">
        <v>0</v>
      </c>
      <c r="M2419" t="b">
        <v>0</v>
      </c>
      <c r="N2419" t="s">
        <v>8284</v>
      </c>
      <c r="O2419" s="5">
        <f t="shared" si="185"/>
        <v>0</v>
      </c>
      <c r="P2419" s="18" t="e">
        <f t="shared" si="186"/>
        <v>#DIV/0!</v>
      </c>
      <c r="Q2419" t="s">
        <v>8337</v>
      </c>
      <c r="R2419" t="s">
        <v>8338</v>
      </c>
      <c r="S2419" s="10">
        <f t="shared" si="187"/>
        <v>41831.884108796294</v>
      </c>
      <c r="T2419" s="11">
        <f t="shared" si="188"/>
        <v>41861.884108796294</v>
      </c>
      <c r="U2419">
        <f t="shared" si="189"/>
        <v>30</v>
      </c>
      <c r="W2419" s="20">
        <v>0</v>
      </c>
      <c r="X2419" s="18">
        <v>0</v>
      </c>
      <c r="Y2419" s="5">
        <v>0</v>
      </c>
    </row>
    <row r="2420" spans="1:25" hidden="1" x14ac:dyDescent="0.4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20">
        <v>5</v>
      </c>
      <c r="M2420" t="b">
        <v>0</v>
      </c>
      <c r="N2420" t="s">
        <v>8284</v>
      </c>
      <c r="O2420" s="5">
        <f t="shared" si="185"/>
        <v>2.0000000000000001E-4</v>
      </c>
      <c r="P2420" s="18">
        <f t="shared" si="186"/>
        <v>1</v>
      </c>
      <c r="Q2420" t="s">
        <v>8337</v>
      </c>
      <c r="R2420" t="s">
        <v>8338</v>
      </c>
      <c r="S2420" s="10">
        <f t="shared" si="187"/>
        <v>42027.856990740736</v>
      </c>
      <c r="T2420" s="11">
        <f t="shared" si="188"/>
        <v>42087.815324074079</v>
      </c>
      <c r="U2420">
        <f t="shared" si="189"/>
        <v>60</v>
      </c>
      <c r="W2420" s="20">
        <v>5</v>
      </c>
      <c r="X2420" s="18">
        <v>5</v>
      </c>
      <c r="Y2420" s="5">
        <v>2.0000000000000001E-4</v>
      </c>
    </row>
    <row r="2421" spans="1:25" ht="42.75" hidden="1" x14ac:dyDescent="0.4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20">
        <v>0</v>
      </c>
      <c r="M2421" t="b">
        <v>0</v>
      </c>
      <c r="N2421" t="s">
        <v>8284</v>
      </c>
      <c r="O2421" s="5">
        <f t="shared" si="185"/>
        <v>0</v>
      </c>
      <c r="P2421" s="18" t="e">
        <f t="shared" si="186"/>
        <v>#DIV/0!</v>
      </c>
      <c r="Q2421" t="s">
        <v>8337</v>
      </c>
      <c r="R2421" t="s">
        <v>8338</v>
      </c>
      <c r="S2421" s="10">
        <f t="shared" si="187"/>
        <v>41993.738298611104</v>
      </c>
      <c r="T2421" s="11">
        <f t="shared" si="188"/>
        <v>42053.738298611104</v>
      </c>
      <c r="U2421">
        <f t="shared" si="189"/>
        <v>60</v>
      </c>
      <c r="W2421" s="20">
        <v>0</v>
      </c>
      <c r="X2421" s="18">
        <v>0</v>
      </c>
      <c r="Y2421" s="5">
        <v>0</v>
      </c>
    </row>
    <row r="2422" spans="1:25" ht="42.75" x14ac:dyDescent="0.4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20">
        <v>36</v>
      </c>
      <c r="M2422" t="b">
        <v>0</v>
      </c>
      <c r="N2422" t="s">
        <v>8284</v>
      </c>
      <c r="O2422" s="5">
        <f t="shared" si="185"/>
        <v>0.14825133372851215</v>
      </c>
      <c r="P2422" s="18">
        <f t="shared" si="186"/>
        <v>69.472222222222229</v>
      </c>
      <c r="Q2422" t="s">
        <v>8337</v>
      </c>
      <c r="R2422" t="s">
        <v>8338</v>
      </c>
      <c r="S2422" s="10">
        <f t="shared" si="187"/>
        <v>41893.028877314813</v>
      </c>
      <c r="T2422" s="11">
        <f t="shared" si="188"/>
        <v>41953.070543981477</v>
      </c>
      <c r="U2422">
        <f t="shared" si="189"/>
        <v>60</v>
      </c>
      <c r="W2422" s="20">
        <v>36</v>
      </c>
      <c r="X2422" s="18">
        <v>2501</v>
      </c>
      <c r="Y2422" s="5">
        <v>0.14825133372851215</v>
      </c>
    </row>
    <row r="2423" spans="1:25" ht="28.5" hidden="1" x14ac:dyDescent="0.4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20">
        <v>1</v>
      </c>
      <c r="M2423" t="b">
        <v>0</v>
      </c>
      <c r="N2423" t="s">
        <v>8284</v>
      </c>
      <c r="O2423" s="5">
        <f t="shared" si="185"/>
        <v>1.6666666666666666E-4</v>
      </c>
      <c r="P2423" s="18">
        <f t="shared" si="186"/>
        <v>1</v>
      </c>
      <c r="Q2423" t="s">
        <v>8337</v>
      </c>
      <c r="R2423" t="s">
        <v>8338</v>
      </c>
      <c r="S2423" s="10">
        <f t="shared" si="187"/>
        <v>42026.687453703707</v>
      </c>
      <c r="T2423" s="11">
        <f t="shared" si="188"/>
        <v>42056.687453703707</v>
      </c>
      <c r="U2423">
        <f t="shared" si="189"/>
        <v>30</v>
      </c>
      <c r="W2423" s="20">
        <v>1</v>
      </c>
      <c r="X2423" s="18">
        <v>1</v>
      </c>
      <c r="Y2423" s="5">
        <v>1.6666666666666666E-4</v>
      </c>
    </row>
    <row r="2424" spans="1:25" ht="28.5" hidden="1" x14ac:dyDescent="0.4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20">
        <v>1</v>
      </c>
      <c r="M2424" t="b">
        <v>0</v>
      </c>
      <c r="N2424" t="s">
        <v>8284</v>
      </c>
      <c r="O2424" s="5">
        <f t="shared" si="185"/>
        <v>2E-3</v>
      </c>
      <c r="P2424" s="18">
        <f t="shared" si="186"/>
        <v>1</v>
      </c>
      <c r="Q2424" t="s">
        <v>8337</v>
      </c>
      <c r="R2424" t="s">
        <v>8338</v>
      </c>
      <c r="S2424" s="10">
        <f t="shared" si="187"/>
        <v>42044.724953703699</v>
      </c>
      <c r="T2424" s="11">
        <f t="shared" si="188"/>
        <v>42074.683287037042</v>
      </c>
      <c r="U2424">
        <f t="shared" si="189"/>
        <v>30</v>
      </c>
      <c r="W2424" s="20">
        <v>1</v>
      </c>
      <c r="X2424" s="18">
        <v>1</v>
      </c>
      <c r="Y2424" s="5">
        <v>2E-3</v>
      </c>
    </row>
    <row r="2425" spans="1:25" ht="42.75" hidden="1" x14ac:dyDescent="0.4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20">
        <v>1</v>
      </c>
      <c r="M2425" t="b">
        <v>0</v>
      </c>
      <c r="N2425" t="s">
        <v>8284</v>
      </c>
      <c r="O2425" s="5">
        <f t="shared" si="185"/>
        <v>1.3333333333333334E-4</v>
      </c>
      <c r="P2425" s="18">
        <f t="shared" si="186"/>
        <v>8</v>
      </c>
      <c r="Q2425" t="s">
        <v>8337</v>
      </c>
      <c r="R2425" t="s">
        <v>8338</v>
      </c>
      <c r="S2425" s="10">
        <f t="shared" si="187"/>
        <v>41974.704745370371</v>
      </c>
      <c r="T2425" s="11">
        <f t="shared" si="188"/>
        <v>42004.704745370371</v>
      </c>
      <c r="U2425">
        <f t="shared" si="189"/>
        <v>30</v>
      </c>
      <c r="W2425" s="20">
        <v>1</v>
      </c>
      <c r="X2425" s="18">
        <v>8</v>
      </c>
      <c r="Y2425" s="5">
        <v>1.3333333333333334E-4</v>
      </c>
    </row>
    <row r="2426" spans="1:25" ht="28.5" x14ac:dyDescent="0.4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20">
        <v>9</v>
      </c>
      <c r="M2426" t="b">
        <v>0</v>
      </c>
      <c r="N2426" t="s">
        <v>8284</v>
      </c>
      <c r="O2426" s="5">
        <f t="shared" si="185"/>
        <v>1.24E-2</v>
      </c>
      <c r="P2426" s="18">
        <f t="shared" si="186"/>
        <v>34.444444444444443</v>
      </c>
      <c r="Q2426" t="s">
        <v>8337</v>
      </c>
      <c r="R2426" t="s">
        <v>8338</v>
      </c>
      <c r="S2426" s="10">
        <f t="shared" si="187"/>
        <v>41909.892453703702</v>
      </c>
      <c r="T2426" s="11">
        <f t="shared" si="188"/>
        <v>41939.892453703702</v>
      </c>
      <c r="U2426">
        <f t="shared" si="189"/>
        <v>30</v>
      </c>
      <c r="W2426" s="20">
        <v>9</v>
      </c>
      <c r="X2426" s="18">
        <v>310</v>
      </c>
      <c r="Y2426" s="5">
        <v>1.24E-2</v>
      </c>
    </row>
    <row r="2427" spans="1:25" ht="42.75" hidden="1" x14ac:dyDescent="0.4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20">
        <v>1</v>
      </c>
      <c r="M2427" t="b">
        <v>0</v>
      </c>
      <c r="N2427" t="s">
        <v>8284</v>
      </c>
      <c r="O2427" s="5">
        <f t="shared" si="185"/>
        <v>2.8571428571428574E-4</v>
      </c>
      <c r="P2427" s="18">
        <f t="shared" si="186"/>
        <v>1</v>
      </c>
      <c r="Q2427" t="s">
        <v>8337</v>
      </c>
      <c r="R2427" t="s">
        <v>8338</v>
      </c>
      <c r="S2427" s="10">
        <f t="shared" si="187"/>
        <v>42502.913761574076</v>
      </c>
      <c r="T2427" s="11">
        <f t="shared" si="188"/>
        <v>42517.919444444444</v>
      </c>
      <c r="U2427">
        <f t="shared" si="189"/>
        <v>15</v>
      </c>
      <c r="W2427" s="20">
        <v>1</v>
      </c>
      <c r="X2427" s="18">
        <v>1</v>
      </c>
      <c r="Y2427" s="5">
        <v>2.8571428571428574E-4</v>
      </c>
    </row>
    <row r="2428" spans="1:25" ht="42.75" hidden="1" x14ac:dyDescent="0.4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20">
        <v>0</v>
      </c>
      <c r="M2428" t="b">
        <v>0</v>
      </c>
      <c r="N2428" t="s">
        <v>8284</v>
      </c>
      <c r="O2428" s="5">
        <f t="shared" si="185"/>
        <v>0</v>
      </c>
      <c r="P2428" s="18" t="e">
        <f t="shared" si="186"/>
        <v>#DIV/0!</v>
      </c>
      <c r="Q2428" t="s">
        <v>8337</v>
      </c>
      <c r="R2428" t="s">
        <v>8338</v>
      </c>
      <c r="S2428" s="10">
        <f t="shared" si="187"/>
        <v>42164.170046296291</v>
      </c>
      <c r="T2428" s="11">
        <f t="shared" si="188"/>
        <v>42224.170046296291</v>
      </c>
      <c r="U2428">
        <f t="shared" si="189"/>
        <v>60</v>
      </c>
      <c r="W2428" s="20">
        <v>0</v>
      </c>
      <c r="X2428" s="18">
        <v>0</v>
      </c>
      <c r="Y2428" s="5">
        <v>0</v>
      </c>
    </row>
    <row r="2429" spans="1:25" ht="28.5" hidden="1" x14ac:dyDescent="0.4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20">
        <v>1</v>
      </c>
      <c r="M2429" t="b">
        <v>0</v>
      </c>
      <c r="N2429" t="s">
        <v>8284</v>
      </c>
      <c r="O2429" s="5">
        <f t="shared" si="185"/>
        <v>2.0000000000000002E-5</v>
      </c>
      <c r="P2429" s="18">
        <f t="shared" si="186"/>
        <v>1</v>
      </c>
      <c r="Q2429" t="s">
        <v>8337</v>
      </c>
      <c r="R2429" t="s">
        <v>8338</v>
      </c>
      <c r="S2429" s="10">
        <f t="shared" si="187"/>
        <v>42412.318668981476</v>
      </c>
      <c r="T2429" s="11">
        <f t="shared" si="188"/>
        <v>42452.277002314819</v>
      </c>
      <c r="U2429">
        <f t="shared" si="189"/>
        <v>40</v>
      </c>
      <c r="W2429" s="20">
        <v>1</v>
      </c>
      <c r="X2429" s="18">
        <v>1</v>
      </c>
      <c r="Y2429" s="5">
        <v>2.0000000000000002E-5</v>
      </c>
    </row>
    <row r="2430" spans="1:25" ht="28.5" hidden="1" x14ac:dyDescent="0.4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20">
        <v>1</v>
      </c>
      <c r="M2430" t="b">
        <v>0</v>
      </c>
      <c r="N2430" t="s">
        <v>8284</v>
      </c>
      <c r="O2430" s="5">
        <f t="shared" si="185"/>
        <v>2.8571428571428571E-5</v>
      </c>
      <c r="P2430" s="18">
        <f t="shared" si="186"/>
        <v>1</v>
      </c>
      <c r="Q2430" t="s">
        <v>8337</v>
      </c>
      <c r="R2430" t="s">
        <v>8338</v>
      </c>
      <c r="S2430" s="10">
        <f t="shared" si="187"/>
        <v>42045.784155092595</v>
      </c>
      <c r="T2430" s="11">
        <f t="shared" si="188"/>
        <v>42075.742488425924</v>
      </c>
      <c r="U2430">
        <f t="shared" si="189"/>
        <v>30</v>
      </c>
      <c r="W2430" s="20">
        <v>1</v>
      </c>
      <c r="X2430" s="18">
        <v>1</v>
      </c>
      <c r="Y2430" s="5">
        <v>2.8571428571428571E-5</v>
      </c>
    </row>
    <row r="2431" spans="1:25" ht="42.75" x14ac:dyDescent="0.4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20">
        <v>4</v>
      </c>
      <c r="M2431" t="b">
        <v>0</v>
      </c>
      <c r="N2431" t="s">
        <v>8284</v>
      </c>
      <c r="O2431" s="5">
        <f t="shared" si="185"/>
        <v>1.4321428571428572E-2</v>
      </c>
      <c r="P2431" s="18">
        <f t="shared" si="186"/>
        <v>501.25</v>
      </c>
      <c r="Q2431" t="s">
        <v>8337</v>
      </c>
      <c r="R2431" t="s">
        <v>8338</v>
      </c>
      <c r="S2431" s="10">
        <f t="shared" si="187"/>
        <v>42734.879236111112</v>
      </c>
      <c r="T2431" s="11">
        <f t="shared" si="188"/>
        <v>42771.697222222225</v>
      </c>
      <c r="U2431">
        <f t="shared" si="189"/>
        <v>37</v>
      </c>
      <c r="W2431" s="20">
        <v>4</v>
      </c>
      <c r="X2431" s="18">
        <v>2005</v>
      </c>
      <c r="Y2431" s="5">
        <v>1.4321428571428572E-2</v>
      </c>
    </row>
    <row r="2432" spans="1:25" ht="42.75" hidden="1" x14ac:dyDescent="0.4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20">
        <v>2</v>
      </c>
      <c r="M2432" t="b">
        <v>0</v>
      </c>
      <c r="N2432" t="s">
        <v>8284</v>
      </c>
      <c r="O2432" s="5">
        <f t="shared" si="185"/>
        <v>7.0000000000000001E-3</v>
      </c>
      <c r="P2432" s="18">
        <f t="shared" si="186"/>
        <v>10.5</v>
      </c>
      <c r="Q2432" t="s">
        <v>8337</v>
      </c>
      <c r="R2432" t="s">
        <v>8338</v>
      </c>
      <c r="S2432" s="10">
        <f t="shared" si="187"/>
        <v>42382.130833333329</v>
      </c>
      <c r="T2432" s="11">
        <f t="shared" si="188"/>
        <v>42412.130833333329</v>
      </c>
      <c r="U2432">
        <f t="shared" si="189"/>
        <v>30</v>
      </c>
      <c r="W2432" s="20">
        <v>2</v>
      </c>
      <c r="X2432" s="18">
        <v>21</v>
      </c>
      <c r="Y2432" s="5">
        <v>7.0000000000000001E-3</v>
      </c>
    </row>
    <row r="2433" spans="1:25" ht="28.5" hidden="1" x14ac:dyDescent="0.4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20">
        <v>2</v>
      </c>
      <c r="M2433" t="b">
        <v>0</v>
      </c>
      <c r="N2433" t="s">
        <v>8284</v>
      </c>
      <c r="O2433" s="5">
        <f t="shared" si="185"/>
        <v>2.0000000000000002E-5</v>
      </c>
      <c r="P2433" s="18">
        <f t="shared" si="186"/>
        <v>1</v>
      </c>
      <c r="Q2433" t="s">
        <v>8337</v>
      </c>
      <c r="R2433" t="s">
        <v>8338</v>
      </c>
      <c r="S2433" s="10">
        <f t="shared" si="187"/>
        <v>42489.099687499998</v>
      </c>
      <c r="T2433" s="11">
        <f t="shared" si="188"/>
        <v>42549.099687499998</v>
      </c>
      <c r="U2433">
        <f t="shared" si="189"/>
        <v>60</v>
      </c>
      <c r="W2433" s="20">
        <v>2</v>
      </c>
      <c r="X2433" s="18">
        <v>2</v>
      </c>
      <c r="Y2433" s="5">
        <v>2.0000000000000002E-5</v>
      </c>
    </row>
    <row r="2434" spans="1:25" ht="42.75" hidden="1" x14ac:dyDescent="0.4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20">
        <v>2</v>
      </c>
      <c r="M2434" t="b">
        <v>0</v>
      </c>
      <c r="N2434" t="s">
        <v>8284</v>
      </c>
      <c r="O2434" s="5">
        <f t="shared" si="185"/>
        <v>1.4285714285714287E-4</v>
      </c>
      <c r="P2434" s="18">
        <f t="shared" si="186"/>
        <v>1</v>
      </c>
      <c r="Q2434" t="s">
        <v>8337</v>
      </c>
      <c r="R2434" t="s">
        <v>8338</v>
      </c>
      <c r="S2434" s="10">
        <f t="shared" si="187"/>
        <v>42041.218715277777</v>
      </c>
      <c r="T2434" s="11">
        <f t="shared" si="188"/>
        <v>42071.218715277777</v>
      </c>
      <c r="U2434">
        <f t="shared" si="189"/>
        <v>30</v>
      </c>
      <c r="W2434" s="20">
        <v>2</v>
      </c>
      <c r="X2434" s="18">
        <v>2</v>
      </c>
      <c r="Y2434" s="5">
        <v>1.4285714285714287E-4</v>
      </c>
    </row>
    <row r="2435" spans="1:25" ht="42.75" hidden="1" x14ac:dyDescent="0.4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20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18" t="e">
        <f t="shared" ref="P2435:P2498" si="191">E2435/L2435</f>
        <v>#DIV/0!</v>
      </c>
      <c r="Q2435" t="s">
        <v>8337</v>
      </c>
      <c r="R2435" t="s">
        <v>8338</v>
      </c>
      <c r="S2435" s="10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_xlfn.DAYS(T2435,S2435)</f>
        <v>30</v>
      </c>
      <c r="W2435" s="20">
        <v>0</v>
      </c>
      <c r="X2435" s="18">
        <v>0</v>
      </c>
      <c r="Y2435" s="5">
        <v>0</v>
      </c>
    </row>
    <row r="2436" spans="1:25" ht="42.75" hidden="1" x14ac:dyDescent="0.4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20">
        <v>2</v>
      </c>
      <c r="M2436" t="b">
        <v>0</v>
      </c>
      <c r="N2436" t="s">
        <v>8284</v>
      </c>
      <c r="O2436" s="5">
        <f t="shared" si="190"/>
        <v>1.2999999999999999E-3</v>
      </c>
      <c r="P2436" s="18">
        <f t="shared" si="191"/>
        <v>13</v>
      </c>
      <c r="Q2436" t="s">
        <v>8337</v>
      </c>
      <c r="R2436" t="s">
        <v>8338</v>
      </c>
      <c r="S2436" s="10">
        <f t="shared" si="192"/>
        <v>42180.18604166666</v>
      </c>
      <c r="T2436" s="11">
        <f t="shared" si="193"/>
        <v>42220.18604166666</v>
      </c>
      <c r="U2436">
        <f t="shared" si="194"/>
        <v>40</v>
      </c>
      <c r="W2436" s="20">
        <v>2</v>
      </c>
      <c r="X2436" s="18">
        <v>26</v>
      </c>
      <c r="Y2436" s="5">
        <v>1.2999999999999999E-3</v>
      </c>
    </row>
    <row r="2437" spans="1:25" ht="42.75" hidden="1" x14ac:dyDescent="0.4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20">
        <v>4</v>
      </c>
      <c r="M2437" t="b">
        <v>0</v>
      </c>
      <c r="N2437" t="s">
        <v>8284</v>
      </c>
      <c r="O2437" s="5">
        <f t="shared" si="190"/>
        <v>4.8960000000000002E-3</v>
      </c>
      <c r="P2437" s="18">
        <f t="shared" si="191"/>
        <v>306</v>
      </c>
      <c r="Q2437" t="s">
        <v>8337</v>
      </c>
      <c r="R2437" t="s">
        <v>8338</v>
      </c>
      <c r="S2437" s="10">
        <f t="shared" si="192"/>
        <v>42252.277615740735</v>
      </c>
      <c r="T2437" s="11">
        <f t="shared" si="193"/>
        <v>42282.277615740735</v>
      </c>
      <c r="U2437">
        <f t="shared" si="194"/>
        <v>30</v>
      </c>
      <c r="W2437" s="20">
        <v>4</v>
      </c>
      <c r="X2437" s="18">
        <v>1224</v>
      </c>
      <c r="Y2437" s="5">
        <v>4.8960000000000002E-3</v>
      </c>
    </row>
    <row r="2438" spans="1:25" ht="42.75" hidden="1" x14ac:dyDescent="0.4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20">
        <v>2</v>
      </c>
      <c r="M2438" t="b">
        <v>0</v>
      </c>
      <c r="N2438" t="s">
        <v>8284</v>
      </c>
      <c r="O2438" s="5">
        <f t="shared" si="190"/>
        <v>3.8461538461538462E-4</v>
      </c>
      <c r="P2438" s="18">
        <f t="shared" si="191"/>
        <v>22.5</v>
      </c>
      <c r="Q2438" t="s">
        <v>8337</v>
      </c>
      <c r="R2438" t="s">
        <v>8338</v>
      </c>
      <c r="S2438" s="10">
        <f t="shared" si="192"/>
        <v>42338.615393518514</v>
      </c>
      <c r="T2438" s="11">
        <f t="shared" si="193"/>
        <v>42398.615393518514</v>
      </c>
      <c r="U2438">
        <f t="shared" si="194"/>
        <v>60</v>
      </c>
      <c r="W2438" s="20">
        <v>2</v>
      </c>
      <c r="X2438" s="18">
        <v>45</v>
      </c>
      <c r="Y2438" s="5">
        <v>3.8461538461538462E-4</v>
      </c>
    </row>
    <row r="2439" spans="1:25" ht="42.75" hidden="1" x14ac:dyDescent="0.4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20">
        <v>0</v>
      </c>
      <c r="M2439" t="b">
        <v>0</v>
      </c>
      <c r="N2439" t="s">
        <v>8284</v>
      </c>
      <c r="O2439" s="5">
        <f t="shared" si="190"/>
        <v>0</v>
      </c>
      <c r="P2439" s="18" t="e">
        <f t="shared" si="191"/>
        <v>#DIV/0!</v>
      </c>
      <c r="Q2439" t="s">
        <v>8337</v>
      </c>
      <c r="R2439" t="s">
        <v>8338</v>
      </c>
      <c r="S2439" s="10">
        <f t="shared" si="192"/>
        <v>42031.965138888889</v>
      </c>
      <c r="T2439" s="11">
        <f t="shared" si="193"/>
        <v>42080.75</v>
      </c>
      <c r="U2439">
        <f t="shared" si="194"/>
        <v>49</v>
      </c>
      <c r="W2439" s="20">
        <v>0</v>
      </c>
      <c r="X2439" s="18">
        <v>0</v>
      </c>
      <c r="Y2439" s="5">
        <v>0</v>
      </c>
    </row>
    <row r="2440" spans="1:25" ht="42.75" hidden="1" x14ac:dyDescent="0.4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20">
        <v>1</v>
      </c>
      <c r="M2440" t="b">
        <v>0</v>
      </c>
      <c r="N2440" t="s">
        <v>8284</v>
      </c>
      <c r="O2440" s="5">
        <f t="shared" si="190"/>
        <v>3.3333333333333335E-3</v>
      </c>
      <c r="P2440" s="18">
        <f t="shared" si="191"/>
        <v>50</v>
      </c>
      <c r="Q2440" t="s">
        <v>8337</v>
      </c>
      <c r="R2440" t="s">
        <v>8338</v>
      </c>
      <c r="S2440" s="10">
        <f t="shared" si="192"/>
        <v>42285.91506944444</v>
      </c>
      <c r="T2440" s="11">
        <f t="shared" si="193"/>
        <v>42345.956736111111</v>
      </c>
      <c r="U2440">
        <f t="shared" si="194"/>
        <v>60</v>
      </c>
      <c r="W2440" s="20">
        <v>1</v>
      </c>
      <c r="X2440" s="18">
        <v>50</v>
      </c>
      <c r="Y2440" s="5">
        <v>3.3333333333333335E-3</v>
      </c>
    </row>
    <row r="2441" spans="1:25" ht="42.75" hidden="1" x14ac:dyDescent="0.4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20">
        <v>0</v>
      </c>
      <c r="M2441" t="b">
        <v>0</v>
      </c>
      <c r="N2441" t="s">
        <v>8284</v>
      </c>
      <c r="O2441" s="5">
        <f t="shared" si="190"/>
        <v>0</v>
      </c>
      <c r="P2441" s="18" t="e">
        <f t="shared" si="191"/>
        <v>#DIV/0!</v>
      </c>
      <c r="Q2441" t="s">
        <v>8337</v>
      </c>
      <c r="R2441" t="s">
        <v>8338</v>
      </c>
      <c r="S2441" s="10">
        <f t="shared" si="192"/>
        <v>42265.818622685183</v>
      </c>
      <c r="T2441" s="11">
        <f t="shared" si="193"/>
        <v>42295.818622685183</v>
      </c>
      <c r="U2441">
        <f t="shared" si="194"/>
        <v>30</v>
      </c>
      <c r="W2441" s="20">
        <v>0</v>
      </c>
      <c r="X2441" s="18">
        <v>0</v>
      </c>
      <c r="Y2441" s="5">
        <v>0</v>
      </c>
    </row>
    <row r="2442" spans="1:25" ht="28.5" hidden="1" x14ac:dyDescent="0.4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20">
        <v>2</v>
      </c>
      <c r="M2442" t="b">
        <v>0</v>
      </c>
      <c r="N2442" t="s">
        <v>8284</v>
      </c>
      <c r="O2442" s="5">
        <f t="shared" si="190"/>
        <v>2E-3</v>
      </c>
      <c r="P2442" s="18">
        <f t="shared" si="191"/>
        <v>5</v>
      </c>
      <c r="Q2442" t="s">
        <v>8337</v>
      </c>
      <c r="R2442" t="s">
        <v>8338</v>
      </c>
      <c r="S2442" s="10">
        <f t="shared" si="192"/>
        <v>42383.899456018517</v>
      </c>
      <c r="T2442" s="11">
        <f t="shared" si="193"/>
        <v>42413.899456018517</v>
      </c>
      <c r="U2442">
        <f t="shared" si="194"/>
        <v>30</v>
      </c>
      <c r="W2442" s="20">
        <v>2</v>
      </c>
      <c r="X2442" s="18">
        <v>10</v>
      </c>
      <c r="Y2442" s="5">
        <v>2E-3</v>
      </c>
    </row>
    <row r="2443" spans="1:25" ht="28.5" x14ac:dyDescent="0.4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20">
        <v>109</v>
      </c>
      <c r="M2443" t="b">
        <v>1</v>
      </c>
      <c r="N2443" t="s">
        <v>8298</v>
      </c>
      <c r="O2443" s="5">
        <f t="shared" si="190"/>
        <v>1.0788</v>
      </c>
      <c r="P2443" s="18">
        <f t="shared" si="191"/>
        <v>74.22935779816514</v>
      </c>
      <c r="Q2443" t="s">
        <v>8337</v>
      </c>
      <c r="R2443" t="s">
        <v>8353</v>
      </c>
      <c r="S2443" s="10">
        <f t="shared" si="192"/>
        <v>42187.125625000001</v>
      </c>
      <c r="T2443" s="11">
        <f t="shared" si="193"/>
        <v>42208.207638888889</v>
      </c>
      <c r="U2443">
        <f t="shared" si="194"/>
        <v>21</v>
      </c>
      <c r="W2443" s="20">
        <v>109</v>
      </c>
      <c r="X2443" s="18">
        <v>8091</v>
      </c>
      <c r="Y2443" s="5">
        <v>1.0788</v>
      </c>
    </row>
    <row r="2444" spans="1:25" ht="28.5" x14ac:dyDescent="0.4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20">
        <v>372</v>
      </c>
      <c r="M2444" t="b">
        <v>1</v>
      </c>
      <c r="N2444" t="s">
        <v>8298</v>
      </c>
      <c r="O2444" s="5">
        <f t="shared" si="190"/>
        <v>1.2594166666666666</v>
      </c>
      <c r="P2444" s="18">
        <f t="shared" si="191"/>
        <v>81.252688172043008</v>
      </c>
      <c r="Q2444" t="s">
        <v>8337</v>
      </c>
      <c r="R2444" t="s">
        <v>8353</v>
      </c>
      <c r="S2444" s="10">
        <f t="shared" si="192"/>
        <v>42052.666990740734</v>
      </c>
      <c r="T2444" s="11">
        <f t="shared" si="193"/>
        <v>42082.625324074077</v>
      </c>
      <c r="U2444">
        <f t="shared" si="194"/>
        <v>30</v>
      </c>
      <c r="W2444" s="20">
        <v>372</v>
      </c>
      <c r="X2444" s="18">
        <v>30226</v>
      </c>
      <c r="Y2444" s="5">
        <v>1.2594166666666666</v>
      </c>
    </row>
    <row r="2445" spans="1:25" ht="42.75" x14ac:dyDescent="0.4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20">
        <v>311</v>
      </c>
      <c r="M2445" t="b">
        <v>1</v>
      </c>
      <c r="N2445" t="s">
        <v>8298</v>
      </c>
      <c r="O2445" s="5">
        <f t="shared" si="190"/>
        <v>2.0251494999999999</v>
      </c>
      <c r="P2445" s="18">
        <f t="shared" si="191"/>
        <v>130.23469453376205</v>
      </c>
      <c r="Q2445" t="s">
        <v>8337</v>
      </c>
      <c r="R2445" t="s">
        <v>8353</v>
      </c>
      <c r="S2445" s="10">
        <f t="shared" si="192"/>
        <v>41836.625254629631</v>
      </c>
      <c r="T2445" s="11">
        <f t="shared" si="193"/>
        <v>41866.625254629631</v>
      </c>
      <c r="U2445">
        <f t="shared" si="194"/>
        <v>30</v>
      </c>
      <c r="W2445" s="20">
        <v>311</v>
      </c>
      <c r="X2445" s="18">
        <v>40502.99</v>
      </c>
      <c r="Y2445" s="5">
        <v>2.0251494999999999</v>
      </c>
    </row>
    <row r="2446" spans="1:25" ht="42.75" x14ac:dyDescent="0.4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20">
        <v>61</v>
      </c>
      <c r="M2446" t="b">
        <v>1</v>
      </c>
      <c r="N2446" t="s">
        <v>8298</v>
      </c>
      <c r="O2446" s="5">
        <f t="shared" si="190"/>
        <v>1.0860000000000001</v>
      </c>
      <c r="P2446" s="18">
        <f t="shared" si="191"/>
        <v>53.409836065573771</v>
      </c>
      <c r="Q2446" t="s">
        <v>8337</v>
      </c>
      <c r="R2446" t="s">
        <v>8353</v>
      </c>
      <c r="S2446" s="10">
        <f t="shared" si="192"/>
        <v>42485.754525462966</v>
      </c>
      <c r="T2446" s="11">
        <f t="shared" si="193"/>
        <v>42515.754525462966</v>
      </c>
      <c r="U2446">
        <f t="shared" si="194"/>
        <v>30</v>
      </c>
      <c r="W2446" s="20">
        <v>61</v>
      </c>
      <c r="X2446" s="18">
        <v>3258</v>
      </c>
      <c r="Y2446" s="5">
        <v>1.0860000000000001</v>
      </c>
    </row>
    <row r="2447" spans="1:25" ht="57" x14ac:dyDescent="0.4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20">
        <v>115</v>
      </c>
      <c r="M2447" t="b">
        <v>1</v>
      </c>
      <c r="N2447" t="s">
        <v>8298</v>
      </c>
      <c r="O2447" s="5">
        <f t="shared" si="190"/>
        <v>1.728</v>
      </c>
      <c r="P2447" s="18">
        <f t="shared" si="191"/>
        <v>75.130434782608702</v>
      </c>
      <c r="Q2447" t="s">
        <v>8337</v>
      </c>
      <c r="R2447" t="s">
        <v>8353</v>
      </c>
      <c r="S2447" s="10">
        <f t="shared" si="192"/>
        <v>42243.190057870372</v>
      </c>
      <c r="T2447" s="11">
        <f t="shared" si="193"/>
        <v>42273.190057870372</v>
      </c>
      <c r="U2447">
        <f t="shared" si="194"/>
        <v>30</v>
      </c>
      <c r="W2447" s="20">
        <v>115</v>
      </c>
      <c r="X2447" s="18">
        <v>8640</v>
      </c>
      <c r="Y2447" s="5">
        <v>1.728</v>
      </c>
    </row>
    <row r="2448" spans="1:25" ht="42.75" x14ac:dyDescent="0.4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20">
        <v>111</v>
      </c>
      <c r="M2448" t="b">
        <v>1</v>
      </c>
      <c r="N2448" t="s">
        <v>8298</v>
      </c>
      <c r="O2448" s="5">
        <f t="shared" si="190"/>
        <v>1.6798</v>
      </c>
      <c r="P2448" s="18">
        <f t="shared" si="191"/>
        <v>75.666666666666671</v>
      </c>
      <c r="Q2448" t="s">
        <v>8337</v>
      </c>
      <c r="R2448" t="s">
        <v>8353</v>
      </c>
      <c r="S2448" s="10">
        <f t="shared" si="192"/>
        <v>42670.602673611109</v>
      </c>
      <c r="T2448" s="11">
        <f t="shared" si="193"/>
        <v>42700.64434027778</v>
      </c>
      <c r="U2448">
        <f t="shared" si="194"/>
        <v>30</v>
      </c>
      <c r="W2448" s="20">
        <v>111</v>
      </c>
      <c r="X2448" s="18">
        <v>8399</v>
      </c>
      <c r="Y2448" s="5">
        <v>1.6798</v>
      </c>
    </row>
    <row r="2449" spans="1:25" ht="42.75" x14ac:dyDescent="0.4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20">
        <v>337</v>
      </c>
      <c r="M2449" t="b">
        <v>1</v>
      </c>
      <c r="N2449" t="s">
        <v>8298</v>
      </c>
      <c r="O2449" s="5">
        <f t="shared" si="190"/>
        <v>4.2720000000000002</v>
      </c>
      <c r="P2449" s="18">
        <f t="shared" si="191"/>
        <v>31.691394658753708</v>
      </c>
      <c r="Q2449" t="s">
        <v>8337</v>
      </c>
      <c r="R2449" t="s">
        <v>8353</v>
      </c>
      <c r="S2449" s="10">
        <f t="shared" si="192"/>
        <v>42654.469826388886</v>
      </c>
      <c r="T2449" s="11">
        <f t="shared" si="193"/>
        <v>42686.166666666672</v>
      </c>
      <c r="U2449">
        <f t="shared" si="194"/>
        <v>32</v>
      </c>
      <c r="W2449" s="20">
        <v>337</v>
      </c>
      <c r="X2449" s="18">
        <v>10680</v>
      </c>
      <c r="Y2449" s="5">
        <v>4.2720000000000002</v>
      </c>
    </row>
    <row r="2450" spans="1:25" ht="42.75" x14ac:dyDescent="0.4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20">
        <v>9</v>
      </c>
      <c r="M2450" t="b">
        <v>1</v>
      </c>
      <c r="N2450" t="s">
        <v>8298</v>
      </c>
      <c r="O2450" s="5">
        <f t="shared" si="190"/>
        <v>1.075</v>
      </c>
      <c r="P2450" s="18">
        <f t="shared" si="191"/>
        <v>47.777777777777779</v>
      </c>
      <c r="Q2450" t="s">
        <v>8337</v>
      </c>
      <c r="R2450" t="s">
        <v>8353</v>
      </c>
      <c r="S2450" s="10">
        <f t="shared" si="192"/>
        <v>42607.316122685181</v>
      </c>
      <c r="T2450" s="11">
        <f t="shared" si="193"/>
        <v>42613.233333333337</v>
      </c>
      <c r="U2450">
        <f t="shared" si="194"/>
        <v>6</v>
      </c>
      <c r="W2450" s="20">
        <v>9</v>
      </c>
      <c r="X2450" s="18">
        <v>430</v>
      </c>
      <c r="Y2450" s="5">
        <v>1.075</v>
      </c>
    </row>
    <row r="2451" spans="1:25" ht="42.75" x14ac:dyDescent="0.4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20">
        <v>120</v>
      </c>
      <c r="M2451" t="b">
        <v>1</v>
      </c>
      <c r="N2451" t="s">
        <v>8298</v>
      </c>
      <c r="O2451" s="5">
        <f t="shared" si="190"/>
        <v>1.08</v>
      </c>
      <c r="P2451" s="18">
        <f t="shared" si="191"/>
        <v>90</v>
      </c>
      <c r="Q2451" t="s">
        <v>8337</v>
      </c>
      <c r="R2451" t="s">
        <v>8353</v>
      </c>
      <c r="S2451" s="10">
        <f t="shared" si="192"/>
        <v>41943.142534722225</v>
      </c>
      <c r="T2451" s="11">
        <f t="shared" si="193"/>
        <v>41973.184201388889</v>
      </c>
      <c r="U2451">
        <f t="shared" si="194"/>
        <v>30</v>
      </c>
      <c r="W2451" s="20">
        <v>120</v>
      </c>
      <c r="X2451" s="18">
        <v>10800</v>
      </c>
      <c r="Y2451" s="5">
        <v>1.08</v>
      </c>
    </row>
    <row r="2452" spans="1:25" ht="42.75" x14ac:dyDescent="0.4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20">
        <v>102</v>
      </c>
      <c r="M2452" t="b">
        <v>1</v>
      </c>
      <c r="N2452" t="s">
        <v>8298</v>
      </c>
      <c r="O2452" s="5">
        <f t="shared" si="190"/>
        <v>1.0153353333333335</v>
      </c>
      <c r="P2452" s="18">
        <f t="shared" si="191"/>
        <v>149.31401960784314</v>
      </c>
      <c r="Q2452" t="s">
        <v>8337</v>
      </c>
      <c r="R2452" t="s">
        <v>8353</v>
      </c>
      <c r="S2452" s="10">
        <f t="shared" si="192"/>
        <v>41902.07240740741</v>
      </c>
      <c r="T2452" s="11">
        <f t="shared" si="193"/>
        <v>41940.132638888892</v>
      </c>
      <c r="U2452">
        <f t="shared" si="194"/>
        <v>38</v>
      </c>
      <c r="W2452" s="20">
        <v>102</v>
      </c>
      <c r="X2452" s="18">
        <v>15230.03</v>
      </c>
      <c r="Y2452" s="5">
        <v>1.0153353333333335</v>
      </c>
    </row>
    <row r="2453" spans="1:25" ht="42.75" x14ac:dyDescent="0.4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20">
        <v>186</v>
      </c>
      <c r="M2453" t="b">
        <v>1</v>
      </c>
      <c r="N2453" t="s">
        <v>8298</v>
      </c>
      <c r="O2453" s="5">
        <f t="shared" si="190"/>
        <v>1.1545000000000001</v>
      </c>
      <c r="P2453" s="18">
        <f t="shared" si="191"/>
        <v>62.06989247311828</v>
      </c>
      <c r="Q2453" t="s">
        <v>8337</v>
      </c>
      <c r="R2453" t="s">
        <v>8353</v>
      </c>
      <c r="S2453" s="10">
        <f t="shared" si="192"/>
        <v>42779.908449074079</v>
      </c>
      <c r="T2453" s="11">
        <f t="shared" si="193"/>
        <v>42799.908449074079</v>
      </c>
      <c r="U2453">
        <f t="shared" si="194"/>
        <v>20</v>
      </c>
      <c r="W2453" s="20">
        <v>186</v>
      </c>
      <c r="X2453" s="18">
        <v>11545</v>
      </c>
      <c r="Y2453" s="5">
        <v>1.1545000000000001</v>
      </c>
    </row>
    <row r="2454" spans="1:25" ht="42.75" x14ac:dyDescent="0.4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20">
        <v>15</v>
      </c>
      <c r="M2454" t="b">
        <v>1</v>
      </c>
      <c r="N2454" t="s">
        <v>8298</v>
      </c>
      <c r="O2454" s="5">
        <f t="shared" si="190"/>
        <v>1.335</v>
      </c>
      <c r="P2454" s="18">
        <f t="shared" si="191"/>
        <v>53.4</v>
      </c>
      <c r="Q2454" t="s">
        <v>8337</v>
      </c>
      <c r="R2454" t="s">
        <v>8353</v>
      </c>
      <c r="S2454" s="10">
        <f t="shared" si="192"/>
        <v>42338.84375</v>
      </c>
      <c r="T2454" s="11">
        <f t="shared" si="193"/>
        <v>42367.958333333328</v>
      </c>
      <c r="U2454">
        <f t="shared" si="194"/>
        <v>29</v>
      </c>
      <c r="W2454" s="20">
        <v>15</v>
      </c>
      <c r="X2454" s="18">
        <v>801</v>
      </c>
      <c r="Y2454" s="5">
        <v>1.335</v>
      </c>
    </row>
    <row r="2455" spans="1:25" ht="42.75" x14ac:dyDescent="0.4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20">
        <v>67</v>
      </c>
      <c r="M2455" t="b">
        <v>1</v>
      </c>
      <c r="N2455" t="s">
        <v>8298</v>
      </c>
      <c r="O2455" s="5">
        <f t="shared" si="190"/>
        <v>1.5469999999999999</v>
      </c>
      <c r="P2455" s="18">
        <f t="shared" si="191"/>
        <v>69.268656716417908</v>
      </c>
      <c r="Q2455" t="s">
        <v>8337</v>
      </c>
      <c r="R2455" t="s">
        <v>8353</v>
      </c>
      <c r="S2455" s="10">
        <f t="shared" si="192"/>
        <v>42738.692233796297</v>
      </c>
      <c r="T2455" s="11">
        <f t="shared" si="193"/>
        <v>42768.692233796297</v>
      </c>
      <c r="U2455">
        <f t="shared" si="194"/>
        <v>30</v>
      </c>
      <c r="W2455" s="20">
        <v>67</v>
      </c>
      <c r="X2455" s="18">
        <v>4641</v>
      </c>
      <c r="Y2455" s="5">
        <v>1.5469999999999999</v>
      </c>
    </row>
    <row r="2456" spans="1:25" ht="42.75" x14ac:dyDescent="0.4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20">
        <v>130</v>
      </c>
      <c r="M2456" t="b">
        <v>1</v>
      </c>
      <c r="N2456" t="s">
        <v>8298</v>
      </c>
      <c r="O2456" s="5">
        <f t="shared" si="190"/>
        <v>1.0084571428571429</v>
      </c>
      <c r="P2456" s="18">
        <f t="shared" si="191"/>
        <v>271.50769230769231</v>
      </c>
      <c r="Q2456" t="s">
        <v>8337</v>
      </c>
      <c r="R2456" t="s">
        <v>8353</v>
      </c>
      <c r="S2456" s="10">
        <f t="shared" si="192"/>
        <v>42770.201481481476</v>
      </c>
      <c r="T2456" s="11">
        <f t="shared" si="193"/>
        <v>42805.201481481476</v>
      </c>
      <c r="U2456">
        <f t="shared" si="194"/>
        <v>35</v>
      </c>
      <c r="W2456" s="20">
        <v>130</v>
      </c>
      <c r="X2456" s="18">
        <v>35296</v>
      </c>
      <c r="Y2456" s="5">
        <v>1.0084571428571429</v>
      </c>
    </row>
    <row r="2457" spans="1:25" ht="42.75" x14ac:dyDescent="0.4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20">
        <v>16</v>
      </c>
      <c r="M2457" t="b">
        <v>1</v>
      </c>
      <c r="N2457" t="s">
        <v>8298</v>
      </c>
      <c r="O2457" s="5">
        <f t="shared" si="190"/>
        <v>1.82</v>
      </c>
      <c r="P2457" s="18">
        <f t="shared" si="191"/>
        <v>34.125</v>
      </c>
      <c r="Q2457" t="s">
        <v>8337</v>
      </c>
      <c r="R2457" t="s">
        <v>8353</v>
      </c>
      <c r="S2457" s="10">
        <f t="shared" si="192"/>
        <v>42452.781828703708</v>
      </c>
      <c r="T2457" s="11">
        <f t="shared" si="193"/>
        <v>42480.781828703708</v>
      </c>
      <c r="U2457">
        <f t="shared" si="194"/>
        <v>28</v>
      </c>
      <c r="W2457" s="20">
        <v>16</v>
      </c>
      <c r="X2457" s="18">
        <v>546</v>
      </c>
      <c r="Y2457" s="5">
        <v>1.82</v>
      </c>
    </row>
    <row r="2458" spans="1:25" ht="42.75" x14ac:dyDescent="0.4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20">
        <v>67</v>
      </c>
      <c r="M2458" t="b">
        <v>1</v>
      </c>
      <c r="N2458" t="s">
        <v>8298</v>
      </c>
      <c r="O2458" s="5">
        <f t="shared" si="190"/>
        <v>1.8086666666666666</v>
      </c>
      <c r="P2458" s="18">
        <f t="shared" si="191"/>
        <v>40.492537313432834</v>
      </c>
      <c r="Q2458" t="s">
        <v>8337</v>
      </c>
      <c r="R2458" t="s">
        <v>8353</v>
      </c>
      <c r="S2458" s="10">
        <f t="shared" si="192"/>
        <v>42761.961099537039</v>
      </c>
      <c r="T2458" s="11">
        <f t="shared" si="193"/>
        <v>42791.961099537039</v>
      </c>
      <c r="U2458">
        <f t="shared" si="194"/>
        <v>30</v>
      </c>
      <c r="W2458" s="20">
        <v>67</v>
      </c>
      <c r="X2458" s="18">
        <v>2713</v>
      </c>
      <c r="Y2458" s="5">
        <v>1.8086666666666666</v>
      </c>
    </row>
    <row r="2459" spans="1:25" ht="42.75" x14ac:dyDescent="0.4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20">
        <v>124</v>
      </c>
      <c r="M2459" t="b">
        <v>1</v>
      </c>
      <c r="N2459" t="s">
        <v>8298</v>
      </c>
      <c r="O2459" s="5">
        <f t="shared" si="190"/>
        <v>1.0230434782608695</v>
      </c>
      <c r="P2459" s="18">
        <f t="shared" si="191"/>
        <v>189.75806451612902</v>
      </c>
      <c r="Q2459" t="s">
        <v>8337</v>
      </c>
      <c r="R2459" t="s">
        <v>8353</v>
      </c>
      <c r="S2459" s="10">
        <f t="shared" si="192"/>
        <v>42423.602500000001</v>
      </c>
      <c r="T2459" s="11">
        <f t="shared" si="193"/>
        <v>42453.560833333337</v>
      </c>
      <c r="U2459">
        <f t="shared" si="194"/>
        <v>30</v>
      </c>
      <c r="W2459" s="20">
        <v>124</v>
      </c>
      <c r="X2459" s="18">
        <v>23530</v>
      </c>
      <c r="Y2459" s="5">
        <v>1.0230434782608695</v>
      </c>
    </row>
    <row r="2460" spans="1:25" ht="42.75" x14ac:dyDescent="0.4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20">
        <v>80</v>
      </c>
      <c r="M2460" t="b">
        <v>1</v>
      </c>
      <c r="N2460" t="s">
        <v>8298</v>
      </c>
      <c r="O2460" s="5">
        <f t="shared" si="190"/>
        <v>1.1017999999999999</v>
      </c>
      <c r="P2460" s="18">
        <f t="shared" si="191"/>
        <v>68.862499999999997</v>
      </c>
      <c r="Q2460" t="s">
        <v>8337</v>
      </c>
      <c r="R2460" t="s">
        <v>8353</v>
      </c>
      <c r="S2460" s="10">
        <f t="shared" si="192"/>
        <v>42495.871736111112</v>
      </c>
      <c r="T2460" s="11">
        <f t="shared" si="193"/>
        <v>42530.791666666672</v>
      </c>
      <c r="U2460">
        <f t="shared" si="194"/>
        <v>35</v>
      </c>
      <c r="W2460" s="20">
        <v>80</v>
      </c>
      <c r="X2460" s="18">
        <v>5509</v>
      </c>
      <c r="Y2460" s="5">
        <v>1.1017999999999999</v>
      </c>
    </row>
    <row r="2461" spans="1:25" ht="42.75" x14ac:dyDescent="0.4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20">
        <v>282</v>
      </c>
      <c r="M2461" t="b">
        <v>1</v>
      </c>
      <c r="N2461" t="s">
        <v>8298</v>
      </c>
      <c r="O2461" s="5">
        <f t="shared" si="190"/>
        <v>1.0225</v>
      </c>
      <c r="P2461" s="18">
        <f t="shared" si="191"/>
        <v>108.77659574468085</v>
      </c>
      <c r="Q2461" t="s">
        <v>8337</v>
      </c>
      <c r="R2461" t="s">
        <v>8353</v>
      </c>
      <c r="S2461" s="10">
        <f t="shared" si="192"/>
        <v>42407.637557870374</v>
      </c>
      <c r="T2461" s="11">
        <f t="shared" si="193"/>
        <v>42452.595891203702</v>
      </c>
      <c r="U2461">
        <f t="shared" si="194"/>
        <v>45</v>
      </c>
      <c r="W2461" s="20">
        <v>282</v>
      </c>
      <c r="X2461" s="18">
        <v>30675</v>
      </c>
      <c r="Y2461" s="5">
        <v>1.0225</v>
      </c>
    </row>
    <row r="2462" spans="1:25" ht="42.75" x14ac:dyDescent="0.4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20">
        <v>68</v>
      </c>
      <c r="M2462" t="b">
        <v>1</v>
      </c>
      <c r="N2462" t="s">
        <v>8298</v>
      </c>
      <c r="O2462" s="5">
        <f t="shared" si="190"/>
        <v>1.0078823529411765</v>
      </c>
      <c r="P2462" s="18">
        <f t="shared" si="191"/>
        <v>125.98529411764706</v>
      </c>
      <c r="Q2462" t="s">
        <v>8337</v>
      </c>
      <c r="R2462" t="s">
        <v>8353</v>
      </c>
      <c r="S2462" s="10">
        <f t="shared" si="192"/>
        <v>42704.187118055561</v>
      </c>
      <c r="T2462" s="11">
        <f t="shared" si="193"/>
        <v>42738.178472222222</v>
      </c>
      <c r="U2462">
        <f t="shared" si="194"/>
        <v>34</v>
      </c>
      <c r="W2462" s="20">
        <v>68</v>
      </c>
      <c r="X2462" s="18">
        <v>8567</v>
      </c>
      <c r="Y2462" s="5">
        <v>1.0078823529411765</v>
      </c>
    </row>
    <row r="2463" spans="1:25" ht="42.75" x14ac:dyDescent="0.4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20">
        <v>86</v>
      </c>
      <c r="M2463" t="b">
        <v>1</v>
      </c>
      <c r="N2463" t="s">
        <v>8279</v>
      </c>
      <c r="O2463" s="5">
        <f t="shared" si="190"/>
        <v>1.038</v>
      </c>
      <c r="P2463" s="18">
        <f t="shared" si="191"/>
        <v>90.523255813953483</v>
      </c>
      <c r="Q2463" t="s">
        <v>8326</v>
      </c>
      <c r="R2463" t="s">
        <v>8330</v>
      </c>
      <c r="S2463" s="10">
        <f t="shared" si="192"/>
        <v>40784.012696759259</v>
      </c>
      <c r="T2463" s="11">
        <f t="shared" si="193"/>
        <v>40817.125</v>
      </c>
      <c r="U2463">
        <f t="shared" si="194"/>
        <v>33</v>
      </c>
      <c r="W2463" s="20">
        <v>86</v>
      </c>
      <c r="X2463" s="18">
        <v>7785</v>
      </c>
      <c r="Y2463" s="5">
        <v>1.038</v>
      </c>
    </row>
    <row r="2464" spans="1:25" ht="42.75" x14ac:dyDescent="0.4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20">
        <v>115</v>
      </c>
      <c r="M2464" t="b">
        <v>1</v>
      </c>
      <c r="N2464" t="s">
        <v>8279</v>
      </c>
      <c r="O2464" s="5">
        <f t="shared" si="190"/>
        <v>1.1070833333333334</v>
      </c>
      <c r="P2464" s="18">
        <f t="shared" si="191"/>
        <v>28.880434782608695</v>
      </c>
      <c r="Q2464" t="s">
        <v>8326</v>
      </c>
      <c r="R2464" t="s">
        <v>8330</v>
      </c>
      <c r="S2464" s="10">
        <f t="shared" si="192"/>
        <v>41089.186296296299</v>
      </c>
      <c r="T2464" s="11">
        <f t="shared" si="193"/>
        <v>41109.186296296299</v>
      </c>
      <c r="U2464">
        <f t="shared" si="194"/>
        <v>20</v>
      </c>
      <c r="W2464" s="20">
        <v>115</v>
      </c>
      <c r="X2464" s="18">
        <v>3321.25</v>
      </c>
      <c r="Y2464" s="5">
        <v>1.1070833333333334</v>
      </c>
    </row>
    <row r="2465" spans="1:25" x14ac:dyDescent="0.4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20">
        <v>75</v>
      </c>
      <c r="M2465" t="b">
        <v>1</v>
      </c>
      <c r="N2465" t="s">
        <v>8279</v>
      </c>
      <c r="O2465" s="5">
        <f t="shared" si="190"/>
        <v>1.1625000000000001</v>
      </c>
      <c r="P2465" s="18">
        <f t="shared" si="191"/>
        <v>31</v>
      </c>
      <c r="Q2465" t="s">
        <v>8326</v>
      </c>
      <c r="R2465" t="s">
        <v>8330</v>
      </c>
      <c r="S2465" s="10">
        <f t="shared" si="192"/>
        <v>41341.111400462964</v>
      </c>
      <c r="T2465" s="11">
        <f t="shared" si="193"/>
        <v>41380.791666666664</v>
      </c>
      <c r="U2465">
        <f t="shared" si="194"/>
        <v>39</v>
      </c>
      <c r="W2465" s="20">
        <v>75</v>
      </c>
      <c r="X2465" s="18">
        <v>2325</v>
      </c>
      <c r="Y2465" s="5">
        <v>1.1625000000000001</v>
      </c>
    </row>
    <row r="2466" spans="1:25" ht="42.75" x14ac:dyDescent="0.4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20">
        <v>43</v>
      </c>
      <c r="M2466" t="b">
        <v>1</v>
      </c>
      <c r="N2466" t="s">
        <v>8279</v>
      </c>
      <c r="O2466" s="5">
        <f t="shared" si="190"/>
        <v>1.111</v>
      </c>
      <c r="P2466" s="18">
        <f t="shared" si="191"/>
        <v>51.674418604651166</v>
      </c>
      <c r="Q2466" t="s">
        <v>8326</v>
      </c>
      <c r="R2466" t="s">
        <v>8330</v>
      </c>
      <c r="S2466" s="10">
        <f t="shared" si="192"/>
        <v>42248.90042824074</v>
      </c>
      <c r="T2466" s="11">
        <f t="shared" si="193"/>
        <v>42277.811805555553</v>
      </c>
      <c r="U2466">
        <f t="shared" si="194"/>
        <v>29</v>
      </c>
      <c r="W2466" s="20">
        <v>43</v>
      </c>
      <c r="X2466" s="18">
        <v>2222</v>
      </c>
      <c r="Y2466" s="5">
        <v>1.111</v>
      </c>
    </row>
    <row r="2467" spans="1:25" ht="28.5" x14ac:dyDescent="0.4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20">
        <v>48</v>
      </c>
      <c r="M2467" t="b">
        <v>1</v>
      </c>
      <c r="N2467" t="s">
        <v>8279</v>
      </c>
      <c r="O2467" s="5">
        <f t="shared" si="190"/>
        <v>1.8014285714285714</v>
      </c>
      <c r="P2467" s="18">
        <f t="shared" si="191"/>
        <v>26.270833333333332</v>
      </c>
      <c r="Q2467" t="s">
        <v>8326</v>
      </c>
      <c r="R2467" t="s">
        <v>8330</v>
      </c>
      <c r="S2467" s="10">
        <f t="shared" si="192"/>
        <v>41145.719305555554</v>
      </c>
      <c r="T2467" s="11">
        <f t="shared" si="193"/>
        <v>41175.719305555554</v>
      </c>
      <c r="U2467">
        <f t="shared" si="194"/>
        <v>30</v>
      </c>
      <c r="W2467" s="20">
        <v>48</v>
      </c>
      <c r="X2467" s="18">
        <v>1261</v>
      </c>
      <c r="Y2467" s="5">
        <v>1.8014285714285714</v>
      </c>
    </row>
    <row r="2468" spans="1:25" ht="42.75" x14ac:dyDescent="0.4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20">
        <v>52</v>
      </c>
      <c r="M2468" t="b">
        <v>1</v>
      </c>
      <c r="N2468" t="s">
        <v>8279</v>
      </c>
      <c r="O2468" s="5">
        <f t="shared" si="190"/>
        <v>1</v>
      </c>
      <c r="P2468" s="18">
        <f t="shared" si="191"/>
        <v>48.07692307692308</v>
      </c>
      <c r="Q2468" t="s">
        <v>8326</v>
      </c>
      <c r="R2468" t="s">
        <v>8330</v>
      </c>
      <c r="S2468" s="10">
        <f t="shared" si="192"/>
        <v>41373.102465277778</v>
      </c>
      <c r="T2468" s="11">
        <f t="shared" si="193"/>
        <v>41403.102465277778</v>
      </c>
      <c r="U2468">
        <f t="shared" si="194"/>
        <v>30</v>
      </c>
      <c r="W2468" s="20">
        <v>52</v>
      </c>
      <c r="X2468" s="18">
        <v>2500</v>
      </c>
      <c r="Y2468" s="5">
        <v>1</v>
      </c>
    </row>
    <row r="2469" spans="1:25" ht="42.75" x14ac:dyDescent="0.4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20">
        <v>43</v>
      </c>
      <c r="M2469" t="b">
        <v>1</v>
      </c>
      <c r="N2469" t="s">
        <v>8279</v>
      </c>
      <c r="O2469" s="5">
        <f t="shared" si="190"/>
        <v>1.1850000000000001</v>
      </c>
      <c r="P2469" s="18">
        <f t="shared" si="191"/>
        <v>27.558139534883722</v>
      </c>
      <c r="Q2469" t="s">
        <v>8326</v>
      </c>
      <c r="R2469" t="s">
        <v>8330</v>
      </c>
      <c r="S2469" s="10">
        <f t="shared" si="192"/>
        <v>41025.874201388891</v>
      </c>
      <c r="T2469" s="11">
        <f t="shared" si="193"/>
        <v>41039.708333333336</v>
      </c>
      <c r="U2469">
        <f t="shared" si="194"/>
        <v>14</v>
      </c>
      <c r="W2469" s="20">
        <v>43</v>
      </c>
      <c r="X2469" s="18">
        <v>1185</v>
      </c>
      <c r="Y2469" s="5">
        <v>1.1850000000000001</v>
      </c>
    </row>
    <row r="2470" spans="1:25" ht="28.5" x14ac:dyDescent="0.4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20">
        <v>58</v>
      </c>
      <c r="M2470" t="b">
        <v>1</v>
      </c>
      <c r="N2470" t="s">
        <v>8279</v>
      </c>
      <c r="O2470" s="5">
        <f t="shared" si="190"/>
        <v>1.0721700000000001</v>
      </c>
      <c r="P2470" s="18">
        <f t="shared" si="191"/>
        <v>36.97137931034483</v>
      </c>
      <c r="Q2470" t="s">
        <v>8326</v>
      </c>
      <c r="R2470" t="s">
        <v>8330</v>
      </c>
      <c r="S2470" s="10">
        <f t="shared" si="192"/>
        <v>41174.154178240737</v>
      </c>
      <c r="T2470" s="11">
        <f t="shared" si="193"/>
        <v>41210.208333333336</v>
      </c>
      <c r="U2470">
        <f t="shared" si="194"/>
        <v>36</v>
      </c>
      <c r="W2470" s="20">
        <v>58</v>
      </c>
      <c r="X2470" s="18">
        <v>2144.34</v>
      </c>
      <c r="Y2470" s="5">
        <v>1.0721700000000001</v>
      </c>
    </row>
    <row r="2471" spans="1:25" ht="42.75" x14ac:dyDescent="0.4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20">
        <v>47</v>
      </c>
      <c r="M2471" t="b">
        <v>1</v>
      </c>
      <c r="N2471" t="s">
        <v>8279</v>
      </c>
      <c r="O2471" s="5">
        <f t="shared" si="190"/>
        <v>1.1366666666666667</v>
      </c>
      <c r="P2471" s="18">
        <f t="shared" si="191"/>
        <v>29.021276595744681</v>
      </c>
      <c r="Q2471" t="s">
        <v>8326</v>
      </c>
      <c r="R2471" t="s">
        <v>8330</v>
      </c>
      <c r="S2471" s="10">
        <f t="shared" si="192"/>
        <v>40557.429733796293</v>
      </c>
      <c r="T2471" s="11">
        <f t="shared" si="193"/>
        <v>40582.429733796293</v>
      </c>
      <c r="U2471">
        <f t="shared" si="194"/>
        <v>25</v>
      </c>
      <c r="W2471" s="20">
        <v>47</v>
      </c>
      <c r="X2471" s="18">
        <v>1364</v>
      </c>
      <c r="Y2471" s="5">
        <v>1.1366666666666667</v>
      </c>
    </row>
    <row r="2472" spans="1:25" ht="42.75" x14ac:dyDescent="0.4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20">
        <v>36</v>
      </c>
      <c r="M2472" t="b">
        <v>1</v>
      </c>
      <c r="N2472" t="s">
        <v>8279</v>
      </c>
      <c r="O2472" s="5">
        <f t="shared" si="190"/>
        <v>1.0316400000000001</v>
      </c>
      <c r="P2472" s="18">
        <f t="shared" si="191"/>
        <v>28.65666666666667</v>
      </c>
      <c r="Q2472" t="s">
        <v>8326</v>
      </c>
      <c r="R2472" t="s">
        <v>8330</v>
      </c>
      <c r="S2472" s="10">
        <f t="shared" si="192"/>
        <v>41023.07471064815</v>
      </c>
      <c r="T2472" s="11">
        <f t="shared" si="193"/>
        <v>41053.07471064815</v>
      </c>
      <c r="U2472">
        <f t="shared" si="194"/>
        <v>30</v>
      </c>
      <c r="W2472" s="20">
        <v>36</v>
      </c>
      <c r="X2472" s="18">
        <v>1031.6400000000001</v>
      </c>
      <c r="Y2472" s="5">
        <v>1.0316400000000001</v>
      </c>
    </row>
    <row r="2473" spans="1:25" ht="42.75" x14ac:dyDescent="0.4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20">
        <v>17</v>
      </c>
      <c r="M2473" t="b">
        <v>1</v>
      </c>
      <c r="N2473" t="s">
        <v>8279</v>
      </c>
      <c r="O2473" s="5">
        <f t="shared" si="190"/>
        <v>1.28</v>
      </c>
      <c r="P2473" s="18">
        <f t="shared" si="191"/>
        <v>37.647058823529413</v>
      </c>
      <c r="Q2473" t="s">
        <v>8326</v>
      </c>
      <c r="R2473" t="s">
        <v>8330</v>
      </c>
      <c r="S2473" s="10">
        <f t="shared" si="192"/>
        <v>40893.992962962962</v>
      </c>
      <c r="T2473" s="11">
        <f t="shared" si="193"/>
        <v>40933.992962962962</v>
      </c>
      <c r="U2473">
        <f t="shared" si="194"/>
        <v>40</v>
      </c>
      <c r="W2473" s="20">
        <v>17</v>
      </c>
      <c r="X2473" s="18">
        <v>640</v>
      </c>
      <c r="Y2473" s="5">
        <v>1.28</v>
      </c>
    </row>
    <row r="2474" spans="1:25" ht="57" x14ac:dyDescent="0.4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20">
        <v>104</v>
      </c>
      <c r="M2474" t="b">
        <v>1</v>
      </c>
      <c r="N2474" t="s">
        <v>8279</v>
      </c>
      <c r="O2474" s="5">
        <f t="shared" si="190"/>
        <v>1.3576026666666667</v>
      </c>
      <c r="P2474" s="18">
        <f t="shared" si="191"/>
        <v>97.904038461538462</v>
      </c>
      <c r="Q2474" t="s">
        <v>8326</v>
      </c>
      <c r="R2474" t="s">
        <v>8330</v>
      </c>
      <c r="S2474" s="10">
        <f t="shared" si="192"/>
        <v>40354.11550925926</v>
      </c>
      <c r="T2474" s="11">
        <f t="shared" si="193"/>
        <v>40425.043749999997</v>
      </c>
      <c r="U2474">
        <f t="shared" si="194"/>
        <v>71</v>
      </c>
      <c r="W2474" s="20">
        <v>104</v>
      </c>
      <c r="X2474" s="18">
        <v>10182.02</v>
      </c>
      <c r="Y2474" s="5">
        <v>1.3576026666666667</v>
      </c>
    </row>
    <row r="2475" spans="1:25" ht="42.75" x14ac:dyDescent="0.4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20">
        <v>47</v>
      </c>
      <c r="M2475" t="b">
        <v>1</v>
      </c>
      <c r="N2475" t="s">
        <v>8279</v>
      </c>
      <c r="O2475" s="5">
        <f t="shared" si="190"/>
        <v>1</v>
      </c>
      <c r="P2475" s="18">
        <f t="shared" si="191"/>
        <v>42.553191489361701</v>
      </c>
      <c r="Q2475" t="s">
        <v>8326</v>
      </c>
      <c r="R2475" t="s">
        <v>8330</v>
      </c>
      <c r="S2475" s="10">
        <f t="shared" si="192"/>
        <v>41193.748483796298</v>
      </c>
      <c r="T2475" s="11">
        <f t="shared" si="193"/>
        <v>41223.790150462963</v>
      </c>
      <c r="U2475">
        <f t="shared" si="194"/>
        <v>30</v>
      </c>
      <c r="W2475" s="20">
        <v>47</v>
      </c>
      <c r="X2475" s="18">
        <v>2000</v>
      </c>
      <c r="Y2475" s="5">
        <v>1</v>
      </c>
    </row>
    <row r="2476" spans="1:25" ht="57" x14ac:dyDescent="0.4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20">
        <v>38</v>
      </c>
      <c r="M2476" t="b">
        <v>1</v>
      </c>
      <c r="N2476" t="s">
        <v>8279</v>
      </c>
      <c r="O2476" s="5">
        <f t="shared" si="190"/>
        <v>1.0000360000000001</v>
      </c>
      <c r="P2476" s="18">
        <f t="shared" si="191"/>
        <v>131.58368421052631</v>
      </c>
      <c r="Q2476" t="s">
        <v>8326</v>
      </c>
      <c r="R2476" t="s">
        <v>8330</v>
      </c>
      <c r="S2476" s="10">
        <f t="shared" si="192"/>
        <v>40417.011296296296</v>
      </c>
      <c r="T2476" s="11">
        <f t="shared" si="193"/>
        <v>40462.011296296296</v>
      </c>
      <c r="U2476">
        <f t="shared" si="194"/>
        <v>45</v>
      </c>
      <c r="W2476" s="20">
        <v>38</v>
      </c>
      <c r="X2476" s="18">
        <v>5000.18</v>
      </c>
      <c r="Y2476" s="5">
        <v>1.0000360000000001</v>
      </c>
    </row>
    <row r="2477" spans="1:25" ht="28.5" x14ac:dyDescent="0.4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20">
        <v>81</v>
      </c>
      <c r="M2477" t="b">
        <v>1</v>
      </c>
      <c r="N2477" t="s">
        <v>8279</v>
      </c>
      <c r="O2477" s="5">
        <f t="shared" si="190"/>
        <v>1.0471999999999999</v>
      </c>
      <c r="P2477" s="18">
        <f t="shared" si="191"/>
        <v>32.320987654320987</v>
      </c>
      <c r="Q2477" t="s">
        <v>8326</v>
      </c>
      <c r="R2477" t="s">
        <v>8330</v>
      </c>
      <c r="S2477" s="10">
        <f t="shared" si="192"/>
        <v>40310.287673611114</v>
      </c>
      <c r="T2477" s="11">
        <f t="shared" si="193"/>
        <v>40369.916666666664</v>
      </c>
      <c r="U2477">
        <f t="shared" si="194"/>
        <v>59</v>
      </c>
      <c r="W2477" s="20">
        <v>81</v>
      </c>
      <c r="X2477" s="18">
        <v>2618</v>
      </c>
      <c r="Y2477" s="5">
        <v>1.0471999999999999</v>
      </c>
    </row>
    <row r="2478" spans="1:25" ht="42.75" x14ac:dyDescent="0.4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20">
        <v>55</v>
      </c>
      <c r="M2478" t="b">
        <v>1</v>
      </c>
      <c r="N2478" t="s">
        <v>8279</v>
      </c>
      <c r="O2478" s="5">
        <f t="shared" si="190"/>
        <v>1.050225</v>
      </c>
      <c r="P2478" s="18">
        <f t="shared" si="191"/>
        <v>61.103999999999999</v>
      </c>
      <c r="Q2478" t="s">
        <v>8326</v>
      </c>
      <c r="R2478" t="s">
        <v>8330</v>
      </c>
      <c r="S2478" s="10">
        <f t="shared" si="192"/>
        <v>41913.328356481477</v>
      </c>
      <c r="T2478" s="11">
        <f t="shared" si="193"/>
        <v>41946.370023148149</v>
      </c>
      <c r="U2478">
        <f t="shared" si="194"/>
        <v>33</v>
      </c>
      <c r="W2478" s="20">
        <v>55</v>
      </c>
      <c r="X2478" s="18">
        <v>3360.72</v>
      </c>
      <c r="Y2478" s="5">
        <v>1.050225</v>
      </c>
    </row>
    <row r="2479" spans="1:25" ht="28.5" x14ac:dyDescent="0.4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20">
        <v>41</v>
      </c>
      <c r="M2479" t="b">
        <v>1</v>
      </c>
      <c r="N2479" t="s">
        <v>8279</v>
      </c>
      <c r="O2479" s="5">
        <f t="shared" si="190"/>
        <v>1.7133333333333334</v>
      </c>
      <c r="P2479" s="18">
        <f t="shared" si="191"/>
        <v>31.341463414634145</v>
      </c>
      <c r="Q2479" t="s">
        <v>8326</v>
      </c>
      <c r="R2479" t="s">
        <v>8330</v>
      </c>
      <c r="S2479" s="10">
        <f t="shared" si="192"/>
        <v>41088.691493055558</v>
      </c>
      <c r="T2479" s="11">
        <f t="shared" si="193"/>
        <v>41133.691493055558</v>
      </c>
      <c r="U2479">
        <f t="shared" si="194"/>
        <v>45</v>
      </c>
      <c r="W2479" s="20">
        <v>41</v>
      </c>
      <c r="X2479" s="18">
        <v>1285</v>
      </c>
      <c r="Y2479" s="5">
        <v>1.7133333333333334</v>
      </c>
    </row>
    <row r="2480" spans="1:25" ht="42.75" x14ac:dyDescent="0.4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20">
        <v>79</v>
      </c>
      <c r="M2480" t="b">
        <v>1</v>
      </c>
      <c r="N2480" t="s">
        <v>8279</v>
      </c>
      <c r="O2480" s="5">
        <f t="shared" si="190"/>
        <v>1.2749999999999999</v>
      </c>
      <c r="P2480" s="18">
        <f t="shared" si="191"/>
        <v>129.1139240506329</v>
      </c>
      <c r="Q2480" t="s">
        <v>8326</v>
      </c>
      <c r="R2480" t="s">
        <v>8330</v>
      </c>
      <c r="S2480" s="10">
        <f t="shared" si="192"/>
        <v>41257.950381944444</v>
      </c>
      <c r="T2480" s="11">
        <f t="shared" si="193"/>
        <v>41287.950381944444</v>
      </c>
      <c r="U2480">
        <f t="shared" si="194"/>
        <v>30</v>
      </c>
      <c r="W2480" s="20">
        <v>79</v>
      </c>
      <c r="X2480" s="18">
        <v>10200</v>
      </c>
      <c r="Y2480" s="5">
        <v>1.2749999999999999</v>
      </c>
    </row>
    <row r="2481" spans="1:25" ht="28.5" x14ac:dyDescent="0.4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20">
        <v>16</v>
      </c>
      <c r="M2481" t="b">
        <v>1</v>
      </c>
      <c r="N2481" t="s">
        <v>8279</v>
      </c>
      <c r="O2481" s="5">
        <f t="shared" si="190"/>
        <v>1.3344333333333334</v>
      </c>
      <c r="P2481" s="18">
        <f t="shared" si="191"/>
        <v>25.020624999999999</v>
      </c>
      <c r="Q2481" t="s">
        <v>8326</v>
      </c>
      <c r="R2481" t="s">
        <v>8330</v>
      </c>
      <c r="S2481" s="10">
        <f t="shared" si="192"/>
        <v>41107.726782407408</v>
      </c>
      <c r="T2481" s="11">
        <f t="shared" si="193"/>
        <v>41118.083333333336</v>
      </c>
      <c r="U2481">
        <f t="shared" si="194"/>
        <v>11</v>
      </c>
      <c r="W2481" s="20">
        <v>16</v>
      </c>
      <c r="X2481" s="18">
        <v>400.33</v>
      </c>
      <c r="Y2481" s="5">
        <v>1.3344333333333334</v>
      </c>
    </row>
    <row r="2482" spans="1:25" ht="42.75" x14ac:dyDescent="0.4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20">
        <v>8</v>
      </c>
      <c r="M2482" t="b">
        <v>1</v>
      </c>
      <c r="N2482" t="s">
        <v>8279</v>
      </c>
      <c r="O2482" s="5">
        <f t="shared" si="190"/>
        <v>1</v>
      </c>
      <c r="P2482" s="18">
        <f t="shared" si="191"/>
        <v>250</v>
      </c>
      <c r="Q2482" t="s">
        <v>8326</v>
      </c>
      <c r="R2482" t="s">
        <v>8330</v>
      </c>
      <c r="S2482" s="10">
        <f t="shared" si="192"/>
        <v>42227.936157407406</v>
      </c>
      <c r="T2482" s="11">
        <f t="shared" si="193"/>
        <v>42287.936157407406</v>
      </c>
      <c r="U2482">
        <f t="shared" si="194"/>
        <v>60</v>
      </c>
      <c r="W2482" s="20">
        <v>8</v>
      </c>
      <c r="X2482" s="18">
        <v>2000</v>
      </c>
      <c r="Y2482" s="5">
        <v>1</v>
      </c>
    </row>
    <row r="2483" spans="1:25" ht="42.75" x14ac:dyDescent="0.4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20">
        <v>95</v>
      </c>
      <c r="M2483" t="b">
        <v>1</v>
      </c>
      <c r="N2483" t="s">
        <v>8279</v>
      </c>
      <c r="O2483" s="5">
        <f t="shared" si="190"/>
        <v>1.1291099999999998</v>
      </c>
      <c r="P2483" s="18">
        <f t="shared" si="191"/>
        <v>47.541473684210523</v>
      </c>
      <c r="Q2483" t="s">
        <v>8326</v>
      </c>
      <c r="R2483" t="s">
        <v>8330</v>
      </c>
      <c r="S2483" s="10">
        <f t="shared" si="192"/>
        <v>40999.645925925928</v>
      </c>
      <c r="T2483" s="11">
        <f t="shared" si="193"/>
        <v>41029.645925925928</v>
      </c>
      <c r="U2483">
        <f t="shared" si="194"/>
        <v>30</v>
      </c>
      <c r="W2483" s="20">
        <v>95</v>
      </c>
      <c r="X2483" s="18">
        <v>4516.4399999999996</v>
      </c>
      <c r="Y2483" s="5">
        <v>1.1291099999999998</v>
      </c>
    </row>
    <row r="2484" spans="1:25" ht="42.75" x14ac:dyDescent="0.4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20">
        <v>25</v>
      </c>
      <c r="M2484" t="b">
        <v>1</v>
      </c>
      <c r="N2484" t="s">
        <v>8279</v>
      </c>
      <c r="O2484" s="5">
        <f t="shared" si="190"/>
        <v>1.0009999999999999</v>
      </c>
      <c r="P2484" s="18">
        <f t="shared" si="191"/>
        <v>40.04</v>
      </c>
      <c r="Q2484" t="s">
        <v>8326</v>
      </c>
      <c r="R2484" t="s">
        <v>8330</v>
      </c>
      <c r="S2484" s="10">
        <f t="shared" si="192"/>
        <v>40711.782210648147</v>
      </c>
      <c r="T2484" s="11">
        <f t="shared" si="193"/>
        <v>40756.782210648147</v>
      </c>
      <c r="U2484">
        <f t="shared" si="194"/>
        <v>45</v>
      </c>
      <c r="W2484" s="20">
        <v>25</v>
      </c>
      <c r="X2484" s="18">
        <v>1001</v>
      </c>
      <c r="Y2484" s="5">
        <v>1.0009999999999999</v>
      </c>
    </row>
    <row r="2485" spans="1:25" ht="28.5" x14ac:dyDescent="0.4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20">
        <v>19</v>
      </c>
      <c r="M2485" t="b">
        <v>1</v>
      </c>
      <c r="N2485" t="s">
        <v>8279</v>
      </c>
      <c r="O2485" s="5">
        <f t="shared" si="190"/>
        <v>1.1372727272727272</v>
      </c>
      <c r="P2485" s="18">
        <f t="shared" si="191"/>
        <v>65.84210526315789</v>
      </c>
      <c r="Q2485" t="s">
        <v>8326</v>
      </c>
      <c r="R2485" t="s">
        <v>8330</v>
      </c>
      <c r="S2485" s="10">
        <f t="shared" si="192"/>
        <v>40970.750034722223</v>
      </c>
      <c r="T2485" s="11">
        <f t="shared" si="193"/>
        <v>41030.708368055559</v>
      </c>
      <c r="U2485">
        <f t="shared" si="194"/>
        <v>60</v>
      </c>
      <c r="W2485" s="20">
        <v>19</v>
      </c>
      <c r="X2485" s="18">
        <v>1251</v>
      </c>
      <c r="Y2485" s="5">
        <v>1.1372727272727272</v>
      </c>
    </row>
    <row r="2486" spans="1:25" ht="42.75" x14ac:dyDescent="0.4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20">
        <v>90</v>
      </c>
      <c r="M2486" t="b">
        <v>1</v>
      </c>
      <c r="N2486" t="s">
        <v>8279</v>
      </c>
      <c r="O2486" s="5">
        <f t="shared" si="190"/>
        <v>1.1931742857142855</v>
      </c>
      <c r="P2486" s="18">
        <f t="shared" si="191"/>
        <v>46.401222222222216</v>
      </c>
      <c r="Q2486" t="s">
        <v>8326</v>
      </c>
      <c r="R2486" t="s">
        <v>8330</v>
      </c>
      <c r="S2486" s="10">
        <f t="shared" si="192"/>
        <v>40771.916701388887</v>
      </c>
      <c r="T2486" s="11">
        <f t="shared" si="193"/>
        <v>40801.916701388887</v>
      </c>
      <c r="U2486">
        <f t="shared" si="194"/>
        <v>30</v>
      </c>
      <c r="W2486" s="20">
        <v>90</v>
      </c>
      <c r="X2486" s="18">
        <v>4176.1099999999997</v>
      </c>
      <c r="Y2486" s="5">
        <v>1.1931742857142855</v>
      </c>
    </row>
    <row r="2487" spans="1:25" ht="42.75" x14ac:dyDescent="0.4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20">
        <v>41</v>
      </c>
      <c r="M2487" t="b">
        <v>1</v>
      </c>
      <c r="N2487" t="s">
        <v>8279</v>
      </c>
      <c r="O2487" s="5">
        <f t="shared" si="190"/>
        <v>1.0325</v>
      </c>
      <c r="P2487" s="18">
        <f t="shared" si="191"/>
        <v>50.365853658536587</v>
      </c>
      <c r="Q2487" t="s">
        <v>8326</v>
      </c>
      <c r="R2487" t="s">
        <v>8330</v>
      </c>
      <c r="S2487" s="10">
        <f t="shared" si="192"/>
        <v>40793.998599537037</v>
      </c>
      <c r="T2487" s="11">
        <f t="shared" si="193"/>
        <v>40828.998599537037</v>
      </c>
      <c r="U2487">
        <f t="shared" si="194"/>
        <v>35</v>
      </c>
      <c r="W2487" s="20">
        <v>41</v>
      </c>
      <c r="X2487" s="18">
        <v>2065</v>
      </c>
      <c r="Y2487" s="5">
        <v>1.0325</v>
      </c>
    </row>
    <row r="2488" spans="1:25" ht="42.75" x14ac:dyDescent="0.4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20">
        <v>30</v>
      </c>
      <c r="M2488" t="b">
        <v>1</v>
      </c>
      <c r="N2488" t="s">
        <v>8279</v>
      </c>
      <c r="O2488" s="5">
        <f t="shared" si="190"/>
        <v>2.6566666666666667</v>
      </c>
      <c r="P2488" s="18">
        <f t="shared" si="191"/>
        <v>26.566666666666666</v>
      </c>
      <c r="Q2488" t="s">
        <v>8326</v>
      </c>
      <c r="R2488" t="s">
        <v>8330</v>
      </c>
      <c r="S2488" s="10">
        <f t="shared" si="192"/>
        <v>40991.708055555559</v>
      </c>
      <c r="T2488" s="11">
        <f t="shared" si="193"/>
        <v>41021.708055555559</v>
      </c>
      <c r="U2488">
        <f t="shared" si="194"/>
        <v>30</v>
      </c>
      <c r="W2488" s="20">
        <v>30</v>
      </c>
      <c r="X2488" s="18">
        <v>797</v>
      </c>
      <c r="Y2488" s="5">
        <v>2.6566666666666667</v>
      </c>
    </row>
    <row r="2489" spans="1:25" ht="42.75" x14ac:dyDescent="0.4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20">
        <v>38</v>
      </c>
      <c r="M2489" t="b">
        <v>1</v>
      </c>
      <c r="N2489" t="s">
        <v>8279</v>
      </c>
      <c r="O2489" s="5">
        <f t="shared" si="190"/>
        <v>1.0005066666666667</v>
      </c>
      <c r="P2489" s="18">
        <f t="shared" si="191"/>
        <v>39.493684210526318</v>
      </c>
      <c r="Q2489" t="s">
        <v>8326</v>
      </c>
      <c r="R2489" t="s">
        <v>8330</v>
      </c>
      <c r="S2489" s="10">
        <f t="shared" si="192"/>
        <v>41026.083298611113</v>
      </c>
      <c r="T2489" s="11">
        <f t="shared" si="193"/>
        <v>41056.083298611113</v>
      </c>
      <c r="U2489">
        <f t="shared" si="194"/>
        <v>30</v>
      </c>
      <c r="W2489" s="20">
        <v>38</v>
      </c>
      <c r="X2489" s="18">
        <v>1500.76</v>
      </c>
      <c r="Y2489" s="5">
        <v>1.0005066666666667</v>
      </c>
    </row>
    <row r="2490" spans="1:25" ht="42.75" x14ac:dyDescent="0.4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20">
        <v>65</v>
      </c>
      <c r="M2490" t="b">
        <v>1</v>
      </c>
      <c r="N2490" t="s">
        <v>8279</v>
      </c>
      <c r="O2490" s="5">
        <f t="shared" si="190"/>
        <v>1.0669999999999999</v>
      </c>
      <c r="P2490" s="18">
        <f t="shared" si="191"/>
        <v>49.246153846153845</v>
      </c>
      <c r="Q2490" t="s">
        <v>8326</v>
      </c>
      <c r="R2490" t="s">
        <v>8330</v>
      </c>
      <c r="S2490" s="10">
        <f t="shared" si="192"/>
        <v>40833.633194444446</v>
      </c>
      <c r="T2490" s="11">
        <f t="shared" si="193"/>
        <v>40863.674861111111</v>
      </c>
      <c r="U2490">
        <f t="shared" si="194"/>
        <v>30</v>
      </c>
      <c r="W2490" s="20">
        <v>65</v>
      </c>
      <c r="X2490" s="18">
        <v>3201</v>
      </c>
      <c r="Y2490" s="5">
        <v>1.0669999999999999</v>
      </c>
    </row>
    <row r="2491" spans="1:25" ht="42.75" x14ac:dyDescent="0.4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20">
        <v>75</v>
      </c>
      <c r="M2491" t="b">
        <v>1</v>
      </c>
      <c r="N2491" t="s">
        <v>8279</v>
      </c>
      <c r="O2491" s="5">
        <f t="shared" si="190"/>
        <v>1.3367142857142857</v>
      </c>
      <c r="P2491" s="18">
        <f t="shared" si="191"/>
        <v>62.38</v>
      </c>
      <c r="Q2491" t="s">
        <v>8326</v>
      </c>
      <c r="R2491" t="s">
        <v>8330</v>
      </c>
      <c r="S2491" s="10">
        <f t="shared" si="192"/>
        <v>41373.690266203703</v>
      </c>
      <c r="T2491" s="11">
        <f t="shared" si="193"/>
        <v>41403.690266203703</v>
      </c>
      <c r="U2491">
        <f t="shared" si="194"/>
        <v>30</v>
      </c>
      <c r="W2491" s="20">
        <v>75</v>
      </c>
      <c r="X2491" s="18">
        <v>4678.5</v>
      </c>
      <c r="Y2491" s="5">
        <v>1.3367142857142857</v>
      </c>
    </row>
    <row r="2492" spans="1:25" ht="42.75" x14ac:dyDescent="0.4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20">
        <v>16</v>
      </c>
      <c r="M2492" t="b">
        <v>1</v>
      </c>
      <c r="N2492" t="s">
        <v>8279</v>
      </c>
      <c r="O2492" s="5">
        <f t="shared" si="190"/>
        <v>1.214</v>
      </c>
      <c r="P2492" s="18">
        <f t="shared" si="191"/>
        <v>37.9375</v>
      </c>
      <c r="Q2492" t="s">
        <v>8326</v>
      </c>
      <c r="R2492" t="s">
        <v>8330</v>
      </c>
      <c r="S2492" s="10">
        <f t="shared" si="192"/>
        <v>41023.227731481478</v>
      </c>
      <c r="T2492" s="11">
        <f t="shared" si="193"/>
        <v>41083.227731481478</v>
      </c>
      <c r="U2492">
        <f t="shared" si="194"/>
        <v>60</v>
      </c>
      <c r="W2492" s="20">
        <v>16</v>
      </c>
      <c r="X2492" s="18">
        <v>607</v>
      </c>
      <c r="Y2492" s="5">
        <v>1.214</v>
      </c>
    </row>
    <row r="2493" spans="1:25" ht="42.75" x14ac:dyDescent="0.4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20">
        <v>10</v>
      </c>
      <c r="M2493" t="b">
        <v>1</v>
      </c>
      <c r="N2493" t="s">
        <v>8279</v>
      </c>
      <c r="O2493" s="5">
        <f t="shared" si="190"/>
        <v>1.032</v>
      </c>
      <c r="P2493" s="18">
        <f t="shared" si="191"/>
        <v>51.6</v>
      </c>
      <c r="Q2493" t="s">
        <v>8326</v>
      </c>
      <c r="R2493" t="s">
        <v>8330</v>
      </c>
      <c r="S2493" s="10">
        <f t="shared" si="192"/>
        <v>40542.839282407411</v>
      </c>
      <c r="T2493" s="11">
        <f t="shared" si="193"/>
        <v>40559.07708333333</v>
      </c>
      <c r="U2493">
        <f t="shared" si="194"/>
        <v>17</v>
      </c>
      <c r="W2493" s="20">
        <v>10</v>
      </c>
      <c r="X2493" s="18">
        <v>516</v>
      </c>
      <c r="Y2493" s="5">
        <v>1.032</v>
      </c>
    </row>
    <row r="2494" spans="1:25" ht="28.5" x14ac:dyDescent="0.4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20">
        <v>27</v>
      </c>
      <c r="M2494" t="b">
        <v>1</v>
      </c>
      <c r="N2494" t="s">
        <v>8279</v>
      </c>
      <c r="O2494" s="5">
        <f t="shared" si="190"/>
        <v>1.25</v>
      </c>
      <c r="P2494" s="18">
        <f t="shared" si="191"/>
        <v>27.777777777777779</v>
      </c>
      <c r="Q2494" t="s">
        <v>8326</v>
      </c>
      <c r="R2494" t="s">
        <v>8330</v>
      </c>
      <c r="S2494" s="10">
        <f t="shared" si="192"/>
        <v>41024.985972222225</v>
      </c>
      <c r="T2494" s="11">
        <f t="shared" si="193"/>
        <v>41076.415972222225</v>
      </c>
      <c r="U2494">
        <f t="shared" si="194"/>
        <v>52</v>
      </c>
      <c r="W2494" s="20">
        <v>27</v>
      </c>
      <c r="X2494" s="18">
        <v>750</v>
      </c>
      <c r="Y2494" s="5">
        <v>1.25</v>
      </c>
    </row>
    <row r="2495" spans="1:25" ht="42.75" x14ac:dyDescent="0.4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20">
        <v>259</v>
      </c>
      <c r="M2495" t="b">
        <v>1</v>
      </c>
      <c r="N2495" t="s">
        <v>8279</v>
      </c>
      <c r="O2495" s="5">
        <f t="shared" si="190"/>
        <v>1.2869999999999999</v>
      </c>
      <c r="P2495" s="18">
        <f t="shared" si="191"/>
        <v>99.382239382239376</v>
      </c>
      <c r="Q2495" t="s">
        <v>8326</v>
      </c>
      <c r="R2495" t="s">
        <v>8330</v>
      </c>
      <c r="S2495" s="10">
        <f t="shared" si="192"/>
        <v>41348.168287037035</v>
      </c>
      <c r="T2495" s="11">
        <f t="shared" si="193"/>
        <v>41393.168287037035</v>
      </c>
      <c r="U2495">
        <f t="shared" si="194"/>
        <v>45</v>
      </c>
      <c r="W2495" s="20">
        <v>259</v>
      </c>
      <c r="X2495" s="18">
        <v>25740</v>
      </c>
      <c r="Y2495" s="5">
        <v>1.2869999999999999</v>
      </c>
    </row>
    <row r="2496" spans="1:25" ht="42.75" x14ac:dyDescent="0.4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20">
        <v>39</v>
      </c>
      <c r="M2496" t="b">
        <v>1</v>
      </c>
      <c r="N2496" t="s">
        <v>8279</v>
      </c>
      <c r="O2496" s="5">
        <f t="shared" si="190"/>
        <v>1.0100533333333332</v>
      </c>
      <c r="P2496" s="18">
        <f t="shared" si="191"/>
        <v>38.848205128205123</v>
      </c>
      <c r="Q2496" t="s">
        <v>8326</v>
      </c>
      <c r="R2496" t="s">
        <v>8330</v>
      </c>
      <c r="S2496" s="10">
        <f t="shared" si="192"/>
        <v>41022.645185185182</v>
      </c>
      <c r="T2496" s="11">
        <f t="shared" si="193"/>
        <v>41052.645185185182</v>
      </c>
      <c r="U2496">
        <f t="shared" si="194"/>
        <v>30</v>
      </c>
      <c r="W2496" s="20">
        <v>39</v>
      </c>
      <c r="X2496" s="18">
        <v>1515.08</v>
      </c>
      <c r="Y2496" s="5">
        <v>1.0100533333333332</v>
      </c>
    </row>
    <row r="2497" spans="1:25" ht="42.75" x14ac:dyDescent="0.4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20">
        <v>42</v>
      </c>
      <c r="M2497" t="b">
        <v>1</v>
      </c>
      <c r="N2497" t="s">
        <v>8279</v>
      </c>
      <c r="O2497" s="5">
        <f t="shared" si="190"/>
        <v>1.2753666666666665</v>
      </c>
      <c r="P2497" s="18">
        <f t="shared" si="191"/>
        <v>45.548809523809524</v>
      </c>
      <c r="Q2497" t="s">
        <v>8326</v>
      </c>
      <c r="R2497" t="s">
        <v>8330</v>
      </c>
      <c r="S2497" s="10">
        <f t="shared" si="192"/>
        <v>41036.946469907409</v>
      </c>
      <c r="T2497" s="11">
        <f t="shared" si="193"/>
        <v>41066.946469907409</v>
      </c>
      <c r="U2497">
        <f t="shared" si="194"/>
        <v>30</v>
      </c>
      <c r="W2497" s="20">
        <v>42</v>
      </c>
      <c r="X2497" s="18">
        <v>1913.05</v>
      </c>
      <c r="Y2497" s="5">
        <v>1.2753666666666665</v>
      </c>
    </row>
    <row r="2498" spans="1:25" ht="28.5" x14ac:dyDescent="0.4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20">
        <v>10</v>
      </c>
      <c r="M2498" t="b">
        <v>1</v>
      </c>
      <c r="N2498" t="s">
        <v>8279</v>
      </c>
      <c r="O2498" s="5">
        <f t="shared" si="190"/>
        <v>1</v>
      </c>
      <c r="P2498" s="18">
        <f t="shared" si="191"/>
        <v>600</v>
      </c>
      <c r="Q2498" t="s">
        <v>8326</v>
      </c>
      <c r="R2498" t="s">
        <v>8330</v>
      </c>
      <c r="S2498" s="10">
        <f t="shared" si="192"/>
        <v>41327.996435185189</v>
      </c>
      <c r="T2498" s="11">
        <f t="shared" si="193"/>
        <v>41362.954768518517</v>
      </c>
      <c r="U2498">
        <f t="shared" si="194"/>
        <v>35</v>
      </c>
      <c r="W2498" s="20">
        <v>10</v>
      </c>
      <c r="X2498" s="18">
        <v>6000</v>
      </c>
      <c r="Y2498" s="5">
        <v>1</v>
      </c>
    </row>
    <row r="2499" spans="1:25" ht="42.75" x14ac:dyDescent="0.4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20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18">
        <f t="shared" ref="P2499:P2562" si="196">E2499/L2499</f>
        <v>80.551071428571419</v>
      </c>
      <c r="Q2499" t="s">
        <v>8326</v>
      </c>
      <c r="R2499" t="s">
        <v>8330</v>
      </c>
      <c r="S2499" s="10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_xlfn.DAYS(T2499,S2499)</f>
        <v>30</v>
      </c>
      <c r="W2499" s="20">
        <v>56</v>
      </c>
      <c r="X2499" s="18">
        <v>4510.8599999999997</v>
      </c>
      <c r="Y2499" s="5">
        <v>1.127715</v>
      </c>
    </row>
    <row r="2500" spans="1:25" ht="42.75" x14ac:dyDescent="0.4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20">
        <v>20</v>
      </c>
      <c r="M2500" t="b">
        <v>1</v>
      </c>
      <c r="N2500" t="s">
        <v>8279</v>
      </c>
      <c r="O2500" s="5">
        <f t="shared" si="195"/>
        <v>1.056</v>
      </c>
      <c r="P2500" s="18">
        <f t="shared" si="196"/>
        <v>52.8</v>
      </c>
      <c r="Q2500" t="s">
        <v>8326</v>
      </c>
      <c r="R2500" t="s">
        <v>8330</v>
      </c>
      <c r="S2500" s="10">
        <f t="shared" si="197"/>
        <v>42017.967442129629</v>
      </c>
      <c r="T2500" s="11">
        <f t="shared" si="198"/>
        <v>42031.967442129629</v>
      </c>
      <c r="U2500">
        <f t="shared" si="199"/>
        <v>14</v>
      </c>
      <c r="W2500" s="20">
        <v>20</v>
      </c>
      <c r="X2500" s="18">
        <v>1056</v>
      </c>
      <c r="Y2500" s="5">
        <v>1.056</v>
      </c>
    </row>
    <row r="2501" spans="1:25" ht="42.75" x14ac:dyDescent="0.4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20">
        <v>170</v>
      </c>
      <c r="M2501" t="b">
        <v>1</v>
      </c>
      <c r="N2501" t="s">
        <v>8279</v>
      </c>
      <c r="O2501" s="5">
        <f t="shared" si="195"/>
        <v>2.0262500000000001</v>
      </c>
      <c r="P2501" s="18">
        <f t="shared" si="196"/>
        <v>47.676470588235297</v>
      </c>
      <c r="Q2501" t="s">
        <v>8326</v>
      </c>
      <c r="R2501" t="s">
        <v>8330</v>
      </c>
      <c r="S2501" s="10">
        <f t="shared" si="197"/>
        <v>41226.648576388885</v>
      </c>
      <c r="T2501" s="11">
        <f t="shared" si="198"/>
        <v>41274.75</v>
      </c>
      <c r="U2501">
        <f t="shared" si="199"/>
        <v>48</v>
      </c>
      <c r="W2501" s="20">
        <v>170</v>
      </c>
      <c r="X2501" s="18">
        <v>8105</v>
      </c>
      <c r="Y2501" s="5">
        <v>2.0262500000000001</v>
      </c>
    </row>
    <row r="2502" spans="1:25" ht="42.75" x14ac:dyDescent="0.4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20">
        <v>29</v>
      </c>
      <c r="M2502" t="b">
        <v>1</v>
      </c>
      <c r="N2502" t="s">
        <v>8279</v>
      </c>
      <c r="O2502" s="5">
        <f t="shared" si="195"/>
        <v>1.1333333333333333</v>
      </c>
      <c r="P2502" s="18">
        <f t="shared" si="196"/>
        <v>23.448275862068964</v>
      </c>
      <c r="Q2502" t="s">
        <v>8326</v>
      </c>
      <c r="R2502" t="s">
        <v>8330</v>
      </c>
      <c r="S2502" s="10">
        <f t="shared" si="197"/>
        <v>41053.772858796299</v>
      </c>
      <c r="T2502" s="11">
        <f t="shared" si="198"/>
        <v>41083.772858796299</v>
      </c>
      <c r="U2502">
        <f t="shared" si="199"/>
        <v>30</v>
      </c>
      <c r="W2502" s="20">
        <v>29</v>
      </c>
      <c r="X2502" s="18">
        <v>680</v>
      </c>
      <c r="Y2502" s="5">
        <v>1.1333333333333333</v>
      </c>
    </row>
    <row r="2503" spans="1:25" ht="42.75" x14ac:dyDescent="0.4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20">
        <v>7</v>
      </c>
      <c r="M2503" t="b">
        <v>0</v>
      </c>
      <c r="N2503" t="s">
        <v>8299</v>
      </c>
      <c r="O2503" s="5">
        <f t="shared" si="195"/>
        <v>2.5545454545454545E-2</v>
      </c>
      <c r="P2503" s="18">
        <f t="shared" si="196"/>
        <v>40.142857142857146</v>
      </c>
      <c r="Q2503" t="s">
        <v>8337</v>
      </c>
      <c r="R2503" t="s">
        <v>8354</v>
      </c>
      <c r="S2503" s="10">
        <f t="shared" si="197"/>
        <v>42244.776666666665</v>
      </c>
      <c r="T2503" s="11">
        <f t="shared" si="198"/>
        <v>42274.776666666665</v>
      </c>
      <c r="U2503">
        <f t="shared" si="199"/>
        <v>30</v>
      </c>
      <c r="W2503" s="20">
        <v>7</v>
      </c>
      <c r="X2503" s="18">
        <v>281</v>
      </c>
      <c r="Y2503" s="5">
        <v>2.5545454545454545E-2</v>
      </c>
    </row>
    <row r="2504" spans="1:25" ht="42.75" hidden="1" x14ac:dyDescent="0.4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20">
        <v>5</v>
      </c>
      <c r="M2504" t="b">
        <v>0</v>
      </c>
      <c r="N2504" t="s">
        <v>8299</v>
      </c>
      <c r="O2504" s="5">
        <f t="shared" si="195"/>
        <v>7.8181818181818181E-4</v>
      </c>
      <c r="P2504" s="18">
        <f t="shared" si="196"/>
        <v>17.2</v>
      </c>
      <c r="Q2504" t="s">
        <v>8337</v>
      </c>
      <c r="R2504" t="s">
        <v>8354</v>
      </c>
      <c r="S2504" s="10">
        <f t="shared" si="197"/>
        <v>41858.825439814813</v>
      </c>
      <c r="T2504" s="11">
        <f t="shared" si="198"/>
        <v>41903.825439814813</v>
      </c>
      <c r="U2504">
        <f t="shared" si="199"/>
        <v>45</v>
      </c>
      <c r="W2504" s="20">
        <v>5</v>
      </c>
      <c r="X2504" s="18">
        <v>86</v>
      </c>
      <c r="Y2504" s="5">
        <v>7.8181818181818181E-4</v>
      </c>
    </row>
    <row r="2505" spans="1:25" ht="42.75" hidden="1" x14ac:dyDescent="0.4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20">
        <v>0</v>
      </c>
      <c r="M2505" t="b">
        <v>0</v>
      </c>
      <c r="N2505" t="s">
        <v>8299</v>
      </c>
      <c r="O2505" s="5">
        <f t="shared" si="195"/>
        <v>0</v>
      </c>
      <c r="P2505" s="18" t="e">
        <f t="shared" si="196"/>
        <v>#DIV/0!</v>
      </c>
      <c r="Q2505" t="s">
        <v>8337</v>
      </c>
      <c r="R2505" t="s">
        <v>8354</v>
      </c>
      <c r="S2505" s="10">
        <f t="shared" si="197"/>
        <v>42498.899398148147</v>
      </c>
      <c r="T2505" s="11">
        <f t="shared" si="198"/>
        <v>42528.879166666666</v>
      </c>
      <c r="U2505">
        <f t="shared" si="199"/>
        <v>30</v>
      </c>
      <c r="W2505" s="20">
        <v>0</v>
      </c>
      <c r="X2505" s="18">
        <v>0</v>
      </c>
      <c r="Y2505" s="5">
        <v>0</v>
      </c>
    </row>
    <row r="2506" spans="1:25" ht="28.5" hidden="1" x14ac:dyDescent="0.4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20">
        <v>0</v>
      </c>
      <c r="M2506" t="b">
        <v>0</v>
      </c>
      <c r="N2506" t="s">
        <v>8299</v>
      </c>
      <c r="O2506" s="5">
        <f t="shared" si="195"/>
        <v>0</v>
      </c>
      <c r="P2506" s="18" t="e">
        <f t="shared" si="196"/>
        <v>#DIV/0!</v>
      </c>
      <c r="Q2506" t="s">
        <v>8337</v>
      </c>
      <c r="R2506" t="s">
        <v>8354</v>
      </c>
      <c r="S2506" s="10">
        <f t="shared" si="197"/>
        <v>41928.015439814815</v>
      </c>
      <c r="T2506" s="11">
        <f t="shared" si="198"/>
        <v>41958.057106481487</v>
      </c>
      <c r="U2506">
        <f t="shared" si="199"/>
        <v>30</v>
      </c>
      <c r="W2506" s="20">
        <v>0</v>
      </c>
      <c r="X2506" s="18">
        <v>0</v>
      </c>
      <c r="Y2506" s="5">
        <v>0</v>
      </c>
    </row>
    <row r="2507" spans="1:25" ht="57" hidden="1" x14ac:dyDescent="0.4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20">
        <v>0</v>
      </c>
      <c r="M2507" t="b">
        <v>0</v>
      </c>
      <c r="N2507" t="s">
        <v>8299</v>
      </c>
      <c r="O2507" s="5">
        <f t="shared" si="195"/>
        <v>0</v>
      </c>
      <c r="P2507" s="18" t="e">
        <f t="shared" si="196"/>
        <v>#DIV/0!</v>
      </c>
      <c r="Q2507" t="s">
        <v>8337</v>
      </c>
      <c r="R2507" t="s">
        <v>8354</v>
      </c>
      <c r="S2507" s="10">
        <f t="shared" si="197"/>
        <v>42047.05574074074</v>
      </c>
      <c r="T2507" s="11">
        <f t="shared" si="198"/>
        <v>42077.014074074075</v>
      </c>
      <c r="U2507">
        <f t="shared" si="199"/>
        <v>30</v>
      </c>
      <c r="W2507" s="20">
        <v>0</v>
      </c>
      <c r="X2507" s="18">
        <v>0</v>
      </c>
      <c r="Y2507" s="5">
        <v>0</v>
      </c>
    </row>
    <row r="2508" spans="1:25" ht="42.75" hidden="1" x14ac:dyDescent="0.4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20">
        <v>2</v>
      </c>
      <c r="M2508" t="b">
        <v>0</v>
      </c>
      <c r="N2508" t="s">
        <v>8299</v>
      </c>
      <c r="O2508" s="5">
        <f t="shared" si="195"/>
        <v>6.0000000000000001E-3</v>
      </c>
      <c r="P2508" s="18">
        <f t="shared" si="196"/>
        <v>15</v>
      </c>
      <c r="Q2508" t="s">
        <v>8337</v>
      </c>
      <c r="R2508" t="s">
        <v>8354</v>
      </c>
      <c r="S2508" s="10">
        <f t="shared" si="197"/>
        <v>42258.297094907408</v>
      </c>
      <c r="T2508" s="11">
        <f t="shared" si="198"/>
        <v>42280.875</v>
      </c>
      <c r="U2508">
        <f t="shared" si="199"/>
        <v>22</v>
      </c>
      <c r="W2508" s="20">
        <v>2</v>
      </c>
      <c r="X2508" s="18">
        <v>30</v>
      </c>
      <c r="Y2508" s="5">
        <v>6.0000000000000001E-3</v>
      </c>
    </row>
    <row r="2509" spans="1:25" hidden="1" x14ac:dyDescent="0.4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20">
        <v>0</v>
      </c>
      <c r="M2509" t="b">
        <v>0</v>
      </c>
      <c r="N2509" t="s">
        <v>8299</v>
      </c>
      <c r="O2509" s="5">
        <f t="shared" si="195"/>
        <v>0</v>
      </c>
      <c r="P2509" s="18" t="e">
        <f t="shared" si="196"/>
        <v>#DIV/0!</v>
      </c>
      <c r="Q2509" t="s">
        <v>8337</v>
      </c>
      <c r="R2509" t="s">
        <v>8354</v>
      </c>
      <c r="S2509" s="10">
        <f t="shared" si="197"/>
        <v>42105.072962962964</v>
      </c>
      <c r="T2509" s="11">
        <f t="shared" si="198"/>
        <v>42135.072962962964</v>
      </c>
      <c r="U2509">
        <f t="shared" si="199"/>
        <v>30</v>
      </c>
      <c r="W2509" s="20">
        <v>0</v>
      </c>
      <c r="X2509" s="18">
        <v>0</v>
      </c>
      <c r="Y2509" s="5">
        <v>0</v>
      </c>
    </row>
    <row r="2510" spans="1:25" ht="42.75" hidden="1" x14ac:dyDescent="0.4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20">
        <v>0</v>
      </c>
      <c r="M2510" t="b">
        <v>0</v>
      </c>
      <c r="N2510" t="s">
        <v>8299</v>
      </c>
      <c r="O2510" s="5">
        <f t="shared" si="195"/>
        <v>0</v>
      </c>
      <c r="P2510" s="18" t="e">
        <f t="shared" si="196"/>
        <v>#DIV/0!</v>
      </c>
      <c r="Q2510" t="s">
        <v>8337</v>
      </c>
      <c r="R2510" t="s">
        <v>8354</v>
      </c>
      <c r="S2510" s="10">
        <f t="shared" si="197"/>
        <v>41835.951782407406</v>
      </c>
      <c r="T2510" s="11">
        <f t="shared" si="198"/>
        <v>41865.951782407406</v>
      </c>
      <c r="U2510">
        <f t="shared" si="199"/>
        <v>30</v>
      </c>
      <c r="W2510" s="20">
        <v>0</v>
      </c>
      <c r="X2510" s="18">
        <v>0</v>
      </c>
      <c r="Y2510" s="5">
        <v>0</v>
      </c>
    </row>
    <row r="2511" spans="1:25" ht="42.75" x14ac:dyDescent="0.4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20">
        <v>28</v>
      </c>
      <c r="M2511" t="b">
        <v>0</v>
      </c>
      <c r="N2511" t="s">
        <v>8299</v>
      </c>
      <c r="O2511" s="5">
        <f t="shared" si="195"/>
        <v>1.0526315789473684E-2</v>
      </c>
      <c r="P2511" s="18">
        <f t="shared" si="196"/>
        <v>35.714285714285715</v>
      </c>
      <c r="Q2511" t="s">
        <v>8337</v>
      </c>
      <c r="R2511" t="s">
        <v>8354</v>
      </c>
      <c r="S2511" s="10">
        <f t="shared" si="197"/>
        <v>42058.809594907405</v>
      </c>
      <c r="T2511" s="11">
        <f t="shared" si="198"/>
        <v>42114.767928240741</v>
      </c>
      <c r="U2511">
        <f t="shared" si="199"/>
        <v>56</v>
      </c>
      <c r="W2511" s="20">
        <v>28</v>
      </c>
      <c r="X2511" s="18">
        <v>1000</v>
      </c>
      <c r="Y2511" s="5">
        <v>1.0526315789473684E-2</v>
      </c>
    </row>
    <row r="2512" spans="1:25" ht="42.75" hidden="1" x14ac:dyDescent="0.4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20">
        <v>2</v>
      </c>
      <c r="M2512" t="b">
        <v>0</v>
      </c>
      <c r="N2512" t="s">
        <v>8299</v>
      </c>
      <c r="O2512" s="5">
        <f t="shared" si="195"/>
        <v>1.5E-3</v>
      </c>
      <c r="P2512" s="18">
        <f t="shared" si="196"/>
        <v>37.5</v>
      </c>
      <c r="Q2512" t="s">
        <v>8337</v>
      </c>
      <c r="R2512" t="s">
        <v>8354</v>
      </c>
      <c r="S2512" s="10">
        <f t="shared" si="197"/>
        <v>42078.997361111105</v>
      </c>
      <c r="T2512" s="11">
        <f t="shared" si="198"/>
        <v>42138.997361111105</v>
      </c>
      <c r="U2512">
        <f t="shared" si="199"/>
        <v>60</v>
      </c>
      <c r="W2512" s="20">
        <v>2</v>
      </c>
      <c r="X2512" s="18">
        <v>75</v>
      </c>
      <c r="Y2512" s="5">
        <v>1.5E-3</v>
      </c>
    </row>
    <row r="2513" spans="1:25" ht="42.75" hidden="1" x14ac:dyDescent="0.4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20">
        <v>0</v>
      </c>
      <c r="M2513" t="b">
        <v>0</v>
      </c>
      <c r="N2513" t="s">
        <v>8299</v>
      </c>
      <c r="O2513" s="5">
        <f t="shared" si="195"/>
        <v>0</v>
      </c>
      <c r="P2513" s="18" t="e">
        <f t="shared" si="196"/>
        <v>#DIV/0!</v>
      </c>
      <c r="Q2513" t="s">
        <v>8337</v>
      </c>
      <c r="R2513" t="s">
        <v>8354</v>
      </c>
      <c r="S2513" s="10">
        <f t="shared" si="197"/>
        <v>42371.446909722217</v>
      </c>
      <c r="T2513" s="11">
        <f t="shared" si="198"/>
        <v>42401.446909722217</v>
      </c>
      <c r="U2513">
        <f t="shared" si="199"/>
        <v>30</v>
      </c>
      <c r="W2513" s="20">
        <v>0</v>
      </c>
      <c r="X2513" s="18">
        <v>0</v>
      </c>
      <c r="Y2513" s="5">
        <v>0</v>
      </c>
    </row>
    <row r="2514" spans="1:25" ht="42.75" hidden="1" x14ac:dyDescent="0.4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20">
        <v>0</v>
      </c>
      <c r="M2514" t="b">
        <v>0</v>
      </c>
      <c r="N2514" t="s">
        <v>8299</v>
      </c>
      <c r="O2514" s="5">
        <f t="shared" si="195"/>
        <v>0</v>
      </c>
      <c r="P2514" s="18" t="e">
        <f t="shared" si="196"/>
        <v>#DIV/0!</v>
      </c>
      <c r="Q2514" t="s">
        <v>8337</v>
      </c>
      <c r="R2514" t="s">
        <v>8354</v>
      </c>
      <c r="S2514" s="10">
        <f t="shared" si="197"/>
        <v>41971.876863425925</v>
      </c>
      <c r="T2514" s="11">
        <f t="shared" si="198"/>
        <v>41986.876863425925</v>
      </c>
      <c r="U2514">
        <f t="shared" si="199"/>
        <v>15</v>
      </c>
      <c r="W2514" s="20">
        <v>0</v>
      </c>
      <c r="X2514" s="18">
        <v>0</v>
      </c>
      <c r="Y2514" s="5">
        <v>0</v>
      </c>
    </row>
    <row r="2515" spans="1:25" ht="42.75" hidden="1" x14ac:dyDescent="0.4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20">
        <v>0</v>
      </c>
      <c r="M2515" t="b">
        <v>0</v>
      </c>
      <c r="N2515" t="s">
        <v>8299</v>
      </c>
      <c r="O2515" s="5">
        <f t="shared" si="195"/>
        <v>0</v>
      </c>
      <c r="P2515" s="18" t="e">
        <f t="shared" si="196"/>
        <v>#DIV/0!</v>
      </c>
      <c r="Q2515" t="s">
        <v>8337</v>
      </c>
      <c r="R2515" t="s">
        <v>8354</v>
      </c>
      <c r="S2515" s="10">
        <f t="shared" si="197"/>
        <v>42732.00681712963</v>
      </c>
      <c r="T2515" s="11">
        <f t="shared" si="198"/>
        <v>42792.00681712963</v>
      </c>
      <c r="U2515">
        <f t="shared" si="199"/>
        <v>60</v>
      </c>
      <c r="W2515" s="20">
        <v>0</v>
      </c>
      <c r="X2515" s="18">
        <v>0</v>
      </c>
      <c r="Y2515" s="5">
        <v>0</v>
      </c>
    </row>
    <row r="2516" spans="1:25" ht="42.75" x14ac:dyDescent="0.4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20">
        <v>4</v>
      </c>
      <c r="M2516" t="b">
        <v>0</v>
      </c>
      <c r="N2516" t="s">
        <v>8299</v>
      </c>
      <c r="O2516" s="5">
        <f t="shared" si="195"/>
        <v>1.7500000000000002E-2</v>
      </c>
      <c r="P2516" s="18">
        <f t="shared" si="196"/>
        <v>52.5</v>
      </c>
      <c r="Q2516" t="s">
        <v>8337</v>
      </c>
      <c r="R2516" t="s">
        <v>8354</v>
      </c>
      <c r="S2516" s="10">
        <f t="shared" si="197"/>
        <v>41854.389780092592</v>
      </c>
      <c r="T2516" s="11">
        <f t="shared" si="198"/>
        <v>41871.389780092592</v>
      </c>
      <c r="U2516">
        <f t="shared" si="199"/>
        <v>17</v>
      </c>
      <c r="W2516" s="20">
        <v>4</v>
      </c>
      <c r="X2516" s="18">
        <v>210</v>
      </c>
      <c r="Y2516" s="5">
        <v>1.7500000000000002E-2</v>
      </c>
    </row>
    <row r="2517" spans="1:25" ht="42.75" x14ac:dyDescent="0.4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20">
        <v>12</v>
      </c>
      <c r="M2517" t="b">
        <v>0</v>
      </c>
      <c r="N2517" t="s">
        <v>8299</v>
      </c>
      <c r="O2517" s="5">
        <f t="shared" si="195"/>
        <v>0.186</v>
      </c>
      <c r="P2517" s="18">
        <f t="shared" si="196"/>
        <v>77.5</v>
      </c>
      <c r="Q2517" t="s">
        <v>8337</v>
      </c>
      <c r="R2517" t="s">
        <v>8354</v>
      </c>
      <c r="S2517" s="10">
        <f t="shared" si="197"/>
        <v>42027.839733796296</v>
      </c>
      <c r="T2517" s="11">
        <f t="shared" si="198"/>
        <v>42057.839733796296</v>
      </c>
      <c r="U2517">
        <f t="shared" si="199"/>
        <v>30</v>
      </c>
      <c r="W2517" s="20">
        <v>12</v>
      </c>
      <c r="X2517" s="18">
        <v>930</v>
      </c>
      <c r="Y2517" s="5">
        <v>0.186</v>
      </c>
    </row>
    <row r="2518" spans="1:25" ht="42.75" hidden="1" x14ac:dyDescent="0.4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20">
        <v>0</v>
      </c>
      <c r="M2518" t="b">
        <v>0</v>
      </c>
      <c r="N2518" t="s">
        <v>8299</v>
      </c>
      <c r="O2518" s="5">
        <f t="shared" si="195"/>
        <v>0</v>
      </c>
      <c r="P2518" s="18" t="e">
        <f t="shared" si="196"/>
        <v>#DIV/0!</v>
      </c>
      <c r="Q2518" t="s">
        <v>8337</v>
      </c>
      <c r="R2518" t="s">
        <v>8354</v>
      </c>
      <c r="S2518" s="10">
        <f t="shared" si="197"/>
        <v>41942.653379629628</v>
      </c>
      <c r="T2518" s="11">
        <f t="shared" si="198"/>
        <v>41972.6950462963</v>
      </c>
      <c r="U2518">
        <f t="shared" si="199"/>
        <v>30</v>
      </c>
      <c r="W2518" s="20">
        <v>0</v>
      </c>
      <c r="X2518" s="18">
        <v>0</v>
      </c>
      <c r="Y2518" s="5">
        <v>0</v>
      </c>
    </row>
    <row r="2519" spans="1:25" ht="42.75" x14ac:dyDescent="0.4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20">
        <v>33</v>
      </c>
      <c r="M2519" t="b">
        <v>0</v>
      </c>
      <c r="N2519" t="s">
        <v>8299</v>
      </c>
      <c r="O2519" s="5">
        <f t="shared" si="195"/>
        <v>9.8166666666666666E-2</v>
      </c>
      <c r="P2519" s="18">
        <f t="shared" si="196"/>
        <v>53.545454545454547</v>
      </c>
      <c r="Q2519" t="s">
        <v>8337</v>
      </c>
      <c r="R2519" t="s">
        <v>8354</v>
      </c>
      <c r="S2519" s="10">
        <f t="shared" si="197"/>
        <v>42052.802430555559</v>
      </c>
      <c r="T2519" s="11">
        <f t="shared" si="198"/>
        <v>42082.760763888888</v>
      </c>
      <c r="U2519">
        <f t="shared" si="199"/>
        <v>30</v>
      </c>
      <c r="W2519" s="20">
        <v>33</v>
      </c>
      <c r="X2519" s="18">
        <v>1767</v>
      </c>
      <c r="Y2519" s="5">
        <v>9.8166666666666666E-2</v>
      </c>
    </row>
    <row r="2520" spans="1:25" ht="42.75" hidden="1" x14ac:dyDescent="0.4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20">
        <v>0</v>
      </c>
      <c r="M2520" t="b">
        <v>0</v>
      </c>
      <c r="N2520" t="s">
        <v>8299</v>
      </c>
      <c r="O2520" s="5">
        <f t="shared" si="195"/>
        <v>0</v>
      </c>
      <c r="P2520" s="18" t="e">
        <f t="shared" si="196"/>
        <v>#DIV/0!</v>
      </c>
      <c r="Q2520" t="s">
        <v>8337</v>
      </c>
      <c r="R2520" t="s">
        <v>8354</v>
      </c>
      <c r="S2520" s="10">
        <f t="shared" si="197"/>
        <v>41926.680879629632</v>
      </c>
      <c r="T2520" s="11">
        <f t="shared" si="198"/>
        <v>41956.722546296296</v>
      </c>
      <c r="U2520">
        <f t="shared" si="199"/>
        <v>30</v>
      </c>
      <c r="W2520" s="20">
        <v>0</v>
      </c>
      <c r="X2520" s="18">
        <v>0</v>
      </c>
      <c r="Y2520" s="5">
        <v>0</v>
      </c>
    </row>
    <row r="2521" spans="1:25" ht="28.5" hidden="1" x14ac:dyDescent="0.4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20">
        <v>4</v>
      </c>
      <c r="M2521" t="b">
        <v>0</v>
      </c>
      <c r="N2521" t="s">
        <v>8299</v>
      </c>
      <c r="O2521" s="5">
        <f t="shared" si="195"/>
        <v>4.3333333333333331E-4</v>
      </c>
      <c r="P2521" s="18">
        <f t="shared" si="196"/>
        <v>16.25</v>
      </c>
      <c r="Q2521" t="s">
        <v>8337</v>
      </c>
      <c r="R2521" t="s">
        <v>8354</v>
      </c>
      <c r="S2521" s="10">
        <f t="shared" si="197"/>
        <v>41809.155138888891</v>
      </c>
      <c r="T2521" s="11">
        <f t="shared" si="198"/>
        <v>41839.155138888891</v>
      </c>
      <c r="U2521">
        <f t="shared" si="199"/>
        <v>30</v>
      </c>
      <c r="W2521" s="20">
        <v>4</v>
      </c>
      <c r="X2521" s="18">
        <v>65</v>
      </c>
      <c r="Y2521" s="5">
        <v>4.3333333333333331E-4</v>
      </c>
    </row>
    <row r="2522" spans="1:25" ht="42.75" hidden="1" x14ac:dyDescent="0.4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20">
        <v>0</v>
      </c>
      <c r="M2522" t="b">
        <v>0</v>
      </c>
      <c r="N2522" t="s">
        <v>8299</v>
      </c>
      <c r="O2522" s="5">
        <f t="shared" si="195"/>
        <v>0</v>
      </c>
      <c r="P2522" s="18" t="e">
        <f t="shared" si="196"/>
        <v>#DIV/0!</v>
      </c>
      <c r="Q2522" t="s">
        <v>8337</v>
      </c>
      <c r="R2522" t="s">
        <v>8354</v>
      </c>
      <c r="S2522" s="10">
        <f t="shared" si="197"/>
        <v>42612.600520833337</v>
      </c>
      <c r="T2522" s="11">
        <f t="shared" si="198"/>
        <v>42658.806249999994</v>
      </c>
      <c r="U2522">
        <f t="shared" si="199"/>
        <v>46</v>
      </c>
      <c r="W2522" s="20">
        <v>0</v>
      </c>
      <c r="X2522" s="18">
        <v>0</v>
      </c>
      <c r="Y2522" s="5">
        <v>0</v>
      </c>
    </row>
    <row r="2523" spans="1:25" ht="57" x14ac:dyDescent="0.4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20">
        <v>132</v>
      </c>
      <c r="M2523" t="b">
        <v>1</v>
      </c>
      <c r="N2523" t="s">
        <v>8300</v>
      </c>
      <c r="O2523" s="5">
        <f t="shared" si="195"/>
        <v>1.0948792000000001</v>
      </c>
      <c r="P2523" s="18">
        <f t="shared" si="196"/>
        <v>103.68174242424243</v>
      </c>
      <c r="Q2523" t="s">
        <v>8326</v>
      </c>
      <c r="R2523" t="s">
        <v>8355</v>
      </c>
      <c r="S2523" s="10">
        <f t="shared" si="197"/>
        <v>42269.967835648145</v>
      </c>
      <c r="T2523" s="11">
        <f t="shared" si="198"/>
        <v>42290.967835648145</v>
      </c>
      <c r="U2523">
        <f t="shared" si="199"/>
        <v>21</v>
      </c>
      <c r="W2523" s="20">
        <v>132</v>
      </c>
      <c r="X2523" s="18">
        <v>13685.99</v>
      </c>
      <c r="Y2523" s="5">
        <v>1.0948792000000001</v>
      </c>
    </row>
    <row r="2524" spans="1:25" ht="42.75" x14ac:dyDescent="0.4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20">
        <v>27</v>
      </c>
      <c r="M2524" t="b">
        <v>1</v>
      </c>
      <c r="N2524" t="s">
        <v>8300</v>
      </c>
      <c r="O2524" s="5">
        <f t="shared" si="195"/>
        <v>1</v>
      </c>
      <c r="P2524" s="18">
        <f t="shared" si="196"/>
        <v>185.18518518518519</v>
      </c>
      <c r="Q2524" t="s">
        <v>8326</v>
      </c>
      <c r="R2524" t="s">
        <v>8355</v>
      </c>
      <c r="S2524" s="10">
        <f t="shared" si="197"/>
        <v>42460.573611111111</v>
      </c>
      <c r="T2524" s="11">
        <f t="shared" si="198"/>
        <v>42482.619444444441</v>
      </c>
      <c r="U2524">
        <f t="shared" si="199"/>
        <v>22</v>
      </c>
      <c r="W2524" s="20">
        <v>27</v>
      </c>
      <c r="X2524" s="18">
        <v>5000</v>
      </c>
      <c r="Y2524" s="5">
        <v>1</v>
      </c>
    </row>
    <row r="2525" spans="1:25" ht="42.75" x14ac:dyDescent="0.4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20">
        <v>26</v>
      </c>
      <c r="M2525" t="b">
        <v>1</v>
      </c>
      <c r="N2525" t="s">
        <v>8300</v>
      </c>
      <c r="O2525" s="5">
        <f t="shared" si="195"/>
        <v>1.5644444444444445</v>
      </c>
      <c r="P2525" s="18">
        <f t="shared" si="196"/>
        <v>54.153846153846153</v>
      </c>
      <c r="Q2525" t="s">
        <v>8326</v>
      </c>
      <c r="R2525" t="s">
        <v>8355</v>
      </c>
      <c r="S2525" s="10">
        <f t="shared" si="197"/>
        <v>41930.975601851853</v>
      </c>
      <c r="T2525" s="11">
        <f t="shared" si="198"/>
        <v>41961.017268518524</v>
      </c>
      <c r="U2525">
        <f t="shared" si="199"/>
        <v>31</v>
      </c>
      <c r="W2525" s="20">
        <v>26</v>
      </c>
      <c r="X2525" s="18">
        <v>1408</v>
      </c>
      <c r="Y2525" s="5">
        <v>1.5644444444444445</v>
      </c>
    </row>
    <row r="2526" spans="1:25" ht="28.5" x14ac:dyDescent="0.4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20">
        <v>43</v>
      </c>
      <c r="M2526" t="b">
        <v>1</v>
      </c>
      <c r="N2526" t="s">
        <v>8300</v>
      </c>
      <c r="O2526" s="5">
        <f t="shared" si="195"/>
        <v>1.016</v>
      </c>
      <c r="P2526" s="18">
        <f t="shared" si="196"/>
        <v>177.2093023255814</v>
      </c>
      <c r="Q2526" t="s">
        <v>8326</v>
      </c>
      <c r="R2526" t="s">
        <v>8355</v>
      </c>
      <c r="S2526" s="10">
        <f t="shared" si="197"/>
        <v>41961.807372685187</v>
      </c>
      <c r="T2526" s="11">
        <f t="shared" si="198"/>
        <v>41994.1875</v>
      </c>
      <c r="U2526">
        <f t="shared" si="199"/>
        <v>33</v>
      </c>
      <c r="W2526" s="20">
        <v>43</v>
      </c>
      <c r="X2526" s="18">
        <v>7620</v>
      </c>
      <c r="Y2526" s="5">
        <v>1.016</v>
      </c>
    </row>
    <row r="2527" spans="1:25" ht="42.75" x14ac:dyDescent="0.4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20">
        <v>80</v>
      </c>
      <c r="M2527" t="b">
        <v>1</v>
      </c>
      <c r="N2527" t="s">
        <v>8300</v>
      </c>
      <c r="O2527" s="5">
        <f t="shared" si="195"/>
        <v>1.00325</v>
      </c>
      <c r="P2527" s="18">
        <f t="shared" si="196"/>
        <v>100.325</v>
      </c>
      <c r="Q2527" t="s">
        <v>8326</v>
      </c>
      <c r="R2527" t="s">
        <v>8355</v>
      </c>
      <c r="S2527" s="10">
        <f t="shared" si="197"/>
        <v>41058.844571759262</v>
      </c>
      <c r="T2527" s="11">
        <f t="shared" si="198"/>
        <v>41088.844571759262</v>
      </c>
      <c r="U2527">
        <f t="shared" si="199"/>
        <v>30</v>
      </c>
      <c r="W2527" s="20">
        <v>80</v>
      </c>
      <c r="X2527" s="18">
        <v>8026</v>
      </c>
      <c r="Y2527" s="5">
        <v>1.00325</v>
      </c>
    </row>
    <row r="2528" spans="1:25" ht="42.75" x14ac:dyDescent="0.4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20">
        <v>33</v>
      </c>
      <c r="M2528" t="b">
        <v>1</v>
      </c>
      <c r="N2528" t="s">
        <v>8300</v>
      </c>
      <c r="O2528" s="5">
        <f t="shared" si="195"/>
        <v>1.1294999999999999</v>
      </c>
      <c r="P2528" s="18">
        <f t="shared" si="196"/>
        <v>136.90909090909091</v>
      </c>
      <c r="Q2528" t="s">
        <v>8326</v>
      </c>
      <c r="R2528" t="s">
        <v>8355</v>
      </c>
      <c r="S2528" s="10">
        <f t="shared" si="197"/>
        <v>41953.091134259259</v>
      </c>
      <c r="T2528" s="11">
        <f t="shared" si="198"/>
        <v>41981.207638888889</v>
      </c>
      <c r="U2528">
        <f t="shared" si="199"/>
        <v>28</v>
      </c>
      <c r="W2528" s="20">
        <v>33</v>
      </c>
      <c r="X2528" s="18">
        <v>4518</v>
      </c>
      <c r="Y2528" s="5">
        <v>1.1294999999999999</v>
      </c>
    </row>
    <row r="2529" spans="1:25" ht="42.75" x14ac:dyDescent="0.4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20">
        <v>71</v>
      </c>
      <c r="M2529" t="b">
        <v>1</v>
      </c>
      <c r="N2529" t="s">
        <v>8300</v>
      </c>
      <c r="O2529" s="5">
        <f t="shared" si="195"/>
        <v>1.02125</v>
      </c>
      <c r="P2529" s="18">
        <f t="shared" si="196"/>
        <v>57.535211267605632</v>
      </c>
      <c r="Q2529" t="s">
        <v>8326</v>
      </c>
      <c r="R2529" t="s">
        <v>8355</v>
      </c>
      <c r="S2529" s="10">
        <f t="shared" si="197"/>
        <v>41546.75105324074</v>
      </c>
      <c r="T2529" s="11">
        <f t="shared" si="198"/>
        <v>41565.165972222225</v>
      </c>
      <c r="U2529">
        <f t="shared" si="199"/>
        <v>19</v>
      </c>
      <c r="W2529" s="20">
        <v>71</v>
      </c>
      <c r="X2529" s="18">
        <v>4085</v>
      </c>
      <c r="Y2529" s="5">
        <v>1.02125</v>
      </c>
    </row>
    <row r="2530" spans="1:25" ht="42.75" x14ac:dyDescent="0.4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20">
        <v>81</v>
      </c>
      <c r="M2530" t="b">
        <v>1</v>
      </c>
      <c r="N2530" t="s">
        <v>8300</v>
      </c>
      <c r="O2530" s="5">
        <f t="shared" si="195"/>
        <v>1.0724974999999999</v>
      </c>
      <c r="P2530" s="18">
        <f t="shared" si="196"/>
        <v>52.962839506172834</v>
      </c>
      <c r="Q2530" t="s">
        <v>8326</v>
      </c>
      <c r="R2530" t="s">
        <v>8355</v>
      </c>
      <c r="S2530" s="10">
        <f t="shared" si="197"/>
        <v>42217.834525462968</v>
      </c>
      <c r="T2530" s="11">
        <f t="shared" si="198"/>
        <v>42236.458333333328</v>
      </c>
      <c r="U2530">
        <f t="shared" si="199"/>
        <v>19</v>
      </c>
      <c r="W2530" s="20">
        <v>81</v>
      </c>
      <c r="X2530" s="18">
        <v>4289.99</v>
      </c>
      <c r="Y2530" s="5">
        <v>1.0724974999999999</v>
      </c>
    </row>
    <row r="2531" spans="1:25" ht="28.5" x14ac:dyDescent="0.4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20">
        <v>76</v>
      </c>
      <c r="M2531" t="b">
        <v>1</v>
      </c>
      <c r="N2531" t="s">
        <v>8300</v>
      </c>
      <c r="O2531" s="5">
        <f t="shared" si="195"/>
        <v>1.0428333333333333</v>
      </c>
      <c r="P2531" s="18">
        <f t="shared" si="196"/>
        <v>82.328947368421055</v>
      </c>
      <c r="Q2531" t="s">
        <v>8326</v>
      </c>
      <c r="R2531" t="s">
        <v>8355</v>
      </c>
      <c r="S2531" s="10">
        <f t="shared" si="197"/>
        <v>40948.080729166664</v>
      </c>
      <c r="T2531" s="11">
        <f t="shared" si="198"/>
        <v>40993.0390625</v>
      </c>
      <c r="U2531">
        <f t="shared" si="199"/>
        <v>45</v>
      </c>
      <c r="W2531" s="20">
        <v>76</v>
      </c>
      <c r="X2531" s="18">
        <v>6257</v>
      </c>
      <c r="Y2531" s="5">
        <v>1.0428333333333333</v>
      </c>
    </row>
    <row r="2532" spans="1:25" ht="42.75" x14ac:dyDescent="0.4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20">
        <v>48</v>
      </c>
      <c r="M2532" t="b">
        <v>1</v>
      </c>
      <c r="N2532" t="s">
        <v>8300</v>
      </c>
      <c r="O2532" s="5">
        <f t="shared" si="195"/>
        <v>1</v>
      </c>
      <c r="P2532" s="18">
        <f t="shared" si="196"/>
        <v>135.41666666666666</v>
      </c>
      <c r="Q2532" t="s">
        <v>8326</v>
      </c>
      <c r="R2532" t="s">
        <v>8355</v>
      </c>
      <c r="S2532" s="10">
        <f t="shared" si="197"/>
        <v>42081.864641203705</v>
      </c>
      <c r="T2532" s="11">
        <f t="shared" si="198"/>
        <v>42114.201388888891</v>
      </c>
      <c r="U2532">
        <f t="shared" si="199"/>
        <v>33</v>
      </c>
      <c r="W2532" s="20">
        <v>48</v>
      </c>
      <c r="X2532" s="18">
        <v>6500</v>
      </c>
      <c r="Y2532" s="5">
        <v>1</v>
      </c>
    </row>
    <row r="2533" spans="1:25" ht="42.75" x14ac:dyDescent="0.4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20">
        <v>61</v>
      </c>
      <c r="M2533" t="b">
        <v>1</v>
      </c>
      <c r="N2533" t="s">
        <v>8300</v>
      </c>
      <c r="O2533" s="5">
        <f t="shared" si="195"/>
        <v>1.004</v>
      </c>
      <c r="P2533" s="18">
        <f t="shared" si="196"/>
        <v>74.06557377049181</v>
      </c>
      <c r="Q2533" t="s">
        <v>8326</v>
      </c>
      <c r="R2533" t="s">
        <v>8355</v>
      </c>
      <c r="S2533" s="10">
        <f t="shared" si="197"/>
        <v>42208.680023148147</v>
      </c>
      <c r="T2533" s="11">
        <f t="shared" si="198"/>
        <v>42231.165972222225</v>
      </c>
      <c r="U2533">
        <f t="shared" si="199"/>
        <v>23</v>
      </c>
      <c r="W2533" s="20">
        <v>61</v>
      </c>
      <c r="X2533" s="18">
        <v>4518</v>
      </c>
      <c r="Y2533" s="5">
        <v>1.004</v>
      </c>
    </row>
    <row r="2534" spans="1:25" ht="42.75" x14ac:dyDescent="0.4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20">
        <v>60</v>
      </c>
      <c r="M2534" t="b">
        <v>1</v>
      </c>
      <c r="N2534" t="s">
        <v>8300</v>
      </c>
      <c r="O2534" s="5">
        <f t="shared" si="195"/>
        <v>1.26125</v>
      </c>
      <c r="P2534" s="18">
        <f t="shared" si="196"/>
        <v>84.083333333333329</v>
      </c>
      <c r="Q2534" t="s">
        <v>8326</v>
      </c>
      <c r="R2534" t="s">
        <v>8355</v>
      </c>
      <c r="S2534" s="10">
        <f t="shared" si="197"/>
        <v>41107.849143518521</v>
      </c>
      <c r="T2534" s="11">
        <f t="shared" si="198"/>
        <v>41137.849143518521</v>
      </c>
      <c r="U2534">
        <f t="shared" si="199"/>
        <v>30</v>
      </c>
      <c r="W2534" s="20">
        <v>60</v>
      </c>
      <c r="X2534" s="18">
        <v>5045</v>
      </c>
      <c r="Y2534" s="5">
        <v>1.26125</v>
      </c>
    </row>
    <row r="2535" spans="1:25" ht="42.75" x14ac:dyDescent="0.4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20">
        <v>136</v>
      </c>
      <c r="M2535" t="b">
        <v>1</v>
      </c>
      <c r="N2535" t="s">
        <v>8300</v>
      </c>
      <c r="O2535" s="5">
        <f t="shared" si="195"/>
        <v>1.1066666666666667</v>
      </c>
      <c r="P2535" s="18">
        <f t="shared" si="196"/>
        <v>61.029411764705884</v>
      </c>
      <c r="Q2535" t="s">
        <v>8326</v>
      </c>
      <c r="R2535" t="s">
        <v>8355</v>
      </c>
      <c r="S2535" s="10">
        <f t="shared" si="197"/>
        <v>41304.751284722224</v>
      </c>
      <c r="T2535" s="11">
        <f t="shared" si="198"/>
        <v>41334.750787037039</v>
      </c>
      <c r="U2535">
        <f t="shared" si="199"/>
        <v>30</v>
      </c>
      <c r="W2535" s="20">
        <v>136</v>
      </c>
      <c r="X2535" s="18">
        <v>8300</v>
      </c>
      <c r="Y2535" s="5">
        <v>1.1066666666666667</v>
      </c>
    </row>
    <row r="2536" spans="1:25" ht="57" x14ac:dyDescent="0.4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20">
        <v>14</v>
      </c>
      <c r="M2536" t="b">
        <v>1</v>
      </c>
      <c r="N2536" t="s">
        <v>8300</v>
      </c>
      <c r="O2536" s="5">
        <f t="shared" si="195"/>
        <v>1.05</v>
      </c>
      <c r="P2536" s="18">
        <f t="shared" si="196"/>
        <v>150</v>
      </c>
      <c r="Q2536" t="s">
        <v>8326</v>
      </c>
      <c r="R2536" t="s">
        <v>8355</v>
      </c>
      <c r="S2536" s="10">
        <f t="shared" si="197"/>
        <v>40127.700370370374</v>
      </c>
      <c r="T2536" s="11">
        <f t="shared" si="198"/>
        <v>40179.25</v>
      </c>
      <c r="U2536">
        <f t="shared" si="199"/>
        <v>52</v>
      </c>
      <c r="W2536" s="20">
        <v>14</v>
      </c>
      <c r="X2536" s="18">
        <v>2100</v>
      </c>
      <c r="Y2536" s="5">
        <v>1.05</v>
      </c>
    </row>
    <row r="2537" spans="1:25" x14ac:dyDescent="0.4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20">
        <v>78</v>
      </c>
      <c r="M2537" t="b">
        <v>1</v>
      </c>
      <c r="N2537" t="s">
        <v>8300</v>
      </c>
      <c r="O2537" s="5">
        <f t="shared" si="195"/>
        <v>1.03775</v>
      </c>
      <c r="P2537" s="18">
        <f t="shared" si="196"/>
        <v>266.08974358974359</v>
      </c>
      <c r="Q2537" t="s">
        <v>8326</v>
      </c>
      <c r="R2537" t="s">
        <v>8355</v>
      </c>
      <c r="S2537" s="10">
        <f t="shared" si="197"/>
        <v>41943.791030092594</v>
      </c>
      <c r="T2537" s="11">
        <f t="shared" si="198"/>
        <v>41974.832696759258</v>
      </c>
      <c r="U2537">
        <f t="shared" si="199"/>
        <v>31</v>
      </c>
      <c r="W2537" s="20">
        <v>78</v>
      </c>
      <c r="X2537" s="18">
        <v>20755</v>
      </c>
      <c r="Y2537" s="5">
        <v>1.03775</v>
      </c>
    </row>
    <row r="2538" spans="1:25" ht="42.75" x14ac:dyDescent="0.4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20">
        <v>4</v>
      </c>
      <c r="M2538" t="b">
        <v>1</v>
      </c>
      <c r="N2538" t="s">
        <v>8300</v>
      </c>
      <c r="O2538" s="5">
        <f t="shared" si="195"/>
        <v>1.1599999999999999</v>
      </c>
      <c r="P2538" s="18">
        <f t="shared" si="196"/>
        <v>7.25</v>
      </c>
      <c r="Q2538" t="s">
        <v>8326</v>
      </c>
      <c r="R2538" t="s">
        <v>8355</v>
      </c>
      <c r="S2538" s="10">
        <f t="shared" si="197"/>
        <v>41464.106087962966</v>
      </c>
      <c r="T2538" s="11">
        <f t="shared" si="198"/>
        <v>41485.106087962966</v>
      </c>
      <c r="U2538">
        <f t="shared" si="199"/>
        <v>21</v>
      </c>
      <c r="W2538" s="20">
        <v>4</v>
      </c>
      <c r="X2538" s="18">
        <v>29</v>
      </c>
      <c r="Y2538" s="5">
        <v>1.1599999999999999</v>
      </c>
    </row>
    <row r="2539" spans="1:25" ht="42.75" x14ac:dyDescent="0.4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20">
        <v>11</v>
      </c>
      <c r="M2539" t="b">
        <v>1</v>
      </c>
      <c r="N2539" t="s">
        <v>8300</v>
      </c>
      <c r="O2539" s="5">
        <f t="shared" si="195"/>
        <v>1.1000000000000001</v>
      </c>
      <c r="P2539" s="18">
        <f t="shared" si="196"/>
        <v>100</v>
      </c>
      <c r="Q2539" t="s">
        <v>8326</v>
      </c>
      <c r="R2539" t="s">
        <v>8355</v>
      </c>
      <c r="S2539" s="10">
        <f t="shared" si="197"/>
        <v>40696.648784722223</v>
      </c>
      <c r="T2539" s="11">
        <f t="shared" si="198"/>
        <v>40756.648784722223</v>
      </c>
      <c r="U2539">
        <f t="shared" si="199"/>
        <v>60</v>
      </c>
      <c r="W2539" s="20">
        <v>11</v>
      </c>
      <c r="X2539" s="18">
        <v>1100</v>
      </c>
      <c r="Y2539" s="5">
        <v>1.1000000000000001</v>
      </c>
    </row>
    <row r="2540" spans="1:25" ht="28.5" x14ac:dyDescent="0.4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20">
        <v>185</v>
      </c>
      <c r="M2540" t="b">
        <v>1</v>
      </c>
      <c r="N2540" t="s">
        <v>8300</v>
      </c>
      <c r="O2540" s="5">
        <f t="shared" si="195"/>
        <v>1.130176111111111</v>
      </c>
      <c r="P2540" s="18">
        <f t="shared" si="196"/>
        <v>109.96308108108107</v>
      </c>
      <c r="Q2540" t="s">
        <v>8326</v>
      </c>
      <c r="R2540" t="s">
        <v>8355</v>
      </c>
      <c r="S2540" s="10">
        <f t="shared" si="197"/>
        <v>41298.509965277779</v>
      </c>
      <c r="T2540" s="11">
        <f t="shared" si="198"/>
        <v>41329.207638888889</v>
      </c>
      <c r="U2540">
        <f t="shared" si="199"/>
        <v>31</v>
      </c>
      <c r="W2540" s="20">
        <v>185</v>
      </c>
      <c r="X2540" s="18">
        <v>20343.169999999998</v>
      </c>
      <c r="Y2540" s="5">
        <v>1.130176111111111</v>
      </c>
    </row>
    <row r="2541" spans="1:25" ht="42.75" x14ac:dyDescent="0.4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20">
        <v>59</v>
      </c>
      <c r="M2541" t="b">
        <v>1</v>
      </c>
      <c r="N2541" t="s">
        <v>8300</v>
      </c>
      <c r="O2541" s="5">
        <f t="shared" si="195"/>
        <v>1.0024999999999999</v>
      </c>
      <c r="P2541" s="18">
        <f t="shared" si="196"/>
        <v>169.91525423728814</v>
      </c>
      <c r="Q2541" t="s">
        <v>8326</v>
      </c>
      <c r="R2541" t="s">
        <v>8355</v>
      </c>
      <c r="S2541" s="10">
        <f t="shared" si="197"/>
        <v>41977.902222222227</v>
      </c>
      <c r="T2541" s="11">
        <f t="shared" si="198"/>
        <v>42037.902222222227</v>
      </c>
      <c r="U2541">
        <f t="shared" si="199"/>
        <v>60</v>
      </c>
      <c r="W2541" s="20">
        <v>59</v>
      </c>
      <c r="X2541" s="18">
        <v>10025</v>
      </c>
      <c r="Y2541" s="5">
        <v>1.0024999999999999</v>
      </c>
    </row>
    <row r="2542" spans="1:25" ht="42.75" x14ac:dyDescent="0.4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20">
        <v>27</v>
      </c>
      <c r="M2542" t="b">
        <v>1</v>
      </c>
      <c r="N2542" t="s">
        <v>8300</v>
      </c>
      <c r="O2542" s="5">
        <f t="shared" si="195"/>
        <v>1.034</v>
      </c>
      <c r="P2542" s="18">
        <f t="shared" si="196"/>
        <v>95.740740740740748</v>
      </c>
      <c r="Q2542" t="s">
        <v>8326</v>
      </c>
      <c r="R2542" t="s">
        <v>8355</v>
      </c>
      <c r="S2542" s="10">
        <f t="shared" si="197"/>
        <v>40785.675011574072</v>
      </c>
      <c r="T2542" s="11">
        <f t="shared" si="198"/>
        <v>40845.675011574072</v>
      </c>
      <c r="U2542">
        <f t="shared" si="199"/>
        <v>60</v>
      </c>
      <c r="W2542" s="20">
        <v>27</v>
      </c>
      <c r="X2542" s="18">
        <v>2585</v>
      </c>
      <c r="Y2542" s="5">
        <v>1.034</v>
      </c>
    </row>
    <row r="2543" spans="1:25" ht="57" x14ac:dyDescent="0.4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20">
        <v>63</v>
      </c>
      <c r="M2543" t="b">
        <v>1</v>
      </c>
      <c r="N2543" t="s">
        <v>8300</v>
      </c>
      <c r="O2543" s="5">
        <f t="shared" si="195"/>
        <v>1.0702857142857143</v>
      </c>
      <c r="P2543" s="18">
        <f t="shared" si="196"/>
        <v>59.460317460317462</v>
      </c>
      <c r="Q2543" t="s">
        <v>8326</v>
      </c>
      <c r="R2543" t="s">
        <v>8355</v>
      </c>
      <c r="S2543" s="10">
        <f t="shared" si="197"/>
        <v>41483.449282407404</v>
      </c>
      <c r="T2543" s="11">
        <f t="shared" si="198"/>
        <v>41543.449282407404</v>
      </c>
      <c r="U2543">
        <f t="shared" si="199"/>
        <v>60</v>
      </c>
      <c r="W2543" s="20">
        <v>63</v>
      </c>
      <c r="X2543" s="18">
        <v>3746</v>
      </c>
      <c r="Y2543" s="5">
        <v>1.0702857142857143</v>
      </c>
    </row>
    <row r="2544" spans="1:25" ht="42.75" x14ac:dyDescent="0.4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20">
        <v>13</v>
      </c>
      <c r="M2544" t="b">
        <v>1</v>
      </c>
      <c r="N2544" t="s">
        <v>8300</v>
      </c>
      <c r="O2544" s="5">
        <f t="shared" si="195"/>
        <v>1.0357142857142858</v>
      </c>
      <c r="P2544" s="18">
        <f t="shared" si="196"/>
        <v>55.769230769230766</v>
      </c>
      <c r="Q2544" t="s">
        <v>8326</v>
      </c>
      <c r="R2544" t="s">
        <v>8355</v>
      </c>
      <c r="S2544" s="10">
        <f t="shared" si="197"/>
        <v>41509.426585648151</v>
      </c>
      <c r="T2544" s="11">
        <f t="shared" si="198"/>
        <v>41548.165972222225</v>
      </c>
      <c r="U2544">
        <f t="shared" si="199"/>
        <v>39</v>
      </c>
      <c r="W2544" s="20">
        <v>13</v>
      </c>
      <c r="X2544" s="18">
        <v>725</v>
      </c>
      <c r="Y2544" s="5">
        <v>1.0357142857142858</v>
      </c>
    </row>
    <row r="2545" spans="1:25" ht="42.75" x14ac:dyDescent="0.4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20">
        <v>13</v>
      </c>
      <c r="M2545" t="b">
        <v>1</v>
      </c>
      <c r="N2545" t="s">
        <v>8300</v>
      </c>
      <c r="O2545" s="5">
        <f t="shared" si="195"/>
        <v>1.5640000000000001</v>
      </c>
      <c r="P2545" s="18">
        <f t="shared" si="196"/>
        <v>30.076923076923077</v>
      </c>
      <c r="Q2545" t="s">
        <v>8326</v>
      </c>
      <c r="R2545" t="s">
        <v>8355</v>
      </c>
      <c r="S2545" s="10">
        <f t="shared" si="197"/>
        <v>40514.107615740737</v>
      </c>
      <c r="T2545" s="11">
        <f t="shared" si="198"/>
        <v>40545.125</v>
      </c>
      <c r="U2545">
        <f t="shared" si="199"/>
        <v>31</v>
      </c>
      <c r="W2545" s="20">
        <v>13</v>
      </c>
      <c r="X2545" s="18">
        <v>391</v>
      </c>
      <c r="Y2545" s="5">
        <v>1.5640000000000001</v>
      </c>
    </row>
    <row r="2546" spans="1:25" ht="42.75" x14ac:dyDescent="0.4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20">
        <v>57</v>
      </c>
      <c r="M2546" t="b">
        <v>1</v>
      </c>
      <c r="N2546" t="s">
        <v>8300</v>
      </c>
      <c r="O2546" s="5">
        <f t="shared" si="195"/>
        <v>1.0082</v>
      </c>
      <c r="P2546" s="18">
        <f t="shared" si="196"/>
        <v>88.438596491228068</v>
      </c>
      <c r="Q2546" t="s">
        <v>8326</v>
      </c>
      <c r="R2546" t="s">
        <v>8355</v>
      </c>
      <c r="S2546" s="10">
        <f t="shared" si="197"/>
        <v>41068.520474537036</v>
      </c>
      <c r="T2546" s="11">
        <f t="shared" si="198"/>
        <v>41098.520474537036</v>
      </c>
      <c r="U2546">
        <f t="shared" si="199"/>
        <v>30</v>
      </c>
      <c r="W2546" s="20">
        <v>57</v>
      </c>
      <c r="X2546" s="18">
        <v>5041</v>
      </c>
      <c r="Y2546" s="5">
        <v>1.0082</v>
      </c>
    </row>
    <row r="2547" spans="1:25" ht="42.75" x14ac:dyDescent="0.4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20">
        <v>61</v>
      </c>
      <c r="M2547" t="b">
        <v>1</v>
      </c>
      <c r="N2547" t="s">
        <v>8300</v>
      </c>
      <c r="O2547" s="5">
        <f t="shared" si="195"/>
        <v>1.9530000000000001</v>
      </c>
      <c r="P2547" s="18">
        <f t="shared" si="196"/>
        <v>64.032786885245898</v>
      </c>
      <c r="Q2547" t="s">
        <v>8326</v>
      </c>
      <c r="R2547" t="s">
        <v>8355</v>
      </c>
      <c r="S2547" s="10">
        <f t="shared" si="197"/>
        <v>42027.13817129629</v>
      </c>
      <c r="T2547" s="11">
        <f t="shared" si="198"/>
        <v>42062.020833333328</v>
      </c>
      <c r="U2547">
        <f t="shared" si="199"/>
        <v>35</v>
      </c>
      <c r="W2547" s="20">
        <v>61</v>
      </c>
      <c r="X2547" s="18">
        <v>3906</v>
      </c>
      <c r="Y2547" s="5">
        <v>1.9530000000000001</v>
      </c>
    </row>
    <row r="2548" spans="1:25" ht="42.75" x14ac:dyDescent="0.4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20">
        <v>65</v>
      </c>
      <c r="M2548" t="b">
        <v>1</v>
      </c>
      <c r="N2548" t="s">
        <v>8300</v>
      </c>
      <c r="O2548" s="5">
        <f t="shared" si="195"/>
        <v>1.1171428571428572</v>
      </c>
      <c r="P2548" s="18">
        <f t="shared" si="196"/>
        <v>60.153846153846153</v>
      </c>
      <c r="Q2548" t="s">
        <v>8326</v>
      </c>
      <c r="R2548" t="s">
        <v>8355</v>
      </c>
      <c r="S2548" s="10">
        <f t="shared" si="197"/>
        <v>41524.858553240738</v>
      </c>
      <c r="T2548" s="11">
        <f t="shared" si="198"/>
        <v>41552.208333333336</v>
      </c>
      <c r="U2548">
        <f t="shared" si="199"/>
        <v>28</v>
      </c>
      <c r="W2548" s="20">
        <v>65</v>
      </c>
      <c r="X2548" s="18">
        <v>3910</v>
      </c>
      <c r="Y2548" s="5">
        <v>1.1171428571428572</v>
      </c>
    </row>
    <row r="2549" spans="1:25" ht="42.75" x14ac:dyDescent="0.4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20">
        <v>134</v>
      </c>
      <c r="M2549" t="b">
        <v>1</v>
      </c>
      <c r="N2549" t="s">
        <v>8300</v>
      </c>
      <c r="O2549" s="5">
        <f t="shared" si="195"/>
        <v>1.1985454545454546</v>
      </c>
      <c r="P2549" s="18">
        <f t="shared" si="196"/>
        <v>49.194029850746269</v>
      </c>
      <c r="Q2549" t="s">
        <v>8326</v>
      </c>
      <c r="R2549" t="s">
        <v>8355</v>
      </c>
      <c r="S2549" s="10">
        <f t="shared" si="197"/>
        <v>40973.773182870369</v>
      </c>
      <c r="T2549" s="11">
        <f t="shared" si="198"/>
        <v>41003.731516203705</v>
      </c>
      <c r="U2549">
        <f t="shared" si="199"/>
        <v>30</v>
      </c>
      <c r="W2549" s="20">
        <v>134</v>
      </c>
      <c r="X2549" s="18">
        <v>6592</v>
      </c>
      <c r="Y2549" s="5">
        <v>1.1985454545454546</v>
      </c>
    </row>
    <row r="2550" spans="1:25" ht="42.75" x14ac:dyDescent="0.4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20">
        <v>37</v>
      </c>
      <c r="M2550" t="b">
        <v>1</v>
      </c>
      <c r="N2550" t="s">
        <v>8300</v>
      </c>
      <c r="O2550" s="5">
        <f t="shared" si="195"/>
        <v>1.0185</v>
      </c>
      <c r="P2550" s="18">
        <f t="shared" si="196"/>
        <v>165.16216216216216</v>
      </c>
      <c r="Q2550" t="s">
        <v>8326</v>
      </c>
      <c r="R2550" t="s">
        <v>8355</v>
      </c>
      <c r="S2550" s="10">
        <f t="shared" si="197"/>
        <v>42618.625428240746</v>
      </c>
      <c r="T2550" s="11">
        <f t="shared" si="198"/>
        <v>42643.185416666667</v>
      </c>
      <c r="U2550">
        <f t="shared" si="199"/>
        <v>25</v>
      </c>
      <c r="W2550" s="20">
        <v>37</v>
      </c>
      <c r="X2550" s="18">
        <v>6111</v>
      </c>
      <c r="Y2550" s="5">
        <v>1.0185</v>
      </c>
    </row>
    <row r="2551" spans="1:25" ht="42.75" x14ac:dyDescent="0.4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20">
        <v>37</v>
      </c>
      <c r="M2551" t="b">
        <v>1</v>
      </c>
      <c r="N2551" t="s">
        <v>8300</v>
      </c>
      <c r="O2551" s="5">
        <f t="shared" si="195"/>
        <v>1.0280254777070064</v>
      </c>
      <c r="P2551" s="18">
        <f t="shared" si="196"/>
        <v>43.621621621621621</v>
      </c>
      <c r="Q2551" t="s">
        <v>8326</v>
      </c>
      <c r="R2551" t="s">
        <v>8355</v>
      </c>
      <c r="S2551" s="10">
        <f t="shared" si="197"/>
        <v>41390.757754629631</v>
      </c>
      <c r="T2551" s="11">
        <f t="shared" si="198"/>
        <v>41425.708333333336</v>
      </c>
      <c r="U2551">
        <f t="shared" si="199"/>
        <v>35</v>
      </c>
      <c r="W2551" s="20">
        <v>37</v>
      </c>
      <c r="X2551" s="18">
        <v>1614</v>
      </c>
      <c r="Y2551" s="5">
        <v>1.0280254777070064</v>
      </c>
    </row>
    <row r="2552" spans="1:25" ht="57" x14ac:dyDescent="0.4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20">
        <v>150</v>
      </c>
      <c r="M2552" t="b">
        <v>1</v>
      </c>
      <c r="N2552" t="s">
        <v>8300</v>
      </c>
      <c r="O2552" s="5">
        <f t="shared" si="195"/>
        <v>1.0084615384615385</v>
      </c>
      <c r="P2552" s="18">
        <f t="shared" si="196"/>
        <v>43.7</v>
      </c>
      <c r="Q2552" t="s">
        <v>8326</v>
      </c>
      <c r="R2552" t="s">
        <v>8355</v>
      </c>
      <c r="S2552" s="10">
        <f t="shared" si="197"/>
        <v>42228.634328703702</v>
      </c>
      <c r="T2552" s="11">
        <f t="shared" si="198"/>
        <v>42285.165972222225</v>
      </c>
      <c r="U2552">
        <f t="shared" si="199"/>
        <v>57</v>
      </c>
      <c r="W2552" s="20">
        <v>150</v>
      </c>
      <c r="X2552" s="18">
        <v>6555</v>
      </c>
      <c r="Y2552" s="5">
        <v>1.0084615384615385</v>
      </c>
    </row>
    <row r="2553" spans="1:25" ht="42.75" x14ac:dyDescent="0.4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20">
        <v>56</v>
      </c>
      <c r="M2553" t="b">
        <v>1</v>
      </c>
      <c r="N2553" t="s">
        <v>8300</v>
      </c>
      <c r="O2553" s="5">
        <f t="shared" si="195"/>
        <v>1.0273469387755103</v>
      </c>
      <c r="P2553" s="18">
        <f t="shared" si="196"/>
        <v>67.419642857142861</v>
      </c>
      <c r="Q2553" t="s">
        <v>8326</v>
      </c>
      <c r="R2553" t="s">
        <v>8355</v>
      </c>
      <c r="S2553" s="10">
        <f t="shared" si="197"/>
        <v>40961.252141203702</v>
      </c>
      <c r="T2553" s="11">
        <f t="shared" si="198"/>
        <v>40989.866666666669</v>
      </c>
      <c r="U2553">
        <f t="shared" si="199"/>
        <v>28</v>
      </c>
      <c r="W2553" s="20">
        <v>56</v>
      </c>
      <c r="X2553" s="18">
        <v>3775.5</v>
      </c>
      <c r="Y2553" s="5">
        <v>1.0273469387755103</v>
      </c>
    </row>
    <row r="2554" spans="1:25" ht="42.75" x14ac:dyDescent="0.4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20">
        <v>18</v>
      </c>
      <c r="M2554" t="b">
        <v>1</v>
      </c>
      <c r="N2554" t="s">
        <v>8300</v>
      </c>
      <c r="O2554" s="5">
        <f t="shared" si="195"/>
        <v>1.0649999999999999</v>
      </c>
      <c r="P2554" s="18">
        <f t="shared" si="196"/>
        <v>177.5</v>
      </c>
      <c r="Q2554" t="s">
        <v>8326</v>
      </c>
      <c r="R2554" t="s">
        <v>8355</v>
      </c>
      <c r="S2554" s="10">
        <f t="shared" si="197"/>
        <v>42769.809965277775</v>
      </c>
      <c r="T2554" s="11">
        <f t="shared" si="198"/>
        <v>42799.809965277775</v>
      </c>
      <c r="U2554">
        <f t="shared" si="199"/>
        <v>30</v>
      </c>
      <c r="W2554" s="20">
        <v>18</v>
      </c>
      <c r="X2554" s="18">
        <v>3195</v>
      </c>
      <c r="Y2554" s="5">
        <v>1.0649999999999999</v>
      </c>
    </row>
    <row r="2555" spans="1:25" ht="42.75" x14ac:dyDescent="0.4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20">
        <v>60</v>
      </c>
      <c r="M2555" t="b">
        <v>1</v>
      </c>
      <c r="N2555" t="s">
        <v>8300</v>
      </c>
      <c r="O2555" s="5">
        <f t="shared" si="195"/>
        <v>1.5553333333333332</v>
      </c>
      <c r="P2555" s="18">
        <f t="shared" si="196"/>
        <v>38.883333333333333</v>
      </c>
      <c r="Q2555" t="s">
        <v>8326</v>
      </c>
      <c r="R2555" t="s">
        <v>8355</v>
      </c>
      <c r="S2555" s="10">
        <f t="shared" si="197"/>
        <v>41113.199155092596</v>
      </c>
      <c r="T2555" s="11">
        <f t="shared" si="198"/>
        <v>41173.199155092596</v>
      </c>
      <c r="U2555">
        <f t="shared" si="199"/>
        <v>60</v>
      </c>
      <c r="W2555" s="20">
        <v>60</v>
      </c>
      <c r="X2555" s="18">
        <v>2333</v>
      </c>
      <c r="Y2555" s="5">
        <v>1.5553333333333332</v>
      </c>
    </row>
    <row r="2556" spans="1:25" ht="42.75" x14ac:dyDescent="0.4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20">
        <v>67</v>
      </c>
      <c r="M2556" t="b">
        <v>1</v>
      </c>
      <c r="N2556" t="s">
        <v>8300</v>
      </c>
      <c r="O2556" s="5">
        <f t="shared" si="195"/>
        <v>1.228</v>
      </c>
      <c r="P2556" s="18">
        <f t="shared" si="196"/>
        <v>54.985074626865675</v>
      </c>
      <c r="Q2556" t="s">
        <v>8326</v>
      </c>
      <c r="R2556" t="s">
        <v>8355</v>
      </c>
      <c r="S2556" s="10">
        <f t="shared" si="197"/>
        <v>42125.078275462962</v>
      </c>
      <c r="T2556" s="11">
        <f t="shared" si="198"/>
        <v>42156.165972222225</v>
      </c>
      <c r="U2556">
        <f t="shared" si="199"/>
        <v>31</v>
      </c>
      <c r="W2556" s="20">
        <v>67</v>
      </c>
      <c r="X2556" s="18">
        <v>3684</v>
      </c>
      <c r="Y2556" s="5">
        <v>1.228</v>
      </c>
    </row>
    <row r="2557" spans="1:25" ht="42.75" x14ac:dyDescent="0.4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20">
        <v>35</v>
      </c>
      <c r="M2557" t="b">
        <v>1</v>
      </c>
      <c r="N2557" t="s">
        <v>8300</v>
      </c>
      <c r="O2557" s="5">
        <f t="shared" si="195"/>
        <v>1.0734999999999999</v>
      </c>
      <c r="P2557" s="18">
        <f t="shared" si="196"/>
        <v>61.342857142857142</v>
      </c>
      <c r="Q2557" t="s">
        <v>8326</v>
      </c>
      <c r="R2557" t="s">
        <v>8355</v>
      </c>
      <c r="S2557" s="10">
        <f t="shared" si="197"/>
        <v>41026.655011574076</v>
      </c>
      <c r="T2557" s="11">
        <f t="shared" si="198"/>
        <v>41057.655011574076</v>
      </c>
      <c r="U2557">
        <f t="shared" si="199"/>
        <v>31</v>
      </c>
      <c r="W2557" s="20">
        <v>35</v>
      </c>
      <c r="X2557" s="18">
        <v>2147</v>
      </c>
      <c r="Y2557" s="5">
        <v>1.0734999999999999</v>
      </c>
    </row>
    <row r="2558" spans="1:25" ht="42.75" x14ac:dyDescent="0.4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20">
        <v>34</v>
      </c>
      <c r="M2558" t="b">
        <v>1</v>
      </c>
      <c r="N2558" t="s">
        <v>8300</v>
      </c>
      <c r="O2558" s="5">
        <f t="shared" si="195"/>
        <v>1.0550335570469798</v>
      </c>
      <c r="P2558" s="18">
        <f t="shared" si="196"/>
        <v>23.117647058823529</v>
      </c>
      <c r="Q2558" t="s">
        <v>8326</v>
      </c>
      <c r="R2558" t="s">
        <v>8355</v>
      </c>
      <c r="S2558" s="10">
        <f t="shared" si="197"/>
        <v>41222.991400462961</v>
      </c>
      <c r="T2558" s="11">
        <f t="shared" si="198"/>
        <v>41267.991400462961</v>
      </c>
      <c r="U2558">
        <f t="shared" si="199"/>
        <v>45</v>
      </c>
      <c r="W2558" s="20">
        <v>34</v>
      </c>
      <c r="X2558" s="18">
        <v>786</v>
      </c>
      <c r="Y2558" s="5">
        <v>1.0550335570469798</v>
      </c>
    </row>
    <row r="2559" spans="1:25" ht="28.5" x14ac:dyDescent="0.4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20">
        <v>36</v>
      </c>
      <c r="M2559" t="b">
        <v>1</v>
      </c>
      <c r="N2559" t="s">
        <v>8300</v>
      </c>
      <c r="O2559" s="5">
        <f t="shared" si="195"/>
        <v>1.1844444444444444</v>
      </c>
      <c r="P2559" s="18">
        <f t="shared" si="196"/>
        <v>29.611111111111111</v>
      </c>
      <c r="Q2559" t="s">
        <v>8326</v>
      </c>
      <c r="R2559" t="s">
        <v>8355</v>
      </c>
      <c r="S2559" s="10">
        <f t="shared" si="197"/>
        <v>41744.745208333334</v>
      </c>
      <c r="T2559" s="11">
        <f t="shared" si="198"/>
        <v>41774.745208333334</v>
      </c>
      <c r="U2559">
        <f t="shared" si="199"/>
        <v>30</v>
      </c>
      <c r="W2559" s="20">
        <v>36</v>
      </c>
      <c r="X2559" s="18">
        <v>1066</v>
      </c>
      <c r="Y2559" s="5">
        <v>1.1844444444444444</v>
      </c>
    </row>
    <row r="2560" spans="1:25" ht="28.5" x14ac:dyDescent="0.4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20">
        <v>18</v>
      </c>
      <c r="M2560" t="b">
        <v>1</v>
      </c>
      <c r="N2560" t="s">
        <v>8300</v>
      </c>
      <c r="O2560" s="5">
        <f t="shared" si="195"/>
        <v>1.0888</v>
      </c>
      <c r="P2560" s="18">
        <f t="shared" si="196"/>
        <v>75.611111111111114</v>
      </c>
      <c r="Q2560" t="s">
        <v>8326</v>
      </c>
      <c r="R2560" t="s">
        <v>8355</v>
      </c>
      <c r="S2560" s="10">
        <f t="shared" si="197"/>
        <v>42093.860023148154</v>
      </c>
      <c r="T2560" s="11">
        <f t="shared" si="198"/>
        <v>42125.582638888889</v>
      </c>
      <c r="U2560">
        <f t="shared" si="199"/>
        <v>32</v>
      </c>
      <c r="W2560" s="20">
        <v>18</v>
      </c>
      <c r="X2560" s="18">
        <v>1361</v>
      </c>
      <c r="Y2560" s="5">
        <v>1.0888</v>
      </c>
    </row>
    <row r="2561" spans="1:25" ht="42.75" x14ac:dyDescent="0.4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20">
        <v>25</v>
      </c>
      <c r="M2561" t="b">
        <v>1</v>
      </c>
      <c r="N2561" t="s">
        <v>8300</v>
      </c>
      <c r="O2561" s="5">
        <f t="shared" si="195"/>
        <v>1.1125</v>
      </c>
      <c r="P2561" s="18">
        <f t="shared" si="196"/>
        <v>35.6</v>
      </c>
      <c r="Q2561" t="s">
        <v>8326</v>
      </c>
      <c r="R2561" t="s">
        <v>8355</v>
      </c>
      <c r="S2561" s="10">
        <f t="shared" si="197"/>
        <v>40829.873657407406</v>
      </c>
      <c r="T2561" s="11">
        <f t="shared" si="198"/>
        <v>40862.817361111112</v>
      </c>
      <c r="U2561">
        <f t="shared" si="199"/>
        <v>33</v>
      </c>
      <c r="W2561" s="20">
        <v>25</v>
      </c>
      <c r="X2561" s="18">
        <v>890</v>
      </c>
      <c r="Y2561" s="5">
        <v>1.1125</v>
      </c>
    </row>
    <row r="2562" spans="1:25" ht="42.75" x14ac:dyDescent="0.4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20">
        <v>21</v>
      </c>
      <c r="M2562" t="b">
        <v>1</v>
      </c>
      <c r="N2562" t="s">
        <v>8300</v>
      </c>
      <c r="O2562" s="5">
        <f t="shared" si="195"/>
        <v>1.0009999999999999</v>
      </c>
      <c r="P2562" s="18">
        <f t="shared" si="196"/>
        <v>143</v>
      </c>
      <c r="Q2562" t="s">
        <v>8326</v>
      </c>
      <c r="R2562" t="s">
        <v>8355</v>
      </c>
      <c r="S2562" s="10">
        <f t="shared" si="197"/>
        <v>42039.951087962967</v>
      </c>
      <c r="T2562" s="11">
        <f t="shared" si="198"/>
        <v>42069.951087962967</v>
      </c>
      <c r="U2562">
        <f t="shared" si="199"/>
        <v>30</v>
      </c>
      <c r="W2562" s="20">
        <v>21</v>
      </c>
      <c r="X2562" s="18">
        <v>3003</v>
      </c>
      <c r="Y2562" s="5">
        <v>1.0009999999999999</v>
      </c>
    </row>
    <row r="2563" spans="1:25" ht="42.75" hidden="1" x14ac:dyDescent="0.4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20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18" t="e">
        <f t="shared" ref="P2563:P2626" si="201">E2563/L2563</f>
        <v>#DIV/0!</v>
      </c>
      <c r="Q2563" t="s">
        <v>8337</v>
      </c>
      <c r="R2563" t="s">
        <v>8338</v>
      </c>
      <c r="S2563" s="10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_xlfn.DAYS(T2563,S2563)</f>
        <v>30</v>
      </c>
      <c r="W2563" s="20">
        <v>0</v>
      </c>
      <c r="X2563" s="18">
        <v>0</v>
      </c>
      <c r="Y2563" s="5">
        <v>0</v>
      </c>
    </row>
    <row r="2564" spans="1:25" ht="57" hidden="1" x14ac:dyDescent="0.4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20">
        <v>3</v>
      </c>
      <c r="M2564" t="b">
        <v>0</v>
      </c>
      <c r="N2564" t="s">
        <v>8284</v>
      </c>
      <c r="O2564" s="5">
        <f t="shared" si="200"/>
        <v>7.4999999999999997E-3</v>
      </c>
      <c r="P2564" s="18">
        <f t="shared" si="201"/>
        <v>25</v>
      </c>
      <c r="Q2564" t="s">
        <v>8337</v>
      </c>
      <c r="R2564" t="s">
        <v>8338</v>
      </c>
      <c r="S2564" s="10">
        <f t="shared" si="202"/>
        <v>42594.524756944447</v>
      </c>
      <c r="T2564" s="11">
        <f t="shared" si="203"/>
        <v>42654.524756944447</v>
      </c>
      <c r="U2564">
        <f t="shared" si="204"/>
        <v>60</v>
      </c>
      <c r="W2564" s="20">
        <v>3</v>
      </c>
      <c r="X2564" s="18">
        <v>75</v>
      </c>
      <c r="Y2564" s="5">
        <v>7.4999999999999997E-3</v>
      </c>
    </row>
    <row r="2565" spans="1:25" ht="28.5" hidden="1" x14ac:dyDescent="0.4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20">
        <v>0</v>
      </c>
      <c r="M2565" t="b">
        <v>0</v>
      </c>
      <c r="N2565" t="s">
        <v>8284</v>
      </c>
      <c r="O2565" s="5">
        <f t="shared" si="200"/>
        <v>0</v>
      </c>
      <c r="P2565" s="18" t="e">
        <f t="shared" si="201"/>
        <v>#DIV/0!</v>
      </c>
      <c r="Q2565" t="s">
        <v>8337</v>
      </c>
      <c r="R2565" t="s">
        <v>8338</v>
      </c>
      <c r="S2565" s="10">
        <f t="shared" si="202"/>
        <v>42155.139479166668</v>
      </c>
      <c r="T2565" s="11">
        <f t="shared" si="203"/>
        <v>42215.139479166668</v>
      </c>
      <c r="U2565">
        <f t="shared" si="204"/>
        <v>60</v>
      </c>
      <c r="W2565" s="20">
        <v>0</v>
      </c>
      <c r="X2565" s="18">
        <v>0</v>
      </c>
      <c r="Y2565" s="5">
        <v>0</v>
      </c>
    </row>
    <row r="2566" spans="1:25" ht="42.75" hidden="1" x14ac:dyDescent="0.4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20">
        <v>0</v>
      </c>
      <c r="M2566" t="b">
        <v>0</v>
      </c>
      <c r="N2566" t="s">
        <v>8284</v>
      </c>
      <c r="O2566" s="5">
        <f t="shared" si="200"/>
        <v>0</v>
      </c>
      <c r="P2566" s="18" t="e">
        <f t="shared" si="201"/>
        <v>#DIV/0!</v>
      </c>
      <c r="Q2566" t="s">
        <v>8337</v>
      </c>
      <c r="R2566" t="s">
        <v>8338</v>
      </c>
      <c r="S2566" s="10">
        <f t="shared" si="202"/>
        <v>41822.040497685186</v>
      </c>
      <c r="T2566" s="11">
        <f t="shared" si="203"/>
        <v>41852.040497685186</v>
      </c>
      <c r="U2566">
        <f t="shared" si="204"/>
        <v>30</v>
      </c>
      <c r="W2566" s="20">
        <v>0</v>
      </c>
      <c r="X2566" s="18">
        <v>0</v>
      </c>
      <c r="Y2566" s="5">
        <v>0</v>
      </c>
    </row>
    <row r="2567" spans="1:25" ht="42.75" x14ac:dyDescent="0.4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20">
        <v>1</v>
      </c>
      <c r="M2567" t="b">
        <v>0</v>
      </c>
      <c r="N2567" t="s">
        <v>8284</v>
      </c>
      <c r="O2567" s="5">
        <f t="shared" si="200"/>
        <v>0.01</v>
      </c>
      <c r="P2567" s="18">
        <f t="shared" si="201"/>
        <v>100</v>
      </c>
      <c r="Q2567" t="s">
        <v>8337</v>
      </c>
      <c r="R2567" t="s">
        <v>8338</v>
      </c>
      <c r="S2567" s="10">
        <f t="shared" si="202"/>
        <v>42440.650335648148</v>
      </c>
      <c r="T2567" s="11">
        <f t="shared" si="203"/>
        <v>42499.868055555555</v>
      </c>
      <c r="U2567">
        <f t="shared" si="204"/>
        <v>59</v>
      </c>
      <c r="W2567" s="20">
        <v>1</v>
      </c>
      <c r="X2567" s="18">
        <v>100</v>
      </c>
      <c r="Y2567" s="5">
        <v>0.01</v>
      </c>
    </row>
    <row r="2568" spans="1:25" ht="42.75" hidden="1" x14ac:dyDescent="0.4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20">
        <v>0</v>
      </c>
      <c r="M2568" t="b">
        <v>0</v>
      </c>
      <c r="N2568" t="s">
        <v>8284</v>
      </c>
      <c r="O2568" s="5">
        <f t="shared" si="200"/>
        <v>0</v>
      </c>
      <c r="P2568" s="18" t="e">
        <f t="shared" si="201"/>
        <v>#DIV/0!</v>
      </c>
      <c r="Q2568" t="s">
        <v>8337</v>
      </c>
      <c r="R2568" t="s">
        <v>8338</v>
      </c>
      <c r="S2568" s="10">
        <f t="shared" si="202"/>
        <v>41842.980879629627</v>
      </c>
      <c r="T2568" s="11">
        <f t="shared" si="203"/>
        <v>41872.980879629627</v>
      </c>
      <c r="U2568">
        <f t="shared" si="204"/>
        <v>30</v>
      </c>
      <c r="W2568" s="20">
        <v>0</v>
      </c>
      <c r="X2568" s="18">
        <v>0</v>
      </c>
      <c r="Y2568" s="5">
        <v>0</v>
      </c>
    </row>
    <row r="2569" spans="1:25" ht="42.75" hidden="1" x14ac:dyDescent="0.4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20">
        <v>2</v>
      </c>
      <c r="M2569" t="b">
        <v>0</v>
      </c>
      <c r="N2569" t="s">
        <v>8284</v>
      </c>
      <c r="O2569" s="5">
        <f t="shared" si="200"/>
        <v>2.6666666666666666E-3</v>
      </c>
      <c r="P2569" s="18">
        <f t="shared" si="201"/>
        <v>60</v>
      </c>
      <c r="Q2569" t="s">
        <v>8337</v>
      </c>
      <c r="R2569" t="s">
        <v>8338</v>
      </c>
      <c r="S2569" s="10">
        <f t="shared" si="202"/>
        <v>42087.878912037035</v>
      </c>
      <c r="T2569" s="11">
        <f t="shared" si="203"/>
        <v>42117.878912037035</v>
      </c>
      <c r="U2569">
        <f t="shared" si="204"/>
        <v>30</v>
      </c>
      <c r="W2569" s="20">
        <v>2</v>
      </c>
      <c r="X2569" s="18">
        <v>120</v>
      </c>
      <c r="Y2569" s="5">
        <v>2.6666666666666666E-3</v>
      </c>
    </row>
    <row r="2570" spans="1:25" ht="42.75" hidden="1" x14ac:dyDescent="0.4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20">
        <v>1</v>
      </c>
      <c r="M2570" t="b">
        <v>0</v>
      </c>
      <c r="N2570" t="s">
        <v>8284</v>
      </c>
      <c r="O2570" s="5">
        <f t="shared" si="200"/>
        <v>5.0000000000000001E-3</v>
      </c>
      <c r="P2570" s="18">
        <f t="shared" si="201"/>
        <v>50</v>
      </c>
      <c r="Q2570" t="s">
        <v>8337</v>
      </c>
      <c r="R2570" t="s">
        <v>8338</v>
      </c>
      <c r="S2570" s="10">
        <f t="shared" si="202"/>
        <v>42584.666597222225</v>
      </c>
      <c r="T2570" s="11">
        <f t="shared" si="203"/>
        <v>42614.666597222225</v>
      </c>
      <c r="U2570">
        <f t="shared" si="204"/>
        <v>30</v>
      </c>
      <c r="W2570" s="20">
        <v>1</v>
      </c>
      <c r="X2570" s="18">
        <v>50</v>
      </c>
      <c r="Y2570" s="5">
        <v>5.0000000000000001E-3</v>
      </c>
    </row>
    <row r="2571" spans="1:25" ht="42.75" x14ac:dyDescent="0.4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20">
        <v>2</v>
      </c>
      <c r="M2571" t="b">
        <v>0</v>
      </c>
      <c r="N2571" t="s">
        <v>8284</v>
      </c>
      <c r="O2571" s="5">
        <f t="shared" si="200"/>
        <v>2.2307692307692306E-2</v>
      </c>
      <c r="P2571" s="18">
        <f t="shared" si="201"/>
        <v>72.5</v>
      </c>
      <c r="Q2571" t="s">
        <v>8337</v>
      </c>
      <c r="R2571" t="s">
        <v>8338</v>
      </c>
      <c r="S2571" s="10">
        <f t="shared" si="202"/>
        <v>42234.105462962965</v>
      </c>
      <c r="T2571" s="11">
        <f t="shared" si="203"/>
        <v>42264.105462962965</v>
      </c>
      <c r="U2571">
        <f t="shared" si="204"/>
        <v>30</v>
      </c>
      <c r="W2571" s="20">
        <v>2</v>
      </c>
      <c r="X2571" s="18">
        <v>145</v>
      </c>
      <c r="Y2571" s="5">
        <v>2.2307692307692306E-2</v>
      </c>
    </row>
    <row r="2572" spans="1:25" ht="42.75" hidden="1" x14ac:dyDescent="0.4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20">
        <v>2</v>
      </c>
      <c r="M2572" t="b">
        <v>0</v>
      </c>
      <c r="N2572" t="s">
        <v>8284</v>
      </c>
      <c r="O2572" s="5">
        <f t="shared" si="200"/>
        <v>8.4285714285714294E-3</v>
      </c>
      <c r="P2572" s="18">
        <f t="shared" si="201"/>
        <v>29.5</v>
      </c>
      <c r="Q2572" t="s">
        <v>8337</v>
      </c>
      <c r="R2572" t="s">
        <v>8338</v>
      </c>
      <c r="S2572" s="10">
        <f t="shared" si="202"/>
        <v>42744.903182870374</v>
      </c>
      <c r="T2572" s="11">
        <f t="shared" si="203"/>
        <v>42774.903182870374</v>
      </c>
      <c r="U2572">
        <f t="shared" si="204"/>
        <v>30</v>
      </c>
      <c r="W2572" s="20">
        <v>2</v>
      </c>
      <c r="X2572" s="18">
        <v>59</v>
      </c>
      <c r="Y2572" s="5">
        <v>8.4285714285714294E-3</v>
      </c>
    </row>
    <row r="2573" spans="1:25" ht="42.75" hidden="1" x14ac:dyDescent="0.4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20">
        <v>4</v>
      </c>
      <c r="M2573" t="b">
        <v>0</v>
      </c>
      <c r="N2573" t="s">
        <v>8284</v>
      </c>
      <c r="O2573" s="5">
        <f t="shared" si="200"/>
        <v>2.5000000000000001E-3</v>
      </c>
      <c r="P2573" s="18">
        <f t="shared" si="201"/>
        <v>62.5</v>
      </c>
      <c r="Q2573" t="s">
        <v>8337</v>
      </c>
      <c r="R2573" t="s">
        <v>8338</v>
      </c>
      <c r="S2573" s="10">
        <f t="shared" si="202"/>
        <v>42449.341678240744</v>
      </c>
      <c r="T2573" s="11">
        <f t="shared" si="203"/>
        <v>42509.341678240744</v>
      </c>
      <c r="U2573">
        <f t="shared" si="204"/>
        <v>60</v>
      </c>
      <c r="W2573" s="20">
        <v>4</v>
      </c>
      <c r="X2573" s="18">
        <v>250</v>
      </c>
      <c r="Y2573" s="5">
        <v>2.5000000000000001E-3</v>
      </c>
    </row>
    <row r="2574" spans="1:25" ht="42.75" hidden="1" x14ac:dyDescent="0.4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20">
        <v>0</v>
      </c>
      <c r="M2574" t="b">
        <v>0</v>
      </c>
      <c r="N2574" t="s">
        <v>8284</v>
      </c>
      <c r="O2574" s="5">
        <f t="shared" si="200"/>
        <v>0</v>
      </c>
      <c r="P2574" s="18" t="e">
        <f t="shared" si="201"/>
        <v>#DIV/0!</v>
      </c>
      <c r="Q2574" t="s">
        <v>8337</v>
      </c>
      <c r="R2574" t="s">
        <v>8338</v>
      </c>
      <c r="S2574" s="10">
        <f t="shared" si="202"/>
        <v>42077.119409722218</v>
      </c>
      <c r="T2574" s="11">
        <f t="shared" si="203"/>
        <v>42107.119409722218</v>
      </c>
      <c r="U2574">
        <f t="shared" si="204"/>
        <v>30</v>
      </c>
      <c r="W2574" s="20">
        <v>0</v>
      </c>
      <c r="X2574" s="18">
        <v>0</v>
      </c>
      <c r="Y2574" s="5">
        <v>0</v>
      </c>
    </row>
    <row r="2575" spans="1:25" ht="42.75" hidden="1" x14ac:dyDescent="0.4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20">
        <v>0</v>
      </c>
      <c r="M2575" t="b">
        <v>0</v>
      </c>
      <c r="N2575" t="s">
        <v>8284</v>
      </c>
      <c r="O2575" s="5">
        <f t="shared" si="200"/>
        <v>0</v>
      </c>
      <c r="P2575" s="18" t="e">
        <f t="shared" si="201"/>
        <v>#DIV/0!</v>
      </c>
      <c r="Q2575" t="s">
        <v>8337</v>
      </c>
      <c r="R2575" t="s">
        <v>8338</v>
      </c>
      <c r="S2575" s="10">
        <f t="shared" si="202"/>
        <v>41829.592002314814</v>
      </c>
      <c r="T2575" s="11">
        <f t="shared" si="203"/>
        <v>41874.592002314814</v>
      </c>
      <c r="U2575">
        <f t="shared" si="204"/>
        <v>45</v>
      </c>
      <c r="W2575" s="20">
        <v>0</v>
      </c>
      <c r="X2575" s="18">
        <v>0</v>
      </c>
      <c r="Y2575" s="5">
        <v>0</v>
      </c>
    </row>
    <row r="2576" spans="1:25" ht="42.75" hidden="1" x14ac:dyDescent="0.4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20">
        <v>0</v>
      </c>
      <c r="M2576" t="b">
        <v>0</v>
      </c>
      <c r="N2576" t="s">
        <v>8284</v>
      </c>
      <c r="O2576" s="5">
        <f t="shared" si="200"/>
        <v>0</v>
      </c>
      <c r="P2576" s="18" t="e">
        <f t="shared" si="201"/>
        <v>#DIV/0!</v>
      </c>
      <c r="Q2576" t="s">
        <v>8337</v>
      </c>
      <c r="R2576" t="s">
        <v>8338</v>
      </c>
      <c r="S2576" s="10">
        <f t="shared" si="202"/>
        <v>42487.825752314813</v>
      </c>
      <c r="T2576" s="11">
        <f t="shared" si="203"/>
        <v>42508.825752314813</v>
      </c>
      <c r="U2576">
        <f t="shared" si="204"/>
        <v>21</v>
      </c>
      <c r="W2576" s="20">
        <v>0</v>
      </c>
      <c r="X2576" s="18">
        <v>0</v>
      </c>
      <c r="Y2576" s="5">
        <v>0</v>
      </c>
    </row>
    <row r="2577" spans="1:25" ht="42.75" hidden="1" x14ac:dyDescent="0.4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20">
        <v>0</v>
      </c>
      <c r="M2577" t="b">
        <v>0</v>
      </c>
      <c r="N2577" t="s">
        <v>8284</v>
      </c>
      <c r="O2577" s="5">
        <f t="shared" si="200"/>
        <v>0</v>
      </c>
      <c r="P2577" s="18" t="e">
        <f t="shared" si="201"/>
        <v>#DIV/0!</v>
      </c>
      <c r="Q2577" t="s">
        <v>8337</v>
      </c>
      <c r="R2577" t="s">
        <v>8338</v>
      </c>
      <c r="S2577" s="10">
        <f t="shared" si="202"/>
        <v>41986.108726851846</v>
      </c>
      <c r="T2577" s="11">
        <f t="shared" si="203"/>
        <v>42016.108726851846</v>
      </c>
      <c r="U2577">
        <f t="shared" si="204"/>
        <v>30</v>
      </c>
      <c r="W2577" s="20">
        <v>0</v>
      </c>
      <c r="X2577" s="18">
        <v>0</v>
      </c>
      <c r="Y2577" s="5">
        <v>0</v>
      </c>
    </row>
    <row r="2578" spans="1:25" ht="28.5" hidden="1" x14ac:dyDescent="0.4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20">
        <v>0</v>
      </c>
      <c r="M2578" t="b">
        <v>0</v>
      </c>
      <c r="N2578" t="s">
        <v>8284</v>
      </c>
      <c r="O2578" s="5">
        <f t="shared" si="200"/>
        <v>0</v>
      </c>
      <c r="P2578" s="18" t="e">
        <f t="shared" si="201"/>
        <v>#DIV/0!</v>
      </c>
      <c r="Q2578" t="s">
        <v>8337</v>
      </c>
      <c r="R2578" t="s">
        <v>8338</v>
      </c>
      <c r="S2578" s="10">
        <f t="shared" si="202"/>
        <v>42060.00980324074</v>
      </c>
      <c r="T2578" s="11">
        <f t="shared" si="203"/>
        <v>42104.968136574069</v>
      </c>
      <c r="U2578">
        <f t="shared" si="204"/>
        <v>44</v>
      </c>
      <c r="W2578" s="20">
        <v>0</v>
      </c>
      <c r="X2578" s="18">
        <v>0</v>
      </c>
      <c r="Y2578" s="5">
        <v>0</v>
      </c>
    </row>
    <row r="2579" spans="1:25" ht="42.75" hidden="1" x14ac:dyDescent="0.4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20">
        <v>0</v>
      </c>
      <c r="M2579" t="b">
        <v>0</v>
      </c>
      <c r="N2579" t="s">
        <v>8284</v>
      </c>
      <c r="O2579" s="5">
        <f t="shared" si="200"/>
        <v>0</v>
      </c>
      <c r="P2579" s="18" t="e">
        <f t="shared" si="201"/>
        <v>#DIV/0!</v>
      </c>
      <c r="Q2579" t="s">
        <v>8337</v>
      </c>
      <c r="R2579" t="s">
        <v>8338</v>
      </c>
      <c r="S2579" s="10">
        <f t="shared" si="202"/>
        <v>41830.820567129631</v>
      </c>
      <c r="T2579" s="11">
        <f t="shared" si="203"/>
        <v>41855.820567129631</v>
      </c>
      <c r="U2579">
        <f t="shared" si="204"/>
        <v>25</v>
      </c>
      <c r="W2579" s="20">
        <v>0</v>
      </c>
      <c r="X2579" s="18">
        <v>0</v>
      </c>
      <c r="Y2579" s="5">
        <v>0</v>
      </c>
    </row>
    <row r="2580" spans="1:25" ht="42.75" hidden="1" x14ac:dyDescent="0.4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20">
        <v>0</v>
      </c>
      <c r="M2580" t="b">
        <v>0</v>
      </c>
      <c r="N2580" t="s">
        <v>8284</v>
      </c>
      <c r="O2580" s="5">
        <f t="shared" si="200"/>
        <v>0</v>
      </c>
      <c r="P2580" s="18" t="e">
        <f t="shared" si="201"/>
        <v>#DIV/0!</v>
      </c>
      <c r="Q2580" t="s">
        <v>8337</v>
      </c>
      <c r="R2580" t="s">
        <v>8338</v>
      </c>
      <c r="S2580" s="10">
        <f t="shared" si="202"/>
        <v>42238.022905092599</v>
      </c>
      <c r="T2580" s="11">
        <f t="shared" si="203"/>
        <v>42286.708333333328</v>
      </c>
      <c r="U2580">
        <f t="shared" si="204"/>
        <v>48</v>
      </c>
      <c r="W2580" s="20">
        <v>0</v>
      </c>
      <c r="X2580" s="18">
        <v>0</v>
      </c>
      <c r="Y2580" s="5">
        <v>0</v>
      </c>
    </row>
    <row r="2581" spans="1:25" ht="42.75" hidden="1" x14ac:dyDescent="0.4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20">
        <v>12</v>
      </c>
      <c r="M2581" t="b">
        <v>0</v>
      </c>
      <c r="N2581" t="s">
        <v>8284</v>
      </c>
      <c r="O2581" s="5">
        <f t="shared" si="200"/>
        <v>1.3849999999999999E-3</v>
      </c>
      <c r="P2581" s="18">
        <f t="shared" si="201"/>
        <v>23.083333333333332</v>
      </c>
      <c r="Q2581" t="s">
        <v>8337</v>
      </c>
      <c r="R2581" t="s">
        <v>8338</v>
      </c>
      <c r="S2581" s="10">
        <f t="shared" si="202"/>
        <v>41837.829895833333</v>
      </c>
      <c r="T2581" s="11">
        <f t="shared" si="203"/>
        <v>41897.829895833333</v>
      </c>
      <c r="U2581">
        <f t="shared" si="204"/>
        <v>60</v>
      </c>
      <c r="W2581" s="20">
        <v>12</v>
      </c>
      <c r="X2581" s="18">
        <v>277</v>
      </c>
      <c r="Y2581" s="5">
        <v>1.3849999999999999E-3</v>
      </c>
    </row>
    <row r="2582" spans="1:25" ht="42.75" hidden="1" x14ac:dyDescent="0.4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20">
        <v>2</v>
      </c>
      <c r="M2582" t="b">
        <v>0</v>
      </c>
      <c r="N2582" t="s">
        <v>8284</v>
      </c>
      <c r="O2582" s="5">
        <f t="shared" si="200"/>
        <v>6.0000000000000001E-3</v>
      </c>
      <c r="P2582" s="18">
        <f t="shared" si="201"/>
        <v>25.5</v>
      </c>
      <c r="Q2582" t="s">
        <v>8337</v>
      </c>
      <c r="R2582" t="s">
        <v>8338</v>
      </c>
      <c r="S2582" s="10">
        <f t="shared" si="202"/>
        <v>42110.326423611114</v>
      </c>
      <c r="T2582" s="11">
        <f t="shared" si="203"/>
        <v>42140.125</v>
      </c>
      <c r="U2582">
        <f t="shared" si="204"/>
        <v>30</v>
      </c>
      <c r="W2582" s="20">
        <v>2</v>
      </c>
      <c r="X2582" s="18">
        <v>51</v>
      </c>
      <c r="Y2582" s="5">
        <v>6.0000000000000001E-3</v>
      </c>
    </row>
    <row r="2583" spans="1:25" ht="42.75" x14ac:dyDescent="0.4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20">
        <v>11</v>
      </c>
      <c r="M2583" t="b">
        <v>0</v>
      </c>
      <c r="N2583" t="s">
        <v>8284</v>
      </c>
      <c r="O2583" s="5">
        <f t="shared" si="200"/>
        <v>0.106</v>
      </c>
      <c r="P2583" s="18">
        <f t="shared" si="201"/>
        <v>48.18181818181818</v>
      </c>
      <c r="Q2583" t="s">
        <v>8337</v>
      </c>
      <c r="R2583" t="s">
        <v>8338</v>
      </c>
      <c r="S2583" s="10">
        <f t="shared" si="202"/>
        <v>42294.628449074073</v>
      </c>
      <c r="T2583" s="11">
        <f t="shared" si="203"/>
        <v>42324.670115740737</v>
      </c>
      <c r="U2583">
        <f t="shared" si="204"/>
        <v>30</v>
      </c>
      <c r="W2583" s="20">
        <v>11</v>
      </c>
      <c r="X2583" s="18">
        <v>530</v>
      </c>
      <c r="Y2583" s="5">
        <v>0.106</v>
      </c>
    </row>
    <row r="2584" spans="1:25" ht="28.5" hidden="1" x14ac:dyDescent="0.4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20">
        <v>1</v>
      </c>
      <c r="M2584" t="b">
        <v>0</v>
      </c>
      <c r="N2584" t="s">
        <v>8284</v>
      </c>
      <c r="O2584" s="5">
        <f t="shared" si="200"/>
        <v>1.1111111111111112E-5</v>
      </c>
      <c r="P2584" s="18">
        <f t="shared" si="201"/>
        <v>1</v>
      </c>
      <c r="Q2584" t="s">
        <v>8337</v>
      </c>
      <c r="R2584" t="s">
        <v>8338</v>
      </c>
      <c r="S2584" s="10">
        <f t="shared" si="202"/>
        <v>42642.988819444443</v>
      </c>
      <c r="T2584" s="11">
        <f t="shared" si="203"/>
        <v>42672.988819444443</v>
      </c>
      <c r="U2584">
        <f t="shared" si="204"/>
        <v>30</v>
      </c>
      <c r="W2584" s="20">
        <v>1</v>
      </c>
      <c r="X2584" s="18">
        <v>1</v>
      </c>
      <c r="Y2584" s="5">
        <v>1.1111111111111112E-5</v>
      </c>
    </row>
    <row r="2585" spans="1:25" ht="42.75" hidden="1" x14ac:dyDescent="0.4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20">
        <v>5</v>
      </c>
      <c r="M2585" t="b">
        <v>0</v>
      </c>
      <c r="N2585" t="s">
        <v>8284</v>
      </c>
      <c r="O2585" s="5">
        <f t="shared" si="200"/>
        <v>5.0000000000000001E-3</v>
      </c>
      <c r="P2585" s="18">
        <f t="shared" si="201"/>
        <v>1</v>
      </c>
      <c r="Q2585" t="s">
        <v>8337</v>
      </c>
      <c r="R2585" t="s">
        <v>8338</v>
      </c>
      <c r="S2585" s="10">
        <f t="shared" si="202"/>
        <v>42019.76944444445</v>
      </c>
      <c r="T2585" s="11">
        <f t="shared" si="203"/>
        <v>42079.727777777778</v>
      </c>
      <c r="U2585">
        <f t="shared" si="204"/>
        <v>60</v>
      </c>
      <c r="W2585" s="20">
        <v>5</v>
      </c>
      <c r="X2585" s="18">
        <v>5</v>
      </c>
      <c r="Y2585" s="5">
        <v>5.0000000000000001E-3</v>
      </c>
    </row>
    <row r="2586" spans="1:25" ht="28.5" hidden="1" x14ac:dyDescent="0.4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20">
        <v>0</v>
      </c>
      <c r="M2586" t="b">
        <v>0</v>
      </c>
      <c r="N2586" t="s">
        <v>8284</v>
      </c>
      <c r="O2586" s="5">
        <f t="shared" si="200"/>
        <v>0</v>
      </c>
      <c r="P2586" s="18" t="e">
        <f t="shared" si="201"/>
        <v>#DIV/0!</v>
      </c>
      <c r="Q2586" t="s">
        <v>8337</v>
      </c>
      <c r="R2586" t="s">
        <v>8338</v>
      </c>
      <c r="S2586" s="10">
        <f t="shared" si="202"/>
        <v>42140.173252314817</v>
      </c>
      <c r="T2586" s="11">
        <f t="shared" si="203"/>
        <v>42170.173252314817</v>
      </c>
      <c r="U2586">
        <f t="shared" si="204"/>
        <v>30</v>
      </c>
      <c r="W2586" s="20">
        <v>0</v>
      </c>
      <c r="X2586" s="18">
        <v>0</v>
      </c>
      <c r="Y2586" s="5">
        <v>0</v>
      </c>
    </row>
    <row r="2587" spans="1:25" ht="42.75" hidden="1" x14ac:dyDescent="0.4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20">
        <v>1</v>
      </c>
      <c r="M2587" t="b">
        <v>0</v>
      </c>
      <c r="N2587" t="s">
        <v>8284</v>
      </c>
      <c r="O2587" s="5">
        <f t="shared" si="200"/>
        <v>1.6666666666666668E-3</v>
      </c>
      <c r="P2587" s="18">
        <f t="shared" si="201"/>
        <v>50</v>
      </c>
      <c r="Q2587" t="s">
        <v>8337</v>
      </c>
      <c r="R2587" t="s">
        <v>8338</v>
      </c>
      <c r="S2587" s="10">
        <f t="shared" si="202"/>
        <v>41795.963333333333</v>
      </c>
      <c r="T2587" s="11">
        <f t="shared" si="203"/>
        <v>41825.963333333333</v>
      </c>
      <c r="U2587">
        <f t="shared" si="204"/>
        <v>30</v>
      </c>
      <c r="W2587" s="20">
        <v>1</v>
      </c>
      <c r="X2587" s="18">
        <v>50</v>
      </c>
      <c r="Y2587" s="5">
        <v>1.6666666666666668E-3</v>
      </c>
    </row>
    <row r="2588" spans="1:25" ht="28.5" hidden="1" x14ac:dyDescent="0.4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20">
        <v>1</v>
      </c>
      <c r="M2588" t="b">
        <v>0</v>
      </c>
      <c r="N2588" t="s">
        <v>8284</v>
      </c>
      <c r="O2588" s="5">
        <f t="shared" si="200"/>
        <v>1.6666666666666668E-3</v>
      </c>
      <c r="P2588" s="18">
        <f t="shared" si="201"/>
        <v>5</v>
      </c>
      <c r="Q2588" t="s">
        <v>8337</v>
      </c>
      <c r="R2588" t="s">
        <v>8338</v>
      </c>
      <c r="S2588" s="10">
        <f t="shared" si="202"/>
        <v>42333.330277777779</v>
      </c>
      <c r="T2588" s="11">
        <f t="shared" si="203"/>
        <v>42363.330277777779</v>
      </c>
      <c r="U2588">
        <f t="shared" si="204"/>
        <v>30</v>
      </c>
      <c r="W2588" s="20">
        <v>1</v>
      </c>
      <c r="X2588" s="18">
        <v>5</v>
      </c>
      <c r="Y2588" s="5">
        <v>1.6666666666666668E-3</v>
      </c>
    </row>
    <row r="2589" spans="1:25" ht="42.75" x14ac:dyDescent="0.4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20">
        <v>6</v>
      </c>
      <c r="M2589" t="b">
        <v>0</v>
      </c>
      <c r="N2589" t="s">
        <v>8284</v>
      </c>
      <c r="O2589" s="5">
        <f t="shared" si="200"/>
        <v>2.4340000000000001E-2</v>
      </c>
      <c r="P2589" s="18">
        <f t="shared" si="201"/>
        <v>202.83333333333334</v>
      </c>
      <c r="Q2589" t="s">
        <v>8337</v>
      </c>
      <c r="R2589" t="s">
        <v>8338</v>
      </c>
      <c r="S2589" s="10">
        <f t="shared" si="202"/>
        <v>42338.675381944442</v>
      </c>
      <c r="T2589" s="11">
        <f t="shared" si="203"/>
        <v>42368.675381944442</v>
      </c>
      <c r="U2589">
        <f t="shared" si="204"/>
        <v>30</v>
      </c>
      <c r="W2589" s="20">
        <v>6</v>
      </c>
      <c r="X2589" s="18">
        <v>1217</v>
      </c>
      <c r="Y2589" s="5">
        <v>2.4340000000000001E-2</v>
      </c>
    </row>
    <row r="2590" spans="1:25" ht="42.75" x14ac:dyDescent="0.4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20">
        <v>8</v>
      </c>
      <c r="M2590" t="b">
        <v>0</v>
      </c>
      <c r="N2590" t="s">
        <v>8284</v>
      </c>
      <c r="O2590" s="5">
        <f t="shared" si="200"/>
        <v>3.8833333333333331E-2</v>
      </c>
      <c r="P2590" s="18">
        <f t="shared" si="201"/>
        <v>29.125</v>
      </c>
      <c r="Q2590" t="s">
        <v>8337</v>
      </c>
      <c r="R2590" t="s">
        <v>8338</v>
      </c>
      <c r="S2590" s="10">
        <f t="shared" si="202"/>
        <v>42042.676226851851</v>
      </c>
      <c r="T2590" s="11">
        <f t="shared" si="203"/>
        <v>42094.551388888889</v>
      </c>
      <c r="U2590">
        <f t="shared" si="204"/>
        <v>52</v>
      </c>
      <c r="W2590" s="20">
        <v>8</v>
      </c>
      <c r="X2590" s="18">
        <v>233</v>
      </c>
      <c r="Y2590" s="5">
        <v>3.8833333333333331E-2</v>
      </c>
    </row>
    <row r="2591" spans="1:25" ht="42.75" hidden="1" x14ac:dyDescent="0.4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20">
        <v>1</v>
      </c>
      <c r="M2591" t="b">
        <v>0</v>
      </c>
      <c r="N2591" t="s">
        <v>8284</v>
      </c>
      <c r="O2591" s="5">
        <f t="shared" si="200"/>
        <v>1E-4</v>
      </c>
      <c r="P2591" s="18">
        <f t="shared" si="201"/>
        <v>5</v>
      </c>
      <c r="Q2591" t="s">
        <v>8337</v>
      </c>
      <c r="R2591" t="s">
        <v>8338</v>
      </c>
      <c r="S2591" s="10">
        <f t="shared" si="202"/>
        <v>42422.536192129628</v>
      </c>
      <c r="T2591" s="11">
        <f t="shared" si="203"/>
        <v>42452.494525462964</v>
      </c>
      <c r="U2591">
        <f t="shared" si="204"/>
        <v>30</v>
      </c>
      <c r="W2591" s="20">
        <v>1</v>
      </c>
      <c r="X2591" s="18">
        <v>5</v>
      </c>
      <c r="Y2591" s="5">
        <v>1E-4</v>
      </c>
    </row>
    <row r="2592" spans="1:25" ht="42.75" hidden="1" x14ac:dyDescent="0.4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20">
        <v>0</v>
      </c>
      <c r="M2592" t="b">
        <v>0</v>
      </c>
      <c r="N2592" t="s">
        <v>8284</v>
      </c>
      <c r="O2592" s="5">
        <f t="shared" si="200"/>
        <v>0</v>
      </c>
      <c r="P2592" s="18" t="e">
        <f t="shared" si="201"/>
        <v>#DIV/0!</v>
      </c>
      <c r="Q2592" t="s">
        <v>8337</v>
      </c>
      <c r="R2592" t="s">
        <v>8338</v>
      </c>
      <c r="S2592" s="10">
        <f t="shared" si="202"/>
        <v>42388.589085648149</v>
      </c>
      <c r="T2592" s="11">
        <f t="shared" si="203"/>
        <v>42395.589085648149</v>
      </c>
      <c r="U2592">
        <f t="shared" si="204"/>
        <v>7</v>
      </c>
      <c r="W2592" s="20">
        <v>0</v>
      </c>
      <c r="X2592" s="18">
        <v>0</v>
      </c>
      <c r="Y2592" s="5">
        <v>0</v>
      </c>
    </row>
    <row r="2593" spans="1:25" ht="42.75" x14ac:dyDescent="0.4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20">
        <v>2</v>
      </c>
      <c r="M2593" t="b">
        <v>0</v>
      </c>
      <c r="N2593" t="s">
        <v>8284</v>
      </c>
      <c r="O2593" s="5">
        <f t="shared" si="200"/>
        <v>1.7333333333333333E-2</v>
      </c>
      <c r="P2593" s="18">
        <f t="shared" si="201"/>
        <v>13</v>
      </c>
      <c r="Q2593" t="s">
        <v>8337</v>
      </c>
      <c r="R2593" t="s">
        <v>8338</v>
      </c>
      <c r="S2593" s="10">
        <f t="shared" si="202"/>
        <v>42382.906527777777</v>
      </c>
      <c r="T2593" s="11">
        <f t="shared" si="203"/>
        <v>42442.864861111113</v>
      </c>
      <c r="U2593">
        <f t="shared" si="204"/>
        <v>60</v>
      </c>
      <c r="W2593" s="20">
        <v>2</v>
      </c>
      <c r="X2593" s="18">
        <v>26</v>
      </c>
      <c r="Y2593" s="5">
        <v>1.7333333333333333E-2</v>
      </c>
    </row>
    <row r="2594" spans="1:25" ht="42.75" hidden="1" x14ac:dyDescent="0.4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20">
        <v>1</v>
      </c>
      <c r="M2594" t="b">
        <v>0</v>
      </c>
      <c r="N2594" t="s">
        <v>8284</v>
      </c>
      <c r="O2594" s="5">
        <f t="shared" si="200"/>
        <v>1.6666666666666668E-3</v>
      </c>
      <c r="P2594" s="18">
        <f t="shared" si="201"/>
        <v>50</v>
      </c>
      <c r="Q2594" t="s">
        <v>8337</v>
      </c>
      <c r="R2594" t="s">
        <v>8338</v>
      </c>
      <c r="S2594" s="10">
        <f t="shared" si="202"/>
        <v>41887.801168981481</v>
      </c>
      <c r="T2594" s="11">
        <f t="shared" si="203"/>
        <v>41917.801168981481</v>
      </c>
      <c r="U2594">
        <f t="shared" si="204"/>
        <v>30</v>
      </c>
      <c r="W2594" s="20">
        <v>1</v>
      </c>
      <c r="X2594" s="18">
        <v>50</v>
      </c>
      <c r="Y2594" s="5">
        <v>1.6666666666666668E-3</v>
      </c>
    </row>
    <row r="2595" spans="1:25" ht="42.75" hidden="1" x14ac:dyDescent="0.4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20">
        <v>0</v>
      </c>
      <c r="M2595" t="b">
        <v>0</v>
      </c>
      <c r="N2595" t="s">
        <v>8284</v>
      </c>
      <c r="O2595" s="5">
        <f t="shared" si="200"/>
        <v>0</v>
      </c>
      <c r="P2595" s="18" t="e">
        <f t="shared" si="201"/>
        <v>#DIV/0!</v>
      </c>
      <c r="Q2595" t="s">
        <v>8337</v>
      </c>
      <c r="R2595" t="s">
        <v>8338</v>
      </c>
      <c r="S2595" s="10">
        <f t="shared" si="202"/>
        <v>42089.84520833334</v>
      </c>
      <c r="T2595" s="11">
        <f t="shared" si="203"/>
        <v>42119.84520833334</v>
      </c>
      <c r="U2595">
        <f t="shared" si="204"/>
        <v>30</v>
      </c>
      <c r="W2595" s="20">
        <v>0</v>
      </c>
      <c r="X2595" s="18">
        <v>0</v>
      </c>
      <c r="Y2595" s="5">
        <v>0</v>
      </c>
    </row>
    <row r="2596" spans="1:25" ht="42.75" hidden="1" x14ac:dyDescent="0.4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20">
        <v>1</v>
      </c>
      <c r="M2596" t="b">
        <v>0</v>
      </c>
      <c r="N2596" t="s">
        <v>8284</v>
      </c>
      <c r="O2596" s="5">
        <f t="shared" si="200"/>
        <v>1.2500000000000001E-5</v>
      </c>
      <c r="P2596" s="18">
        <f t="shared" si="201"/>
        <v>1</v>
      </c>
      <c r="Q2596" t="s">
        <v>8337</v>
      </c>
      <c r="R2596" t="s">
        <v>8338</v>
      </c>
      <c r="S2596" s="10">
        <f t="shared" si="202"/>
        <v>41828.967916666668</v>
      </c>
      <c r="T2596" s="11">
        <f t="shared" si="203"/>
        <v>41858.967916666668</v>
      </c>
      <c r="U2596">
        <f t="shared" si="204"/>
        <v>30</v>
      </c>
      <c r="W2596" s="20">
        <v>1</v>
      </c>
      <c r="X2596" s="18">
        <v>1</v>
      </c>
      <c r="Y2596" s="5">
        <v>1.2500000000000001E-5</v>
      </c>
    </row>
    <row r="2597" spans="1:25" ht="28.5" x14ac:dyDescent="0.4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20">
        <v>19</v>
      </c>
      <c r="M2597" t="b">
        <v>0</v>
      </c>
      <c r="N2597" t="s">
        <v>8284</v>
      </c>
      <c r="O2597" s="5">
        <f t="shared" si="200"/>
        <v>0.12166666666666667</v>
      </c>
      <c r="P2597" s="18">
        <f t="shared" si="201"/>
        <v>96.05263157894737</v>
      </c>
      <c r="Q2597" t="s">
        <v>8337</v>
      </c>
      <c r="R2597" t="s">
        <v>8338</v>
      </c>
      <c r="S2597" s="10">
        <f t="shared" si="202"/>
        <v>42760.244212962964</v>
      </c>
      <c r="T2597" s="11">
        <f t="shared" si="203"/>
        <v>42790.244212962964</v>
      </c>
      <c r="U2597">
        <f t="shared" si="204"/>
        <v>30</v>
      </c>
      <c r="W2597" s="20">
        <v>19</v>
      </c>
      <c r="X2597" s="18">
        <v>1825</v>
      </c>
      <c r="Y2597" s="5">
        <v>0.12166666666666667</v>
      </c>
    </row>
    <row r="2598" spans="1:25" ht="42.75" x14ac:dyDescent="0.4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20">
        <v>27</v>
      </c>
      <c r="M2598" t="b">
        <v>0</v>
      </c>
      <c r="N2598" t="s">
        <v>8284</v>
      </c>
      <c r="O2598" s="5">
        <f t="shared" si="200"/>
        <v>0.23588571428571428</v>
      </c>
      <c r="P2598" s="18">
        <f t="shared" si="201"/>
        <v>305.77777777777777</v>
      </c>
      <c r="Q2598" t="s">
        <v>8337</v>
      </c>
      <c r="R2598" t="s">
        <v>8338</v>
      </c>
      <c r="S2598" s="10">
        <f t="shared" si="202"/>
        <v>41828.664456018516</v>
      </c>
      <c r="T2598" s="11">
        <f t="shared" si="203"/>
        <v>41858.664456018516</v>
      </c>
      <c r="U2598">
        <f t="shared" si="204"/>
        <v>30</v>
      </c>
      <c r="W2598" s="20">
        <v>27</v>
      </c>
      <c r="X2598" s="18">
        <v>8256</v>
      </c>
      <c r="Y2598" s="5">
        <v>0.23588571428571428</v>
      </c>
    </row>
    <row r="2599" spans="1:25" ht="42.75" x14ac:dyDescent="0.4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20">
        <v>7</v>
      </c>
      <c r="M2599" t="b">
        <v>0</v>
      </c>
      <c r="N2599" t="s">
        <v>8284</v>
      </c>
      <c r="O2599" s="5">
        <f t="shared" si="200"/>
        <v>5.6666666666666664E-2</v>
      </c>
      <c r="P2599" s="18">
        <f t="shared" si="201"/>
        <v>12.142857142857142</v>
      </c>
      <c r="Q2599" t="s">
        <v>8337</v>
      </c>
      <c r="R2599" t="s">
        <v>8338</v>
      </c>
      <c r="S2599" s="10">
        <f t="shared" si="202"/>
        <v>42510.341631944444</v>
      </c>
      <c r="T2599" s="11">
        <f t="shared" si="203"/>
        <v>42540.341631944444</v>
      </c>
      <c r="U2599">
        <f t="shared" si="204"/>
        <v>30</v>
      </c>
      <c r="W2599" s="20">
        <v>7</v>
      </c>
      <c r="X2599" s="18">
        <v>85</v>
      </c>
      <c r="Y2599" s="5">
        <v>5.6666666666666664E-2</v>
      </c>
    </row>
    <row r="2600" spans="1:25" ht="42.75" x14ac:dyDescent="0.4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20">
        <v>14</v>
      </c>
      <c r="M2600" t="b">
        <v>0</v>
      </c>
      <c r="N2600" t="s">
        <v>8284</v>
      </c>
      <c r="O2600" s="5">
        <f t="shared" si="200"/>
        <v>0.39</v>
      </c>
      <c r="P2600" s="18">
        <f t="shared" si="201"/>
        <v>83.571428571428569</v>
      </c>
      <c r="Q2600" t="s">
        <v>8337</v>
      </c>
      <c r="R2600" t="s">
        <v>8338</v>
      </c>
      <c r="S2600" s="10">
        <f t="shared" si="202"/>
        <v>42240.840289351851</v>
      </c>
      <c r="T2600" s="11">
        <f t="shared" si="203"/>
        <v>42270.840289351851</v>
      </c>
      <c r="U2600">
        <f t="shared" si="204"/>
        <v>30</v>
      </c>
      <c r="W2600" s="20">
        <v>14</v>
      </c>
      <c r="X2600" s="18">
        <v>1170</v>
      </c>
      <c r="Y2600" s="5">
        <v>0.39</v>
      </c>
    </row>
    <row r="2601" spans="1:25" ht="28.5" hidden="1" x14ac:dyDescent="0.4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20">
        <v>5</v>
      </c>
      <c r="M2601" t="b">
        <v>0</v>
      </c>
      <c r="N2601" t="s">
        <v>8284</v>
      </c>
      <c r="O2601" s="5">
        <f t="shared" si="200"/>
        <v>9.9546510341776348E-3</v>
      </c>
      <c r="P2601" s="18">
        <f t="shared" si="201"/>
        <v>18</v>
      </c>
      <c r="Q2601" t="s">
        <v>8337</v>
      </c>
      <c r="R2601" t="s">
        <v>8338</v>
      </c>
      <c r="S2601" s="10">
        <f t="shared" si="202"/>
        <v>41809.754016203704</v>
      </c>
      <c r="T2601" s="11">
        <f t="shared" si="203"/>
        <v>41854.754016203704</v>
      </c>
      <c r="U2601">
        <f t="shared" si="204"/>
        <v>45</v>
      </c>
      <c r="W2601" s="20">
        <v>5</v>
      </c>
      <c r="X2601" s="18">
        <v>90</v>
      </c>
      <c r="Y2601" s="5">
        <v>9.9546510341776348E-3</v>
      </c>
    </row>
    <row r="2602" spans="1:25" ht="28.5" x14ac:dyDescent="0.4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20">
        <v>30</v>
      </c>
      <c r="M2602" t="b">
        <v>0</v>
      </c>
      <c r="N2602" t="s">
        <v>8284</v>
      </c>
      <c r="O2602" s="5">
        <f t="shared" si="200"/>
        <v>6.9320000000000007E-2</v>
      </c>
      <c r="P2602" s="18">
        <f t="shared" si="201"/>
        <v>115.53333333333333</v>
      </c>
      <c r="Q2602" t="s">
        <v>8337</v>
      </c>
      <c r="R2602" t="s">
        <v>8338</v>
      </c>
      <c r="S2602" s="10">
        <f t="shared" si="202"/>
        <v>42394.900462962964</v>
      </c>
      <c r="T2602" s="11">
        <f t="shared" si="203"/>
        <v>42454.858796296292</v>
      </c>
      <c r="U2602">
        <f t="shared" si="204"/>
        <v>60</v>
      </c>
      <c r="W2602" s="20">
        <v>30</v>
      </c>
      <c r="X2602" s="18">
        <v>3466</v>
      </c>
      <c r="Y2602" s="5">
        <v>6.9320000000000007E-2</v>
      </c>
    </row>
    <row r="2603" spans="1:25" ht="42.75" x14ac:dyDescent="0.4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20">
        <v>151</v>
      </c>
      <c r="M2603" t="b">
        <v>1</v>
      </c>
      <c r="N2603" t="s">
        <v>8301</v>
      </c>
      <c r="O2603" s="5">
        <f t="shared" si="200"/>
        <v>6.6139999999999999</v>
      </c>
      <c r="P2603" s="18">
        <f t="shared" si="201"/>
        <v>21.900662251655628</v>
      </c>
      <c r="Q2603" t="s">
        <v>8320</v>
      </c>
      <c r="R2603" t="s">
        <v>8356</v>
      </c>
      <c r="S2603" s="10">
        <f t="shared" si="202"/>
        <v>41150.902187499996</v>
      </c>
      <c r="T2603" s="11">
        <f t="shared" si="203"/>
        <v>41165.165972222225</v>
      </c>
      <c r="U2603">
        <f t="shared" si="204"/>
        <v>15</v>
      </c>
      <c r="W2603" s="20">
        <v>151</v>
      </c>
      <c r="X2603" s="18">
        <v>3307</v>
      </c>
      <c r="Y2603" s="5">
        <v>6.6139999999999999</v>
      </c>
    </row>
    <row r="2604" spans="1:25" ht="42.75" hidden="1" x14ac:dyDescent="0.4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20">
        <v>489</v>
      </c>
      <c r="M2604" t="b">
        <v>1</v>
      </c>
      <c r="N2604" t="s">
        <v>8301</v>
      </c>
      <c r="O2604" s="5">
        <f t="shared" si="200"/>
        <v>3.2609166666666667</v>
      </c>
      <c r="P2604" s="18">
        <f t="shared" si="201"/>
        <v>80.022494887525568</v>
      </c>
      <c r="Q2604" t="s">
        <v>8320</v>
      </c>
      <c r="R2604" t="s">
        <v>8356</v>
      </c>
      <c r="S2604" s="10">
        <f t="shared" si="202"/>
        <v>41915.747314814813</v>
      </c>
      <c r="T2604" s="11">
        <f t="shared" si="203"/>
        <v>41955.888888888891</v>
      </c>
      <c r="U2604">
        <f t="shared" si="204"/>
        <v>40</v>
      </c>
      <c r="W2604" s="20">
        <v>489</v>
      </c>
      <c r="X2604" s="18">
        <v>39131</v>
      </c>
      <c r="Y2604" s="5">
        <v>3.2609166666666667</v>
      </c>
    </row>
    <row r="2605" spans="1:25" ht="28.5" x14ac:dyDescent="0.4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20">
        <v>50</v>
      </c>
      <c r="M2605" t="b">
        <v>1</v>
      </c>
      <c r="N2605" t="s">
        <v>8301</v>
      </c>
      <c r="O2605" s="5">
        <f t="shared" si="200"/>
        <v>1.0148571428571429</v>
      </c>
      <c r="P2605" s="18">
        <f t="shared" si="201"/>
        <v>35.520000000000003</v>
      </c>
      <c r="Q2605" t="s">
        <v>8320</v>
      </c>
      <c r="R2605" t="s">
        <v>8356</v>
      </c>
      <c r="S2605" s="10">
        <f t="shared" si="202"/>
        <v>41617.912662037037</v>
      </c>
      <c r="T2605" s="11">
        <f t="shared" si="203"/>
        <v>41631.912662037037</v>
      </c>
      <c r="U2605">
        <f t="shared" si="204"/>
        <v>14</v>
      </c>
      <c r="W2605" s="20">
        <v>50</v>
      </c>
      <c r="X2605" s="18">
        <v>1776</v>
      </c>
      <c r="Y2605" s="5">
        <v>1.0148571428571429</v>
      </c>
    </row>
    <row r="2606" spans="1:25" ht="42.75" x14ac:dyDescent="0.4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20">
        <v>321</v>
      </c>
      <c r="M2606" t="b">
        <v>1</v>
      </c>
      <c r="N2606" t="s">
        <v>8301</v>
      </c>
      <c r="O2606" s="5">
        <f t="shared" si="200"/>
        <v>1.0421799999999999</v>
      </c>
      <c r="P2606" s="18">
        <f t="shared" si="201"/>
        <v>64.933333333333323</v>
      </c>
      <c r="Q2606" t="s">
        <v>8320</v>
      </c>
      <c r="R2606" t="s">
        <v>8356</v>
      </c>
      <c r="S2606" s="10">
        <f t="shared" si="202"/>
        <v>40998.051192129627</v>
      </c>
      <c r="T2606" s="11">
        <f t="shared" si="203"/>
        <v>41028.051192129627</v>
      </c>
      <c r="U2606">
        <f t="shared" si="204"/>
        <v>30</v>
      </c>
      <c r="W2606" s="20">
        <v>321</v>
      </c>
      <c r="X2606" s="18">
        <v>20843.599999999999</v>
      </c>
      <c r="Y2606" s="5">
        <v>1.0421799999999999</v>
      </c>
    </row>
    <row r="2607" spans="1:25" ht="42.75" hidden="1" x14ac:dyDescent="0.4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20">
        <v>1762</v>
      </c>
      <c r="M2607" t="b">
        <v>1</v>
      </c>
      <c r="N2607" t="s">
        <v>8301</v>
      </c>
      <c r="O2607" s="5">
        <f t="shared" si="200"/>
        <v>1.0742157000000001</v>
      </c>
      <c r="P2607" s="18">
        <f t="shared" si="201"/>
        <v>60.965703745743475</v>
      </c>
      <c r="Q2607" t="s">
        <v>8320</v>
      </c>
      <c r="R2607" t="s">
        <v>8356</v>
      </c>
      <c r="S2607" s="10">
        <f t="shared" si="202"/>
        <v>42508.541550925926</v>
      </c>
      <c r="T2607" s="11">
        <f t="shared" si="203"/>
        <v>42538.541550925926</v>
      </c>
      <c r="U2607">
        <f t="shared" si="204"/>
        <v>30</v>
      </c>
      <c r="W2607" s="20">
        <v>1762</v>
      </c>
      <c r="X2607" s="18">
        <v>107421.57</v>
      </c>
      <c r="Y2607" s="5">
        <v>1.0742157000000001</v>
      </c>
    </row>
    <row r="2608" spans="1:25" ht="57" hidden="1" x14ac:dyDescent="0.4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20">
        <v>385</v>
      </c>
      <c r="M2608" t="b">
        <v>1</v>
      </c>
      <c r="N2608" t="s">
        <v>8301</v>
      </c>
      <c r="O2608" s="5">
        <f t="shared" si="200"/>
        <v>1.1005454545454545</v>
      </c>
      <c r="P2608" s="18">
        <f t="shared" si="201"/>
        <v>31.444155844155844</v>
      </c>
      <c r="Q2608" t="s">
        <v>8320</v>
      </c>
      <c r="R2608" t="s">
        <v>8356</v>
      </c>
      <c r="S2608" s="10">
        <f t="shared" si="202"/>
        <v>41726.712754629632</v>
      </c>
      <c r="T2608" s="11">
        <f t="shared" si="203"/>
        <v>41758.712754629632</v>
      </c>
      <c r="U2608">
        <f t="shared" si="204"/>
        <v>32</v>
      </c>
      <c r="W2608" s="20">
        <v>385</v>
      </c>
      <c r="X2608" s="18">
        <v>12106</v>
      </c>
      <c r="Y2608" s="5">
        <v>1.1005454545454545</v>
      </c>
    </row>
    <row r="2609" spans="1:25" ht="42.75" hidden="1" x14ac:dyDescent="0.4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20">
        <v>398</v>
      </c>
      <c r="M2609" t="b">
        <v>1</v>
      </c>
      <c r="N2609" t="s">
        <v>8301</v>
      </c>
      <c r="O2609" s="5">
        <f t="shared" si="200"/>
        <v>4.077</v>
      </c>
      <c r="P2609" s="18">
        <f t="shared" si="201"/>
        <v>81.949748743718587</v>
      </c>
      <c r="Q2609" t="s">
        <v>8320</v>
      </c>
      <c r="R2609" t="s">
        <v>8356</v>
      </c>
      <c r="S2609" s="10">
        <f t="shared" si="202"/>
        <v>42184.874675925923</v>
      </c>
      <c r="T2609" s="11">
        <f t="shared" si="203"/>
        <v>42228.083333333328</v>
      </c>
      <c r="U2609">
        <f t="shared" si="204"/>
        <v>44</v>
      </c>
      <c r="W2609" s="20">
        <v>398</v>
      </c>
      <c r="X2609" s="18">
        <v>32616</v>
      </c>
      <c r="Y2609" s="5">
        <v>4.077</v>
      </c>
    </row>
    <row r="2610" spans="1:25" ht="42.75" x14ac:dyDescent="0.4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20">
        <v>304</v>
      </c>
      <c r="M2610" t="b">
        <v>1</v>
      </c>
      <c r="N2610" t="s">
        <v>8301</v>
      </c>
      <c r="O2610" s="5">
        <f t="shared" si="200"/>
        <v>2.2392500000000002</v>
      </c>
      <c r="P2610" s="18">
        <f t="shared" si="201"/>
        <v>58.92763157894737</v>
      </c>
      <c r="Q2610" t="s">
        <v>8320</v>
      </c>
      <c r="R2610" t="s">
        <v>8356</v>
      </c>
      <c r="S2610" s="10">
        <f t="shared" si="202"/>
        <v>42767.801712962959</v>
      </c>
      <c r="T2610" s="11">
        <f t="shared" si="203"/>
        <v>42809</v>
      </c>
      <c r="U2610">
        <f t="shared" si="204"/>
        <v>42</v>
      </c>
      <c r="W2610" s="20">
        <v>304</v>
      </c>
      <c r="X2610" s="18">
        <v>17914</v>
      </c>
      <c r="Y2610" s="5">
        <v>2.2392500000000002</v>
      </c>
    </row>
    <row r="2611" spans="1:25" ht="42.75" hidden="1" x14ac:dyDescent="0.4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20">
        <v>676</v>
      </c>
      <c r="M2611" t="b">
        <v>1</v>
      </c>
      <c r="N2611" t="s">
        <v>8301</v>
      </c>
      <c r="O2611" s="5">
        <f t="shared" si="200"/>
        <v>3.038011142857143</v>
      </c>
      <c r="P2611" s="18">
        <f t="shared" si="201"/>
        <v>157.29347633136095</v>
      </c>
      <c r="Q2611" t="s">
        <v>8320</v>
      </c>
      <c r="R2611" t="s">
        <v>8356</v>
      </c>
      <c r="S2611" s="10">
        <f t="shared" si="202"/>
        <v>41075.237858796296</v>
      </c>
      <c r="T2611" s="11">
        <f t="shared" si="203"/>
        <v>41105.237858796296</v>
      </c>
      <c r="U2611">
        <f t="shared" si="204"/>
        <v>30</v>
      </c>
      <c r="W2611" s="20">
        <v>676</v>
      </c>
      <c r="X2611" s="18">
        <v>106330.39</v>
      </c>
      <c r="Y2611" s="5">
        <v>3.038011142857143</v>
      </c>
    </row>
    <row r="2612" spans="1:25" ht="28.5" hidden="1" x14ac:dyDescent="0.4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20">
        <v>577</v>
      </c>
      <c r="M2612" t="b">
        <v>1</v>
      </c>
      <c r="N2612" t="s">
        <v>8301</v>
      </c>
      <c r="O2612" s="5">
        <f t="shared" si="200"/>
        <v>1.4132510432681749</v>
      </c>
      <c r="P2612" s="18">
        <f t="shared" si="201"/>
        <v>55.758509532062391</v>
      </c>
      <c r="Q2612" t="s">
        <v>8320</v>
      </c>
      <c r="R2612" t="s">
        <v>8356</v>
      </c>
      <c r="S2612" s="10">
        <f t="shared" si="202"/>
        <v>42564.881076388891</v>
      </c>
      <c r="T2612" s="11">
        <f t="shared" si="203"/>
        <v>42604.290972222225</v>
      </c>
      <c r="U2612">
        <f t="shared" si="204"/>
        <v>40</v>
      </c>
      <c r="W2612" s="20">
        <v>577</v>
      </c>
      <c r="X2612" s="18">
        <v>32172.66</v>
      </c>
      <c r="Y2612" s="5">
        <v>1.4132510432681749</v>
      </c>
    </row>
    <row r="2613" spans="1:25" ht="42.75" hidden="1" x14ac:dyDescent="0.4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20">
        <v>3663</v>
      </c>
      <c r="M2613" t="b">
        <v>1</v>
      </c>
      <c r="N2613" t="s">
        <v>8301</v>
      </c>
      <c r="O2613" s="5">
        <f t="shared" si="200"/>
        <v>27.906363636363636</v>
      </c>
      <c r="P2613" s="18">
        <f t="shared" si="201"/>
        <v>83.802893802893806</v>
      </c>
      <c r="Q2613" t="s">
        <v>8320</v>
      </c>
      <c r="R2613" t="s">
        <v>8356</v>
      </c>
      <c r="S2613" s="10">
        <f t="shared" si="202"/>
        <v>42704.335810185185</v>
      </c>
      <c r="T2613" s="11">
        <f t="shared" si="203"/>
        <v>42737.957638888889</v>
      </c>
      <c r="U2613">
        <f t="shared" si="204"/>
        <v>33</v>
      </c>
      <c r="W2613" s="20">
        <v>3663</v>
      </c>
      <c r="X2613" s="18">
        <v>306970</v>
      </c>
      <c r="Y2613" s="5">
        <v>27.906363636363636</v>
      </c>
    </row>
    <row r="2614" spans="1:25" ht="42.75" x14ac:dyDescent="0.4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20">
        <v>294</v>
      </c>
      <c r="M2614" t="b">
        <v>1</v>
      </c>
      <c r="N2614" t="s">
        <v>8301</v>
      </c>
      <c r="O2614" s="5">
        <f t="shared" si="200"/>
        <v>1.7176130000000001</v>
      </c>
      <c r="P2614" s="18">
        <f t="shared" si="201"/>
        <v>58.422210884353746</v>
      </c>
      <c r="Q2614" t="s">
        <v>8320</v>
      </c>
      <c r="R2614" t="s">
        <v>8356</v>
      </c>
      <c r="S2614" s="10">
        <f t="shared" si="202"/>
        <v>41982.143171296295</v>
      </c>
      <c r="T2614" s="11">
        <f t="shared" si="203"/>
        <v>42013.143171296295</v>
      </c>
      <c r="U2614">
        <f t="shared" si="204"/>
        <v>31</v>
      </c>
      <c r="W2614" s="20">
        <v>294</v>
      </c>
      <c r="X2614" s="18">
        <v>17176.13</v>
      </c>
      <c r="Y2614" s="5">
        <v>1.7176130000000001</v>
      </c>
    </row>
    <row r="2615" spans="1:25" ht="42.75" x14ac:dyDescent="0.4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20">
        <v>28</v>
      </c>
      <c r="M2615" t="b">
        <v>1</v>
      </c>
      <c r="N2615" t="s">
        <v>8301</v>
      </c>
      <c r="O2615" s="5">
        <f t="shared" si="200"/>
        <v>1.0101333333333333</v>
      </c>
      <c r="P2615" s="18">
        <f t="shared" si="201"/>
        <v>270.57142857142856</v>
      </c>
      <c r="Q2615" t="s">
        <v>8320</v>
      </c>
      <c r="R2615" t="s">
        <v>8356</v>
      </c>
      <c r="S2615" s="10">
        <f t="shared" si="202"/>
        <v>41143.81821759259</v>
      </c>
      <c r="T2615" s="11">
        <f t="shared" si="203"/>
        <v>41173.81821759259</v>
      </c>
      <c r="U2615">
        <f t="shared" si="204"/>
        <v>30</v>
      </c>
      <c r="W2615" s="20">
        <v>28</v>
      </c>
      <c r="X2615" s="18">
        <v>7576</v>
      </c>
      <c r="Y2615" s="5">
        <v>1.0101333333333333</v>
      </c>
    </row>
    <row r="2616" spans="1:25" ht="42.75" x14ac:dyDescent="0.4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20">
        <v>100</v>
      </c>
      <c r="M2616" t="b">
        <v>1</v>
      </c>
      <c r="N2616" t="s">
        <v>8301</v>
      </c>
      <c r="O2616" s="5">
        <f t="shared" si="200"/>
        <v>1.02</v>
      </c>
      <c r="P2616" s="18">
        <f t="shared" si="201"/>
        <v>107.1</v>
      </c>
      <c r="Q2616" t="s">
        <v>8320</v>
      </c>
      <c r="R2616" t="s">
        <v>8356</v>
      </c>
      <c r="S2616" s="10">
        <f t="shared" si="202"/>
        <v>41730.708472222221</v>
      </c>
      <c r="T2616" s="11">
        <f t="shared" si="203"/>
        <v>41759.208333333336</v>
      </c>
      <c r="U2616">
        <f t="shared" si="204"/>
        <v>29</v>
      </c>
      <c r="W2616" s="20">
        <v>100</v>
      </c>
      <c r="X2616" s="18">
        <v>10710</v>
      </c>
      <c r="Y2616" s="5">
        <v>1.02</v>
      </c>
    </row>
    <row r="2617" spans="1:25" ht="42.75" x14ac:dyDescent="0.4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20">
        <v>72</v>
      </c>
      <c r="M2617" t="b">
        <v>1</v>
      </c>
      <c r="N2617" t="s">
        <v>8301</v>
      </c>
      <c r="O2617" s="5">
        <f t="shared" si="200"/>
        <v>1.6976511744127936</v>
      </c>
      <c r="P2617" s="18">
        <f t="shared" si="201"/>
        <v>47.180555555555557</v>
      </c>
      <c r="Q2617" t="s">
        <v>8320</v>
      </c>
      <c r="R2617" t="s">
        <v>8356</v>
      </c>
      <c r="S2617" s="10">
        <f t="shared" si="202"/>
        <v>42453.49726851852</v>
      </c>
      <c r="T2617" s="11">
        <f t="shared" si="203"/>
        <v>42490.5</v>
      </c>
      <c r="U2617">
        <f t="shared" si="204"/>
        <v>37</v>
      </c>
      <c r="W2617" s="20">
        <v>72</v>
      </c>
      <c r="X2617" s="18">
        <v>3397</v>
      </c>
      <c r="Y2617" s="5">
        <v>1.6976511744127936</v>
      </c>
    </row>
    <row r="2618" spans="1:25" ht="42.75" x14ac:dyDescent="0.4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20">
        <v>238</v>
      </c>
      <c r="M2618" t="b">
        <v>1</v>
      </c>
      <c r="N2618" t="s">
        <v>8301</v>
      </c>
      <c r="O2618" s="5">
        <f t="shared" si="200"/>
        <v>1.14534</v>
      </c>
      <c r="P2618" s="18">
        <f t="shared" si="201"/>
        <v>120.30882352941177</v>
      </c>
      <c r="Q2618" t="s">
        <v>8320</v>
      </c>
      <c r="R2618" t="s">
        <v>8356</v>
      </c>
      <c r="S2618" s="10">
        <f t="shared" si="202"/>
        <v>42211.99454861111</v>
      </c>
      <c r="T2618" s="11">
        <f t="shared" si="203"/>
        <v>42241.99454861111</v>
      </c>
      <c r="U2618">
        <f t="shared" si="204"/>
        <v>30</v>
      </c>
      <c r="W2618" s="20">
        <v>238</v>
      </c>
      <c r="X2618" s="18">
        <v>28633.5</v>
      </c>
      <c r="Y2618" s="5">
        <v>1.14534</v>
      </c>
    </row>
    <row r="2619" spans="1:25" ht="42.75" x14ac:dyDescent="0.4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20">
        <v>159</v>
      </c>
      <c r="M2619" t="b">
        <v>1</v>
      </c>
      <c r="N2619" t="s">
        <v>8301</v>
      </c>
      <c r="O2619" s="5">
        <f t="shared" si="200"/>
        <v>8.7759999999999998</v>
      </c>
      <c r="P2619" s="18">
        <f t="shared" si="201"/>
        <v>27.59748427672956</v>
      </c>
      <c r="Q2619" t="s">
        <v>8320</v>
      </c>
      <c r="R2619" t="s">
        <v>8356</v>
      </c>
      <c r="S2619" s="10">
        <f t="shared" si="202"/>
        <v>41902.874432870369</v>
      </c>
      <c r="T2619" s="11">
        <f t="shared" si="203"/>
        <v>41932.874432870369</v>
      </c>
      <c r="U2619">
        <f t="shared" si="204"/>
        <v>30</v>
      </c>
      <c r="W2619" s="20">
        <v>159</v>
      </c>
      <c r="X2619" s="18">
        <v>4388</v>
      </c>
      <c r="Y2619" s="5">
        <v>8.7759999999999998</v>
      </c>
    </row>
    <row r="2620" spans="1:25" ht="28.5" x14ac:dyDescent="0.4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20">
        <v>77</v>
      </c>
      <c r="M2620" t="b">
        <v>1</v>
      </c>
      <c r="N2620" t="s">
        <v>8301</v>
      </c>
      <c r="O2620" s="5">
        <f t="shared" si="200"/>
        <v>1.0538666666666667</v>
      </c>
      <c r="P2620" s="18">
        <f t="shared" si="201"/>
        <v>205.2987012987013</v>
      </c>
      <c r="Q2620" t="s">
        <v>8320</v>
      </c>
      <c r="R2620" t="s">
        <v>8356</v>
      </c>
      <c r="S2620" s="10">
        <f t="shared" si="202"/>
        <v>42279.792372685188</v>
      </c>
      <c r="T2620" s="11">
        <f t="shared" si="203"/>
        <v>42339.834039351852</v>
      </c>
      <c r="U2620">
        <f t="shared" si="204"/>
        <v>60</v>
      </c>
      <c r="W2620" s="20">
        <v>77</v>
      </c>
      <c r="X2620" s="18">
        <v>15808</v>
      </c>
      <c r="Y2620" s="5">
        <v>1.0538666666666667</v>
      </c>
    </row>
    <row r="2621" spans="1:25" ht="42.75" x14ac:dyDescent="0.4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20">
        <v>53</v>
      </c>
      <c r="M2621" t="b">
        <v>1</v>
      </c>
      <c r="N2621" t="s">
        <v>8301</v>
      </c>
      <c r="O2621" s="5">
        <f t="shared" si="200"/>
        <v>1.8839999999999999</v>
      </c>
      <c r="P2621" s="18">
        <f t="shared" si="201"/>
        <v>35.547169811320757</v>
      </c>
      <c r="Q2621" t="s">
        <v>8320</v>
      </c>
      <c r="R2621" t="s">
        <v>8356</v>
      </c>
      <c r="S2621" s="10">
        <f t="shared" si="202"/>
        <v>42273.884305555555</v>
      </c>
      <c r="T2621" s="11">
        <f t="shared" si="203"/>
        <v>42300.458333333328</v>
      </c>
      <c r="U2621">
        <f t="shared" si="204"/>
        <v>27</v>
      </c>
      <c r="W2621" s="20">
        <v>53</v>
      </c>
      <c r="X2621" s="18">
        <v>1884</v>
      </c>
      <c r="Y2621" s="5">
        <v>1.8839999999999999</v>
      </c>
    </row>
    <row r="2622" spans="1:25" ht="42.75" hidden="1" x14ac:dyDescent="0.4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20">
        <v>1251</v>
      </c>
      <c r="M2622" t="b">
        <v>1</v>
      </c>
      <c r="N2622" t="s">
        <v>8301</v>
      </c>
      <c r="O2622" s="5">
        <f t="shared" si="200"/>
        <v>1.436523076923077</v>
      </c>
      <c r="P2622" s="18">
        <f t="shared" si="201"/>
        <v>74.639488409272587</v>
      </c>
      <c r="Q2622" t="s">
        <v>8320</v>
      </c>
      <c r="R2622" t="s">
        <v>8356</v>
      </c>
      <c r="S2622" s="10">
        <f t="shared" si="202"/>
        <v>42251.16715277778</v>
      </c>
      <c r="T2622" s="11">
        <f t="shared" si="203"/>
        <v>42288.041666666672</v>
      </c>
      <c r="U2622">
        <f t="shared" si="204"/>
        <v>37</v>
      </c>
      <c r="W2622" s="20">
        <v>1251</v>
      </c>
      <c r="X2622" s="18">
        <v>93374</v>
      </c>
      <c r="Y2622" s="5">
        <v>1.436523076923077</v>
      </c>
    </row>
    <row r="2623" spans="1:25" ht="42.75" hidden="1" x14ac:dyDescent="0.4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20">
        <v>465</v>
      </c>
      <c r="M2623" t="b">
        <v>1</v>
      </c>
      <c r="N2623" t="s">
        <v>8301</v>
      </c>
      <c r="O2623" s="5">
        <f t="shared" si="200"/>
        <v>1.4588000000000001</v>
      </c>
      <c r="P2623" s="18">
        <f t="shared" si="201"/>
        <v>47.058064516129029</v>
      </c>
      <c r="Q2623" t="s">
        <v>8320</v>
      </c>
      <c r="R2623" t="s">
        <v>8356</v>
      </c>
      <c r="S2623" s="10">
        <f t="shared" si="202"/>
        <v>42115.74754629629</v>
      </c>
      <c r="T2623" s="11">
        <f t="shared" si="203"/>
        <v>42145.74754629629</v>
      </c>
      <c r="U2623">
        <f t="shared" si="204"/>
        <v>30</v>
      </c>
      <c r="W2623" s="20">
        <v>465</v>
      </c>
      <c r="X2623" s="18">
        <v>21882</v>
      </c>
      <c r="Y2623" s="5">
        <v>1.4588000000000001</v>
      </c>
    </row>
    <row r="2624" spans="1:25" ht="42.75" x14ac:dyDescent="0.4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20">
        <v>74</v>
      </c>
      <c r="M2624" t="b">
        <v>1</v>
      </c>
      <c r="N2624" t="s">
        <v>8301</v>
      </c>
      <c r="O2624" s="5">
        <f t="shared" si="200"/>
        <v>1.3118399999999999</v>
      </c>
      <c r="P2624" s="18">
        <f t="shared" si="201"/>
        <v>26.591351351351353</v>
      </c>
      <c r="Q2624" t="s">
        <v>8320</v>
      </c>
      <c r="R2624" t="s">
        <v>8356</v>
      </c>
      <c r="S2624" s="10">
        <f t="shared" si="202"/>
        <v>42689.74324074074</v>
      </c>
      <c r="T2624" s="11">
        <f t="shared" si="203"/>
        <v>42734.74324074074</v>
      </c>
      <c r="U2624">
        <f t="shared" si="204"/>
        <v>45</v>
      </c>
      <c r="W2624" s="20">
        <v>74</v>
      </c>
      <c r="X2624" s="18">
        <v>1967.76</v>
      </c>
      <c r="Y2624" s="5">
        <v>1.3118399999999999</v>
      </c>
    </row>
    <row r="2625" spans="1:25" ht="42.75" x14ac:dyDescent="0.4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20">
        <v>62</v>
      </c>
      <c r="M2625" t="b">
        <v>1</v>
      </c>
      <c r="N2625" t="s">
        <v>8301</v>
      </c>
      <c r="O2625" s="5">
        <f t="shared" si="200"/>
        <v>1.1399999999999999</v>
      </c>
      <c r="P2625" s="18">
        <f t="shared" si="201"/>
        <v>36.774193548387096</v>
      </c>
      <c r="Q2625" t="s">
        <v>8320</v>
      </c>
      <c r="R2625" t="s">
        <v>8356</v>
      </c>
      <c r="S2625" s="10">
        <f t="shared" si="202"/>
        <v>42692.256550925929</v>
      </c>
      <c r="T2625" s="11">
        <f t="shared" si="203"/>
        <v>42706.256550925929</v>
      </c>
      <c r="U2625">
        <f t="shared" si="204"/>
        <v>14</v>
      </c>
      <c r="W2625" s="20">
        <v>62</v>
      </c>
      <c r="X2625" s="18">
        <v>2280</v>
      </c>
      <c r="Y2625" s="5">
        <v>1.1399999999999999</v>
      </c>
    </row>
    <row r="2626" spans="1:25" ht="42.75" hidden="1" x14ac:dyDescent="0.4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20">
        <v>3468</v>
      </c>
      <c r="M2626" t="b">
        <v>1</v>
      </c>
      <c r="N2626" t="s">
        <v>8301</v>
      </c>
      <c r="O2626" s="5">
        <f t="shared" si="200"/>
        <v>13.794206249999998</v>
      </c>
      <c r="P2626" s="18">
        <f t="shared" si="201"/>
        <v>31.820544982698959</v>
      </c>
      <c r="Q2626" t="s">
        <v>8320</v>
      </c>
      <c r="R2626" t="s">
        <v>8356</v>
      </c>
      <c r="S2626" s="10">
        <f t="shared" si="202"/>
        <v>41144.42155092593</v>
      </c>
      <c r="T2626" s="11">
        <f t="shared" si="203"/>
        <v>41165.42155092593</v>
      </c>
      <c r="U2626">
        <f t="shared" si="204"/>
        <v>21</v>
      </c>
      <c r="W2626" s="20">
        <v>3468</v>
      </c>
      <c r="X2626" s="18">
        <v>110353.65</v>
      </c>
      <c r="Y2626" s="5">
        <v>13.794206249999998</v>
      </c>
    </row>
    <row r="2627" spans="1:25" ht="42.75" x14ac:dyDescent="0.4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20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18">
        <f t="shared" ref="P2627:P2690" si="206">E2627/L2627</f>
        <v>27.576923076923077</v>
      </c>
      <c r="Q2627" t="s">
        <v>8320</v>
      </c>
      <c r="R2627" t="s">
        <v>8356</v>
      </c>
      <c r="S2627" s="10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_xlfn.DAYS(T2627,S2627)</f>
        <v>25</v>
      </c>
      <c r="W2627" s="20">
        <v>52</v>
      </c>
      <c r="X2627" s="18">
        <v>1434</v>
      </c>
      <c r="Y2627" s="5">
        <v>9.56</v>
      </c>
    </row>
    <row r="2628" spans="1:25" ht="42.75" x14ac:dyDescent="0.4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20">
        <v>50</v>
      </c>
      <c r="M2628" t="b">
        <v>1</v>
      </c>
      <c r="N2628" t="s">
        <v>8301</v>
      </c>
      <c r="O2628" s="5">
        <f t="shared" si="205"/>
        <v>1.1200000000000001</v>
      </c>
      <c r="P2628" s="18">
        <f t="shared" si="206"/>
        <v>56</v>
      </c>
      <c r="Q2628" t="s">
        <v>8320</v>
      </c>
      <c r="R2628" t="s">
        <v>8356</v>
      </c>
      <c r="S2628" s="10">
        <f t="shared" si="207"/>
        <v>42128.628113425926</v>
      </c>
      <c r="T2628" s="11">
        <f t="shared" si="208"/>
        <v>42158.628113425926</v>
      </c>
      <c r="U2628">
        <f t="shared" si="209"/>
        <v>30</v>
      </c>
      <c r="W2628" s="20">
        <v>50</v>
      </c>
      <c r="X2628" s="18">
        <v>2800</v>
      </c>
      <c r="Y2628" s="5">
        <v>1.1200000000000001</v>
      </c>
    </row>
    <row r="2629" spans="1:25" ht="42.75" x14ac:dyDescent="0.4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20">
        <v>45</v>
      </c>
      <c r="M2629" t="b">
        <v>1</v>
      </c>
      <c r="N2629" t="s">
        <v>8301</v>
      </c>
      <c r="O2629" s="5">
        <f t="shared" si="205"/>
        <v>6.4666666666666668</v>
      </c>
      <c r="P2629" s="18">
        <f t="shared" si="206"/>
        <v>21.555555555555557</v>
      </c>
      <c r="Q2629" t="s">
        <v>8320</v>
      </c>
      <c r="R2629" t="s">
        <v>8356</v>
      </c>
      <c r="S2629" s="10">
        <f t="shared" si="207"/>
        <v>42304.829409722224</v>
      </c>
      <c r="T2629" s="11">
        <f t="shared" si="208"/>
        <v>42334.871076388896</v>
      </c>
      <c r="U2629">
        <f t="shared" si="209"/>
        <v>30</v>
      </c>
      <c r="W2629" s="20">
        <v>45</v>
      </c>
      <c r="X2629" s="18">
        <v>970</v>
      </c>
      <c r="Y2629" s="5">
        <v>6.4666666666666668</v>
      </c>
    </row>
    <row r="2630" spans="1:25" ht="28.5" x14ac:dyDescent="0.4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20">
        <v>21</v>
      </c>
      <c r="M2630" t="b">
        <v>1</v>
      </c>
      <c r="N2630" t="s">
        <v>8301</v>
      </c>
      <c r="O2630" s="5">
        <f t="shared" si="205"/>
        <v>1.1036948748510131</v>
      </c>
      <c r="P2630" s="18">
        <f t="shared" si="206"/>
        <v>44.095238095238095</v>
      </c>
      <c r="Q2630" t="s">
        <v>8320</v>
      </c>
      <c r="R2630" t="s">
        <v>8356</v>
      </c>
      <c r="S2630" s="10">
        <f t="shared" si="207"/>
        <v>41953.966053240743</v>
      </c>
      <c r="T2630" s="11">
        <f t="shared" si="208"/>
        <v>41973.966053240743</v>
      </c>
      <c r="U2630">
        <f t="shared" si="209"/>
        <v>20</v>
      </c>
      <c r="W2630" s="20">
        <v>21</v>
      </c>
      <c r="X2630" s="18">
        <v>926</v>
      </c>
      <c r="Y2630" s="5">
        <v>1.1036948748510131</v>
      </c>
    </row>
    <row r="2631" spans="1:25" ht="28.5" x14ac:dyDescent="0.4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20">
        <v>100</v>
      </c>
      <c r="M2631" t="b">
        <v>1</v>
      </c>
      <c r="N2631" t="s">
        <v>8301</v>
      </c>
      <c r="O2631" s="5">
        <f t="shared" si="205"/>
        <v>1.2774000000000001</v>
      </c>
      <c r="P2631" s="18">
        <f t="shared" si="206"/>
        <v>63.87</v>
      </c>
      <c r="Q2631" t="s">
        <v>8320</v>
      </c>
      <c r="R2631" t="s">
        <v>8356</v>
      </c>
      <c r="S2631" s="10">
        <f t="shared" si="207"/>
        <v>42108.538449074069</v>
      </c>
      <c r="T2631" s="11">
        <f t="shared" si="208"/>
        <v>42138.538449074069</v>
      </c>
      <c r="U2631">
        <f t="shared" si="209"/>
        <v>30</v>
      </c>
      <c r="W2631" s="20">
        <v>100</v>
      </c>
      <c r="X2631" s="18">
        <v>6387</v>
      </c>
      <c r="Y2631" s="5">
        <v>1.2774000000000001</v>
      </c>
    </row>
    <row r="2632" spans="1:25" ht="42.75" x14ac:dyDescent="0.4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20">
        <v>81</v>
      </c>
      <c r="M2632" t="b">
        <v>1</v>
      </c>
      <c r="N2632" t="s">
        <v>8301</v>
      </c>
      <c r="O2632" s="5">
        <f t="shared" si="205"/>
        <v>1.579</v>
      </c>
      <c r="P2632" s="18">
        <f t="shared" si="206"/>
        <v>38.987654320987652</v>
      </c>
      <c r="Q2632" t="s">
        <v>8320</v>
      </c>
      <c r="R2632" t="s">
        <v>8356</v>
      </c>
      <c r="S2632" s="10">
        <f t="shared" si="207"/>
        <v>42524.105462962965</v>
      </c>
      <c r="T2632" s="11">
        <f t="shared" si="208"/>
        <v>42551.416666666672</v>
      </c>
      <c r="U2632">
        <f t="shared" si="209"/>
        <v>27</v>
      </c>
      <c r="W2632" s="20">
        <v>81</v>
      </c>
      <c r="X2632" s="18">
        <v>3158</v>
      </c>
      <c r="Y2632" s="5">
        <v>1.579</v>
      </c>
    </row>
    <row r="2633" spans="1:25" ht="42.75" x14ac:dyDescent="0.4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20">
        <v>286</v>
      </c>
      <c r="M2633" t="b">
        <v>1</v>
      </c>
      <c r="N2633" t="s">
        <v>8301</v>
      </c>
      <c r="O2633" s="5">
        <f t="shared" si="205"/>
        <v>1.1466525000000001</v>
      </c>
      <c r="P2633" s="18">
        <f t="shared" si="206"/>
        <v>80.185489510489504</v>
      </c>
      <c r="Q2633" t="s">
        <v>8320</v>
      </c>
      <c r="R2633" t="s">
        <v>8356</v>
      </c>
      <c r="S2633" s="10">
        <f t="shared" si="207"/>
        <v>42218.169293981482</v>
      </c>
      <c r="T2633" s="11">
        <f t="shared" si="208"/>
        <v>42246.169293981482</v>
      </c>
      <c r="U2633">
        <f t="shared" si="209"/>
        <v>28</v>
      </c>
      <c r="W2633" s="20">
        <v>286</v>
      </c>
      <c r="X2633" s="18">
        <v>22933.05</v>
      </c>
      <c r="Y2633" s="5">
        <v>1.1466525000000001</v>
      </c>
    </row>
    <row r="2634" spans="1:25" ht="42.75" x14ac:dyDescent="0.4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20">
        <v>42</v>
      </c>
      <c r="M2634" t="b">
        <v>1</v>
      </c>
      <c r="N2634" t="s">
        <v>8301</v>
      </c>
      <c r="O2634" s="5">
        <f t="shared" si="205"/>
        <v>1.3700934579439252</v>
      </c>
      <c r="P2634" s="18">
        <f t="shared" si="206"/>
        <v>34.904761904761905</v>
      </c>
      <c r="Q2634" t="s">
        <v>8320</v>
      </c>
      <c r="R2634" t="s">
        <v>8356</v>
      </c>
      <c r="S2634" s="10">
        <f t="shared" si="207"/>
        <v>42494.061793981484</v>
      </c>
      <c r="T2634" s="11">
        <f t="shared" si="208"/>
        <v>42519.061793981484</v>
      </c>
      <c r="U2634">
        <f t="shared" si="209"/>
        <v>25</v>
      </c>
      <c r="W2634" s="20">
        <v>42</v>
      </c>
      <c r="X2634" s="18">
        <v>1466</v>
      </c>
      <c r="Y2634" s="5">
        <v>1.3700934579439252</v>
      </c>
    </row>
    <row r="2635" spans="1:25" ht="42.75" x14ac:dyDescent="0.4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20">
        <v>199</v>
      </c>
      <c r="M2635" t="b">
        <v>1</v>
      </c>
      <c r="N2635" t="s">
        <v>8301</v>
      </c>
      <c r="O2635" s="5">
        <f t="shared" si="205"/>
        <v>3.5461999999999998</v>
      </c>
      <c r="P2635" s="18">
        <f t="shared" si="206"/>
        <v>89.100502512562812</v>
      </c>
      <c r="Q2635" t="s">
        <v>8320</v>
      </c>
      <c r="R2635" t="s">
        <v>8356</v>
      </c>
      <c r="S2635" s="10">
        <f t="shared" si="207"/>
        <v>41667.823287037041</v>
      </c>
      <c r="T2635" s="11">
        <f t="shared" si="208"/>
        <v>41697.958333333336</v>
      </c>
      <c r="U2635">
        <f t="shared" si="209"/>
        <v>30</v>
      </c>
      <c r="W2635" s="20">
        <v>199</v>
      </c>
      <c r="X2635" s="18">
        <v>17731</v>
      </c>
      <c r="Y2635" s="5">
        <v>3.5461999999999998</v>
      </c>
    </row>
    <row r="2636" spans="1:25" ht="42.75" x14ac:dyDescent="0.4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20">
        <v>25</v>
      </c>
      <c r="M2636" t="b">
        <v>1</v>
      </c>
      <c r="N2636" t="s">
        <v>8301</v>
      </c>
      <c r="O2636" s="5">
        <f t="shared" si="205"/>
        <v>1.0602150537634409</v>
      </c>
      <c r="P2636" s="18">
        <f t="shared" si="206"/>
        <v>39.44</v>
      </c>
      <c r="Q2636" t="s">
        <v>8320</v>
      </c>
      <c r="R2636" t="s">
        <v>8356</v>
      </c>
      <c r="S2636" s="10">
        <f t="shared" si="207"/>
        <v>42612.656493055561</v>
      </c>
      <c r="T2636" s="11">
        <f t="shared" si="208"/>
        <v>42642.656493055561</v>
      </c>
      <c r="U2636">
        <f t="shared" si="209"/>
        <v>30</v>
      </c>
      <c r="W2636" s="20">
        <v>25</v>
      </c>
      <c r="X2636" s="18">
        <v>986</v>
      </c>
      <c r="Y2636" s="5">
        <v>1.0602150537634409</v>
      </c>
    </row>
    <row r="2637" spans="1:25" ht="42.75" x14ac:dyDescent="0.4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20">
        <v>84</v>
      </c>
      <c r="M2637" t="b">
        <v>1</v>
      </c>
      <c r="N2637" t="s">
        <v>8301</v>
      </c>
      <c r="O2637" s="5">
        <f t="shared" si="205"/>
        <v>1</v>
      </c>
      <c r="P2637" s="18">
        <f t="shared" si="206"/>
        <v>136.9047619047619</v>
      </c>
      <c r="Q2637" t="s">
        <v>8320</v>
      </c>
      <c r="R2637" t="s">
        <v>8356</v>
      </c>
      <c r="S2637" s="10">
        <f t="shared" si="207"/>
        <v>42037.950937500005</v>
      </c>
      <c r="T2637" s="11">
        <f t="shared" si="208"/>
        <v>42072.909270833334</v>
      </c>
      <c r="U2637">
        <f t="shared" si="209"/>
        <v>35</v>
      </c>
      <c r="W2637" s="20">
        <v>84</v>
      </c>
      <c r="X2637" s="18">
        <v>11500</v>
      </c>
      <c r="Y2637" s="5">
        <v>1</v>
      </c>
    </row>
    <row r="2638" spans="1:25" ht="42.75" x14ac:dyDescent="0.4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20">
        <v>50</v>
      </c>
      <c r="M2638" t="b">
        <v>1</v>
      </c>
      <c r="N2638" t="s">
        <v>8301</v>
      </c>
      <c r="O2638" s="5">
        <f t="shared" si="205"/>
        <v>1.873</v>
      </c>
      <c r="P2638" s="18">
        <f t="shared" si="206"/>
        <v>37.46</v>
      </c>
      <c r="Q2638" t="s">
        <v>8320</v>
      </c>
      <c r="R2638" t="s">
        <v>8356</v>
      </c>
      <c r="S2638" s="10">
        <f t="shared" si="207"/>
        <v>42636.614745370374</v>
      </c>
      <c r="T2638" s="11">
        <f t="shared" si="208"/>
        <v>42659.041666666672</v>
      </c>
      <c r="U2638">
        <f t="shared" si="209"/>
        <v>23</v>
      </c>
      <c r="W2638" s="20">
        <v>50</v>
      </c>
      <c r="X2638" s="18">
        <v>1873</v>
      </c>
      <c r="Y2638" s="5">
        <v>1.873</v>
      </c>
    </row>
    <row r="2639" spans="1:25" ht="28.5" x14ac:dyDescent="0.4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20">
        <v>26</v>
      </c>
      <c r="M2639" t="b">
        <v>1</v>
      </c>
      <c r="N2639" t="s">
        <v>8301</v>
      </c>
      <c r="O2639" s="5">
        <f t="shared" si="205"/>
        <v>1.6619999999999999</v>
      </c>
      <c r="P2639" s="18">
        <f t="shared" si="206"/>
        <v>31.96153846153846</v>
      </c>
      <c r="Q2639" t="s">
        <v>8320</v>
      </c>
      <c r="R2639" t="s">
        <v>8356</v>
      </c>
      <c r="S2639" s="10">
        <f t="shared" si="207"/>
        <v>42639.549479166672</v>
      </c>
      <c r="T2639" s="11">
        <f t="shared" si="208"/>
        <v>42655.549479166672</v>
      </c>
      <c r="U2639">
        <f t="shared" si="209"/>
        <v>16</v>
      </c>
      <c r="W2639" s="20">
        <v>26</v>
      </c>
      <c r="X2639" s="18">
        <v>831</v>
      </c>
      <c r="Y2639" s="5">
        <v>1.6619999999999999</v>
      </c>
    </row>
    <row r="2640" spans="1:25" ht="42.75" x14ac:dyDescent="0.4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20">
        <v>14</v>
      </c>
      <c r="M2640" t="b">
        <v>1</v>
      </c>
      <c r="N2640" t="s">
        <v>8301</v>
      </c>
      <c r="O2640" s="5">
        <f t="shared" si="205"/>
        <v>1.0172910662824208</v>
      </c>
      <c r="P2640" s="18">
        <f t="shared" si="206"/>
        <v>25.214285714285715</v>
      </c>
      <c r="Q2640" t="s">
        <v>8320</v>
      </c>
      <c r="R2640" t="s">
        <v>8356</v>
      </c>
      <c r="S2640" s="10">
        <f t="shared" si="207"/>
        <v>41989.913136574076</v>
      </c>
      <c r="T2640" s="11">
        <f t="shared" si="208"/>
        <v>42019.913136574076</v>
      </c>
      <c r="U2640">
        <f t="shared" si="209"/>
        <v>30</v>
      </c>
      <c r="W2640" s="20">
        <v>14</v>
      </c>
      <c r="X2640" s="18">
        <v>353</v>
      </c>
      <c r="Y2640" s="5">
        <v>1.0172910662824208</v>
      </c>
    </row>
    <row r="2641" spans="1:25" ht="42.75" x14ac:dyDescent="0.4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20">
        <v>49</v>
      </c>
      <c r="M2641" t="b">
        <v>1</v>
      </c>
      <c r="N2641" t="s">
        <v>8301</v>
      </c>
      <c r="O2641" s="5">
        <f t="shared" si="205"/>
        <v>1.64</v>
      </c>
      <c r="P2641" s="18">
        <f t="shared" si="206"/>
        <v>10.040816326530612</v>
      </c>
      <c r="Q2641" t="s">
        <v>8320</v>
      </c>
      <c r="R2641" t="s">
        <v>8356</v>
      </c>
      <c r="S2641" s="10">
        <f t="shared" si="207"/>
        <v>42024.86513888889</v>
      </c>
      <c r="T2641" s="11">
        <f t="shared" si="208"/>
        <v>42054.86513888889</v>
      </c>
      <c r="U2641">
        <f t="shared" si="209"/>
        <v>30</v>
      </c>
      <c r="W2641" s="20">
        <v>49</v>
      </c>
      <c r="X2641" s="18">
        <v>492</v>
      </c>
      <c r="Y2641" s="5">
        <v>1.64</v>
      </c>
    </row>
    <row r="2642" spans="1:25" ht="57" x14ac:dyDescent="0.4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20">
        <v>69</v>
      </c>
      <c r="M2642" t="b">
        <v>1</v>
      </c>
      <c r="N2642" t="s">
        <v>8301</v>
      </c>
      <c r="O2642" s="5">
        <f t="shared" si="205"/>
        <v>1.0566666666666666</v>
      </c>
      <c r="P2642" s="18">
        <f t="shared" si="206"/>
        <v>45.94202898550725</v>
      </c>
      <c r="Q2642" t="s">
        <v>8320</v>
      </c>
      <c r="R2642" t="s">
        <v>8356</v>
      </c>
      <c r="S2642" s="10">
        <f t="shared" si="207"/>
        <v>42103.160578703704</v>
      </c>
      <c r="T2642" s="11">
        <f t="shared" si="208"/>
        <v>42163.160578703704</v>
      </c>
      <c r="U2642">
        <f t="shared" si="209"/>
        <v>60</v>
      </c>
      <c r="W2642" s="20">
        <v>69</v>
      </c>
      <c r="X2642" s="18">
        <v>3170</v>
      </c>
      <c r="Y2642" s="5">
        <v>1.0566666666666666</v>
      </c>
    </row>
    <row r="2643" spans="1:25" ht="28.5" x14ac:dyDescent="0.4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20">
        <v>1</v>
      </c>
      <c r="M2643" t="b">
        <v>0</v>
      </c>
      <c r="N2643" t="s">
        <v>8301</v>
      </c>
      <c r="O2643" s="5">
        <f t="shared" si="205"/>
        <v>0.01</v>
      </c>
      <c r="P2643" s="18">
        <f t="shared" si="206"/>
        <v>15</v>
      </c>
      <c r="Q2643" t="s">
        <v>8320</v>
      </c>
      <c r="R2643" t="s">
        <v>8356</v>
      </c>
      <c r="S2643" s="10">
        <f t="shared" si="207"/>
        <v>41880.827118055553</v>
      </c>
      <c r="T2643" s="11">
        <f t="shared" si="208"/>
        <v>41897.839583333334</v>
      </c>
      <c r="U2643">
        <f t="shared" si="209"/>
        <v>17</v>
      </c>
      <c r="W2643" s="20">
        <v>1</v>
      </c>
      <c r="X2643" s="18">
        <v>15</v>
      </c>
      <c r="Y2643" s="5">
        <v>0.01</v>
      </c>
    </row>
    <row r="2644" spans="1:25" ht="57" hidden="1" x14ac:dyDescent="0.4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20">
        <v>0</v>
      </c>
      <c r="M2644" t="b">
        <v>0</v>
      </c>
      <c r="N2644" t="s">
        <v>8301</v>
      </c>
      <c r="O2644" s="5">
        <f t="shared" si="205"/>
        <v>0</v>
      </c>
      <c r="P2644" s="18" t="e">
        <f t="shared" si="206"/>
        <v>#DIV/0!</v>
      </c>
      <c r="Q2644" t="s">
        <v>8320</v>
      </c>
      <c r="R2644" t="s">
        <v>8356</v>
      </c>
      <c r="S2644" s="10">
        <f t="shared" si="207"/>
        <v>42536.246620370366</v>
      </c>
      <c r="T2644" s="11">
        <f t="shared" si="208"/>
        <v>42566.289583333331</v>
      </c>
      <c r="U2644">
        <f t="shared" si="209"/>
        <v>30</v>
      </c>
      <c r="W2644" s="20">
        <v>0</v>
      </c>
      <c r="X2644" s="18">
        <v>0</v>
      </c>
      <c r="Y2644" s="5">
        <v>0</v>
      </c>
    </row>
    <row r="2645" spans="1:25" ht="42.75" hidden="1" x14ac:dyDescent="0.4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20">
        <v>1501</v>
      </c>
      <c r="M2645" t="b">
        <v>0</v>
      </c>
      <c r="N2645" t="s">
        <v>8301</v>
      </c>
      <c r="O2645" s="5">
        <f t="shared" si="205"/>
        <v>0.33559730999999998</v>
      </c>
      <c r="P2645" s="18">
        <f t="shared" si="206"/>
        <v>223.58248500999335</v>
      </c>
      <c r="Q2645" t="s">
        <v>8320</v>
      </c>
      <c r="R2645" t="s">
        <v>8356</v>
      </c>
      <c r="S2645" s="10">
        <f t="shared" si="207"/>
        <v>42689.582349537035</v>
      </c>
      <c r="T2645" s="11">
        <f t="shared" si="208"/>
        <v>42725.332638888889</v>
      </c>
      <c r="U2645">
        <f t="shared" si="209"/>
        <v>36</v>
      </c>
      <c r="W2645" s="20">
        <v>1501</v>
      </c>
      <c r="X2645" s="18">
        <v>335597.31</v>
      </c>
      <c r="Y2645" s="5">
        <v>0.33559730999999998</v>
      </c>
    </row>
    <row r="2646" spans="1:25" ht="42.75" x14ac:dyDescent="0.4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20">
        <v>52</v>
      </c>
      <c r="M2646" t="b">
        <v>0</v>
      </c>
      <c r="N2646" t="s">
        <v>8301</v>
      </c>
      <c r="O2646" s="5">
        <f t="shared" si="205"/>
        <v>2.053E-2</v>
      </c>
      <c r="P2646" s="18">
        <f t="shared" si="206"/>
        <v>39.480769230769234</v>
      </c>
      <c r="Q2646" t="s">
        <v>8320</v>
      </c>
      <c r="R2646" t="s">
        <v>8356</v>
      </c>
      <c r="S2646" s="10">
        <f t="shared" si="207"/>
        <v>42774.792071759264</v>
      </c>
      <c r="T2646" s="11">
        <f t="shared" si="208"/>
        <v>42804.792071759264</v>
      </c>
      <c r="U2646">
        <f t="shared" si="209"/>
        <v>30</v>
      </c>
      <c r="W2646" s="20">
        <v>52</v>
      </c>
      <c r="X2646" s="18">
        <v>2053</v>
      </c>
      <c r="Y2646" s="5">
        <v>2.053E-2</v>
      </c>
    </row>
    <row r="2647" spans="1:25" ht="42.75" x14ac:dyDescent="0.4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20">
        <v>23</v>
      </c>
      <c r="M2647" t="b">
        <v>0</v>
      </c>
      <c r="N2647" t="s">
        <v>8301</v>
      </c>
      <c r="O2647" s="5">
        <f t="shared" si="205"/>
        <v>0.105</v>
      </c>
      <c r="P2647" s="18">
        <f t="shared" si="206"/>
        <v>91.304347826086953</v>
      </c>
      <c r="Q2647" t="s">
        <v>8320</v>
      </c>
      <c r="R2647" t="s">
        <v>8356</v>
      </c>
      <c r="S2647" s="10">
        <f t="shared" si="207"/>
        <v>41921.842627314814</v>
      </c>
      <c r="T2647" s="11">
        <f t="shared" si="208"/>
        <v>41951.884293981479</v>
      </c>
      <c r="U2647">
        <f t="shared" si="209"/>
        <v>30</v>
      </c>
      <c r="W2647" s="20">
        <v>23</v>
      </c>
      <c r="X2647" s="18">
        <v>2100</v>
      </c>
      <c r="Y2647" s="5">
        <v>0.105</v>
      </c>
    </row>
    <row r="2648" spans="1:25" ht="42.75" hidden="1" x14ac:dyDescent="0.4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20">
        <v>535</v>
      </c>
      <c r="M2648" t="b">
        <v>0</v>
      </c>
      <c r="N2648" t="s">
        <v>8301</v>
      </c>
      <c r="O2648" s="5">
        <f t="shared" si="205"/>
        <v>8.4172839999999999E-2</v>
      </c>
      <c r="P2648" s="18">
        <f t="shared" si="206"/>
        <v>78.666205607476627</v>
      </c>
      <c r="Q2648" t="s">
        <v>8320</v>
      </c>
      <c r="R2648" t="s">
        <v>8356</v>
      </c>
      <c r="S2648" s="10">
        <f t="shared" si="207"/>
        <v>42226.313298611116</v>
      </c>
      <c r="T2648" s="11">
        <f t="shared" si="208"/>
        <v>42256.313298611116</v>
      </c>
      <c r="U2648">
        <f t="shared" si="209"/>
        <v>30</v>
      </c>
      <c r="W2648" s="20">
        <v>535</v>
      </c>
      <c r="X2648" s="18">
        <v>42086.42</v>
      </c>
      <c r="Y2648" s="5">
        <v>8.4172839999999999E-2</v>
      </c>
    </row>
    <row r="2649" spans="1:25" ht="42.75" x14ac:dyDescent="0.4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20">
        <v>3</v>
      </c>
      <c r="M2649" t="b">
        <v>0</v>
      </c>
      <c r="N2649" t="s">
        <v>8301</v>
      </c>
      <c r="O2649" s="5">
        <f t="shared" si="205"/>
        <v>1.44E-2</v>
      </c>
      <c r="P2649" s="18">
        <f t="shared" si="206"/>
        <v>12</v>
      </c>
      <c r="Q2649" t="s">
        <v>8320</v>
      </c>
      <c r="R2649" t="s">
        <v>8356</v>
      </c>
      <c r="S2649" s="10">
        <f t="shared" si="207"/>
        <v>42200.261793981481</v>
      </c>
      <c r="T2649" s="11">
        <f t="shared" si="208"/>
        <v>42230.261793981481</v>
      </c>
      <c r="U2649">
        <f t="shared" si="209"/>
        <v>30</v>
      </c>
      <c r="W2649" s="20">
        <v>3</v>
      </c>
      <c r="X2649" s="18">
        <v>36</v>
      </c>
      <c r="Y2649" s="5">
        <v>1.44E-2</v>
      </c>
    </row>
    <row r="2650" spans="1:25" ht="42.75" hidden="1" x14ac:dyDescent="0.4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20">
        <v>6</v>
      </c>
      <c r="M2650" t="b">
        <v>0</v>
      </c>
      <c r="N2650" t="s">
        <v>8301</v>
      </c>
      <c r="O2650" s="5">
        <f t="shared" si="205"/>
        <v>8.8333333333333337E-3</v>
      </c>
      <c r="P2650" s="18">
        <f t="shared" si="206"/>
        <v>17.666666666666668</v>
      </c>
      <c r="Q2650" t="s">
        <v>8320</v>
      </c>
      <c r="R2650" t="s">
        <v>8356</v>
      </c>
      <c r="S2650" s="10">
        <f t="shared" si="207"/>
        <v>42408.714814814812</v>
      </c>
      <c r="T2650" s="11">
        <f t="shared" si="208"/>
        <v>42438.714814814812</v>
      </c>
      <c r="U2650">
        <f t="shared" si="209"/>
        <v>30</v>
      </c>
      <c r="W2650" s="20">
        <v>6</v>
      </c>
      <c r="X2650" s="18">
        <v>106</v>
      </c>
      <c r="Y2650" s="5">
        <v>8.8333333333333337E-3</v>
      </c>
    </row>
    <row r="2651" spans="1:25" ht="28.5" hidden="1" x14ac:dyDescent="0.4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20">
        <v>3</v>
      </c>
      <c r="M2651" t="b">
        <v>0</v>
      </c>
      <c r="N2651" t="s">
        <v>8301</v>
      </c>
      <c r="O2651" s="5">
        <f t="shared" si="205"/>
        <v>9.9200000000000004E-4</v>
      </c>
      <c r="P2651" s="18">
        <f t="shared" si="206"/>
        <v>41.333333333333336</v>
      </c>
      <c r="Q2651" t="s">
        <v>8320</v>
      </c>
      <c r="R2651" t="s">
        <v>8356</v>
      </c>
      <c r="S2651" s="10">
        <f t="shared" si="207"/>
        <v>42341.99700231482</v>
      </c>
      <c r="T2651" s="11">
        <f t="shared" si="208"/>
        <v>42401.99700231482</v>
      </c>
      <c r="U2651">
        <f t="shared" si="209"/>
        <v>60</v>
      </c>
      <c r="W2651" s="20">
        <v>3</v>
      </c>
      <c r="X2651" s="18">
        <v>124</v>
      </c>
      <c r="Y2651" s="5">
        <v>9.9200000000000004E-4</v>
      </c>
    </row>
    <row r="2652" spans="1:25" ht="57" hidden="1" x14ac:dyDescent="0.4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20">
        <v>5</v>
      </c>
      <c r="M2652" t="b">
        <v>0</v>
      </c>
      <c r="N2652" t="s">
        <v>8301</v>
      </c>
      <c r="O2652" s="5">
        <f t="shared" si="205"/>
        <v>5.966666666666667E-3</v>
      </c>
      <c r="P2652" s="18">
        <f t="shared" si="206"/>
        <v>71.599999999999994</v>
      </c>
      <c r="Q2652" t="s">
        <v>8320</v>
      </c>
      <c r="R2652" t="s">
        <v>8356</v>
      </c>
      <c r="S2652" s="10">
        <f t="shared" si="207"/>
        <v>42695.624340277776</v>
      </c>
      <c r="T2652" s="11">
        <f t="shared" si="208"/>
        <v>42725.624340277776</v>
      </c>
      <c r="U2652">
        <f t="shared" si="209"/>
        <v>30</v>
      </c>
      <c r="W2652" s="20">
        <v>5</v>
      </c>
      <c r="X2652" s="18">
        <v>358</v>
      </c>
      <c r="Y2652" s="5">
        <v>5.966666666666667E-3</v>
      </c>
    </row>
    <row r="2653" spans="1:25" ht="42.75" x14ac:dyDescent="0.4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20">
        <v>17</v>
      </c>
      <c r="M2653" t="b">
        <v>0</v>
      </c>
      <c r="N2653" t="s">
        <v>8301</v>
      </c>
      <c r="O2653" s="5">
        <f t="shared" si="205"/>
        <v>1.8689285714285714E-2</v>
      </c>
      <c r="P2653" s="18">
        <f t="shared" si="206"/>
        <v>307.8235294117647</v>
      </c>
      <c r="Q2653" t="s">
        <v>8320</v>
      </c>
      <c r="R2653" t="s">
        <v>8356</v>
      </c>
      <c r="S2653" s="10">
        <f t="shared" si="207"/>
        <v>42327.805659722217</v>
      </c>
      <c r="T2653" s="11">
        <f t="shared" si="208"/>
        <v>42355.805659722217</v>
      </c>
      <c r="U2653">
        <f t="shared" si="209"/>
        <v>28</v>
      </c>
      <c r="W2653" s="20">
        <v>17</v>
      </c>
      <c r="X2653" s="18">
        <v>5233</v>
      </c>
      <c r="Y2653" s="5">
        <v>1.8689285714285714E-2</v>
      </c>
    </row>
    <row r="2654" spans="1:25" ht="42.75" hidden="1" x14ac:dyDescent="0.4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20">
        <v>11</v>
      </c>
      <c r="M2654" t="b">
        <v>0</v>
      </c>
      <c r="N2654" t="s">
        <v>8301</v>
      </c>
      <c r="O2654" s="5">
        <f t="shared" si="205"/>
        <v>8.8500000000000002E-3</v>
      </c>
      <c r="P2654" s="18">
        <f t="shared" si="206"/>
        <v>80.454545454545453</v>
      </c>
      <c r="Q2654" t="s">
        <v>8320</v>
      </c>
      <c r="R2654" t="s">
        <v>8356</v>
      </c>
      <c r="S2654" s="10">
        <f t="shared" si="207"/>
        <v>41953.158854166672</v>
      </c>
      <c r="T2654" s="11">
        <f t="shared" si="208"/>
        <v>41983.158854166672</v>
      </c>
      <c r="U2654">
        <f t="shared" si="209"/>
        <v>30</v>
      </c>
      <c r="W2654" s="20">
        <v>11</v>
      </c>
      <c r="X2654" s="18">
        <v>885</v>
      </c>
      <c r="Y2654" s="5">
        <v>8.8500000000000002E-3</v>
      </c>
    </row>
    <row r="2655" spans="1:25" ht="42.75" x14ac:dyDescent="0.4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20">
        <v>70</v>
      </c>
      <c r="M2655" t="b">
        <v>0</v>
      </c>
      <c r="N2655" t="s">
        <v>8301</v>
      </c>
      <c r="O2655" s="5">
        <f t="shared" si="205"/>
        <v>0.1152156862745098</v>
      </c>
      <c r="P2655" s="18">
        <f t="shared" si="206"/>
        <v>83.942857142857136</v>
      </c>
      <c r="Q2655" t="s">
        <v>8320</v>
      </c>
      <c r="R2655" t="s">
        <v>8356</v>
      </c>
      <c r="S2655" s="10">
        <f t="shared" si="207"/>
        <v>41771.651932870373</v>
      </c>
      <c r="T2655" s="11">
        <f t="shared" si="208"/>
        <v>41803.166666666664</v>
      </c>
      <c r="U2655">
        <f t="shared" si="209"/>
        <v>32</v>
      </c>
      <c r="W2655" s="20">
        <v>70</v>
      </c>
      <c r="X2655" s="18">
        <v>5876</v>
      </c>
      <c r="Y2655" s="5">
        <v>0.1152156862745098</v>
      </c>
    </row>
    <row r="2656" spans="1:25" ht="42.75" hidden="1" x14ac:dyDescent="0.4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20">
        <v>6</v>
      </c>
      <c r="M2656" t="b">
        <v>0</v>
      </c>
      <c r="N2656" t="s">
        <v>8301</v>
      </c>
      <c r="O2656" s="5">
        <f t="shared" si="205"/>
        <v>5.1000000000000004E-4</v>
      </c>
      <c r="P2656" s="18">
        <f t="shared" si="206"/>
        <v>8.5</v>
      </c>
      <c r="Q2656" t="s">
        <v>8320</v>
      </c>
      <c r="R2656" t="s">
        <v>8356</v>
      </c>
      <c r="S2656" s="10">
        <f t="shared" si="207"/>
        <v>42055.600995370376</v>
      </c>
      <c r="T2656" s="11">
        <f t="shared" si="208"/>
        <v>42115.559328703705</v>
      </c>
      <c r="U2656">
        <f t="shared" si="209"/>
        <v>60</v>
      </c>
      <c r="W2656" s="20">
        <v>6</v>
      </c>
      <c r="X2656" s="18">
        <v>51</v>
      </c>
      <c r="Y2656" s="5">
        <v>5.1000000000000004E-4</v>
      </c>
    </row>
    <row r="2657" spans="1:25" x14ac:dyDescent="0.4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20">
        <v>43</v>
      </c>
      <c r="M2657" t="b">
        <v>0</v>
      </c>
      <c r="N2657" t="s">
        <v>8301</v>
      </c>
      <c r="O2657" s="5">
        <f t="shared" si="205"/>
        <v>0.21033333333333334</v>
      </c>
      <c r="P2657" s="18">
        <f t="shared" si="206"/>
        <v>73.372093023255815</v>
      </c>
      <c r="Q2657" t="s">
        <v>8320</v>
      </c>
      <c r="R2657" t="s">
        <v>8356</v>
      </c>
      <c r="S2657" s="10">
        <f t="shared" si="207"/>
        <v>42381.866284722222</v>
      </c>
      <c r="T2657" s="11">
        <f t="shared" si="208"/>
        <v>42409.833333333328</v>
      </c>
      <c r="U2657">
        <f t="shared" si="209"/>
        <v>28</v>
      </c>
      <c r="W2657" s="20">
        <v>43</v>
      </c>
      <c r="X2657" s="18">
        <v>3155</v>
      </c>
      <c r="Y2657" s="5">
        <v>0.21033333333333334</v>
      </c>
    </row>
    <row r="2658" spans="1:25" ht="28.5" x14ac:dyDescent="0.4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20">
        <v>152</v>
      </c>
      <c r="M2658" t="b">
        <v>0</v>
      </c>
      <c r="N2658" t="s">
        <v>8301</v>
      </c>
      <c r="O2658" s="5">
        <f t="shared" si="205"/>
        <v>0.11436666666666667</v>
      </c>
      <c r="P2658" s="18">
        <f t="shared" si="206"/>
        <v>112.86184210526316</v>
      </c>
      <c r="Q2658" t="s">
        <v>8320</v>
      </c>
      <c r="R2658" t="s">
        <v>8356</v>
      </c>
      <c r="S2658" s="10">
        <f t="shared" si="207"/>
        <v>42767.688518518517</v>
      </c>
      <c r="T2658" s="11">
        <f t="shared" si="208"/>
        <v>42806.791666666672</v>
      </c>
      <c r="U2658">
        <f t="shared" si="209"/>
        <v>39</v>
      </c>
      <c r="W2658" s="20">
        <v>152</v>
      </c>
      <c r="X2658" s="18">
        <v>17155</v>
      </c>
      <c r="Y2658" s="5">
        <v>0.11436666666666667</v>
      </c>
    </row>
    <row r="2659" spans="1:25" ht="42.75" x14ac:dyDescent="0.4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20">
        <v>59</v>
      </c>
      <c r="M2659" t="b">
        <v>0</v>
      </c>
      <c r="N2659" t="s">
        <v>8301</v>
      </c>
      <c r="O2659" s="5">
        <f t="shared" si="205"/>
        <v>0.18737933333333334</v>
      </c>
      <c r="P2659" s="18">
        <f t="shared" si="206"/>
        <v>95.277627118644077</v>
      </c>
      <c r="Q2659" t="s">
        <v>8320</v>
      </c>
      <c r="R2659" t="s">
        <v>8356</v>
      </c>
      <c r="S2659" s="10">
        <f t="shared" si="207"/>
        <v>42551.928854166668</v>
      </c>
      <c r="T2659" s="11">
        <f t="shared" si="208"/>
        <v>42585.0625</v>
      </c>
      <c r="U2659">
        <f t="shared" si="209"/>
        <v>34</v>
      </c>
      <c r="W2659" s="20">
        <v>59</v>
      </c>
      <c r="X2659" s="18">
        <v>5621.38</v>
      </c>
      <c r="Y2659" s="5">
        <v>0.18737933333333334</v>
      </c>
    </row>
    <row r="2660" spans="1:25" ht="42.75" hidden="1" x14ac:dyDescent="0.4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20">
        <v>4</v>
      </c>
      <c r="M2660" t="b">
        <v>0</v>
      </c>
      <c r="N2660" t="s">
        <v>8301</v>
      </c>
      <c r="O2660" s="5">
        <f t="shared" si="205"/>
        <v>9.2857142857142856E-4</v>
      </c>
      <c r="P2660" s="18">
        <f t="shared" si="206"/>
        <v>22.75</v>
      </c>
      <c r="Q2660" t="s">
        <v>8320</v>
      </c>
      <c r="R2660" t="s">
        <v>8356</v>
      </c>
      <c r="S2660" s="10">
        <f t="shared" si="207"/>
        <v>42551.884189814817</v>
      </c>
      <c r="T2660" s="11">
        <f t="shared" si="208"/>
        <v>42581.884189814817</v>
      </c>
      <c r="U2660">
        <f t="shared" si="209"/>
        <v>30</v>
      </c>
      <c r="W2660" s="20">
        <v>4</v>
      </c>
      <c r="X2660" s="18">
        <v>91</v>
      </c>
      <c r="Y2660" s="5">
        <v>9.2857142857142856E-4</v>
      </c>
    </row>
    <row r="2661" spans="1:25" x14ac:dyDescent="0.4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20">
        <v>10</v>
      </c>
      <c r="M2661" t="b">
        <v>0</v>
      </c>
      <c r="N2661" t="s">
        <v>8301</v>
      </c>
      <c r="O2661" s="5">
        <f t="shared" si="205"/>
        <v>2.720408163265306E-2</v>
      </c>
      <c r="P2661" s="18">
        <f t="shared" si="206"/>
        <v>133.30000000000001</v>
      </c>
      <c r="Q2661" t="s">
        <v>8320</v>
      </c>
      <c r="R2661" t="s">
        <v>8356</v>
      </c>
      <c r="S2661" s="10">
        <f t="shared" si="207"/>
        <v>42082.069560185191</v>
      </c>
      <c r="T2661" s="11">
        <f t="shared" si="208"/>
        <v>42112.069560185191</v>
      </c>
      <c r="U2661">
        <f t="shared" si="209"/>
        <v>30</v>
      </c>
      <c r="W2661" s="20">
        <v>10</v>
      </c>
      <c r="X2661" s="18">
        <v>1333</v>
      </c>
      <c r="Y2661" s="5">
        <v>2.720408163265306E-2</v>
      </c>
    </row>
    <row r="2662" spans="1:25" ht="42.75" hidden="1" x14ac:dyDescent="0.4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20">
        <v>5</v>
      </c>
      <c r="M2662" t="b">
        <v>0</v>
      </c>
      <c r="N2662" t="s">
        <v>8301</v>
      </c>
      <c r="O2662" s="5">
        <f t="shared" si="205"/>
        <v>9.5E-4</v>
      </c>
      <c r="P2662" s="18">
        <f t="shared" si="206"/>
        <v>3.8</v>
      </c>
      <c r="Q2662" t="s">
        <v>8320</v>
      </c>
      <c r="R2662" t="s">
        <v>8356</v>
      </c>
      <c r="S2662" s="10">
        <f t="shared" si="207"/>
        <v>42272.713171296295</v>
      </c>
      <c r="T2662" s="11">
        <f t="shared" si="208"/>
        <v>42332.754837962959</v>
      </c>
      <c r="U2662">
        <f t="shared" si="209"/>
        <v>60</v>
      </c>
      <c r="W2662" s="20">
        <v>5</v>
      </c>
      <c r="X2662" s="18">
        <v>19</v>
      </c>
      <c r="Y2662" s="5">
        <v>9.5E-4</v>
      </c>
    </row>
    <row r="2663" spans="1:25" ht="42.75" x14ac:dyDescent="0.4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20">
        <v>60</v>
      </c>
      <c r="M2663" t="b">
        <v>1</v>
      </c>
      <c r="N2663" t="s">
        <v>8302</v>
      </c>
      <c r="O2663" s="5">
        <f t="shared" si="205"/>
        <v>1.0289999999999999</v>
      </c>
      <c r="P2663" s="18">
        <f t="shared" si="206"/>
        <v>85.75</v>
      </c>
      <c r="Q2663" t="s">
        <v>8320</v>
      </c>
      <c r="R2663" t="s">
        <v>8357</v>
      </c>
      <c r="S2663" s="10">
        <f t="shared" si="207"/>
        <v>41542.958449074074</v>
      </c>
      <c r="T2663" s="11">
        <f t="shared" si="208"/>
        <v>41572.958449074074</v>
      </c>
      <c r="U2663">
        <f t="shared" si="209"/>
        <v>30</v>
      </c>
      <c r="W2663" s="20">
        <v>60</v>
      </c>
      <c r="X2663" s="18">
        <v>5145</v>
      </c>
      <c r="Y2663" s="5">
        <v>1.0289999999999999</v>
      </c>
    </row>
    <row r="2664" spans="1:25" ht="42.75" x14ac:dyDescent="0.4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20">
        <v>80</v>
      </c>
      <c r="M2664" t="b">
        <v>1</v>
      </c>
      <c r="N2664" t="s">
        <v>8302</v>
      </c>
      <c r="O2664" s="5">
        <f t="shared" si="205"/>
        <v>1.0680000000000001</v>
      </c>
      <c r="P2664" s="18">
        <f t="shared" si="206"/>
        <v>267</v>
      </c>
      <c r="Q2664" t="s">
        <v>8320</v>
      </c>
      <c r="R2664" t="s">
        <v>8357</v>
      </c>
      <c r="S2664" s="10">
        <f t="shared" si="207"/>
        <v>42207.746678240743</v>
      </c>
      <c r="T2664" s="11">
        <f t="shared" si="208"/>
        <v>42237.746678240743</v>
      </c>
      <c r="U2664">
        <f t="shared" si="209"/>
        <v>30</v>
      </c>
      <c r="W2664" s="20">
        <v>80</v>
      </c>
      <c r="X2664" s="18">
        <v>21360</v>
      </c>
      <c r="Y2664" s="5">
        <v>1.0680000000000001</v>
      </c>
    </row>
    <row r="2665" spans="1:25" ht="42.75" x14ac:dyDescent="0.4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20">
        <v>56</v>
      </c>
      <c r="M2665" t="b">
        <v>1</v>
      </c>
      <c r="N2665" t="s">
        <v>8302</v>
      </c>
      <c r="O2665" s="5">
        <f t="shared" si="205"/>
        <v>1.0459624999999999</v>
      </c>
      <c r="P2665" s="18">
        <f t="shared" si="206"/>
        <v>373.55803571428572</v>
      </c>
      <c r="Q2665" t="s">
        <v>8320</v>
      </c>
      <c r="R2665" t="s">
        <v>8357</v>
      </c>
      <c r="S2665" s="10">
        <f t="shared" si="207"/>
        <v>42222.622766203705</v>
      </c>
      <c r="T2665" s="11">
        <f t="shared" si="208"/>
        <v>42251.625</v>
      </c>
      <c r="U2665">
        <f t="shared" si="209"/>
        <v>29</v>
      </c>
      <c r="W2665" s="20">
        <v>56</v>
      </c>
      <c r="X2665" s="18">
        <v>20919.25</v>
      </c>
      <c r="Y2665" s="5">
        <v>1.0459624999999999</v>
      </c>
    </row>
    <row r="2666" spans="1:25" ht="42.75" x14ac:dyDescent="0.4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20">
        <v>104</v>
      </c>
      <c r="M2666" t="b">
        <v>1</v>
      </c>
      <c r="N2666" t="s">
        <v>8302</v>
      </c>
      <c r="O2666" s="5">
        <f t="shared" si="205"/>
        <v>1.0342857142857143</v>
      </c>
      <c r="P2666" s="18">
        <f t="shared" si="206"/>
        <v>174.03846153846155</v>
      </c>
      <c r="Q2666" t="s">
        <v>8320</v>
      </c>
      <c r="R2666" t="s">
        <v>8357</v>
      </c>
      <c r="S2666" s="10">
        <f t="shared" si="207"/>
        <v>42313.02542824074</v>
      </c>
      <c r="T2666" s="11">
        <f t="shared" si="208"/>
        <v>42347.290972222225</v>
      </c>
      <c r="U2666">
        <f t="shared" si="209"/>
        <v>34</v>
      </c>
      <c r="W2666" s="20">
        <v>104</v>
      </c>
      <c r="X2666" s="18">
        <v>18100</v>
      </c>
      <c r="Y2666" s="5">
        <v>1.0342857142857143</v>
      </c>
    </row>
    <row r="2667" spans="1:25" ht="42.75" x14ac:dyDescent="0.4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20">
        <v>46</v>
      </c>
      <c r="M2667" t="b">
        <v>1</v>
      </c>
      <c r="N2667" t="s">
        <v>8302</v>
      </c>
      <c r="O2667" s="5">
        <f t="shared" si="205"/>
        <v>1.2314285714285715</v>
      </c>
      <c r="P2667" s="18">
        <f t="shared" si="206"/>
        <v>93.695652173913047</v>
      </c>
      <c r="Q2667" t="s">
        <v>8320</v>
      </c>
      <c r="R2667" t="s">
        <v>8357</v>
      </c>
      <c r="S2667" s="10">
        <f t="shared" si="207"/>
        <v>42083.895532407405</v>
      </c>
      <c r="T2667" s="11">
        <f t="shared" si="208"/>
        <v>42128.895532407405</v>
      </c>
      <c r="U2667">
        <f t="shared" si="209"/>
        <v>45</v>
      </c>
      <c r="W2667" s="20">
        <v>46</v>
      </c>
      <c r="X2667" s="18">
        <v>4310</v>
      </c>
      <c r="Y2667" s="5">
        <v>1.2314285714285715</v>
      </c>
    </row>
    <row r="2668" spans="1:25" ht="42.75" x14ac:dyDescent="0.4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20">
        <v>206</v>
      </c>
      <c r="M2668" t="b">
        <v>1</v>
      </c>
      <c r="N2668" t="s">
        <v>8302</v>
      </c>
      <c r="O2668" s="5">
        <f t="shared" si="205"/>
        <v>1.592951</v>
      </c>
      <c r="P2668" s="18">
        <f t="shared" si="206"/>
        <v>77.327718446601949</v>
      </c>
      <c r="Q2668" t="s">
        <v>8320</v>
      </c>
      <c r="R2668" t="s">
        <v>8357</v>
      </c>
      <c r="S2668" s="10">
        <f t="shared" si="207"/>
        <v>42235.764340277776</v>
      </c>
      <c r="T2668" s="11">
        <f t="shared" si="208"/>
        <v>42272.875</v>
      </c>
      <c r="U2668">
        <f t="shared" si="209"/>
        <v>37</v>
      </c>
      <c r="W2668" s="20">
        <v>206</v>
      </c>
      <c r="X2668" s="18">
        <v>15929.51</v>
      </c>
      <c r="Y2668" s="5">
        <v>1.592951</v>
      </c>
    </row>
    <row r="2669" spans="1:25" ht="42.75" x14ac:dyDescent="0.4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20">
        <v>18</v>
      </c>
      <c r="M2669" t="b">
        <v>1</v>
      </c>
      <c r="N2669" t="s">
        <v>8302</v>
      </c>
      <c r="O2669" s="5">
        <f t="shared" si="205"/>
        <v>1.1066666666666667</v>
      </c>
      <c r="P2669" s="18">
        <f t="shared" si="206"/>
        <v>92.222222222222229</v>
      </c>
      <c r="Q2669" t="s">
        <v>8320</v>
      </c>
      <c r="R2669" t="s">
        <v>8357</v>
      </c>
      <c r="S2669" s="10">
        <f t="shared" si="207"/>
        <v>42380.926111111112</v>
      </c>
      <c r="T2669" s="11">
        <f t="shared" si="208"/>
        <v>42410.926111111112</v>
      </c>
      <c r="U2669">
        <f t="shared" si="209"/>
        <v>30</v>
      </c>
      <c r="W2669" s="20">
        <v>18</v>
      </c>
      <c r="X2669" s="18">
        <v>1660</v>
      </c>
      <c r="Y2669" s="5">
        <v>1.1066666666666667</v>
      </c>
    </row>
    <row r="2670" spans="1:25" ht="28.5" x14ac:dyDescent="0.4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20">
        <v>28</v>
      </c>
      <c r="M2670" t="b">
        <v>1</v>
      </c>
      <c r="N2670" t="s">
        <v>8302</v>
      </c>
      <c r="O2670" s="5">
        <f t="shared" si="205"/>
        <v>1.7070000000000001</v>
      </c>
      <c r="P2670" s="18">
        <f t="shared" si="206"/>
        <v>60.964285714285715</v>
      </c>
      <c r="Q2670" t="s">
        <v>8320</v>
      </c>
      <c r="R2670" t="s">
        <v>8357</v>
      </c>
      <c r="S2670" s="10">
        <f t="shared" si="207"/>
        <v>42275.588715277772</v>
      </c>
      <c r="T2670" s="11">
        <f t="shared" si="208"/>
        <v>42317.60555555555</v>
      </c>
      <c r="U2670">
        <f t="shared" si="209"/>
        <v>42</v>
      </c>
      <c r="W2670" s="20">
        <v>28</v>
      </c>
      <c r="X2670" s="18">
        <v>1707</v>
      </c>
      <c r="Y2670" s="5">
        <v>1.7070000000000001</v>
      </c>
    </row>
    <row r="2671" spans="1:25" ht="42.75" x14ac:dyDescent="0.4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20">
        <v>11</v>
      </c>
      <c r="M2671" t="b">
        <v>1</v>
      </c>
      <c r="N2671" t="s">
        <v>8302</v>
      </c>
      <c r="O2671" s="5">
        <f t="shared" si="205"/>
        <v>1.25125</v>
      </c>
      <c r="P2671" s="18">
        <f t="shared" si="206"/>
        <v>91</v>
      </c>
      <c r="Q2671" t="s">
        <v>8320</v>
      </c>
      <c r="R2671" t="s">
        <v>8357</v>
      </c>
      <c r="S2671" s="10">
        <f t="shared" si="207"/>
        <v>42319.035833333335</v>
      </c>
      <c r="T2671" s="11">
        <f t="shared" si="208"/>
        <v>42379.035833333335</v>
      </c>
      <c r="U2671">
        <f t="shared" si="209"/>
        <v>60</v>
      </c>
      <c r="W2671" s="20">
        <v>11</v>
      </c>
      <c r="X2671" s="18">
        <v>1001</v>
      </c>
      <c r="Y2671" s="5">
        <v>1.25125</v>
      </c>
    </row>
    <row r="2672" spans="1:25" ht="42.75" x14ac:dyDescent="0.4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20">
        <v>60</v>
      </c>
      <c r="M2672" t="b">
        <v>0</v>
      </c>
      <c r="N2672" t="s">
        <v>8302</v>
      </c>
      <c r="O2672" s="5">
        <f t="shared" si="205"/>
        <v>6.4158609339642042E-2</v>
      </c>
      <c r="P2672" s="18">
        <f t="shared" si="206"/>
        <v>41.583333333333336</v>
      </c>
      <c r="Q2672" t="s">
        <v>8320</v>
      </c>
      <c r="R2672" t="s">
        <v>8357</v>
      </c>
      <c r="S2672" s="10">
        <f t="shared" si="207"/>
        <v>41821.020601851851</v>
      </c>
      <c r="T2672" s="11">
        <f t="shared" si="208"/>
        <v>41849.020601851851</v>
      </c>
      <c r="U2672">
        <f t="shared" si="209"/>
        <v>28</v>
      </c>
      <c r="W2672" s="20">
        <v>60</v>
      </c>
      <c r="X2672" s="18">
        <v>2495</v>
      </c>
      <c r="Y2672" s="5">
        <v>6.4158609339642042E-2</v>
      </c>
    </row>
    <row r="2673" spans="1:25" ht="42.75" x14ac:dyDescent="0.4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20">
        <v>84</v>
      </c>
      <c r="M2673" t="b">
        <v>0</v>
      </c>
      <c r="N2673" t="s">
        <v>8302</v>
      </c>
      <c r="O2673" s="5">
        <f t="shared" si="205"/>
        <v>0.11344</v>
      </c>
      <c r="P2673" s="18">
        <f t="shared" si="206"/>
        <v>33.761904761904759</v>
      </c>
      <c r="Q2673" t="s">
        <v>8320</v>
      </c>
      <c r="R2673" t="s">
        <v>8357</v>
      </c>
      <c r="S2673" s="10">
        <f t="shared" si="207"/>
        <v>41962.749027777783</v>
      </c>
      <c r="T2673" s="11">
        <f t="shared" si="208"/>
        <v>41992.818055555559</v>
      </c>
      <c r="U2673">
        <f t="shared" si="209"/>
        <v>30</v>
      </c>
      <c r="W2673" s="20">
        <v>84</v>
      </c>
      <c r="X2673" s="18">
        <v>2836</v>
      </c>
      <c r="Y2673" s="5">
        <v>0.11344</v>
      </c>
    </row>
    <row r="2674" spans="1:25" ht="42.75" x14ac:dyDescent="0.4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20">
        <v>47</v>
      </c>
      <c r="M2674" t="b">
        <v>0</v>
      </c>
      <c r="N2674" t="s">
        <v>8302</v>
      </c>
      <c r="O2674" s="5">
        <f t="shared" si="205"/>
        <v>0.33189999999999997</v>
      </c>
      <c r="P2674" s="18">
        <f t="shared" si="206"/>
        <v>70.61702127659575</v>
      </c>
      <c r="Q2674" t="s">
        <v>8320</v>
      </c>
      <c r="R2674" t="s">
        <v>8357</v>
      </c>
      <c r="S2674" s="10">
        <f t="shared" si="207"/>
        <v>42344.884143518517</v>
      </c>
      <c r="T2674" s="11">
        <f t="shared" si="208"/>
        <v>42366.25</v>
      </c>
      <c r="U2674">
        <f t="shared" si="209"/>
        <v>22</v>
      </c>
      <c r="W2674" s="20">
        <v>47</v>
      </c>
      <c r="X2674" s="18">
        <v>3319</v>
      </c>
      <c r="Y2674" s="5">
        <v>0.33189999999999997</v>
      </c>
    </row>
    <row r="2675" spans="1:25" ht="42.75" x14ac:dyDescent="0.4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20">
        <v>66</v>
      </c>
      <c r="M2675" t="b">
        <v>0</v>
      </c>
      <c r="N2675" t="s">
        <v>8302</v>
      </c>
      <c r="O2675" s="5">
        <f t="shared" si="205"/>
        <v>0.27579999999999999</v>
      </c>
      <c r="P2675" s="18">
        <f t="shared" si="206"/>
        <v>167.15151515151516</v>
      </c>
      <c r="Q2675" t="s">
        <v>8320</v>
      </c>
      <c r="R2675" t="s">
        <v>8357</v>
      </c>
      <c r="S2675" s="10">
        <f t="shared" si="207"/>
        <v>41912.541655092595</v>
      </c>
      <c r="T2675" s="11">
        <f t="shared" si="208"/>
        <v>41941.947916666664</v>
      </c>
      <c r="U2675">
        <f t="shared" si="209"/>
        <v>29</v>
      </c>
      <c r="W2675" s="20">
        <v>66</v>
      </c>
      <c r="X2675" s="18">
        <v>11032</v>
      </c>
      <c r="Y2675" s="5">
        <v>0.27579999999999999</v>
      </c>
    </row>
    <row r="2676" spans="1:25" ht="57" x14ac:dyDescent="0.4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20">
        <v>171</v>
      </c>
      <c r="M2676" t="b">
        <v>0</v>
      </c>
      <c r="N2676" t="s">
        <v>8302</v>
      </c>
      <c r="O2676" s="5">
        <f t="shared" si="205"/>
        <v>0.62839999999999996</v>
      </c>
      <c r="P2676" s="18">
        <f t="shared" si="206"/>
        <v>128.61988304093566</v>
      </c>
      <c r="Q2676" t="s">
        <v>8320</v>
      </c>
      <c r="R2676" t="s">
        <v>8357</v>
      </c>
      <c r="S2676" s="10">
        <f t="shared" si="207"/>
        <v>42529.632754629631</v>
      </c>
      <c r="T2676" s="11">
        <f t="shared" si="208"/>
        <v>42556.207638888889</v>
      </c>
      <c r="U2676">
        <f t="shared" si="209"/>
        <v>27</v>
      </c>
      <c r="W2676" s="20">
        <v>171</v>
      </c>
      <c r="X2676" s="18">
        <v>21994</v>
      </c>
      <c r="Y2676" s="5">
        <v>0.62839999999999996</v>
      </c>
    </row>
    <row r="2677" spans="1:25" ht="42.75" x14ac:dyDescent="0.4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20">
        <v>29</v>
      </c>
      <c r="M2677" t="b">
        <v>0</v>
      </c>
      <c r="N2677" t="s">
        <v>8302</v>
      </c>
      <c r="O2677" s="5">
        <f t="shared" si="205"/>
        <v>7.5880000000000003E-2</v>
      </c>
      <c r="P2677" s="18">
        <f t="shared" si="206"/>
        <v>65.41379310344827</v>
      </c>
      <c r="Q2677" t="s">
        <v>8320</v>
      </c>
      <c r="R2677" t="s">
        <v>8357</v>
      </c>
      <c r="S2677" s="10">
        <f t="shared" si="207"/>
        <v>41923.857511574075</v>
      </c>
      <c r="T2677" s="11">
        <f t="shared" si="208"/>
        <v>41953.899178240739</v>
      </c>
      <c r="U2677">
        <f t="shared" si="209"/>
        <v>30</v>
      </c>
      <c r="W2677" s="20">
        <v>29</v>
      </c>
      <c r="X2677" s="18">
        <v>1897</v>
      </c>
      <c r="Y2677" s="5">
        <v>7.5880000000000003E-2</v>
      </c>
    </row>
    <row r="2678" spans="1:25" ht="42.75" x14ac:dyDescent="0.4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20">
        <v>9</v>
      </c>
      <c r="M2678" t="b">
        <v>0</v>
      </c>
      <c r="N2678" t="s">
        <v>8302</v>
      </c>
      <c r="O2678" s="5">
        <f t="shared" si="205"/>
        <v>0.50380952380952382</v>
      </c>
      <c r="P2678" s="18">
        <f t="shared" si="206"/>
        <v>117.55555555555556</v>
      </c>
      <c r="Q2678" t="s">
        <v>8320</v>
      </c>
      <c r="R2678" t="s">
        <v>8357</v>
      </c>
      <c r="S2678" s="10">
        <f t="shared" si="207"/>
        <v>42482.624699074076</v>
      </c>
      <c r="T2678" s="11">
        <f t="shared" si="208"/>
        <v>42512.624699074076</v>
      </c>
      <c r="U2678">
        <f t="shared" si="209"/>
        <v>30</v>
      </c>
      <c r="W2678" s="20">
        <v>9</v>
      </c>
      <c r="X2678" s="18">
        <v>1058</v>
      </c>
      <c r="Y2678" s="5">
        <v>0.50380952380952382</v>
      </c>
    </row>
    <row r="2679" spans="1:25" ht="42.75" x14ac:dyDescent="0.4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20">
        <v>27</v>
      </c>
      <c r="M2679" t="b">
        <v>0</v>
      </c>
      <c r="N2679" t="s">
        <v>8302</v>
      </c>
      <c r="O2679" s="5">
        <f t="shared" si="205"/>
        <v>0.17512820512820512</v>
      </c>
      <c r="P2679" s="18">
        <f t="shared" si="206"/>
        <v>126.48148148148148</v>
      </c>
      <c r="Q2679" t="s">
        <v>8320</v>
      </c>
      <c r="R2679" t="s">
        <v>8357</v>
      </c>
      <c r="S2679" s="10">
        <f t="shared" si="207"/>
        <v>41793.029432870368</v>
      </c>
      <c r="T2679" s="11">
        <f t="shared" si="208"/>
        <v>41823.029432870368</v>
      </c>
      <c r="U2679">
        <f t="shared" si="209"/>
        <v>30</v>
      </c>
      <c r="W2679" s="20">
        <v>27</v>
      </c>
      <c r="X2679" s="18">
        <v>3415</v>
      </c>
      <c r="Y2679" s="5">
        <v>0.17512820512820512</v>
      </c>
    </row>
    <row r="2680" spans="1:25" ht="42.75" hidden="1" x14ac:dyDescent="0.4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20">
        <v>2</v>
      </c>
      <c r="M2680" t="b">
        <v>0</v>
      </c>
      <c r="N2680" t="s">
        <v>8302</v>
      </c>
      <c r="O2680" s="5">
        <f t="shared" si="205"/>
        <v>1.3750000000000001E-4</v>
      </c>
      <c r="P2680" s="18">
        <f t="shared" si="206"/>
        <v>550</v>
      </c>
      <c r="Q2680" t="s">
        <v>8320</v>
      </c>
      <c r="R2680" t="s">
        <v>8357</v>
      </c>
      <c r="S2680" s="10">
        <f t="shared" si="207"/>
        <v>42241.798206018517</v>
      </c>
      <c r="T2680" s="11">
        <f t="shared" si="208"/>
        <v>42271.798206018517</v>
      </c>
      <c r="U2680">
        <f t="shared" si="209"/>
        <v>30</v>
      </c>
      <c r="W2680" s="20">
        <v>2</v>
      </c>
      <c r="X2680" s="18">
        <v>1100</v>
      </c>
      <c r="Y2680" s="5">
        <v>1.3750000000000001E-4</v>
      </c>
    </row>
    <row r="2681" spans="1:25" ht="42.75" hidden="1" x14ac:dyDescent="0.4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20">
        <v>3</v>
      </c>
      <c r="M2681" t="b">
        <v>0</v>
      </c>
      <c r="N2681" t="s">
        <v>8302</v>
      </c>
      <c r="O2681" s="5">
        <f t="shared" si="205"/>
        <v>3.3E-3</v>
      </c>
      <c r="P2681" s="18">
        <f t="shared" si="206"/>
        <v>44</v>
      </c>
      <c r="Q2681" t="s">
        <v>8320</v>
      </c>
      <c r="R2681" t="s">
        <v>8357</v>
      </c>
      <c r="S2681" s="10">
        <f t="shared" si="207"/>
        <v>42033.001087962963</v>
      </c>
      <c r="T2681" s="11">
        <f t="shared" si="208"/>
        <v>42063.001087962963</v>
      </c>
      <c r="U2681">
        <f t="shared" si="209"/>
        <v>30</v>
      </c>
      <c r="W2681" s="20">
        <v>3</v>
      </c>
      <c r="X2681" s="18">
        <v>132</v>
      </c>
      <c r="Y2681" s="5">
        <v>3.3E-3</v>
      </c>
    </row>
    <row r="2682" spans="1:25" hidden="1" x14ac:dyDescent="0.4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20">
        <v>4</v>
      </c>
      <c r="M2682" t="b">
        <v>0</v>
      </c>
      <c r="N2682" t="s">
        <v>8302</v>
      </c>
      <c r="O2682" s="5">
        <f t="shared" si="205"/>
        <v>8.6250000000000007E-3</v>
      </c>
      <c r="P2682" s="18">
        <f t="shared" si="206"/>
        <v>69</v>
      </c>
      <c r="Q2682" t="s">
        <v>8320</v>
      </c>
      <c r="R2682" t="s">
        <v>8357</v>
      </c>
      <c r="S2682" s="10">
        <f t="shared" si="207"/>
        <v>42436.211701388893</v>
      </c>
      <c r="T2682" s="11">
        <f t="shared" si="208"/>
        <v>42466.170034722221</v>
      </c>
      <c r="U2682">
        <f t="shared" si="209"/>
        <v>30</v>
      </c>
      <c r="W2682" s="20">
        <v>4</v>
      </c>
      <c r="X2682" s="18">
        <v>276</v>
      </c>
      <c r="Y2682" s="5">
        <v>8.6250000000000007E-3</v>
      </c>
    </row>
    <row r="2683" spans="1:25" ht="42.75" hidden="1" x14ac:dyDescent="0.4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20">
        <v>2</v>
      </c>
      <c r="M2683" t="b">
        <v>0</v>
      </c>
      <c r="N2683" t="s">
        <v>8284</v>
      </c>
      <c r="O2683" s="5">
        <f t="shared" si="205"/>
        <v>6.875E-3</v>
      </c>
      <c r="P2683" s="18">
        <f t="shared" si="206"/>
        <v>27.5</v>
      </c>
      <c r="Q2683" t="s">
        <v>8337</v>
      </c>
      <c r="R2683" t="s">
        <v>8338</v>
      </c>
      <c r="S2683" s="10">
        <f t="shared" si="207"/>
        <v>41805.895254629628</v>
      </c>
      <c r="T2683" s="11">
        <f t="shared" si="208"/>
        <v>41830.895254629628</v>
      </c>
      <c r="U2683">
        <f t="shared" si="209"/>
        <v>25</v>
      </c>
      <c r="W2683" s="20">
        <v>2</v>
      </c>
      <c r="X2683" s="18">
        <v>55</v>
      </c>
      <c r="Y2683" s="5">
        <v>6.875E-3</v>
      </c>
    </row>
    <row r="2684" spans="1:25" ht="42.75" x14ac:dyDescent="0.4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20">
        <v>20</v>
      </c>
      <c r="M2684" t="b">
        <v>0</v>
      </c>
      <c r="N2684" t="s">
        <v>8284</v>
      </c>
      <c r="O2684" s="5">
        <f t="shared" si="205"/>
        <v>0.28299999999999997</v>
      </c>
      <c r="P2684" s="18">
        <f t="shared" si="206"/>
        <v>84.9</v>
      </c>
      <c r="Q2684" t="s">
        <v>8337</v>
      </c>
      <c r="R2684" t="s">
        <v>8338</v>
      </c>
      <c r="S2684" s="10">
        <f t="shared" si="207"/>
        <v>41932.871990740743</v>
      </c>
      <c r="T2684" s="11">
        <f t="shared" si="208"/>
        <v>41965.249305555553</v>
      </c>
      <c r="U2684">
        <f t="shared" si="209"/>
        <v>33</v>
      </c>
      <c r="W2684" s="20">
        <v>20</v>
      </c>
      <c r="X2684" s="18">
        <v>1698</v>
      </c>
      <c r="Y2684" s="5">
        <v>0.28299999999999997</v>
      </c>
    </row>
    <row r="2685" spans="1:25" ht="42.75" hidden="1" x14ac:dyDescent="0.4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20">
        <v>3</v>
      </c>
      <c r="M2685" t="b">
        <v>0</v>
      </c>
      <c r="N2685" t="s">
        <v>8284</v>
      </c>
      <c r="O2685" s="5">
        <f t="shared" si="205"/>
        <v>2.3999999999999998E-3</v>
      </c>
      <c r="P2685" s="18">
        <f t="shared" si="206"/>
        <v>12</v>
      </c>
      <c r="Q2685" t="s">
        <v>8337</v>
      </c>
      <c r="R2685" t="s">
        <v>8338</v>
      </c>
      <c r="S2685" s="10">
        <f t="shared" si="207"/>
        <v>42034.75509259259</v>
      </c>
      <c r="T2685" s="11">
        <f t="shared" si="208"/>
        <v>42064.75509259259</v>
      </c>
      <c r="U2685">
        <f t="shared" si="209"/>
        <v>30</v>
      </c>
      <c r="W2685" s="20">
        <v>3</v>
      </c>
      <c r="X2685" s="18">
        <v>36</v>
      </c>
      <c r="Y2685" s="5">
        <v>2.3999999999999998E-3</v>
      </c>
    </row>
    <row r="2686" spans="1:25" ht="42.75" x14ac:dyDescent="0.4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20">
        <v>4</v>
      </c>
      <c r="M2686" t="b">
        <v>0</v>
      </c>
      <c r="N2686" t="s">
        <v>8284</v>
      </c>
      <c r="O2686" s="5">
        <f t="shared" si="205"/>
        <v>1.1428571428571429E-2</v>
      </c>
      <c r="P2686" s="18">
        <f t="shared" si="206"/>
        <v>200</v>
      </c>
      <c r="Q2686" t="s">
        <v>8337</v>
      </c>
      <c r="R2686" t="s">
        <v>8338</v>
      </c>
      <c r="S2686" s="10">
        <f t="shared" si="207"/>
        <v>41820.914641203701</v>
      </c>
      <c r="T2686" s="11">
        <f t="shared" si="208"/>
        <v>41860.914641203701</v>
      </c>
      <c r="U2686">
        <f t="shared" si="209"/>
        <v>40</v>
      </c>
      <c r="W2686" s="20">
        <v>4</v>
      </c>
      <c r="X2686" s="18">
        <v>800</v>
      </c>
      <c r="Y2686" s="5">
        <v>1.1428571428571429E-2</v>
      </c>
    </row>
    <row r="2687" spans="1:25" ht="42.75" hidden="1" x14ac:dyDescent="0.4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20">
        <v>1</v>
      </c>
      <c r="M2687" t="b">
        <v>0</v>
      </c>
      <c r="N2687" t="s">
        <v>8284</v>
      </c>
      <c r="O2687" s="5">
        <f t="shared" si="205"/>
        <v>2.0000000000000001E-4</v>
      </c>
      <c r="P2687" s="18">
        <f t="shared" si="206"/>
        <v>10</v>
      </c>
      <c r="Q2687" t="s">
        <v>8337</v>
      </c>
      <c r="R2687" t="s">
        <v>8338</v>
      </c>
      <c r="S2687" s="10">
        <f t="shared" si="207"/>
        <v>42061.69594907407</v>
      </c>
      <c r="T2687" s="11">
        <f t="shared" si="208"/>
        <v>42121.654282407413</v>
      </c>
      <c r="U2687">
        <f t="shared" si="209"/>
        <v>60</v>
      </c>
      <c r="W2687" s="20">
        <v>1</v>
      </c>
      <c r="X2687" s="18">
        <v>10</v>
      </c>
      <c r="Y2687" s="5">
        <v>2.0000000000000001E-4</v>
      </c>
    </row>
    <row r="2688" spans="1:25" ht="42.75" hidden="1" x14ac:dyDescent="0.4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20">
        <v>0</v>
      </c>
      <c r="M2688" t="b">
        <v>0</v>
      </c>
      <c r="N2688" t="s">
        <v>8284</v>
      </c>
      <c r="O2688" s="5">
        <f t="shared" si="205"/>
        <v>0</v>
      </c>
      <c r="P2688" s="18" t="e">
        <f t="shared" si="206"/>
        <v>#DIV/0!</v>
      </c>
      <c r="Q2688" t="s">
        <v>8337</v>
      </c>
      <c r="R2688" t="s">
        <v>8338</v>
      </c>
      <c r="S2688" s="10">
        <f t="shared" si="207"/>
        <v>41892.974803240737</v>
      </c>
      <c r="T2688" s="11">
        <f t="shared" si="208"/>
        <v>41912.974803240737</v>
      </c>
      <c r="U2688">
        <f t="shared" si="209"/>
        <v>20</v>
      </c>
      <c r="W2688" s="20">
        <v>0</v>
      </c>
      <c r="X2688" s="18">
        <v>0</v>
      </c>
      <c r="Y2688" s="5">
        <v>0</v>
      </c>
    </row>
    <row r="2689" spans="1:25" ht="42.75" hidden="1" x14ac:dyDescent="0.4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20">
        <v>0</v>
      </c>
      <c r="M2689" t="b">
        <v>0</v>
      </c>
      <c r="N2689" t="s">
        <v>8284</v>
      </c>
      <c r="O2689" s="5">
        <f t="shared" si="205"/>
        <v>0</v>
      </c>
      <c r="P2689" s="18" t="e">
        <f t="shared" si="206"/>
        <v>#DIV/0!</v>
      </c>
      <c r="Q2689" t="s">
        <v>8337</v>
      </c>
      <c r="R2689" t="s">
        <v>8338</v>
      </c>
      <c r="S2689" s="10">
        <f t="shared" si="207"/>
        <v>42154.64025462963</v>
      </c>
      <c r="T2689" s="11">
        <f t="shared" si="208"/>
        <v>42184.64025462963</v>
      </c>
      <c r="U2689">
        <f t="shared" si="209"/>
        <v>30</v>
      </c>
      <c r="W2689" s="20">
        <v>0</v>
      </c>
      <c r="X2689" s="18">
        <v>0</v>
      </c>
      <c r="Y2689" s="5">
        <v>0</v>
      </c>
    </row>
    <row r="2690" spans="1:25" ht="28.5" hidden="1" x14ac:dyDescent="0.4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20">
        <v>14</v>
      </c>
      <c r="M2690" t="b">
        <v>0</v>
      </c>
      <c r="N2690" t="s">
        <v>8284</v>
      </c>
      <c r="O2690" s="5">
        <f t="shared" si="205"/>
        <v>1.48E-3</v>
      </c>
      <c r="P2690" s="18">
        <f t="shared" si="206"/>
        <v>5.2857142857142856</v>
      </c>
      <c r="Q2690" t="s">
        <v>8337</v>
      </c>
      <c r="R2690" t="s">
        <v>8338</v>
      </c>
      <c r="S2690" s="10">
        <f t="shared" si="207"/>
        <v>42028.118865740747</v>
      </c>
      <c r="T2690" s="11">
        <f t="shared" si="208"/>
        <v>42059.125</v>
      </c>
      <c r="U2690">
        <f t="shared" si="209"/>
        <v>31</v>
      </c>
      <c r="W2690" s="20">
        <v>14</v>
      </c>
      <c r="X2690" s="18">
        <v>74</v>
      </c>
      <c r="Y2690" s="5">
        <v>1.48E-3</v>
      </c>
    </row>
    <row r="2691" spans="1:25" ht="42.75" hidden="1" x14ac:dyDescent="0.4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20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18">
        <f t="shared" ref="P2691:P2754" si="211">E2691/L2691</f>
        <v>1</v>
      </c>
      <c r="Q2691" t="s">
        <v>8337</v>
      </c>
      <c r="R2691" t="s">
        <v>8338</v>
      </c>
      <c r="S2691" s="10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_xlfn.DAYS(T2691,S2691)</f>
        <v>30</v>
      </c>
      <c r="W2691" s="20">
        <v>1</v>
      </c>
      <c r="X2691" s="18">
        <v>1</v>
      </c>
      <c r="Y2691" s="5">
        <v>2.8571428571428571E-5</v>
      </c>
    </row>
    <row r="2692" spans="1:25" ht="42.75" x14ac:dyDescent="0.4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20">
        <v>118</v>
      </c>
      <c r="M2692" t="b">
        <v>0</v>
      </c>
      <c r="N2692" t="s">
        <v>8284</v>
      </c>
      <c r="O2692" s="5">
        <f t="shared" si="210"/>
        <v>0.107325</v>
      </c>
      <c r="P2692" s="18">
        <f t="shared" si="211"/>
        <v>72.762711864406782</v>
      </c>
      <c r="Q2692" t="s">
        <v>8337</v>
      </c>
      <c r="R2692" t="s">
        <v>8338</v>
      </c>
      <c r="S2692" s="10">
        <f t="shared" si="212"/>
        <v>42113.105046296296</v>
      </c>
      <c r="T2692" s="11">
        <f t="shared" si="213"/>
        <v>42158.105046296296</v>
      </c>
      <c r="U2692">
        <f t="shared" si="214"/>
        <v>45</v>
      </c>
      <c r="W2692" s="20">
        <v>118</v>
      </c>
      <c r="X2692" s="18">
        <v>8586</v>
      </c>
      <c r="Y2692" s="5">
        <v>0.107325</v>
      </c>
    </row>
    <row r="2693" spans="1:25" ht="28.5" hidden="1" x14ac:dyDescent="0.4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20">
        <v>2</v>
      </c>
      <c r="M2693" t="b">
        <v>0</v>
      </c>
      <c r="N2693" t="s">
        <v>8284</v>
      </c>
      <c r="O2693" s="5">
        <f t="shared" si="210"/>
        <v>5.3846153846153844E-4</v>
      </c>
      <c r="P2693" s="18">
        <f t="shared" si="211"/>
        <v>17.5</v>
      </c>
      <c r="Q2693" t="s">
        <v>8337</v>
      </c>
      <c r="R2693" t="s">
        <v>8338</v>
      </c>
      <c r="S2693" s="10">
        <f t="shared" si="212"/>
        <v>42089.724039351851</v>
      </c>
      <c r="T2693" s="11">
        <f t="shared" si="213"/>
        <v>42134.724039351851</v>
      </c>
      <c r="U2693">
        <f t="shared" si="214"/>
        <v>45</v>
      </c>
      <c r="W2693" s="20">
        <v>2</v>
      </c>
      <c r="X2693" s="18">
        <v>35</v>
      </c>
      <c r="Y2693" s="5">
        <v>5.3846153846153844E-4</v>
      </c>
    </row>
    <row r="2694" spans="1:25" ht="42.75" hidden="1" x14ac:dyDescent="0.4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20">
        <v>1</v>
      </c>
      <c r="M2694" t="b">
        <v>0</v>
      </c>
      <c r="N2694" t="s">
        <v>8284</v>
      </c>
      <c r="O2694" s="5">
        <f t="shared" si="210"/>
        <v>7.1428571428571426E-3</v>
      </c>
      <c r="P2694" s="18">
        <f t="shared" si="211"/>
        <v>25</v>
      </c>
      <c r="Q2694" t="s">
        <v>8337</v>
      </c>
      <c r="R2694" t="s">
        <v>8338</v>
      </c>
      <c r="S2694" s="10">
        <f t="shared" si="212"/>
        <v>42058.334027777775</v>
      </c>
      <c r="T2694" s="11">
        <f t="shared" si="213"/>
        <v>42088.292361111111</v>
      </c>
      <c r="U2694">
        <f t="shared" si="214"/>
        <v>30</v>
      </c>
      <c r="W2694" s="20">
        <v>1</v>
      </c>
      <c r="X2694" s="18">
        <v>25</v>
      </c>
      <c r="Y2694" s="5">
        <v>7.1428571428571426E-3</v>
      </c>
    </row>
    <row r="2695" spans="1:25" ht="42.75" hidden="1" x14ac:dyDescent="0.4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20">
        <v>3</v>
      </c>
      <c r="M2695" t="b">
        <v>0</v>
      </c>
      <c r="N2695" t="s">
        <v>8284</v>
      </c>
      <c r="O2695" s="5">
        <f t="shared" si="210"/>
        <v>8.0000000000000002E-3</v>
      </c>
      <c r="P2695" s="18">
        <f t="shared" si="211"/>
        <v>13.333333333333334</v>
      </c>
      <c r="Q2695" t="s">
        <v>8337</v>
      </c>
      <c r="R2695" t="s">
        <v>8338</v>
      </c>
      <c r="S2695" s="10">
        <f t="shared" si="212"/>
        <v>41834.138495370367</v>
      </c>
      <c r="T2695" s="11">
        <f t="shared" si="213"/>
        <v>41864.138495370367</v>
      </c>
      <c r="U2695">
        <f t="shared" si="214"/>
        <v>30</v>
      </c>
      <c r="W2695" s="20">
        <v>3</v>
      </c>
      <c r="X2695" s="18">
        <v>40</v>
      </c>
      <c r="Y2695" s="5">
        <v>8.0000000000000002E-3</v>
      </c>
    </row>
    <row r="2696" spans="1:25" ht="42.75" hidden="1" x14ac:dyDescent="0.4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20">
        <v>1</v>
      </c>
      <c r="M2696" t="b">
        <v>0</v>
      </c>
      <c r="N2696" t="s">
        <v>8284</v>
      </c>
      <c r="O2696" s="5">
        <f t="shared" si="210"/>
        <v>3.3333333333333335E-5</v>
      </c>
      <c r="P2696" s="18">
        <f t="shared" si="211"/>
        <v>1</v>
      </c>
      <c r="Q2696" t="s">
        <v>8337</v>
      </c>
      <c r="R2696" t="s">
        <v>8338</v>
      </c>
      <c r="S2696" s="10">
        <f t="shared" si="212"/>
        <v>41878.140497685185</v>
      </c>
      <c r="T2696" s="11">
        <f t="shared" si="213"/>
        <v>41908.140497685185</v>
      </c>
      <c r="U2696">
        <f t="shared" si="214"/>
        <v>30</v>
      </c>
      <c r="W2696" s="20">
        <v>1</v>
      </c>
      <c r="X2696" s="18">
        <v>1</v>
      </c>
      <c r="Y2696" s="5">
        <v>3.3333333333333335E-5</v>
      </c>
    </row>
    <row r="2697" spans="1:25" ht="28.5" hidden="1" x14ac:dyDescent="0.4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20">
        <v>3</v>
      </c>
      <c r="M2697" t="b">
        <v>0</v>
      </c>
      <c r="N2697" t="s">
        <v>8284</v>
      </c>
      <c r="O2697" s="5">
        <f t="shared" si="210"/>
        <v>4.7333333333333333E-3</v>
      </c>
      <c r="P2697" s="18">
        <f t="shared" si="211"/>
        <v>23.666666666666668</v>
      </c>
      <c r="Q2697" t="s">
        <v>8337</v>
      </c>
      <c r="R2697" t="s">
        <v>8338</v>
      </c>
      <c r="S2697" s="10">
        <f t="shared" si="212"/>
        <v>42048.181921296295</v>
      </c>
      <c r="T2697" s="11">
        <f t="shared" si="213"/>
        <v>42108.14025462963</v>
      </c>
      <c r="U2697">
        <f t="shared" si="214"/>
        <v>60</v>
      </c>
      <c r="W2697" s="20">
        <v>3</v>
      </c>
      <c r="X2697" s="18">
        <v>71</v>
      </c>
      <c r="Y2697" s="5">
        <v>4.7333333333333333E-3</v>
      </c>
    </row>
    <row r="2698" spans="1:25" ht="42.75" x14ac:dyDescent="0.4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20">
        <v>38</v>
      </c>
      <c r="M2698" t="b">
        <v>0</v>
      </c>
      <c r="N2698" t="s">
        <v>8284</v>
      </c>
      <c r="O2698" s="5">
        <f t="shared" si="210"/>
        <v>5.6500000000000002E-2</v>
      </c>
      <c r="P2698" s="18">
        <f t="shared" si="211"/>
        <v>89.21052631578948</v>
      </c>
      <c r="Q2698" t="s">
        <v>8337</v>
      </c>
      <c r="R2698" t="s">
        <v>8338</v>
      </c>
      <c r="S2698" s="10">
        <f t="shared" si="212"/>
        <v>41964.844444444447</v>
      </c>
      <c r="T2698" s="11">
        <f t="shared" si="213"/>
        <v>41998.844444444447</v>
      </c>
      <c r="U2698">
        <f t="shared" si="214"/>
        <v>34</v>
      </c>
      <c r="W2698" s="20">
        <v>38</v>
      </c>
      <c r="X2698" s="18">
        <v>3390</v>
      </c>
      <c r="Y2698" s="5">
        <v>5.6500000000000002E-2</v>
      </c>
    </row>
    <row r="2699" spans="1:25" ht="42.75" x14ac:dyDescent="0.4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20">
        <v>52</v>
      </c>
      <c r="M2699" t="b">
        <v>0</v>
      </c>
      <c r="N2699" t="s">
        <v>8284</v>
      </c>
      <c r="O2699" s="5">
        <f t="shared" si="210"/>
        <v>0.26352173913043481</v>
      </c>
      <c r="P2699" s="18">
        <f t="shared" si="211"/>
        <v>116.55769230769231</v>
      </c>
      <c r="Q2699" t="s">
        <v>8337</v>
      </c>
      <c r="R2699" t="s">
        <v>8338</v>
      </c>
      <c r="S2699" s="10">
        <f t="shared" si="212"/>
        <v>42187.940081018518</v>
      </c>
      <c r="T2699" s="11">
        <f t="shared" si="213"/>
        <v>42218.916666666672</v>
      </c>
      <c r="U2699">
        <f t="shared" si="214"/>
        <v>31</v>
      </c>
      <c r="W2699" s="20">
        <v>52</v>
      </c>
      <c r="X2699" s="18">
        <v>6061</v>
      </c>
      <c r="Y2699" s="5">
        <v>0.26352173913043481</v>
      </c>
    </row>
    <row r="2700" spans="1:25" ht="42.75" hidden="1" x14ac:dyDescent="0.4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20">
        <v>2</v>
      </c>
      <c r="M2700" t="b">
        <v>0</v>
      </c>
      <c r="N2700" t="s">
        <v>8284</v>
      </c>
      <c r="O2700" s="5">
        <f t="shared" si="210"/>
        <v>3.2512500000000002E-3</v>
      </c>
      <c r="P2700" s="18">
        <f t="shared" si="211"/>
        <v>13.005000000000001</v>
      </c>
      <c r="Q2700" t="s">
        <v>8337</v>
      </c>
      <c r="R2700" t="s">
        <v>8338</v>
      </c>
      <c r="S2700" s="10">
        <f t="shared" si="212"/>
        <v>41787.898240740738</v>
      </c>
      <c r="T2700" s="11">
        <f t="shared" si="213"/>
        <v>41817.898240740738</v>
      </c>
      <c r="U2700">
        <f t="shared" si="214"/>
        <v>30</v>
      </c>
      <c r="W2700" s="20">
        <v>2</v>
      </c>
      <c r="X2700" s="18">
        <v>26.01</v>
      </c>
      <c r="Y2700" s="5">
        <v>3.2512500000000002E-3</v>
      </c>
    </row>
    <row r="2701" spans="1:25" ht="42.75" hidden="1" x14ac:dyDescent="0.4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20">
        <v>0</v>
      </c>
      <c r="M2701" t="b">
        <v>0</v>
      </c>
      <c r="N2701" t="s">
        <v>8284</v>
      </c>
      <c r="O2701" s="5">
        <f t="shared" si="210"/>
        <v>0</v>
      </c>
      <c r="P2701" s="18" t="e">
        <f t="shared" si="211"/>
        <v>#DIV/0!</v>
      </c>
      <c r="Q2701" t="s">
        <v>8337</v>
      </c>
      <c r="R2701" t="s">
        <v>8338</v>
      </c>
      <c r="S2701" s="10">
        <f t="shared" si="212"/>
        <v>41829.896562499998</v>
      </c>
      <c r="T2701" s="11">
        <f t="shared" si="213"/>
        <v>41859.896562499998</v>
      </c>
      <c r="U2701">
        <f t="shared" si="214"/>
        <v>30</v>
      </c>
      <c r="W2701" s="20">
        <v>0</v>
      </c>
      <c r="X2701" s="18">
        <v>0</v>
      </c>
      <c r="Y2701" s="5">
        <v>0</v>
      </c>
    </row>
    <row r="2702" spans="1:25" ht="42.75" hidden="1" x14ac:dyDescent="0.4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20">
        <v>4</v>
      </c>
      <c r="M2702" t="b">
        <v>0</v>
      </c>
      <c r="N2702" t="s">
        <v>8284</v>
      </c>
      <c r="O2702" s="5">
        <f t="shared" si="210"/>
        <v>7.0007000700070005E-3</v>
      </c>
      <c r="P2702" s="18">
        <f t="shared" si="211"/>
        <v>17.5</v>
      </c>
      <c r="Q2702" t="s">
        <v>8337</v>
      </c>
      <c r="R2702" t="s">
        <v>8338</v>
      </c>
      <c r="S2702" s="10">
        <f t="shared" si="212"/>
        <v>41870.87467592593</v>
      </c>
      <c r="T2702" s="11">
        <f t="shared" si="213"/>
        <v>41900.87467592593</v>
      </c>
      <c r="U2702">
        <f t="shared" si="214"/>
        <v>30</v>
      </c>
      <c r="W2702" s="20">
        <v>4</v>
      </c>
      <c r="X2702" s="18">
        <v>70</v>
      </c>
      <c r="Y2702" s="5">
        <v>7.0007000700070005E-3</v>
      </c>
    </row>
    <row r="2703" spans="1:25" ht="42.75" x14ac:dyDescent="0.45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20">
        <v>46</v>
      </c>
      <c r="M2703" t="b">
        <v>0</v>
      </c>
      <c r="N2703" t="s">
        <v>8303</v>
      </c>
      <c r="O2703" s="5">
        <f t="shared" si="210"/>
        <v>0.46176470588235297</v>
      </c>
      <c r="P2703" s="18">
        <f t="shared" si="211"/>
        <v>34.130434782608695</v>
      </c>
      <c r="Q2703" t="s">
        <v>8318</v>
      </c>
      <c r="R2703" t="s">
        <v>8358</v>
      </c>
      <c r="S2703" s="10">
        <f t="shared" si="212"/>
        <v>42801.774699074071</v>
      </c>
      <c r="T2703" s="11">
        <f t="shared" si="213"/>
        <v>42832.733032407406</v>
      </c>
      <c r="U2703">
        <f t="shared" si="214"/>
        <v>31</v>
      </c>
      <c r="W2703" s="20">
        <v>46</v>
      </c>
      <c r="X2703" s="18">
        <v>1570</v>
      </c>
      <c r="Y2703" s="5">
        <v>0.46176470588235297</v>
      </c>
    </row>
    <row r="2704" spans="1:25" ht="42.75" x14ac:dyDescent="0.45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20">
        <v>26</v>
      </c>
      <c r="M2704" t="b">
        <v>0</v>
      </c>
      <c r="N2704" t="s">
        <v>8303</v>
      </c>
      <c r="O2704" s="5">
        <f t="shared" si="210"/>
        <v>0.34410000000000002</v>
      </c>
      <c r="P2704" s="18">
        <f t="shared" si="211"/>
        <v>132.34615384615384</v>
      </c>
      <c r="Q2704" t="s">
        <v>8318</v>
      </c>
      <c r="R2704" t="s">
        <v>8358</v>
      </c>
      <c r="S2704" s="10">
        <f t="shared" si="212"/>
        <v>42800.801817129628</v>
      </c>
      <c r="T2704" s="11">
        <f t="shared" si="213"/>
        <v>42830.760150462964</v>
      </c>
      <c r="U2704">
        <f t="shared" si="214"/>
        <v>30</v>
      </c>
      <c r="W2704" s="20">
        <v>26</v>
      </c>
      <c r="X2704" s="18">
        <v>3441</v>
      </c>
      <c r="Y2704" s="5">
        <v>0.34410000000000002</v>
      </c>
    </row>
    <row r="2705" spans="1:25" ht="28.5" x14ac:dyDescent="0.45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20">
        <v>45</v>
      </c>
      <c r="M2705" t="b">
        <v>0</v>
      </c>
      <c r="N2705" t="s">
        <v>8303</v>
      </c>
      <c r="O2705" s="5">
        <f t="shared" si="210"/>
        <v>1.0375000000000001</v>
      </c>
      <c r="P2705" s="18">
        <f t="shared" si="211"/>
        <v>922.22222222222217</v>
      </c>
      <c r="Q2705" t="s">
        <v>8318</v>
      </c>
      <c r="R2705" t="s">
        <v>8358</v>
      </c>
      <c r="S2705" s="10">
        <f t="shared" si="212"/>
        <v>42756.690162037034</v>
      </c>
      <c r="T2705" s="11">
        <f t="shared" si="213"/>
        <v>42816.648495370369</v>
      </c>
      <c r="U2705">
        <f t="shared" si="214"/>
        <v>60</v>
      </c>
      <c r="W2705" s="20">
        <v>45</v>
      </c>
      <c r="X2705" s="18">
        <v>41500</v>
      </c>
      <c r="Y2705" s="5">
        <v>1.0375000000000001</v>
      </c>
    </row>
    <row r="2706" spans="1:25" ht="42.75" x14ac:dyDescent="0.45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20">
        <v>7</v>
      </c>
      <c r="M2706" t="b">
        <v>0</v>
      </c>
      <c r="N2706" t="s">
        <v>8303</v>
      </c>
      <c r="O2706" s="5">
        <f t="shared" si="210"/>
        <v>6.0263157894736845E-2</v>
      </c>
      <c r="P2706" s="18">
        <f t="shared" si="211"/>
        <v>163.57142857142858</v>
      </c>
      <c r="Q2706" t="s">
        <v>8318</v>
      </c>
      <c r="R2706" t="s">
        <v>8358</v>
      </c>
      <c r="S2706" s="10">
        <f t="shared" si="212"/>
        <v>42787.862430555557</v>
      </c>
      <c r="T2706" s="11">
        <f t="shared" si="213"/>
        <v>42830.820763888885</v>
      </c>
      <c r="U2706">
        <f t="shared" si="214"/>
        <v>43</v>
      </c>
      <c r="W2706" s="20">
        <v>7</v>
      </c>
      <c r="X2706" s="18">
        <v>1145</v>
      </c>
      <c r="Y2706" s="5">
        <v>6.0263157894736845E-2</v>
      </c>
    </row>
    <row r="2707" spans="1:25" ht="28.5" x14ac:dyDescent="0.45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20">
        <v>8</v>
      </c>
      <c r="M2707" t="b">
        <v>0</v>
      </c>
      <c r="N2707" t="s">
        <v>8303</v>
      </c>
      <c r="O2707" s="5">
        <f t="shared" si="210"/>
        <v>0.10539393939393939</v>
      </c>
      <c r="P2707" s="18">
        <f t="shared" si="211"/>
        <v>217.375</v>
      </c>
      <c r="Q2707" t="s">
        <v>8318</v>
      </c>
      <c r="R2707" t="s">
        <v>8358</v>
      </c>
      <c r="S2707" s="10">
        <f t="shared" si="212"/>
        <v>42773.916180555556</v>
      </c>
      <c r="T2707" s="11">
        <f t="shared" si="213"/>
        <v>42818.874513888892</v>
      </c>
      <c r="U2707">
        <f t="shared" si="214"/>
        <v>45</v>
      </c>
      <c r="W2707" s="20">
        <v>8</v>
      </c>
      <c r="X2707" s="18">
        <v>1739</v>
      </c>
      <c r="Y2707" s="5">
        <v>0.10539393939393939</v>
      </c>
    </row>
    <row r="2708" spans="1:25" ht="42.75" x14ac:dyDescent="0.4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20">
        <v>263</v>
      </c>
      <c r="M2708" t="b">
        <v>1</v>
      </c>
      <c r="N2708" t="s">
        <v>8303</v>
      </c>
      <c r="O2708" s="5">
        <f t="shared" si="210"/>
        <v>1.1229714285714285</v>
      </c>
      <c r="P2708" s="18">
        <f t="shared" si="211"/>
        <v>149.44486692015209</v>
      </c>
      <c r="Q2708" t="s">
        <v>8318</v>
      </c>
      <c r="R2708" t="s">
        <v>8358</v>
      </c>
      <c r="S2708" s="10">
        <f t="shared" si="212"/>
        <v>41899.294942129629</v>
      </c>
      <c r="T2708" s="11">
        <f t="shared" si="213"/>
        <v>41928.290972222225</v>
      </c>
      <c r="U2708">
        <f t="shared" si="214"/>
        <v>29</v>
      </c>
      <c r="W2708" s="20">
        <v>263</v>
      </c>
      <c r="X2708" s="18">
        <v>39304</v>
      </c>
      <c r="Y2708" s="5">
        <v>1.1229714285714285</v>
      </c>
    </row>
    <row r="2709" spans="1:25" ht="42.75" hidden="1" x14ac:dyDescent="0.4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20">
        <v>394</v>
      </c>
      <c r="M2709" t="b">
        <v>1</v>
      </c>
      <c r="N2709" t="s">
        <v>8303</v>
      </c>
      <c r="O2709" s="5">
        <f t="shared" si="210"/>
        <v>3.50844625</v>
      </c>
      <c r="P2709" s="18">
        <f t="shared" si="211"/>
        <v>71.237487309644663</v>
      </c>
      <c r="Q2709" t="s">
        <v>8318</v>
      </c>
      <c r="R2709" t="s">
        <v>8358</v>
      </c>
      <c r="S2709" s="10">
        <f t="shared" si="212"/>
        <v>41391.782905092594</v>
      </c>
      <c r="T2709" s="11">
        <f t="shared" si="213"/>
        <v>41421.290972222225</v>
      </c>
      <c r="U2709">
        <f t="shared" si="214"/>
        <v>30</v>
      </c>
      <c r="W2709" s="20">
        <v>394</v>
      </c>
      <c r="X2709" s="18">
        <v>28067.57</v>
      </c>
      <c r="Y2709" s="5">
        <v>3.50844625</v>
      </c>
    </row>
    <row r="2710" spans="1:25" ht="42.75" hidden="1" x14ac:dyDescent="0.4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20">
        <v>1049</v>
      </c>
      <c r="M2710" t="b">
        <v>1</v>
      </c>
      <c r="N2710" t="s">
        <v>8303</v>
      </c>
      <c r="O2710" s="5">
        <f t="shared" si="210"/>
        <v>2.3321535</v>
      </c>
      <c r="P2710" s="18">
        <f t="shared" si="211"/>
        <v>44.464318398474738</v>
      </c>
      <c r="Q2710" t="s">
        <v>8318</v>
      </c>
      <c r="R2710" t="s">
        <v>8358</v>
      </c>
      <c r="S2710" s="10">
        <f t="shared" si="212"/>
        <v>42512.698217592595</v>
      </c>
      <c r="T2710" s="11">
        <f t="shared" si="213"/>
        <v>42572.698217592595</v>
      </c>
      <c r="U2710">
        <f t="shared" si="214"/>
        <v>60</v>
      </c>
      <c r="W2710" s="20">
        <v>1049</v>
      </c>
      <c r="X2710" s="18">
        <v>46643.07</v>
      </c>
      <c r="Y2710" s="5">
        <v>2.3321535</v>
      </c>
    </row>
    <row r="2711" spans="1:25" ht="42.75" x14ac:dyDescent="0.4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20">
        <v>308</v>
      </c>
      <c r="M2711" t="b">
        <v>1</v>
      </c>
      <c r="N2711" t="s">
        <v>8303</v>
      </c>
      <c r="O2711" s="5">
        <f t="shared" si="210"/>
        <v>1.01606</v>
      </c>
      <c r="P2711" s="18">
        <f t="shared" si="211"/>
        <v>164.94480519480518</v>
      </c>
      <c r="Q2711" t="s">
        <v>8318</v>
      </c>
      <c r="R2711" t="s">
        <v>8358</v>
      </c>
      <c r="S2711" s="10">
        <f t="shared" si="212"/>
        <v>42612.149780092594</v>
      </c>
      <c r="T2711" s="11">
        <f t="shared" si="213"/>
        <v>42647.165972222225</v>
      </c>
      <c r="U2711">
        <f t="shared" si="214"/>
        <v>35</v>
      </c>
      <c r="W2711" s="20">
        <v>308</v>
      </c>
      <c r="X2711" s="18">
        <v>50803</v>
      </c>
      <c r="Y2711" s="5">
        <v>1.01606</v>
      </c>
    </row>
    <row r="2712" spans="1:25" ht="28.5" hidden="1" x14ac:dyDescent="0.4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20">
        <v>1088</v>
      </c>
      <c r="M2712" t="b">
        <v>1</v>
      </c>
      <c r="N2712" t="s">
        <v>8303</v>
      </c>
      <c r="O2712" s="5">
        <f t="shared" si="210"/>
        <v>1.5390035000000002</v>
      </c>
      <c r="P2712" s="18">
        <f t="shared" si="211"/>
        <v>84.871516544117654</v>
      </c>
      <c r="Q2712" t="s">
        <v>8318</v>
      </c>
      <c r="R2712" t="s">
        <v>8358</v>
      </c>
      <c r="S2712" s="10">
        <f t="shared" si="212"/>
        <v>41828.229490740741</v>
      </c>
      <c r="T2712" s="11">
        <f t="shared" si="213"/>
        <v>41860.083333333336</v>
      </c>
      <c r="U2712">
        <f t="shared" si="214"/>
        <v>32</v>
      </c>
      <c r="W2712" s="20">
        <v>1088</v>
      </c>
      <c r="X2712" s="18">
        <v>92340.21</v>
      </c>
      <c r="Y2712" s="5">
        <v>1.5390035000000002</v>
      </c>
    </row>
    <row r="2713" spans="1:25" ht="42.75" x14ac:dyDescent="0.4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20">
        <v>73</v>
      </c>
      <c r="M2713" t="b">
        <v>1</v>
      </c>
      <c r="N2713" t="s">
        <v>8303</v>
      </c>
      <c r="O2713" s="5">
        <f t="shared" si="210"/>
        <v>1.007161125319693</v>
      </c>
      <c r="P2713" s="18">
        <f t="shared" si="211"/>
        <v>53.945205479452056</v>
      </c>
      <c r="Q2713" t="s">
        <v>8318</v>
      </c>
      <c r="R2713" t="s">
        <v>8358</v>
      </c>
      <c r="S2713" s="10">
        <f t="shared" si="212"/>
        <v>41780.745254629634</v>
      </c>
      <c r="T2713" s="11">
        <f t="shared" si="213"/>
        <v>41810.917361111111</v>
      </c>
      <c r="U2713">
        <f t="shared" si="214"/>
        <v>30</v>
      </c>
      <c r="W2713" s="20">
        <v>73</v>
      </c>
      <c r="X2713" s="18">
        <v>3938</v>
      </c>
      <c r="Y2713" s="5">
        <v>1.007161125319693</v>
      </c>
    </row>
    <row r="2714" spans="1:25" ht="42.75" x14ac:dyDescent="0.4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20">
        <v>143</v>
      </c>
      <c r="M2714" t="b">
        <v>1</v>
      </c>
      <c r="N2714" t="s">
        <v>8303</v>
      </c>
      <c r="O2714" s="5">
        <f t="shared" si="210"/>
        <v>1.3138181818181818</v>
      </c>
      <c r="P2714" s="18">
        <f t="shared" si="211"/>
        <v>50.531468531468533</v>
      </c>
      <c r="Q2714" t="s">
        <v>8318</v>
      </c>
      <c r="R2714" t="s">
        <v>8358</v>
      </c>
      <c r="S2714" s="10">
        <f t="shared" si="212"/>
        <v>41432.062037037038</v>
      </c>
      <c r="T2714" s="11">
        <f t="shared" si="213"/>
        <v>41468.75</v>
      </c>
      <c r="U2714">
        <f t="shared" si="214"/>
        <v>36</v>
      </c>
      <c r="W2714" s="20">
        <v>143</v>
      </c>
      <c r="X2714" s="18">
        <v>7226</v>
      </c>
      <c r="Y2714" s="5">
        <v>1.3138181818181818</v>
      </c>
    </row>
    <row r="2715" spans="1:25" ht="42.75" hidden="1" x14ac:dyDescent="0.4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20">
        <v>1420</v>
      </c>
      <c r="M2715" t="b">
        <v>1</v>
      </c>
      <c r="N2715" t="s">
        <v>8303</v>
      </c>
      <c r="O2715" s="5">
        <f t="shared" si="210"/>
        <v>1.0224133333333334</v>
      </c>
      <c r="P2715" s="18">
        <f t="shared" si="211"/>
        <v>108.00140845070422</v>
      </c>
      <c r="Q2715" t="s">
        <v>8318</v>
      </c>
      <c r="R2715" t="s">
        <v>8358</v>
      </c>
      <c r="S2715" s="10">
        <f t="shared" si="212"/>
        <v>42322.653749999998</v>
      </c>
      <c r="T2715" s="11">
        <f t="shared" si="213"/>
        <v>42362.653749999998</v>
      </c>
      <c r="U2715">
        <f t="shared" si="214"/>
        <v>40</v>
      </c>
      <c r="W2715" s="20">
        <v>1420</v>
      </c>
      <c r="X2715" s="18">
        <v>153362</v>
      </c>
      <c r="Y2715" s="5">
        <v>1.0224133333333334</v>
      </c>
    </row>
    <row r="2716" spans="1:25" ht="28.5" x14ac:dyDescent="0.4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20">
        <v>305</v>
      </c>
      <c r="M2716" t="b">
        <v>1</v>
      </c>
      <c r="N2716" t="s">
        <v>8303</v>
      </c>
      <c r="O2716" s="5">
        <f t="shared" si="210"/>
        <v>1.1635599999999999</v>
      </c>
      <c r="P2716" s="18">
        <f t="shared" si="211"/>
        <v>95.373770491803285</v>
      </c>
      <c r="Q2716" t="s">
        <v>8318</v>
      </c>
      <c r="R2716" t="s">
        <v>8358</v>
      </c>
      <c r="S2716" s="10">
        <f t="shared" si="212"/>
        <v>42629.655046296291</v>
      </c>
      <c r="T2716" s="11">
        <f t="shared" si="213"/>
        <v>42657.958333333328</v>
      </c>
      <c r="U2716">
        <f t="shared" si="214"/>
        <v>28</v>
      </c>
      <c r="W2716" s="20">
        <v>305</v>
      </c>
      <c r="X2716" s="18">
        <v>29089</v>
      </c>
      <c r="Y2716" s="5">
        <v>1.1635599999999999</v>
      </c>
    </row>
    <row r="2717" spans="1:25" ht="42.75" hidden="1" x14ac:dyDescent="0.4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20">
        <v>551</v>
      </c>
      <c r="M2717" t="b">
        <v>1</v>
      </c>
      <c r="N2717" t="s">
        <v>8303</v>
      </c>
      <c r="O2717" s="5">
        <f t="shared" si="210"/>
        <v>2.6462241666666664</v>
      </c>
      <c r="P2717" s="18">
        <f t="shared" si="211"/>
        <v>57.631016333938291</v>
      </c>
      <c r="Q2717" t="s">
        <v>8318</v>
      </c>
      <c r="R2717" t="s">
        <v>8358</v>
      </c>
      <c r="S2717" s="10">
        <f t="shared" si="212"/>
        <v>42387.398472222223</v>
      </c>
      <c r="T2717" s="11">
        <f t="shared" si="213"/>
        <v>42421.398472222223</v>
      </c>
      <c r="U2717">
        <f t="shared" si="214"/>
        <v>34</v>
      </c>
      <c r="W2717" s="20">
        <v>551</v>
      </c>
      <c r="X2717" s="18">
        <v>31754.69</v>
      </c>
      <c r="Y2717" s="5">
        <v>2.6462241666666664</v>
      </c>
    </row>
    <row r="2718" spans="1:25" ht="57" x14ac:dyDescent="0.4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20">
        <v>187</v>
      </c>
      <c r="M2718" t="b">
        <v>1</v>
      </c>
      <c r="N2718" t="s">
        <v>8303</v>
      </c>
      <c r="O2718" s="5">
        <f t="shared" si="210"/>
        <v>1.1998010000000001</v>
      </c>
      <c r="P2718" s="18">
        <f t="shared" si="211"/>
        <v>64.160481283422456</v>
      </c>
      <c r="Q2718" t="s">
        <v>8318</v>
      </c>
      <c r="R2718" t="s">
        <v>8358</v>
      </c>
      <c r="S2718" s="10">
        <f t="shared" si="212"/>
        <v>42255.333252314813</v>
      </c>
      <c r="T2718" s="11">
        <f t="shared" si="213"/>
        <v>42285.333252314813</v>
      </c>
      <c r="U2718">
        <f t="shared" si="214"/>
        <v>30</v>
      </c>
      <c r="W2718" s="20">
        <v>187</v>
      </c>
      <c r="X2718" s="18">
        <v>11998.01</v>
      </c>
      <c r="Y2718" s="5">
        <v>1.1998010000000001</v>
      </c>
    </row>
    <row r="2719" spans="1:25" ht="42.75" x14ac:dyDescent="0.4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20">
        <v>325</v>
      </c>
      <c r="M2719" t="b">
        <v>1</v>
      </c>
      <c r="N2719" t="s">
        <v>8303</v>
      </c>
      <c r="O2719" s="5">
        <f t="shared" si="210"/>
        <v>1.2010400000000001</v>
      </c>
      <c r="P2719" s="18">
        <f t="shared" si="211"/>
        <v>92.387692307692305</v>
      </c>
      <c r="Q2719" t="s">
        <v>8318</v>
      </c>
      <c r="R2719" t="s">
        <v>8358</v>
      </c>
      <c r="S2719" s="10">
        <f t="shared" si="212"/>
        <v>41934.914918981485</v>
      </c>
      <c r="T2719" s="11">
        <f t="shared" si="213"/>
        <v>41979.956585648149</v>
      </c>
      <c r="U2719">
        <f t="shared" si="214"/>
        <v>45</v>
      </c>
      <c r="W2719" s="20">
        <v>325</v>
      </c>
      <c r="X2719" s="18">
        <v>30026</v>
      </c>
      <c r="Y2719" s="5">
        <v>1.2010400000000001</v>
      </c>
    </row>
    <row r="2720" spans="1:25" ht="42.75" x14ac:dyDescent="0.4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20">
        <v>148</v>
      </c>
      <c r="M2720" t="b">
        <v>1</v>
      </c>
      <c r="N2720" t="s">
        <v>8303</v>
      </c>
      <c r="O2720" s="5">
        <f t="shared" si="210"/>
        <v>1.0358333333333334</v>
      </c>
      <c r="P2720" s="18">
        <f t="shared" si="211"/>
        <v>125.97972972972973</v>
      </c>
      <c r="Q2720" t="s">
        <v>8318</v>
      </c>
      <c r="R2720" t="s">
        <v>8358</v>
      </c>
      <c r="S2720" s="10">
        <f t="shared" si="212"/>
        <v>42465.596585648149</v>
      </c>
      <c r="T2720" s="11">
        <f t="shared" si="213"/>
        <v>42493.958333333328</v>
      </c>
      <c r="U2720">
        <f t="shared" si="214"/>
        <v>28</v>
      </c>
      <c r="W2720" s="20">
        <v>148</v>
      </c>
      <c r="X2720" s="18">
        <v>18645</v>
      </c>
      <c r="Y2720" s="5">
        <v>1.0358333333333334</v>
      </c>
    </row>
    <row r="2721" spans="1:25" ht="42.75" x14ac:dyDescent="0.4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20">
        <v>69</v>
      </c>
      <c r="M2721" t="b">
        <v>1</v>
      </c>
      <c r="N2721" t="s">
        <v>8303</v>
      </c>
      <c r="O2721" s="5">
        <f t="shared" si="210"/>
        <v>1.0883333333333334</v>
      </c>
      <c r="P2721" s="18">
        <f t="shared" si="211"/>
        <v>94.637681159420296</v>
      </c>
      <c r="Q2721" t="s">
        <v>8318</v>
      </c>
      <c r="R2721" t="s">
        <v>8358</v>
      </c>
      <c r="S2721" s="10">
        <f t="shared" si="212"/>
        <v>42418.031180555554</v>
      </c>
      <c r="T2721" s="11">
        <f t="shared" si="213"/>
        <v>42477.989513888882</v>
      </c>
      <c r="U2721">
        <f t="shared" si="214"/>
        <v>59</v>
      </c>
      <c r="W2721" s="20">
        <v>69</v>
      </c>
      <c r="X2721" s="18">
        <v>6530</v>
      </c>
      <c r="Y2721" s="5">
        <v>1.0883333333333334</v>
      </c>
    </row>
    <row r="2722" spans="1:25" ht="42.75" x14ac:dyDescent="0.4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20">
        <v>173</v>
      </c>
      <c r="M2722" t="b">
        <v>1</v>
      </c>
      <c r="N2722" t="s">
        <v>8303</v>
      </c>
      <c r="O2722" s="5">
        <f t="shared" si="210"/>
        <v>1.1812400000000001</v>
      </c>
      <c r="P2722" s="18">
        <f t="shared" si="211"/>
        <v>170.69942196531792</v>
      </c>
      <c r="Q2722" t="s">
        <v>8318</v>
      </c>
      <c r="R2722" t="s">
        <v>8358</v>
      </c>
      <c r="S2722" s="10">
        <f t="shared" si="212"/>
        <v>42655.465891203698</v>
      </c>
      <c r="T2722" s="11">
        <f t="shared" si="213"/>
        <v>42685.507557870369</v>
      </c>
      <c r="U2722">
        <f t="shared" si="214"/>
        <v>30</v>
      </c>
      <c r="W2722" s="20">
        <v>173</v>
      </c>
      <c r="X2722" s="18">
        <v>29531</v>
      </c>
      <c r="Y2722" s="5">
        <v>1.1812400000000001</v>
      </c>
    </row>
    <row r="2723" spans="1:25" ht="42.75" x14ac:dyDescent="0.4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20">
        <v>269</v>
      </c>
      <c r="M2723" t="b">
        <v>1</v>
      </c>
      <c r="N2723" t="s">
        <v>8295</v>
      </c>
      <c r="O2723" s="5">
        <f t="shared" si="210"/>
        <v>14.62</v>
      </c>
      <c r="P2723" s="18">
        <f t="shared" si="211"/>
        <v>40.762081784386616</v>
      </c>
      <c r="Q2723" t="s">
        <v>8320</v>
      </c>
      <c r="R2723" t="s">
        <v>8350</v>
      </c>
      <c r="S2723" s="10">
        <f t="shared" si="212"/>
        <v>41493.543958333335</v>
      </c>
      <c r="T2723" s="11">
        <f t="shared" si="213"/>
        <v>41523.791666666664</v>
      </c>
      <c r="U2723">
        <f t="shared" si="214"/>
        <v>30</v>
      </c>
      <c r="W2723" s="20">
        <v>269</v>
      </c>
      <c r="X2723" s="18">
        <v>10965</v>
      </c>
      <c r="Y2723" s="5">
        <v>14.62</v>
      </c>
    </row>
    <row r="2724" spans="1:25" ht="42.75" x14ac:dyDescent="0.4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20">
        <v>185</v>
      </c>
      <c r="M2724" t="b">
        <v>1</v>
      </c>
      <c r="N2724" t="s">
        <v>8295</v>
      </c>
      <c r="O2724" s="5">
        <f t="shared" si="210"/>
        <v>2.5253999999999999</v>
      </c>
      <c r="P2724" s="18">
        <f t="shared" si="211"/>
        <v>68.254054054054052</v>
      </c>
      <c r="Q2724" t="s">
        <v>8320</v>
      </c>
      <c r="R2724" t="s">
        <v>8350</v>
      </c>
      <c r="S2724" s="10">
        <f t="shared" si="212"/>
        <v>42704.857094907406</v>
      </c>
      <c r="T2724" s="11">
        <f t="shared" si="213"/>
        <v>42764.857094907406</v>
      </c>
      <c r="U2724">
        <f t="shared" si="214"/>
        <v>60</v>
      </c>
      <c r="W2724" s="20">
        <v>185</v>
      </c>
      <c r="X2724" s="18">
        <v>12627</v>
      </c>
      <c r="Y2724" s="5">
        <v>2.5253999999999999</v>
      </c>
    </row>
    <row r="2725" spans="1:25" ht="42.75" x14ac:dyDescent="0.4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20">
        <v>176</v>
      </c>
      <c r="M2725" t="b">
        <v>1</v>
      </c>
      <c r="N2725" t="s">
        <v>8295</v>
      </c>
      <c r="O2725" s="5">
        <f t="shared" si="210"/>
        <v>1.4005000000000001</v>
      </c>
      <c r="P2725" s="18">
        <f t="shared" si="211"/>
        <v>95.48863636363636</v>
      </c>
      <c r="Q2725" t="s">
        <v>8320</v>
      </c>
      <c r="R2725" t="s">
        <v>8350</v>
      </c>
      <c r="S2725" s="10">
        <f t="shared" si="212"/>
        <v>41944.83898148148</v>
      </c>
      <c r="T2725" s="11">
        <f t="shared" si="213"/>
        <v>42004.880648148144</v>
      </c>
      <c r="U2725">
        <f t="shared" si="214"/>
        <v>60</v>
      </c>
      <c r="W2725" s="20">
        <v>176</v>
      </c>
      <c r="X2725" s="18">
        <v>16806</v>
      </c>
      <c r="Y2725" s="5">
        <v>1.4005000000000001</v>
      </c>
    </row>
    <row r="2726" spans="1:25" ht="42.75" hidden="1" x14ac:dyDescent="0.4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20">
        <v>1019</v>
      </c>
      <c r="M2726" t="b">
        <v>1</v>
      </c>
      <c r="N2726" t="s">
        <v>8295</v>
      </c>
      <c r="O2726" s="5">
        <f t="shared" si="210"/>
        <v>2.9687520259319289</v>
      </c>
      <c r="P2726" s="18">
        <f t="shared" si="211"/>
        <v>7.1902649656526005</v>
      </c>
      <c r="Q2726" t="s">
        <v>8320</v>
      </c>
      <c r="R2726" t="s">
        <v>8350</v>
      </c>
      <c r="S2726" s="10">
        <f t="shared" si="212"/>
        <v>42199.32707175926</v>
      </c>
      <c r="T2726" s="11">
        <f t="shared" si="213"/>
        <v>42231.32707175926</v>
      </c>
      <c r="U2726">
        <f t="shared" si="214"/>
        <v>32</v>
      </c>
      <c r="W2726" s="20">
        <v>1019</v>
      </c>
      <c r="X2726" s="18">
        <v>7326.88</v>
      </c>
      <c r="Y2726" s="5">
        <v>2.9687520259319289</v>
      </c>
    </row>
    <row r="2727" spans="1:25" ht="28.5" x14ac:dyDescent="0.4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20">
        <v>113</v>
      </c>
      <c r="M2727" t="b">
        <v>1</v>
      </c>
      <c r="N2727" t="s">
        <v>8295</v>
      </c>
      <c r="O2727" s="5">
        <f t="shared" si="210"/>
        <v>1.445425</v>
      </c>
      <c r="P2727" s="18">
        <f t="shared" si="211"/>
        <v>511.65486725663715</v>
      </c>
      <c r="Q2727" t="s">
        <v>8320</v>
      </c>
      <c r="R2727" t="s">
        <v>8350</v>
      </c>
      <c r="S2727" s="10">
        <f t="shared" si="212"/>
        <v>42745.744618055556</v>
      </c>
      <c r="T2727" s="11">
        <f t="shared" si="213"/>
        <v>42795.744618055556</v>
      </c>
      <c r="U2727">
        <f t="shared" si="214"/>
        <v>50</v>
      </c>
      <c r="W2727" s="20">
        <v>113</v>
      </c>
      <c r="X2727" s="18">
        <v>57817</v>
      </c>
      <c r="Y2727" s="5">
        <v>1.445425</v>
      </c>
    </row>
    <row r="2728" spans="1:25" hidden="1" x14ac:dyDescent="0.4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20">
        <v>404</v>
      </c>
      <c r="M2728" t="b">
        <v>1</v>
      </c>
      <c r="N2728" t="s">
        <v>8295</v>
      </c>
      <c r="O2728" s="5">
        <f t="shared" si="210"/>
        <v>1.05745</v>
      </c>
      <c r="P2728" s="18">
        <f t="shared" si="211"/>
        <v>261.74504950495049</v>
      </c>
      <c r="Q2728" t="s">
        <v>8320</v>
      </c>
      <c r="R2728" t="s">
        <v>8350</v>
      </c>
      <c r="S2728" s="10">
        <f t="shared" si="212"/>
        <v>42452.579988425925</v>
      </c>
      <c r="T2728" s="11">
        <f t="shared" si="213"/>
        <v>42482.579988425925</v>
      </c>
      <c r="U2728">
        <f t="shared" si="214"/>
        <v>30</v>
      </c>
      <c r="W2728" s="20">
        <v>404</v>
      </c>
      <c r="X2728" s="18">
        <v>105745</v>
      </c>
      <c r="Y2728" s="5">
        <v>1.05745</v>
      </c>
    </row>
    <row r="2729" spans="1:25" ht="42.75" hidden="1" x14ac:dyDescent="0.4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20">
        <v>707</v>
      </c>
      <c r="M2729" t="b">
        <v>1</v>
      </c>
      <c r="N2729" t="s">
        <v>8295</v>
      </c>
      <c r="O2729" s="5">
        <f t="shared" si="210"/>
        <v>4.9321000000000002</v>
      </c>
      <c r="P2729" s="18">
        <f t="shared" si="211"/>
        <v>69.760961810466767</v>
      </c>
      <c r="Q2729" t="s">
        <v>8320</v>
      </c>
      <c r="R2729" t="s">
        <v>8350</v>
      </c>
      <c r="S2729" s="10">
        <f t="shared" si="212"/>
        <v>42198.676655092597</v>
      </c>
      <c r="T2729" s="11">
        <f t="shared" si="213"/>
        <v>42223.676655092597</v>
      </c>
      <c r="U2729">
        <f t="shared" si="214"/>
        <v>25</v>
      </c>
      <c r="W2729" s="20">
        <v>707</v>
      </c>
      <c r="X2729" s="18">
        <v>49321</v>
      </c>
      <c r="Y2729" s="5">
        <v>4.9321000000000002</v>
      </c>
    </row>
    <row r="2730" spans="1:25" ht="28.5" hidden="1" x14ac:dyDescent="0.4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20">
        <v>392</v>
      </c>
      <c r="M2730" t="b">
        <v>1</v>
      </c>
      <c r="N2730" t="s">
        <v>8295</v>
      </c>
      <c r="O2730" s="5">
        <f t="shared" si="210"/>
        <v>2.0182666666666669</v>
      </c>
      <c r="P2730" s="18">
        <f t="shared" si="211"/>
        <v>77.229591836734699</v>
      </c>
      <c r="Q2730" t="s">
        <v>8320</v>
      </c>
      <c r="R2730" t="s">
        <v>8350</v>
      </c>
      <c r="S2730" s="10">
        <f t="shared" si="212"/>
        <v>42333.59993055556</v>
      </c>
      <c r="T2730" s="11">
        <f t="shared" si="213"/>
        <v>42368.59993055556</v>
      </c>
      <c r="U2730">
        <f t="shared" si="214"/>
        <v>35</v>
      </c>
      <c r="W2730" s="20">
        <v>392</v>
      </c>
      <c r="X2730" s="18">
        <v>30274</v>
      </c>
      <c r="Y2730" s="5">
        <v>2.0182666666666669</v>
      </c>
    </row>
    <row r="2731" spans="1:25" ht="28.5" x14ac:dyDescent="0.4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20">
        <v>23</v>
      </c>
      <c r="M2731" t="b">
        <v>1</v>
      </c>
      <c r="N2731" t="s">
        <v>8295</v>
      </c>
      <c r="O2731" s="5">
        <f t="shared" si="210"/>
        <v>1.0444</v>
      </c>
      <c r="P2731" s="18">
        <f t="shared" si="211"/>
        <v>340.56521739130437</v>
      </c>
      <c r="Q2731" t="s">
        <v>8320</v>
      </c>
      <c r="R2731" t="s">
        <v>8350</v>
      </c>
      <c r="S2731" s="10">
        <f t="shared" si="212"/>
        <v>42095.240706018521</v>
      </c>
      <c r="T2731" s="11">
        <f t="shared" si="213"/>
        <v>42125.240706018521</v>
      </c>
      <c r="U2731">
        <f t="shared" si="214"/>
        <v>30</v>
      </c>
      <c r="W2731" s="20">
        <v>23</v>
      </c>
      <c r="X2731" s="18">
        <v>7833</v>
      </c>
      <c r="Y2731" s="5">
        <v>1.0444</v>
      </c>
    </row>
    <row r="2732" spans="1:25" ht="28.5" hidden="1" x14ac:dyDescent="0.4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20">
        <v>682</v>
      </c>
      <c r="M2732" t="b">
        <v>1</v>
      </c>
      <c r="N2732" t="s">
        <v>8295</v>
      </c>
      <c r="O2732" s="5">
        <f t="shared" si="210"/>
        <v>1.7029262962962963</v>
      </c>
      <c r="P2732" s="18">
        <f t="shared" si="211"/>
        <v>67.417903225806455</v>
      </c>
      <c r="Q2732" t="s">
        <v>8320</v>
      </c>
      <c r="R2732" t="s">
        <v>8350</v>
      </c>
      <c r="S2732" s="10">
        <f t="shared" si="212"/>
        <v>41351.541377314818</v>
      </c>
      <c r="T2732" s="11">
        <f t="shared" si="213"/>
        <v>41386.541377314818</v>
      </c>
      <c r="U2732">
        <f t="shared" si="214"/>
        <v>35</v>
      </c>
      <c r="W2732" s="20">
        <v>682</v>
      </c>
      <c r="X2732" s="18">
        <v>45979.01</v>
      </c>
      <c r="Y2732" s="5">
        <v>1.7029262962962963</v>
      </c>
    </row>
    <row r="2733" spans="1:25" ht="42.75" x14ac:dyDescent="0.4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20">
        <v>37</v>
      </c>
      <c r="M2733" t="b">
        <v>1</v>
      </c>
      <c r="N2733" t="s">
        <v>8295</v>
      </c>
      <c r="O2733" s="5">
        <f t="shared" si="210"/>
        <v>1.0430333333333333</v>
      </c>
      <c r="P2733" s="18">
        <f t="shared" si="211"/>
        <v>845.70270270270271</v>
      </c>
      <c r="Q2733" t="s">
        <v>8320</v>
      </c>
      <c r="R2733" t="s">
        <v>8350</v>
      </c>
      <c r="S2733" s="10">
        <f t="shared" si="212"/>
        <v>41872.525717592594</v>
      </c>
      <c r="T2733" s="11">
        <f t="shared" si="213"/>
        <v>41930.166666666664</v>
      </c>
      <c r="U2733">
        <f t="shared" si="214"/>
        <v>58</v>
      </c>
      <c r="W2733" s="20">
        <v>37</v>
      </c>
      <c r="X2733" s="18">
        <v>31291</v>
      </c>
      <c r="Y2733" s="5">
        <v>1.0430333333333333</v>
      </c>
    </row>
    <row r="2734" spans="1:25" ht="42.75" x14ac:dyDescent="0.4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20">
        <v>146</v>
      </c>
      <c r="M2734" t="b">
        <v>1</v>
      </c>
      <c r="N2734" t="s">
        <v>8295</v>
      </c>
      <c r="O2734" s="5">
        <f t="shared" si="210"/>
        <v>1.1825000000000001</v>
      </c>
      <c r="P2734" s="18">
        <f t="shared" si="211"/>
        <v>97.191780821917803</v>
      </c>
      <c r="Q2734" t="s">
        <v>8320</v>
      </c>
      <c r="R2734" t="s">
        <v>8350</v>
      </c>
      <c r="S2734" s="10">
        <f t="shared" si="212"/>
        <v>41389.808194444442</v>
      </c>
      <c r="T2734" s="11">
        <f t="shared" si="213"/>
        <v>41422</v>
      </c>
      <c r="U2734">
        <f t="shared" si="214"/>
        <v>33</v>
      </c>
      <c r="W2734" s="20">
        <v>146</v>
      </c>
      <c r="X2734" s="18">
        <v>14190</v>
      </c>
      <c r="Y2734" s="5">
        <v>1.1825000000000001</v>
      </c>
    </row>
    <row r="2735" spans="1:25" ht="42.75" x14ac:dyDescent="0.4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20">
        <v>119</v>
      </c>
      <c r="M2735" t="b">
        <v>1</v>
      </c>
      <c r="N2735" t="s">
        <v>8295</v>
      </c>
      <c r="O2735" s="5">
        <f t="shared" si="210"/>
        <v>1.07538</v>
      </c>
      <c r="P2735" s="18">
        <f t="shared" si="211"/>
        <v>451.84033613445376</v>
      </c>
      <c r="Q2735" t="s">
        <v>8320</v>
      </c>
      <c r="R2735" t="s">
        <v>8350</v>
      </c>
      <c r="S2735" s="10">
        <f t="shared" si="212"/>
        <v>42044.272847222222</v>
      </c>
      <c r="T2735" s="11">
        <f t="shared" si="213"/>
        <v>42104.231180555551</v>
      </c>
      <c r="U2735">
        <f t="shared" si="214"/>
        <v>60</v>
      </c>
      <c r="W2735" s="20">
        <v>119</v>
      </c>
      <c r="X2735" s="18">
        <v>53769</v>
      </c>
      <c r="Y2735" s="5">
        <v>1.07538</v>
      </c>
    </row>
    <row r="2736" spans="1:25" ht="42.75" hidden="1" x14ac:dyDescent="0.4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20">
        <v>163</v>
      </c>
      <c r="M2736" t="b">
        <v>1</v>
      </c>
      <c r="N2736" t="s">
        <v>8295</v>
      </c>
      <c r="O2736" s="5">
        <f t="shared" si="210"/>
        <v>22603</v>
      </c>
      <c r="P2736" s="18">
        <f t="shared" si="211"/>
        <v>138.66871165644173</v>
      </c>
      <c r="Q2736" t="s">
        <v>8320</v>
      </c>
      <c r="R2736" t="s">
        <v>8350</v>
      </c>
      <c r="S2736" s="10">
        <f t="shared" si="212"/>
        <v>42626.668888888889</v>
      </c>
      <c r="T2736" s="11">
        <f t="shared" si="213"/>
        <v>42656.915972222225</v>
      </c>
      <c r="U2736">
        <f t="shared" si="214"/>
        <v>30</v>
      </c>
      <c r="W2736" s="20">
        <v>163</v>
      </c>
      <c r="X2736" s="18">
        <v>22603</v>
      </c>
      <c r="Y2736" s="5">
        <v>22603</v>
      </c>
    </row>
    <row r="2737" spans="1:25" ht="42.75" x14ac:dyDescent="0.4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20">
        <v>339</v>
      </c>
      <c r="M2737" t="b">
        <v>1</v>
      </c>
      <c r="N2737" t="s">
        <v>8295</v>
      </c>
      <c r="O2737" s="5">
        <f t="shared" si="210"/>
        <v>9.7813466666666677</v>
      </c>
      <c r="P2737" s="18">
        <f t="shared" si="211"/>
        <v>21.640147492625371</v>
      </c>
      <c r="Q2737" t="s">
        <v>8320</v>
      </c>
      <c r="R2737" t="s">
        <v>8350</v>
      </c>
      <c r="S2737" s="10">
        <f t="shared" si="212"/>
        <v>41316.120949074073</v>
      </c>
      <c r="T2737" s="11">
        <f t="shared" si="213"/>
        <v>41346.833333333336</v>
      </c>
      <c r="U2737">
        <f t="shared" si="214"/>
        <v>30</v>
      </c>
      <c r="W2737" s="20">
        <v>339</v>
      </c>
      <c r="X2737" s="18">
        <v>7336.01</v>
      </c>
      <c r="Y2737" s="5">
        <v>9.7813466666666677</v>
      </c>
    </row>
    <row r="2738" spans="1:25" ht="57" x14ac:dyDescent="0.4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20">
        <v>58</v>
      </c>
      <c r="M2738" t="b">
        <v>1</v>
      </c>
      <c r="N2738" t="s">
        <v>8295</v>
      </c>
      <c r="O2738" s="5">
        <f t="shared" si="210"/>
        <v>1.2290000000000001</v>
      </c>
      <c r="P2738" s="18">
        <f t="shared" si="211"/>
        <v>169.51724137931035</v>
      </c>
      <c r="Q2738" t="s">
        <v>8320</v>
      </c>
      <c r="R2738" t="s">
        <v>8350</v>
      </c>
      <c r="S2738" s="10">
        <f t="shared" si="212"/>
        <v>41722.666354166664</v>
      </c>
      <c r="T2738" s="11">
        <f t="shared" si="213"/>
        <v>41752.666354166664</v>
      </c>
      <c r="U2738">
        <f t="shared" si="214"/>
        <v>30</v>
      </c>
      <c r="W2738" s="20">
        <v>58</v>
      </c>
      <c r="X2738" s="18">
        <v>9832</v>
      </c>
      <c r="Y2738" s="5">
        <v>1.2290000000000001</v>
      </c>
    </row>
    <row r="2739" spans="1:25" ht="42.75" hidden="1" x14ac:dyDescent="0.4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20">
        <v>456</v>
      </c>
      <c r="M2739" t="b">
        <v>1</v>
      </c>
      <c r="N2739" t="s">
        <v>8295</v>
      </c>
      <c r="O2739" s="5">
        <f t="shared" si="210"/>
        <v>2.4606080000000001</v>
      </c>
      <c r="P2739" s="18">
        <f t="shared" si="211"/>
        <v>161.88210526315791</v>
      </c>
      <c r="Q2739" t="s">
        <v>8320</v>
      </c>
      <c r="R2739" t="s">
        <v>8350</v>
      </c>
      <c r="S2739" s="10">
        <f t="shared" si="212"/>
        <v>41611.917673611111</v>
      </c>
      <c r="T2739" s="11">
        <f t="shared" si="213"/>
        <v>41654.791666666664</v>
      </c>
      <c r="U2739">
        <f t="shared" si="214"/>
        <v>43</v>
      </c>
      <c r="W2739" s="20">
        <v>456</v>
      </c>
      <c r="X2739" s="18">
        <v>73818.240000000005</v>
      </c>
      <c r="Y2739" s="5">
        <v>2.4606080000000001</v>
      </c>
    </row>
    <row r="2740" spans="1:25" ht="42.75" x14ac:dyDescent="0.4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20">
        <v>15</v>
      </c>
      <c r="M2740" t="b">
        <v>1</v>
      </c>
      <c r="N2740" t="s">
        <v>8295</v>
      </c>
      <c r="O2740" s="5">
        <f t="shared" si="210"/>
        <v>1.4794</v>
      </c>
      <c r="P2740" s="18">
        <f t="shared" si="211"/>
        <v>493.13333333333333</v>
      </c>
      <c r="Q2740" t="s">
        <v>8320</v>
      </c>
      <c r="R2740" t="s">
        <v>8350</v>
      </c>
      <c r="S2740" s="10">
        <f t="shared" si="212"/>
        <v>42620.143564814818</v>
      </c>
      <c r="T2740" s="11">
        <f t="shared" si="213"/>
        <v>42680.143564814818</v>
      </c>
      <c r="U2740">
        <f t="shared" si="214"/>
        <v>60</v>
      </c>
      <c r="W2740" s="20">
        <v>15</v>
      </c>
      <c r="X2740" s="18">
        <v>7397</v>
      </c>
      <c r="Y2740" s="5">
        <v>1.4794</v>
      </c>
    </row>
    <row r="2741" spans="1:25" ht="42.75" x14ac:dyDescent="0.4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20">
        <v>191</v>
      </c>
      <c r="M2741" t="b">
        <v>1</v>
      </c>
      <c r="N2741" t="s">
        <v>8295</v>
      </c>
      <c r="O2741" s="5">
        <f t="shared" si="210"/>
        <v>3.8409090909090908</v>
      </c>
      <c r="P2741" s="18">
        <f t="shared" si="211"/>
        <v>22.120418848167539</v>
      </c>
      <c r="Q2741" t="s">
        <v>8320</v>
      </c>
      <c r="R2741" t="s">
        <v>8350</v>
      </c>
      <c r="S2741" s="10">
        <f t="shared" si="212"/>
        <v>41719.887928240743</v>
      </c>
      <c r="T2741" s="11">
        <f t="shared" si="213"/>
        <v>41764.887928240743</v>
      </c>
      <c r="U2741">
        <f t="shared" si="214"/>
        <v>45</v>
      </c>
      <c r="W2741" s="20">
        <v>191</v>
      </c>
      <c r="X2741" s="18">
        <v>4225</v>
      </c>
      <c r="Y2741" s="5">
        <v>3.8409090909090908</v>
      </c>
    </row>
    <row r="2742" spans="1:25" ht="28.5" x14ac:dyDescent="0.4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20">
        <v>17</v>
      </c>
      <c r="M2742" t="b">
        <v>1</v>
      </c>
      <c r="N2742" t="s">
        <v>8295</v>
      </c>
      <c r="O2742" s="5">
        <f t="shared" si="210"/>
        <v>1.0333333333333334</v>
      </c>
      <c r="P2742" s="18">
        <f t="shared" si="211"/>
        <v>18.235294117647058</v>
      </c>
      <c r="Q2742" t="s">
        <v>8320</v>
      </c>
      <c r="R2742" t="s">
        <v>8350</v>
      </c>
      <c r="S2742" s="10">
        <f t="shared" si="212"/>
        <v>42045.031851851847</v>
      </c>
      <c r="T2742" s="11">
        <f t="shared" si="213"/>
        <v>42074.99018518519</v>
      </c>
      <c r="U2742">
        <f t="shared" si="214"/>
        <v>29</v>
      </c>
      <c r="W2742" s="20">
        <v>17</v>
      </c>
      <c r="X2742" s="18">
        <v>310</v>
      </c>
      <c r="Y2742" s="5">
        <v>1.0333333333333334</v>
      </c>
    </row>
    <row r="2743" spans="1:25" ht="28.5" hidden="1" x14ac:dyDescent="0.4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20">
        <v>4</v>
      </c>
      <c r="M2743" t="b">
        <v>0</v>
      </c>
      <c r="N2743" t="s">
        <v>8304</v>
      </c>
      <c r="O2743" s="5">
        <f t="shared" si="210"/>
        <v>4.3750000000000004E-3</v>
      </c>
      <c r="P2743" s="18">
        <f t="shared" si="211"/>
        <v>8.75</v>
      </c>
      <c r="Q2743" t="s">
        <v>8323</v>
      </c>
      <c r="R2743" t="s">
        <v>8359</v>
      </c>
      <c r="S2743" s="10">
        <f t="shared" si="212"/>
        <v>41911.657430555555</v>
      </c>
      <c r="T2743" s="11">
        <f t="shared" si="213"/>
        <v>41932.088194444441</v>
      </c>
      <c r="U2743">
        <f t="shared" si="214"/>
        <v>21</v>
      </c>
      <c r="W2743" s="20">
        <v>4</v>
      </c>
      <c r="X2743" s="18">
        <v>35</v>
      </c>
      <c r="Y2743" s="5">
        <v>4.3750000000000004E-3</v>
      </c>
    </row>
    <row r="2744" spans="1:25" ht="42.75" x14ac:dyDescent="0.4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20">
        <v>18</v>
      </c>
      <c r="M2744" t="b">
        <v>0</v>
      </c>
      <c r="N2744" t="s">
        <v>8304</v>
      </c>
      <c r="O2744" s="5">
        <f t="shared" si="210"/>
        <v>0.29239999999999999</v>
      </c>
      <c r="P2744" s="18">
        <f t="shared" si="211"/>
        <v>40.611111111111114</v>
      </c>
      <c r="Q2744" t="s">
        <v>8323</v>
      </c>
      <c r="R2744" t="s">
        <v>8359</v>
      </c>
      <c r="S2744" s="10">
        <f t="shared" si="212"/>
        <v>41030.719756944447</v>
      </c>
      <c r="T2744" s="11">
        <f t="shared" si="213"/>
        <v>41044.719756944447</v>
      </c>
      <c r="U2744">
        <f t="shared" si="214"/>
        <v>14</v>
      </c>
      <c r="W2744" s="20">
        <v>18</v>
      </c>
      <c r="X2744" s="18">
        <v>731</v>
      </c>
      <c r="Y2744" s="5">
        <v>0.29239999999999999</v>
      </c>
    </row>
    <row r="2745" spans="1:25" ht="57" hidden="1" x14ac:dyDescent="0.4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20">
        <v>0</v>
      </c>
      <c r="M2745" t="b">
        <v>0</v>
      </c>
      <c r="N2745" t="s">
        <v>8304</v>
      </c>
      <c r="O2745" s="5">
        <f t="shared" si="210"/>
        <v>0</v>
      </c>
      <c r="P2745" s="18" t="e">
        <f t="shared" si="211"/>
        <v>#DIV/0!</v>
      </c>
      <c r="Q2745" t="s">
        <v>8323</v>
      </c>
      <c r="R2745" t="s">
        <v>8359</v>
      </c>
      <c r="S2745" s="10">
        <f t="shared" si="212"/>
        <v>42632.328784722224</v>
      </c>
      <c r="T2745" s="11">
        <f t="shared" si="213"/>
        <v>42662.328784722224</v>
      </c>
      <c r="U2745">
        <f t="shared" si="214"/>
        <v>30</v>
      </c>
      <c r="W2745" s="20">
        <v>0</v>
      </c>
      <c r="X2745" s="18">
        <v>0</v>
      </c>
      <c r="Y2745" s="5">
        <v>0</v>
      </c>
    </row>
    <row r="2746" spans="1:25" ht="42.75" x14ac:dyDescent="0.4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20">
        <v>22</v>
      </c>
      <c r="M2746" t="b">
        <v>0</v>
      </c>
      <c r="N2746" t="s">
        <v>8304</v>
      </c>
      <c r="O2746" s="5">
        <f t="shared" si="210"/>
        <v>5.2187499999999998E-2</v>
      </c>
      <c r="P2746" s="18">
        <f t="shared" si="211"/>
        <v>37.954545454545453</v>
      </c>
      <c r="Q2746" t="s">
        <v>8323</v>
      </c>
      <c r="R2746" t="s">
        <v>8359</v>
      </c>
      <c r="S2746" s="10">
        <f t="shared" si="212"/>
        <v>40938.062476851854</v>
      </c>
      <c r="T2746" s="11">
        <f t="shared" si="213"/>
        <v>40968.062476851854</v>
      </c>
      <c r="U2746">
        <f t="shared" si="214"/>
        <v>30</v>
      </c>
      <c r="W2746" s="20">
        <v>22</v>
      </c>
      <c r="X2746" s="18">
        <v>835</v>
      </c>
      <c r="Y2746" s="5">
        <v>5.2187499999999998E-2</v>
      </c>
    </row>
    <row r="2747" spans="1:25" ht="42.75" x14ac:dyDescent="0.4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20">
        <v>49</v>
      </c>
      <c r="M2747" t="b">
        <v>0</v>
      </c>
      <c r="N2747" t="s">
        <v>8304</v>
      </c>
      <c r="O2747" s="5">
        <f t="shared" si="210"/>
        <v>0.21887499999999999</v>
      </c>
      <c r="P2747" s="18">
        <f t="shared" si="211"/>
        <v>35.734693877551024</v>
      </c>
      <c r="Q2747" t="s">
        <v>8323</v>
      </c>
      <c r="R2747" t="s">
        <v>8359</v>
      </c>
      <c r="S2747" s="10">
        <f t="shared" si="212"/>
        <v>41044.988055555557</v>
      </c>
      <c r="T2747" s="11">
        <f t="shared" si="213"/>
        <v>41104.988055555557</v>
      </c>
      <c r="U2747">
        <f t="shared" si="214"/>
        <v>60</v>
      </c>
      <c r="W2747" s="20">
        <v>49</v>
      </c>
      <c r="X2747" s="18">
        <v>1751</v>
      </c>
      <c r="Y2747" s="5">
        <v>0.21887499999999999</v>
      </c>
    </row>
    <row r="2748" spans="1:25" ht="42.75" x14ac:dyDescent="0.4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20">
        <v>19</v>
      </c>
      <c r="M2748" t="b">
        <v>0</v>
      </c>
      <c r="N2748" t="s">
        <v>8304</v>
      </c>
      <c r="O2748" s="5">
        <f t="shared" si="210"/>
        <v>0.26700000000000002</v>
      </c>
      <c r="P2748" s="18">
        <f t="shared" si="211"/>
        <v>42.157894736842103</v>
      </c>
      <c r="Q2748" t="s">
        <v>8323</v>
      </c>
      <c r="R2748" t="s">
        <v>8359</v>
      </c>
      <c r="S2748" s="10">
        <f t="shared" si="212"/>
        <v>41850.781377314815</v>
      </c>
      <c r="T2748" s="11">
        <f t="shared" si="213"/>
        <v>41880.781377314815</v>
      </c>
      <c r="U2748">
        <f t="shared" si="214"/>
        <v>30</v>
      </c>
      <c r="W2748" s="20">
        <v>19</v>
      </c>
      <c r="X2748" s="18">
        <v>801</v>
      </c>
      <c r="Y2748" s="5">
        <v>0.26700000000000002</v>
      </c>
    </row>
    <row r="2749" spans="1:25" ht="42.75" x14ac:dyDescent="0.4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20">
        <v>4</v>
      </c>
      <c r="M2749" t="b">
        <v>0</v>
      </c>
      <c r="N2749" t="s">
        <v>8304</v>
      </c>
      <c r="O2749" s="5">
        <f t="shared" si="210"/>
        <v>0.28000000000000003</v>
      </c>
      <c r="P2749" s="18">
        <f t="shared" si="211"/>
        <v>35</v>
      </c>
      <c r="Q2749" t="s">
        <v>8323</v>
      </c>
      <c r="R2749" t="s">
        <v>8359</v>
      </c>
      <c r="S2749" s="10">
        <f t="shared" si="212"/>
        <v>41044.64811342593</v>
      </c>
      <c r="T2749" s="11">
        <f t="shared" si="213"/>
        <v>41076.131944444445</v>
      </c>
      <c r="U2749">
        <f t="shared" si="214"/>
        <v>32</v>
      </c>
      <c r="W2749" s="20">
        <v>4</v>
      </c>
      <c r="X2749" s="18">
        <v>140</v>
      </c>
      <c r="Y2749" s="5">
        <v>0.28000000000000003</v>
      </c>
    </row>
    <row r="2750" spans="1:25" ht="42.75" x14ac:dyDescent="0.4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20">
        <v>4</v>
      </c>
      <c r="M2750" t="b">
        <v>0</v>
      </c>
      <c r="N2750" t="s">
        <v>8304</v>
      </c>
      <c r="O2750" s="5">
        <f t="shared" si="210"/>
        <v>1.06E-2</v>
      </c>
      <c r="P2750" s="18">
        <f t="shared" si="211"/>
        <v>13.25</v>
      </c>
      <c r="Q2750" t="s">
        <v>8323</v>
      </c>
      <c r="R2750" t="s">
        <v>8359</v>
      </c>
      <c r="S2750" s="10">
        <f t="shared" si="212"/>
        <v>42585.7106712963</v>
      </c>
      <c r="T2750" s="11">
        <f t="shared" si="213"/>
        <v>42615.7106712963</v>
      </c>
      <c r="U2750">
        <f t="shared" si="214"/>
        <v>30</v>
      </c>
      <c r="W2750" s="20">
        <v>4</v>
      </c>
      <c r="X2750" s="18">
        <v>53</v>
      </c>
      <c r="Y2750" s="5">
        <v>1.06E-2</v>
      </c>
    </row>
    <row r="2751" spans="1:25" ht="28.5" x14ac:dyDescent="0.4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20">
        <v>2</v>
      </c>
      <c r="M2751" t="b">
        <v>0</v>
      </c>
      <c r="N2751" t="s">
        <v>8304</v>
      </c>
      <c r="O2751" s="5">
        <f t="shared" si="210"/>
        <v>1.0999999999999999E-2</v>
      </c>
      <c r="P2751" s="18">
        <f t="shared" si="211"/>
        <v>55</v>
      </c>
      <c r="Q2751" t="s">
        <v>8323</v>
      </c>
      <c r="R2751" t="s">
        <v>8359</v>
      </c>
      <c r="S2751" s="10">
        <f t="shared" si="212"/>
        <v>42068.799039351856</v>
      </c>
      <c r="T2751" s="11">
        <f t="shared" si="213"/>
        <v>42098.757372685184</v>
      </c>
      <c r="U2751">
        <f t="shared" si="214"/>
        <v>30</v>
      </c>
      <c r="W2751" s="20">
        <v>2</v>
      </c>
      <c r="X2751" s="18">
        <v>110</v>
      </c>
      <c r="Y2751" s="5">
        <v>1.0999999999999999E-2</v>
      </c>
    </row>
    <row r="2752" spans="1:25" ht="42.75" hidden="1" x14ac:dyDescent="0.4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20">
        <v>0</v>
      </c>
      <c r="M2752" t="b">
        <v>0</v>
      </c>
      <c r="N2752" t="s">
        <v>8304</v>
      </c>
      <c r="O2752" s="5">
        <f t="shared" si="210"/>
        <v>0</v>
      </c>
      <c r="P2752" s="18" t="e">
        <f t="shared" si="211"/>
        <v>#DIV/0!</v>
      </c>
      <c r="Q2752" t="s">
        <v>8323</v>
      </c>
      <c r="R2752" t="s">
        <v>8359</v>
      </c>
      <c r="S2752" s="10">
        <f t="shared" si="212"/>
        <v>41078.899826388886</v>
      </c>
      <c r="T2752" s="11">
        <f t="shared" si="213"/>
        <v>41090.833333333336</v>
      </c>
      <c r="U2752">
        <f t="shared" si="214"/>
        <v>12</v>
      </c>
      <c r="W2752" s="20">
        <v>0</v>
      </c>
      <c r="X2752" s="18">
        <v>0</v>
      </c>
      <c r="Y2752" s="5">
        <v>0</v>
      </c>
    </row>
    <row r="2753" spans="1:25" ht="42.75" hidden="1" x14ac:dyDescent="0.4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20">
        <v>0</v>
      </c>
      <c r="M2753" t="b">
        <v>0</v>
      </c>
      <c r="N2753" t="s">
        <v>8304</v>
      </c>
      <c r="O2753" s="5">
        <f t="shared" si="210"/>
        <v>0</v>
      </c>
      <c r="P2753" s="18" t="e">
        <f t="shared" si="211"/>
        <v>#DIV/0!</v>
      </c>
      <c r="Q2753" t="s">
        <v>8323</v>
      </c>
      <c r="R2753" t="s">
        <v>8359</v>
      </c>
      <c r="S2753" s="10">
        <f t="shared" si="212"/>
        <v>41747.887060185189</v>
      </c>
      <c r="T2753" s="11">
        <f t="shared" si="213"/>
        <v>41807.887060185189</v>
      </c>
      <c r="U2753">
        <f t="shared" si="214"/>
        <v>60</v>
      </c>
      <c r="W2753" s="20">
        <v>0</v>
      </c>
      <c r="X2753" s="18">
        <v>0</v>
      </c>
      <c r="Y2753" s="5">
        <v>0</v>
      </c>
    </row>
    <row r="2754" spans="1:25" ht="42.75" x14ac:dyDescent="0.4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20">
        <v>14</v>
      </c>
      <c r="M2754" t="b">
        <v>0</v>
      </c>
      <c r="N2754" t="s">
        <v>8304</v>
      </c>
      <c r="O2754" s="5">
        <f t="shared" si="210"/>
        <v>0.11458333333333333</v>
      </c>
      <c r="P2754" s="18">
        <f t="shared" si="211"/>
        <v>39.285714285714285</v>
      </c>
      <c r="Q2754" t="s">
        <v>8323</v>
      </c>
      <c r="R2754" t="s">
        <v>8359</v>
      </c>
      <c r="S2754" s="10">
        <f t="shared" si="212"/>
        <v>40855.765092592592</v>
      </c>
      <c r="T2754" s="11">
        <f t="shared" si="213"/>
        <v>40895.765092592592</v>
      </c>
      <c r="U2754">
        <f t="shared" si="214"/>
        <v>40</v>
      </c>
      <c r="W2754" s="20">
        <v>14</v>
      </c>
      <c r="X2754" s="18">
        <v>550</v>
      </c>
      <c r="Y2754" s="5">
        <v>0.11458333333333333</v>
      </c>
    </row>
    <row r="2755" spans="1:25" ht="42.75" x14ac:dyDescent="0.4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20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18">
        <f t="shared" ref="P2755:P2818" si="216">E2755/L2755</f>
        <v>47.5</v>
      </c>
      <c r="Q2755" t="s">
        <v>8323</v>
      </c>
      <c r="R2755" t="s">
        <v>8359</v>
      </c>
      <c r="S2755" s="10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_xlfn.DAYS(T2755,S2755)</f>
        <v>30</v>
      </c>
      <c r="W2755" s="20">
        <v>8</v>
      </c>
      <c r="X2755" s="18">
        <v>380</v>
      </c>
      <c r="Y2755" s="5">
        <v>0.19</v>
      </c>
    </row>
    <row r="2756" spans="1:25" ht="42.75" hidden="1" x14ac:dyDescent="0.4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20">
        <v>0</v>
      </c>
      <c r="M2756" t="b">
        <v>0</v>
      </c>
      <c r="N2756" t="s">
        <v>8304</v>
      </c>
      <c r="O2756" s="5">
        <f t="shared" si="215"/>
        <v>0</v>
      </c>
      <c r="P2756" s="18" t="e">
        <f t="shared" si="216"/>
        <v>#DIV/0!</v>
      </c>
      <c r="Q2756" t="s">
        <v>8323</v>
      </c>
      <c r="R2756" t="s">
        <v>8359</v>
      </c>
      <c r="S2756" s="10">
        <f t="shared" si="217"/>
        <v>41863.636006944449</v>
      </c>
      <c r="T2756" s="11">
        <f t="shared" si="218"/>
        <v>41893.636006944449</v>
      </c>
      <c r="U2756">
        <f t="shared" si="219"/>
        <v>30</v>
      </c>
      <c r="W2756" s="20">
        <v>0</v>
      </c>
      <c r="X2756" s="18">
        <v>0</v>
      </c>
      <c r="Y2756" s="5">
        <v>0</v>
      </c>
    </row>
    <row r="2757" spans="1:25" ht="42.75" x14ac:dyDescent="0.4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20">
        <v>15</v>
      </c>
      <c r="M2757" t="b">
        <v>0</v>
      </c>
      <c r="N2757" t="s">
        <v>8304</v>
      </c>
      <c r="O2757" s="5">
        <f t="shared" si="215"/>
        <v>0.52</v>
      </c>
      <c r="P2757" s="18">
        <f t="shared" si="216"/>
        <v>17.333333333333332</v>
      </c>
      <c r="Q2757" t="s">
        <v>8323</v>
      </c>
      <c r="R2757" t="s">
        <v>8359</v>
      </c>
      <c r="S2757" s="10">
        <f t="shared" si="217"/>
        <v>42072.790821759263</v>
      </c>
      <c r="T2757" s="11">
        <f t="shared" si="218"/>
        <v>42102.790821759263</v>
      </c>
      <c r="U2757">
        <f t="shared" si="219"/>
        <v>30</v>
      </c>
      <c r="W2757" s="20">
        <v>15</v>
      </c>
      <c r="X2757" s="18">
        <v>260</v>
      </c>
      <c r="Y2757" s="5">
        <v>0.52</v>
      </c>
    </row>
    <row r="2758" spans="1:25" ht="42.75" x14ac:dyDescent="0.4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20">
        <v>33</v>
      </c>
      <c r="M2758" t="b">
        <v>0</v>
      </c>
      <c r="N2758" t="s">
        <v>8304</v>
      </c>
      <c r="O2758" s="5">
        <f t="shared" si="215"/>
        <v>0.1048</v>
      </c>
      <c r="P2758" s="18">
        <f t="shared" si="216"/>
        <v>31.757575757575758</v>
      </c>
      <c r="Q2758" t="s">
        <v>8323</v>
      </c>
      <c r="R2758" t="s">
        <v>8359</v>
      </c>
      <c r="S2758" s="10">
        <f t="shared" si="217"/>
        <v>41620.90047453704</v>
      </c>
      <c r="T2758" s="11">
        <f t="shared" si="218"/>
        <v>41650.90047453704</v>
      </c>
      <c r="U2758">
        <f t="shared" si="219"/>
        <v>30</v>
      </c>
      <c r="W2758" s="20">
        <v>33</v>
      </c>
      <c r="X2758" s="18">
        <v>1048</v>
      </c>
      <c r="Y2758" s="5">
        <v>0.1048</v>
      </c>
    </row>
    <row r="2759" spans="1:25" ht="28.5" hidden="1" x14ac:dyDescent="0.4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20">
        <v>2</v>
      </c>
      <c r="M2759" t="b">
        <v>0</v>
      </c>
      <c r="N2759" t="s">
        <v>8304</v>
      </c>
      <c r="O2759" s="5">
        <f t="shared" si="215"/>
        <v>6.6666666666666671E-3</v>
      </c>
      <c r="P2759" s="18">
        <f t="shared" si="216"/>
        <v>5</v>
      </c>
      <c r="Q2759" t="s">
        <v>8323</v>
      </c>
      <c r="R2759" t="s">
        <v>8359</v>
      </c>
      <c r="S2759" s="10">
        <f t="shared" si="217"/>
        <v>42573.65662037037</v>
      </c>
      <c r="T2759" s="11">
        <f t="shared" si="218"/>
        <v>42588.65662037037</v>
      </c>
      <c r="U2759">
        <f t="shared" si="219"/>
        <v>15</v>
      </c>
      <c r="W2759" s="20">
        <v>2</v>
      </c>
      <c r="X2759" s="18">
        <v>10</v>
      </c>
      <c r="Y2759" s="5">
        <v>6.6666666666666671E-3</v>
      </c>
    </row>
    <row r="2760" spans="1:25" ht="57" x14ac:dyDescent="0.4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20">
        <v>6</v>
      </c>
      <c r="M2760" t="b">
        <v>0</v>
      </c>
      <c r="N2760" t="s">
        <v>8304</v>
      </c>
      <c r="O2760" s="5">
        <f t="shared" si="215"/>
        <v>0.11700000000000001</v>
      </c>
      <c r="P2760" s="18">
        <f t="shared" si="216"/>
        <v>39</v>
      </c>
      <c r="Q2760" t="s">
        <v>8323</v>
      </c>
      <c r="R2760" t="s">
        <v>8359</v>
      </c>
      <c r="S2760" s="10">
        <f t="shared" si="217"/>
        <v>42639.441932870366</v>
      </c>
      <c r="T2760" s="11">
        <f t="shared" si="218"/>
        <v>42653.441932870366</v>
      </c>
      <c r="U2760">
        <f t="shared" si="219"/>
        <v>14</v>
      </c>
      <c r="W2760" s="20">
        <v>6</v>
      </c>
      <c r="X2760" s="18">
        <v>234</v>
      </c>
      <c r="Y2760" s="5">
        <v>0.11700000000000001</v>
      </c>
    </row>
    <row r="2761" spans="1:25" ht="42.75" x14ac:dyDescent="0.4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20">
        <v>2</v>
      </c>
      <c r="M2761" t="b">
        <v>0</v>
      </c>
      <c r="N2761" t="s">
        <v>8304</v>
      </c>
      <c r="O2761" s="5">
        <f t="shared" si="215"/>
        <v>0.105</v>
      </c>
      <c r="P2761" s="18">
        <f t="shared" si="216"/>
        <v>52.5</v>
      </c>
      <c r="Q2761" t="s">
        <v>8323</v>
      </c>
      <c r="R2761" t="s">
        <v>8359</v>
      </c>
      <c r="S2761" s="10">
        <f t="shared" si="217"/>
        <v>42524.36650462963</v>
      </c>
      <c r="T2761" s="11">
        <f t="shared" si="218"/>
        <v>42567.36650462963</v>
      </c>
      <c r="U2761">
        <f t="shared" si="219"/>
        <v>43</v>
      </c>
      <c r="W2761" s="20">
        <v>2</v>
      </c>
      <c r="X2761" s="18">
        <v>105</v>
      </c>
      <c r="Y2761" s="5">
        <v>0.105</v>
      </c>
    </row>
    <row r="2762" spans="1:25" ht="42.75" hidden="1" x14ac:dyDescent="0.4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20">
        <v>0</v>
      </c>
      <c r="M2762" t="b">
        <v>0</v>
      </c>
      <c r="N2762" t="s">
        <v>8304</v>
      </c>
      <c r="O2762" s="5">
        <f t="shared" si="215"/>
        <v>0</v>
      </c>
      <c r="P2762" s="18" t="e">
        <f t="shared" si="216"/>
        <v>#DIV/0!</v>
      </c>
      <c r="Q2762" t="s">
        <v>8323</v>
      </c>
      <c r="R2762" t="s">
        <v>8359</v>
      </c>
      <c r="S2762" s="10">
        <f t="shared" si="217"/>
        <v>41415.461319444446</v>
      </c>
      <c r="T2762" s="11">
        <f t="shared" si="218"/>
        <v>41445.461319444446</v>
      </c>
      <c r="U2762">
        <f t="shared" si="219"/>
        <v>30</v>
      </c>
      <c r="W2762" s="20">
        <v>0</v>
      </c>
      <c r="X2762" s="18">
        <v>0</v>
      </c>
      <c r="Y2762" s="5">
        <v>0</v>
      </c>
    </row>
    <row r="2763" spans="1:25" ht="28.5" hidden="1" x14ac:dyDescent="0.4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20">
        <v>4</v>
      </c>
      <c r="M2763" t="b">
        <v>0</v>
      </c>
      <c r="N2763" t="s">
        <v>8304</v>
      </c>
      <c r="O2763" s="5">
        <f t="shared" si="215"/>
        <v>7.1999999999999998E-3</v>
      </c>
      <c r="P2763" s="18">
        <f t="shared" si="216"/>
        <v>9</v>
      </c>
      <c r="Q2763" t="s">
        <v>8323</v>
      </c>
      <c r="R2763" t="s">
        <v>8359</v>
      </c>
      <c r="S2763" s="10">
        <f t="shared" si="217"/>
        <v>41247.063576388886</v>
      </c>
      <c r="T2763" s="11">
        <f t="shared" si="218"/>
        <v>41277.063576388886</v>
      </c>
      <c r="U2763">
        <f t="shared" si="219"/>
        <v>30</v>
      </c>
      <c r="W2763" s="20">
        <v>4</v>
      </c>
      <c r="X2763" s="18">
        <v>36</v>
      </c>
      <c r="Y2763" s="5">
        <v>7.1999999999999998E-3</v>
      </c>
    </row>
    <row r="2764" spans="1:25" ht="42.75" hidden="1" x14ac:dyDescent="0.4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20">
        <v>1</v>
      </c>
      <c r="M2764" t="b">
        <v>0</v>
      </c>
      <c r="N2764" t="s">
        <v>8304</v>
      </c>
      <c r="O2764" s="5">
        <f t="shared" si="215"/>
        <v>7.6923076923076927E-3</v>
      </c>
      <c r="P2764" s="18">
        <f t="shared" si="216"/>
        <v>25</v>
      </c>
      <c r="Q2764" t="s">
        <v>8323</v>
      </c>
      <c r="R2764" t="s">
        <v>8359</v>
      </c>
      <c r="S2764" s="10">
        <f t="shared" si="217"/>
        <v>40927.036979166667</v>
      </c>
      <c r="T2764" s="11">
        <f t="shared" si="218"/>
        <v>40986.995312500003</v>
      </c>
      <c r="U2764">
        <f t="shared" si="219"/>
        <v>59</v>
      </c>
      <c r="W2764" s="20">
        <v>1</v>
      </c>
      <c r="X2764" s="18">
        <v>25</v>
      </c>
      <c r="Y2764" s="5">
        <v>7.6923076923076927E-3</v>
      </c>
    </row>
    <row r="2765" spans="1:25" ht="28.5" hidden="1" x14ac:dyDescent="0.4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20">
        <v>3</v>
      </c>
      <c r="M2765" t="b">
        <v>0</v>
      </c>
      <c r="N2765" t="s">
        <v>8304</v>
      </c>
      <c r="O2765" s="5">
        <f t="shared" si="215"/>
        <v>2.2842639593908631E-3</v>
      </c>
      <c r="P2765" s="18">
        <f t="shared" si="216"/>
        <v>30</v>
      </c>
      <c r="Q2765" t="s">
        <v>8323</v>
      </c>
      <c r="R2765" t="s">
        <v>8359</v>
      </c>
      <c r="S2765" s="10">
        <f t="shared" si="217"/>
        <v>41373.579675925925</v>
      </c>
      <c r="T2765" s="11">
        <f t="shared" si="218"/>
        <v>41418.579675925925</v>
      </c>
      <c r="U2765">
        <f t="shared" si="219"/>
        <v>45</v>
      </c>
      <c r="W2765" s="20">
        <v>3</v>
      </c>
      <c r="X2765" s="18">
        <v>90</v>
      </c>
      <c r="Y2765" s="5">
        <v>2.2842639593908631E-3</v>
      </c>
    </row>
    <row r="2766" spans="1:25" ht="42.75" x14ac:dyDescent="0.4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20">
        <v>4</v>
      </c>
      <c r="M2766" t="b">
        <v>0</v>
      </c>
      <c r="N2766" t="s">
        <v>8304</v>
      </c>
      <c r="O2766" s="5">
        <f t="shared" si="215"/>
        <v>1.125E-2</v>
      </c>
      <c r="P2766" s="18">
        <f t="shared" si="216"/>
        <v>11.25</v>
      </c>
      <c r="Q2766" t="s">
        <v>8323</v>
      </c>
      <c r="R2766" t="s">
        <v>8359</v>
      </c>
      <c r="S2766" s="10">
        <f t="shared" si="217"/>
        <v>41030.292025462964</v>
      </c>
      <c r="T2766" s="11">
        <f t="shared" si="218"/>
        <v>41059.791666666664</v>
      </c>
      <c r="U2766">
        <f t="shared" si="219"/>
        <v>29</v>
      </c>
      <c r="W2766" s="20">
        <v>4</v>
      </c>
      <c r="X2766" s="18">
        <v>45</v>
      </c>
      <c r="Y2766" s="5">
        <v>1.125E-2</v>
      </c>
    </row>
    <row r="2767" spans="1:25" ht="42.75" hidden="1" x14ac:dyDescent="0.4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20">
        <v>0</v>
      </c>
      <c r="M2767" t="b">
        <v>0</v>
      </c>
      <c r="N2767" t="s">
        <v>8304</v>
      </c>
      <c r="O2767" s="5">
        <f t="shared" si="215"/>
        <v>0</v>
      </c>
      <c r="P2767" s="18" t="e">
        <f t="shared" si="216"/>
        <v>#DIV/0!</v>
      </c>
      <c r="Q2767" t="s">
        <v>8323</v>
      </c>
      <c r="R2767" t="s">
        <v>8359</v>
      </c>
      <c r="S2767" s="10">
        <f t="shared" si="217"/>
        <v>41194.579027777778</v>
      </c>
      <c r="T2767" s="11">
        <f t="shared" si="218"/>
        <v>41210.579027777778</v>
      </c>
      <c r="U2767">
        <f t="shared" si="219"/>
        <v>16</v>
      </c>
      <c r="W2767" s="20">
        <v>0</v>
      </c>
      <c r="X2767" s="18">
        <v>0</v>
      </c>
      <c r="Y2767" s="5">
        <v>0</v>
      </c>
    </row>
    <row r="2768" spans="1:25" ht="42.75" x14ac:dyDescent="0.4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20">
        <v>4</v>
      </c>
      <c r="M2768" t="b">
        <v>0</v>
      </c>
      <c r="N2768" t="s">
        <v>8304</v>
      </c>
      <c r="O2768" s="5">
        <f t="shared" si="215"/>
        <v>0.02</v>
      </c>
      <c r="P2768" s="18">
        <f t="shared" si="216"/>
        <v>25</v>
      </c>
      <c r="Q2768" t="s">
        <v>8323</v>
      </c>
      <c r="R2768" t="s">
        <v>8359</v>
      </c>
      <c r="S2768" s="10">
        <f t="shared" si="217"/>
        <v>40736.668032407404</v>
      </c>
      <c r="T2768" s="11">
        <f t="shared" si="218"/>
        <v>40766.668032407404</v>
      </c>
      <c r="U2768">
        <f t="shared" si="219"/>
        <v>30</v>
      </c>
      <c r="W2768" s="20">
        <v>4</v>
      </c>
      <c r="X2768" s="18">
        <v>100</v>
      </c>
      <c r="Y2768" s="5">
        <v>0.02</v>
      </c>
    </row>
    <row r="2769" spans="1:25" ht="42.75" hidden="1" x14ac:dyDescent="0.4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20">
        <v>3</v>
      </c>
      <c r="M2769" t="b">
        <v>0</v>
      </c>
      <c r="N2769" t="s">
        <v>8304</v>
      </c>
      <c r="O2769" s="5">
        <f t="shared" si="215"/>
        <v>8.5000000000000006E-3</v>
      </c>
      <c r="P2769" s="18">
        <f t="shared" si="216"/>
        <v>11.333333333333334</v>
      </c>
      <c r="Q2769" t="s">
        <v>8323</v>
      </c>
      <c r="R2769" t="s">
        <v>8359</v>
      </c>
      <c r="S2769" s="10">
        <f t="shared" si="217"/>
        <v>42172.958912037036</v>
      </c>
      <c r="T2769" s="11">
        <f t="shared" si="218"/>
        <v>42232.958912037036</v>
      </c>
      <c r="U2769">
        <f t="shared" si="219"/>
        <v>60</v>
      </c>
      <c r="W2769" s="20">
        <v>3</v>
      </c>
      <c r="X2769" s="18">
        <v>34</v>
      </c>
      <c r="Y2769" s="5">
        <v>8.5000000000000006E-3</v>
      </c>
    </row>
    <row r="2770" spans="1:25" ht="42.75" x14ac:dyDescent="0.4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20">
        <v>34</v>
      </c>
      <c r="M2770" t="b">
        <v>0</v>
      </c>
      <c r="N2770" t="s">
        <v>8304</v>
      </c>
      <c r="O2770" s="5">
        <f t="shared" si="215"/>
        <v>0.14314285714285716</v>
      </c>
      <c r="P2770" s="18">
        <f t="shared" si="216"/>
        <v>29.470588235294116</v>
      </c>
      <c r="Q2770" t="s">
        <v>8323</v>
      </c>
      <c r="R2770" t="s">
        <v>8359</v>
      </c>
      <c r="S2770" s="10">
        <f t="shared" si="217"/>
        <v>40967.614849537036</v>
      </c>
      <c r="T2770" s="11">
        <f t="shared" si="218"/>
        <v>40997.573182870372</v>
      </c>
      <c r="U2770">
        <f t="shared" si="219"/>
        <v>30</v>
      </c>
      <c r="W2770" s="20">
        <v>34</v>
      </c>
      <c r="X2770" s="18">
        <v>1002</v>
      </c>
      <c r="Y2770" s="5">
        <v>0.14314285714285716</v>
      </c>
    </row>
    <row r="2771" spans="1:25" ht="42.75" hidden="1" x14ac:dyDescent="0.4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20">
        <v>2</v>
      </c>
      <c r="M2771" t="b">
        <v>0</v>
      </c>
      <c r="N2771" t="s">
        <v>8304</v>
      </c>
      <c r="O2771" s="5">
        <f t="shared" si="215"/>
        <v>2.5000000000000001E-3</v>
      </c>
      <c r="P2771" s="18">
        <f t="shared" si="216"/>
        <v>1</v>
      </c>
      <c r="Q2771" t="s">
        <v>8323</v>
      </c>
      <c r="R2771" t="s">
        <v>8359</v>
      </c>
      <c r="S2771" s="10">
        <f t="shared" si="217"/>
        <v>41745.826273148145</v>
      </c>
      <c r="T2771" s="11">
        <f t="shared" si="218"/>
        <v>41795.826273148145</v>
      </c>
      <c r="U2771">
        <f t="shared" si="219"/>
        <v>50</v>
      </c>
      <c r="W2771" s="20">
        <v>2</v>
      </c>
      <c r="X2771" s="18">
        <v>2</v>
      </c>
      <c r="Y2771" s="5">
        <v>2.5000000000000001E-3</v>
      </c>
    </row>
    <row r="2772" spans="1:25" ht="42.75" x14ac:dyDescent="0.4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20">
        <v>33</v>
      </c>
      <c r="M2772" t="b">
        <v>0</v>
      </c>
      <c r="N2772" t="s">
        <v>8304</v>
      </c>
      <c r="O2772" s="5">
        <f t="shared" si="215"/>
        <v>0.1041125</v>
      </c>
      <c r="P2772" s="18">
        <f t="shared" si="216"/>
        <v>63.098484848484851</v>
      </c>
      <c r="Q2772" t="s">
        <v>8323</v>
      </c>
      <c r="R2772" t="s">
        <v>8359</v>
      </c>
      <c r="S2772" s="10">
        <f t="shared" si="217"/>
        <v>41686.705208333333</v>
      </c>
      <c r="T2772" s="11">
        <f t="shared" si="218"/>
        <v>41716.663541666669</v>
      </c>
      <c r="U2772">
        <f t="shared" si="219"/>
        <v>30</v>
      </c>
      <c r="W2772" s="20">
        <v>33</v>
      </c>
      <c r="X2772" s="18">
        <v>2082.25</v>
      </c>
      <c r="Y2772" s="5">
        <v>0.1041125</v>
      </c>
    </row>
    <row r="2773" spans="1:25" ht="42.75" hidden="1" x14ac:dyDescent="0.4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20">
        <v>0</v>
      </c>
      <c r="M2773" t="b">
        <v>0</v>
      </c>
      <c r="N2773" t="s">
        <v>8304</v>
      </c>
      <c r="O2773" s="5">
        <f t="shared" si="215"/>
        <v>0</v>
      </c>
      <c r="P2773" s="18" t="e">
        <f t="shared" si="216"/>
        <v>#DIV/0!</v>
      </c>
      <c r="Q2773" t="s">
        <v>8323</v>
      </c>
      <c r="R2773" t="s">
        <v>8359</v>
      </c>
      <c r="S2773" s="10">
        <f t="shared" si="217"/>
        <v>41257.531712962962</v>
      </c>
      <c r="T2773" s="11">
        <f t="shared" si="218"/>
        <v>41306.708333333336</v>
      </c>
      <c r="U2773">
        <f t="shared" si="219"/>
        <v>49</v>
      </c>
      <c r="W2773" s="20">
        <v>0</v>
      </c>
      <c r="X2773" s="18">
        <v>0</v>
      </c>
      <c r="Y2773" s="5">
        <v>0</v>
      </c>
    </row>
    <row r="2774" spans="1:25" ht="42.75" hidden="1" x14ac:dyDescent="0.4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20">
        <v>0</v>
      </c>
      <c r="M2774" t="b">
        <v>0</v>
      </c>
      <c r="N2774" t="s">
        <v>8304</v>
      </c>
      <c r="O2774" s="5">
        <f t="shared" si="215"/>
        <v>0</v>
      </c>
      <c r="P2774" s="18" t="e">
        <f t="shared" si="216"/>
        <v>#DIV/0!</v>
      </c>
      <c r="Q2774" t="s">
        <v>8323</v>
      </c>
      <c r="R2774" t="s">
        <v>8359</v>
      </c>
      <c r="S2774" s="10">
        <f t="shared" si="217"/>
        <v>41537.869143518517</v>
      </c>
      <c r="T2774" s="11">
        <f t="shared" si="218"/>
        <v>41552.869143518517</v>
      </c>
      <c r="U2774">
        <f t="shared" si="219"/>
        <v>15</v>
      </c>
      <c r="W2774" s="20">
        <v>0</v>
      </c>
      <c r="X2774" s="18">
        <v>0</v>
      </c>
      <c r="Y2774" s="5">
        <v>0</v>
      </c>
    </row>
    <row r="2775" spans="1:25" ht="42.75" hidden="1" x14ac:dyDescent="0.4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20">
        <v>1</v>
      </c>
      <c r="M2775" t="b">
        <v>0</v>
      </c>
      <c r="N2775" t="s">
        <v>8304</v>
      </c>
      <c r="O2775" s="5">
        <f t="shared" si="215"/>
        <v>1.8867924528301887E-3</v>
      </c>
      <c r="P2775" s="18">
        <f t="shared" si="216"/>
        <v>1</v>
      </c>
      <c r="Q2775" t="s">
        <v>8323</v>
      </c>
      <c r="R2775" t="s">
        <v>8359</v>
      </c>
      <c r="S2775" s="10">
        <f t="shared" si="217"/>
        <v>42474.86482638889</v>
      </c>
      <c r="T2775" s="11">
        <f t="shared" si="218"/>
        <v>42484.86482638889</v>
      </c>
      <c r="U2775">
        <f t="shared" si="219"/>
        <v>10</v>
      </c>
      <c r="W2775" s="20">
        <v>1</v>
      </c>
      <c r="X2775" s="18">
        <v>1</v>
      </c>
      <c r="Y2775" s="5">
        <v>1.8867924528301887E-3</v>
      </c>
    </row>
    <row r="2776" spans="1:25" ht="42.75" x14ac:dyDescent="0.4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20">
        <v>13</v>
      </c>
      <c r="M2776" t="b">
        <v>0</v>
      </c>
      <c r="N2776" t="s">
        <v>8304</v>
      </c>
      <c r="O2776" s="5">
        <f t="shared" si="215"/>
        <v>0.14249999999999999</v>
      </c>
      <c r="P2776" s="18">
        <f t="shared" si="216"/>
        <v>43.846153846153847</v>
      </c>
      <c r="Q2776" t="s">
        <v>8323</v>
      </c>
      <c r="R2776" t="s">
        <v>8359</v>
      </c>
      <c r="S2776" s="10">
        <f t="shared" si="217"/>
        <v>41311.126481481479</v>
      </c>
      <c r="T2776" s="11">
        <f t="shared" si="218"/>
        <v>41341.126481481479</v>
      </c>
      <c r="U2776">
        <f t="shared" si="219"/>
        <v>30</v>
      </c>
      <c r="W2776" s="20">
        <v>13</v>
      </c>
      <c r="X2776" s="18">
        <v>570</v>
      </c>
      <c r="Y2776" s="5">
        <v>0.14249999999999999</v>
      </c>
    </row>
    <row r="2777" spans="1:25" ht="42.75" x14ac:dyDescent="0.4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20">
        <v>2</v>
      </c>
      <c r="M2777" t="b">
        <v>0</v>
      </c>
      <c r="N2777" t="s">
        <v>8304</v>
      </c>
      <c r="O2777" s="5">
        <f t="shared" si="215"/>
        <v>0.03</v>
      </c>
      <c r="P2777" s="18">
        <f t="shared" si="216"/>
        <v>75</v>
      </c>
      <c r="Q2777" t="s">
        <v>8323</v>
      </c>
      <c r="R2777" t="s">
        <v>8359</v>
      </c>
      <c r="S2777" s="10">
        <f t="shared" si="217"/>
        <v>40863.013356481482</v>
      </c>
      <c r="T2777" s="11">
        <f t="shared" si="218"/>
        <v>40893.013356481482</v>
      </c>
      <c r="U2777">
        <f t="shared" si="219"/>
        <v>30</v>
      </c>
      <c r="W2777" s="20">
        <v>2</v>
      </c>
      <c r="X2777" s="18">
        <v>150</v>
      </c>
      <c r="Y2777" s="5">
        <v>0.03</v>
      </c>
    </row>
    <row r="2778" spans="1:25" ht="57" x14ac:dyDescent="0.4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20">
        <v>36</v>
      </c>
      <c r="M2778" t="b">
        <v>0</v>
      </c>
      <c r="N2778" t="s">
        <v>8304</v>
      </c>
      <c r="O2778" s="5">
        <f t="shared" si="215"/>
        <v>7.8809523809523815E-2</v>
      </c>
      <c r="P2778" s="18">
        <f t="shared" si="216"/>
        <v>45.972222222222221</v>
      </c>
      <c r="Q2778" t="s">
        <v>8323</v>
      </c>
      <c r="R2778" t="s">
        <v>8359</v>
      </c>
      <c r="S2778" s="10">
        <f t="shared" si="217"/>
        <v>42136.297175925924</v>
      </c>
      <c r="T2778" s="11">
        <f t="shared" si="218"/>
        <v>42167.297175925924</v>
      </c>
      <c r="U2778">
        <f t="shared" si="219"/>
        <v>31</v>
      </c>
      <c r="W2778" s="20">
        <v>36</v>
      </c>
      <c r="X2778" s="18">
        <v>1655</v>
      </c>
      <c r="Y2778" s="5">
        <v>7.8809523809523815E-2</v>
      </c>
    </row>
    <row r="2779" spans="1:25" ht="42.75" hidden="1" x14ac:dyDescent="0.4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20">
        <v>1</v>
      </c>
      <c r="M2779" t="b">
        <v>0</v>
      </c>
      <c r="N2779" t="s">
        <v>8304</v>
      </c>
      <c r="O2779" s="5">
        <f t="shared" si="215"/>
        <v>3.3333333333333335E-3</v>
      </c>
      <c r="P2779" s="18">
        <f t="shared" si="216"/>
        <v>10</v>
      </c>
      <c r="Q2779" t="s">
        <v>8323</v>
      </c>
      <c r="R2779" t="s">
        <v>8359</v>
      </c>
      <c r="S2779" s="10">
        <f t="shared" si="217"/>
        <v>42172.669027777782</v>
      </c>
      <c r="T2779" s="11">
        <f t="shared" si="218"/>
        <v>42202.669027777782</v>
      </c>
      <c r="U2779">
        <f t="shared" si="219"/>
        <v>30</v>
      </c>
      <c r="W2779" s="20">
        <v>1</v>
      </c>
      <c r="X2779" s="18">
        <v>10</v>
      </c>
      <c r="Y2779" s="5">
        <v>3.3333333333333335E-3</v>
      </c>
    </row>
    <row r="2780" spans="1:25" ht="57" x14ac:dyDescent="0.4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20">
        <v>15</v>
      </c>
      <c r="M2780" t="b">
        <v>0</v>
      </c>
      <c r="N2780" t="s">
        <v>8304</v>
      </c>
      <c r="O2780" s="5">
        <f t="shared" si="215"/>
        <v>0.25545454545454543</v>
      </c>
      <c r="P2780" s="18">
        <f t="shared" si="216"/>
        <v>93.666666666666671</v>
      </c>
      <c r="Q2780" t="s">
        <v>8323</v>
      </c>
      <c r="R2780" t="s">
        <v>8359</v>
      </c>
      <c r="S2780" s="10">
        <f t="shared" si="217"/>
        <v>41846.978078703702</v>
      </c>
      <c r="T2780" s="11">
        <f t="shared" si="218"/>
        <v>41876.978078703702</v>
      </c>
      <c r="U2780">
        <f t="shared" si="219"/>
        <v>30</v>
      </c>
      <c r="W2780" s="20">
        <v>15</v>
      </c>
      <c r="X2780" s="18">
        <v>1405</v>
      </c>
      <c r="Y2780" s="5">
        <v>0.25545454545454543</v>
      </c>
    </row>
    <row r="2781" spans="1:25" ht="42.75" x14ac:dyDescent="0.4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20">
        <v>1</v>
      </c>
      <c r="M2781" t="b">
        <v>0</v>
      </c>
      <c r="N2781" t="s">
        <v>8304</v>
      </c>
      <c r="O2781" s="5">
        <f t="shared" si="215"/>
        <v>2.12E-2</v>
      </c>
      <c r="P2781" s="18">
        <f t="shared" si="216"/>
        <v>53</v>
      </c>
      <c r="Q2781" t="s">
        <v>8323</v>
      </c>
      <c r="R2781" t="s">
        <v>8359</v>
      </c>
      <c r="S2781" s="10">
        <f t="shared" si="217"/>
        <v>42300.585891203707</v>
      </c>
      <c r="T2781" s="11">
        <f t="shared" si="218"/>
        <v>42330.627557870372</v>
      </c>
      <c r="U2781">
        <f t="shared" si="219"/>
        <v>30</v>
      </c>
      <c r="W2781" s="20">
        <v>1</v>
      </c>
      <c r="X2781" s="18">
        <v>53</v>
      </c>
      <c r="Y2781" s="5">
        <v>2.12E-2</v>
      </c>
    </row>
    <row r="2782" spans="1:25" ht="28.5" hidden="1" x14ac:dyDescent="0.4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20">
        <v>0</v>
      </c>
      <c r="M2782" t="b">
        <v>0</v>
      </c>
      <c r="N2782" t="s">
        <v>8304</v>
      </c>
      <c r="O2782" s="5">
        <f t="shared" si="215"/>
        <v>0</v>
      </c>
      <c r="P2782" s="18" t="e">
        <f t="shared" si="216"/>
        <v>#DIV/0!</v>
      </c>
      <c r="Q2782" t="s">
        <v>8323</v>
      </c>
      <c r="R2782" t="s">
        <v>8359</v>
      </c>
      <c r="S2782" s="10">
        <f t="shared" si="217"/>
        <v>42774.447777777779</v>
      </c>
      <c r="T2782" s="11">
        <f t="shared" si="218"/>
        <v>42804.447777777779</v>
      </c>
      <c r="U2782">
        <f t="shared" si="219"/>
        <v>30</v>
      </c>
      <c r="W2782" s="20">
        <v>0</v>
      </c>
      <c r="X2782" s="18">
        <v>0</v>
      </c>
      <c r="Y2782" s="5">
        <v>0</v>
      </c>
    </row>
    <row r="2783" spans="1:25" ht="42.75" x14ac:dyDescent="0.4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20">
        <v>28</v>
      </c>
      <c r="M2783" t="b">
        <v>1</v>
      </c>
      <c r="N2783" t="s">
        <v>8271</v>
      </c>
      <c r="O2783" s="5">
        <f t="shared" si="215"/>
        <v>1.0528</v>
      </c>
      <c r="P2783" s="18">
        <f t="shared" si="216"/>
        <v>47</v>
      </c>
      <c r="Q2783" t="s">
        <v>8318</v>
      </c>
      <c r="R2783" t="s">
        <v>8319</v>
      </c>
      <c r="S2783" s="10">
        <f t="shared" si="217"/>
        <v>42018.94159722222</v>
      </c>
      <c r="T2783" s="11">
        <f t="shared" si="218"/>
        <v>42047.291666666672</v>
      </c>
      <c r="U2783">
        <f t="shared" si="219"/>
        <v>29</v>
      </c>
      <c r="W2783" s="20">
        <v>28</v>
      </c>
      <c r="X2783" s="18">
        <v>1316</v>
      </c>
      <c r="Y2783" s="5">
        <v>1.0528</v>
      </c>
    </row>
    <row r="2784" spans="1:25" ht="28.5" x14ac:dyDescent="0.4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20">
        <v>18</v>
      </c>
      <c r="M2784" t="b">
        <v>1</v>
      </c>
      <c r="N2784" t="s">
        <v>8271</v>
      </c>
      <c r="O2784" s="5">
        <f t="shared" si="215"/>
        <v>1.2</v>
      </c>
      <c r="P2784" s="18">
        <f t="shared" si="216"/>
        <v>66.666666666666671</v>
      </c>
      <c r="Q2784" t="s">
        <v>8318</v>
      </c>
      <c r="R2784" t="s">
        <v>8319</v>
      </c>
      <c r="S2784" s="10">
        <f t="shared" si="217"/>
        <v>42026.924976851849</v>
      </c>
      <c r="T2784" s="11">
        <f t="shared" si="218"/>
        <v>42052.207638888889</v>
      </c>
      <c r="U2784">
        <f t="shared" si="219"/>
        <v>26</v>
      </c>
      <c r="W2784" s="20">
        <v>18</v>
      </c>
      <c r="X2784" s="18">
        <v>1200</v>
      </c>
      <c r="Y2784" s="5">
        <v>1.2</v>
      </c>
    </row>
    <row r="2785" spans="1:25" ht="42.75" x14ac:dyDescent="0.4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20">
        <v>61</v>
      </c>
      <c r="M2785" t="b">
        <v>1</v>
      </c>
      <c r="N2785" t="s">
        <v>8271</v>
      </c>
      <c r="O2785" s="5">
        <f t="shared" si="215"/>
        <v>1.145</v>
      </c>
      <c r="P2785" s="18">
        <f t="shared" si="216"/>
        <v>18.770491803278688</v>
      </c>
      <c r="Q2785" t="s">
        <v>8318</v>
      </c>
      <c r="R2785" t="s">
        <v>8319</v>
      </c>
      <c r="S2785" s="10">
        <f t="shared" si="217"/>
        <v>42103.535254629634</v>
      </c>
      <c r="T2785" s="11">
        <f t="shared" si="218"/>
        <v>42117.535254629634</v>
      </c>
      <c r="U2785">
        <f t="shared" si="219"/>
        <v>14</v>
      </c>
      <c r="W2785" s="20">
        <v>61</v>
      </c>
      <c r="X2785" s="18">
        <v>1145</v>
      </c>
      <c r="Y2785" s="5">
        <v>1.145</v>
      </c>
    </row>
    <row r="2786" spans="1:25" ht="42.75" x14ac:dyDescent="0.4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20">
        <v>108</v>
      </c>
      <c r="M2786" t="b">
        <v>1</v>
      </c>
      <c r="N2786" t="s">
        <v>8271</v>
      </c>
      <c r="O2786" s="5">
        <f t="shared" si="215"/>
        <v>1.19</v>
      </c>
      <c r="P2786" s="18">
        <f t="shared" si="216"/>
        <v>66.111111111111114</v>
      </c>
      <c r="Q2786" t="s">
        <v>8318</v>
      </c>
      <c r="R2786" t="s">
        <v>8319</v>
      </c>
      <c r="S2786" s="10">
        <f t="shared" si="217"/>
        <v>41920.787534722222</v>
      </c>
      <c r="T2786" s="11">
        <f t="shared" si="218"/>
        <v>41941.787534722222</v>
      </c>
      <c r="U2786">
        <f t="shared" si="219"/>
        <v>21</v>
      </c>
      <c r="W2786" s="20">
        <v>108</v>
      </c>
      <c r="X2786" s="18">
        <v>7140</v>
      </c>
      <c r="Y2786" s="5">
        <v>1.19</v>
      </c>
    </row>
    <row r="2787" spans="1:25" ht="42.75" x14ac:dyDescent="0.4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20">
        <v>142</v>
      </c>
      <c r="M2787" t="b">
        <v>1</v>
      </c>
      <c r="N2787" t="s">
        <v>8271</v>
      </c>
      <c r="O2787" s="5">
        <f t="shared" si="215"/>
        <v>1.0468</v>
      </c>
      <c r="P2787" s="18">
        <f t="shared" si="216"/>
        <v>36.859154929577464</v>
      </c>
      <c r="Q2787" t="s">
        <v>8318</v>
      </c>
      <c r="R2787" t="s">
        <v>8319</v>
      </c>
      <c r="S2787" s="10">
        <f t="shared" si="217"/>
        <v>42558.189432870371</v>
      </c>
      <c r="T2787" s="11">
        <f t="shared" si="218"/>
        <v>42587.875</v>
      </c>
      <c r="U2787">
        <f t="shared" si="219"/>
        <v>29</v>
      </c>
      <c r="W2787" s="20">
        <v>142</v>
      </c>
      <c r="X2787" s="18">
        <v>5234</v>
      </c>
      <c r="Y2787" s="5">
        <v>1.0468</v>
      </c>
    </row>
    <row r="2788" spans="1:25" ht="28.5" x14ac:dyDescent="0.4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20">
        <v>74</v>
      </c>
      <c r="M2788" t="b">
        <v>1</v>
      </c>
      <c r="N2788" t="s">
        <v>8271</v>
      </c>
      <c r="O2788" s="5">
        <f t="shared" si="215"/>
        <v>1.1783999999999999</v>
      </c>
      <c r="P2788" s="18">
        <f t="shared" si="216"/>
        <v>39.810810810810814</v>
      </c>
      <c r="Q2788" t="s">
        <v>8318</v>
      </c>
      <c r="R2788" t="s">
        <v>8319</v>
      </c>
      <c r="S2788" s="10">
        <f t="shared" si="217"/>
        <v>41815.569212962961</v>
      </c>
      <c r="T2788" s="11">
        <f t="shared" si="218"/>
        <v>41829.569212962961</v>
      </c>
      <c r="U2788">
        <f t="shared" si="219"/>
        <v>14</v>
      </c>
      <c r="W2788" s="20">
        <v>74</v>
      </c>
      <c r="X2788" s="18">
        <v>2946</v>
      </c>
      <c r="Y2788" s="5">
        <v>1.1783999999999999</v>
      </c>
    </row>
    <row r="2789" spans="1:25" ht="42.75" x14ac:dyDescent="0.4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20">
        <v>38</v>
      </c>
      <c r="M2789" t="b">
        <v>1</v>
      </c>
      <c r="N2789" t="s">
        <v>8271</v>
      </c>
      <c r="O2789" s="5">
        <f t="shared" si="215"/>
        <v>1.1970000000000001</v>
      </c>
      <c r="P2789" s="18">
        <f t="shared" si="216"/>
        <v>31.5</v>
      </c>
      <c r="Q2789" t="s">
        <v>8318</v>
      </c>
      <c r="R2789" t="s">
        <v>8319</v>
      </c>
      <c r="S2789" s="10">
        <f t="shared" si="217"/>
        <v>41808.198518518519</v>
      </c>
      <c r="T2789" s="11">
        <f t="shared" si="218"/>
        <v>41838.198518518519</v>
      </c>
      <c r="U2789">
        <f t="shared" si="219"/>
        <v>30</v>
      </c>
      <c r="W2789" s="20">
        <v>38</v>
      </c>
      <c r="X2789" s="18">
        <v>1197</v>
      </c>
      <c r="Y2789" s="5">
        <v>1.1970000000000001</v>
      </c>
    </row>
    <row r="2790" spans="1:25" ht="42.75" x14ac:dyDescent="0.4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20">
        <v>20</v>
      </c>
      <c r="M2790" t="b">
        <v>1</v>
      </c>
      <c r="N2790" t="s">
        <v>8271</v>
      </c>
      <c r="O2790" s="5">
        <f t="shared" si="215"/>
        <v>1.0249999999999999</v>
      </c>
      <c r="P2790" s="18">
        <f t="shared" si="216"/>
        <v>102.5</v>
      </c>
      <c r="Q2790" t="s">
        <v>8318</v>
      </c>
      <c r="R2790" t="s">
        <v>8319</v>
      </c>
      <c r="S2790" s="10">
        <f t="shared" si="217"/>
        <v>42550.701886574068</v>
      </c>
      <c r="T2790" s="11">
        <f t="shared" si="218"/>
        <v>42580.701886574068</v>
      </c>
      <c r="U2790">
        <f t="shared" si="219"/>
        <v>30</v>
      </c>
      <c r="W2790" s="20">
        <v>20</v>
      </c>
      <c r="X2790" s="18">
        <v>2050</v>
      </c>
      <c r="Y2790" s="5">
        <v>1.0249999999999999</v>
      </c>
    </row>
    <row r="2791" spans="1:25" ht="28.5" x14ac:dyDescent="0.4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20">
        <v>24</v>
      </c>
      <c r="M2791" t="b">
        <v>1</v>
      </c>
      <c r="N2791" t="s">
        <v>8271</v>
      </c>
      <c r="O2791" s="5">
        <f t="shared" si="215"/>
        <v>1.0116666666666667</v>
      </c>
      <c r="P2791" s="18">
        <f t="shared" si="216"/>
        <v>126.45833333333333</v>
      </c>
      <c r="Q2791" t="s">
        <v>8318</v>
      </c>
      <c r="R2791" t="s">
        <v>8319</v>
      </c>
      <c r="S2791" s="10">
        <f t="shared" si="217"/>
        <v>42056.013124999998</v>
      </c>
      <c r="T2791" s="11">
        <f t="shared" si="218"/>
        <v>42075.166666666672</v>
      </c>
      <c r="U2791">
        <f t="shared" si="219"/>
        <v>19</v>
      </c>
      <c r="W2791" s="20">
        <v>24</v>
      </c>
      <c r="X2791" s="18">
        <v>3035</v>
      </c>
      <c r="Y2791" s="5">
        <v>1.0116666666666667</v>
      </c>
    </row>
    <row r="2792" spans="1:25" ht="42.75" x14ac:dyDescent="0.4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20">
        <v>66</v>
      </c>
      <c r="M2792" t="b">
        <v>1</v>
      </c>
      <c r="N2792" t="s">
        <v>8271</v>
      </c>
      <c r="O2792" s="5">
        <f t="shared" si="215"/>
        <v>1.0533333333333332</v>
      </c>
      <c r="P2792" s="18">
        <f t="shared" si="216"/>
        <v>47.878787878787875</v>
      </c>
      <c r="Q2792" t="s">
        <v>8318</v>
      </c>
      <c r="R2792" t="s">
        <v>8319</v>
      </c>
      <c r="S2792" s="10">
        <f t="shared" si="217"/>
        <v>42016.938692129625</v>
      </c>
      <c r="T2792" s="11">
        <f t="shared" si="218"/>
        <v>42046.938692129625</v>
      </c>
      <c r="U2792">
        <f t="shared" si="219"/>
        <v>30</v>
      </c>
      <c r="W2792" s="20">
        <v>66</v>
      </c>
      <c r="X2792" s="18">
        <v>3160</v>
      </c>
      <c r="Y2792" s="5">
        <v>1.0533333333333332</v>
      </c>
    </row>
    <row r="2793" spans="1:25" ht="42.75" x14ac:dyDescent="0.4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20">
        <v>28</v>
      </c>
      <c r="M2793" t="b">
        <v>1</v>
      </c>
      <c r="N2793" t="s">
        <v>8271</v>
      </c>
      <c r="O2793" s="5">
        <f t="shared" si="215"/>
        <v>1.0249999999999999</v>
      </c>
      <c r="P2793" s="18">
        <f t="shared" si="216"/>
        <v>73.214285714285708</v>
      </c>
      <c r="Q2793" t="s">
        <v>8318</v>
      </c>
      <c r="R2793" t="s">
        <v>8319</v>
      </c>
      <c r="S2793" s="10">
        <f t="shared" si="217"/>
        <v>42591.899988425925</v>
      </c>
      <c r="T2793" s="11">
        <f t="shared" si="218"/>
        <v>42622.166666666672</v>
      </c>
      <c r="U2793">
        <f t="shared" si="219"/>
        <v>31</v>
      </c>
      <c r="W2793" s="20">
        <v>28</v>
      </c>
      <c r="X2793" s="18">
        <v>2050</v>
      </c>
      <c r="Y2793" s="5">
        <v>1.0249999999999999</v>
      </c>
    </row>
    <row r="2794" spans="1:25" ht="42.75" x14ac:dyDescent="0.4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20">
        <v>24</v>
      </c>
      <c r="M2794" t="b">
        <v>1</v>
      </c>
      <c r="N2794" t="s">
        <v>8271</v>
      </c>
      <c r="O2794" s="5">
        <f t="shared" si="215"/>
        <v>1.0760000000000001</v>
      </c>
      <c r="P2794" s="18">
        <f t="shared" si="216"/>
        <v>89.666666666666671</v>
      </c>
      <c r="Q2794" t="s">
        <v>8318</v>
      </c>
      <c r="R2794" t="s">
        <v>8319</v>
      </c>
      <c r="S2794" s="10">
        <f t="shared" si="217"/>
        <v>42183.231006944443</v>
      </c>
      <c r="T2794" s="11">
        <f t="shared" si="218"/>
        <v>42228.231006944443</v>
      </c>
      <c r="U2794">
        <f t="shared" si="219"/>
        <v>45</v>
      </c>
      <c r="W2794" s="20">
        <v>24</v>
      </c>
      <c r="X2794" s="18">
        <v>2152</v>
      </c>
      <c r="Y2794" s="5">
        <v>1.0760000000000001</v>
      </c>
    </row>
    <row r="2795" spans="1:25" ht="57" x14ac:dyDescent="0.4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20">
        <v>73</v>
      </c>
      <c r="M2795" t="b">
        <v>1</v>
      </c>
      <c r="N2795" t="s">
        <v>8271</v>
      </c>
      <c r="O2795" s="5">
        <f t="shared" si="215"/>
        <v>1.105675</v>
      </c>
      <c r="P2795" s="18">
        <f t="shared" si="216"/>
        <v>151.4623287671233</v>
      </c>
      <c r="Q2795" t="s">
        <v>8318</v>
      </c>
      <c r="R2795" t="s">
        <v>8319</v>
      </c>
      <c r="S2795" s="10">
        <f t="shared" si="217"/>
        <v>42176.419039351851</v>
      </c>
      <c r="T2795" s="11">
        <f t="shared" si="218"/>
        <v>42206.419039351851</v>
      </c>
      <c r="U2795">
        <f t="shared" si="219"/>
        <v>30</v>
      </c>
      <c r="W2795" s="20">
        <v>73</v>
      </c>
      <c r="X2795" s="18">
        <v>11056.75</v>
      </c>
      <c r="Y2795" s="5">
        <v>1.105675</v>
      </c>
    </row>
    <row r="2796" spans="1:25" ht="57" x14ac:dyDescent="0.4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20">
        <v>3</v>
      </c>
      <c r="M2796" t="b">
        <v>1</v>
      </c>
      <c r="N2796" t="s">
        <v>8271</v>
      </c>
      <c r="O2796" s="5">
        <f t="shared" si="215"/>
        <v>1.5</v>
      </c>
      <c r="P2796" s="18">
        <f t="shared" si="216"/>
        <v>25</v>
      </c>
      <c r="Q2796" t="s">
        <v>8318</v>
      </c>
      <c r="R2796" t="s">
        <v>8319</v>
      </c>
      <c r="S2796" s="10">
        <f t="shared" si="217"/>
        <v>42416.691655092596</v>
      </c>
      <c r="T2796" s="11">
        <f t="shared" si="218"/>
        <v>42432.791666666672</v>
      </c>
      <c r="U2796">
        <f t="shared" si="219"/>
        <v>16</v>
      </c>
      <c r="W2796" s="20">
        <v>3</v>
      </c>
      <c r="X2796" s="18">
        <v>75</v>
      </c>
      <c r="Y2796" s="5">
        <v>1.5</v>
      </c>
    </row>
    <row r="2797" spans="1:25" ht="42.75" x14ac:dyDescent="0.4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20">
        <v>20</v>
      </c>
      <c r="M2797" t="b">
        <v>1</v>
      </c>
      <c r="N2797" t="s">
        <v>8271</v>
      </c>
      <c r="O2797" s="5">
        <f t="shared" si="215"/>
        <v>1.0428571428571429</v>
      </c>
      <c r="P2797" s="18">
        <f t="shared" si="216"/>
        <v>36.5</v>
      </c>
      <c r="Q2797" t="s">
        <v>8318</v>
      </c>
      <c r="R2797" t="s">
        <v>8319</v>
      </c>
      <c r="S2797" s="10">
        <f t="shared" si="217"/>
        <v>41780.525937500002</v>
      </c>
      <c r="T2797" s="11">
        <f t="shared" si="218"/>
        <v>41796.958333333336</v>
      </c>
      <c r="U2797">
        <f t="shared" si="219"/>
        <v>16</v>
      </c>
      <c r="W2797" s="20">
        <v>20</v>
      </c>
      <c r="X2797" s="18">
        <v>730</v>
      </c>
      <c r="Y2797" s="5">
        <v>1.0428571428571429</v>
      </c>
    </row>
    <row r="2798" spans="1:25" ht="42.75" x14ac:dyDescent="0.4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20">
        <v>21</v>
      </c>
      <c r="M2798" t="b">
        <v>1</v>
      </c>
      <c r="N2798" t="s">
        <v>8271</v>
      </c>
      <c r="O2798" s="5">
        <f t="shared" si="215"/>
        <v>1.155</v>
      </c>
      <c r="P2798" s="18">
        <f t="shared" si="216"/>
        <v>44</v>
      </c>
      <c r="Q2798" t="s">
        <v>8318</v>
      </c>
      <c r="R2798" t="s">
        <v>8319</v>
      </c>
      <c r="S2798" s="10">
        <f t="shared" si="217"/>
        <v>41795.528101851851</v>
      </c>
      <c r="T2798" s="11">
        <f t="shared" si="218"/>
        <v>41825.528101851851</v>
      </c>
      <c r="U2798">
        <f t="shared" si="219"/>
        <v>30</v>
      </c>
      <c r="W2798" s="20">
        <v>21</v>
      </c>
      <c r="X2798" s="18">
        <v>924</v>
      </c>
      <c r="Y2798" s="5">
        <v>1.155</v>
      </c>
    </row>
    <row r="2799" spans="1:25" ht="42.75" x14ac:dyDescent="0.4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20">
        <v>94</v>
      </c>
      <c r="M2799" t="b">
        <v>1</v>
      </c>
      <c r="N2799" t="s">
        <v>8271</v>
      </c>
      <c r="O2799" s="5">
        <f t="shared" si="215"/>
        <v>1.02645125</v>
      </c>
      <c r="P2799" s="18">
        <f t="shared" si="216"/>
        <v>87.357553191489373</v>
      </c>
      <c r="Q2799" t="s">
        <v>8318</v>
      </c>
      <c r="R2799" t="s">
        <v>8319</v>
      </c>
      <c r="S2799" s="10">
        <f t="shared" si="217"/>
        <v>41798.94027777778</v>
      </c>
      <c r="T2799" s="11">
        <f t="shared" si="218"/>
        <v>41828.94027777778</v>
      </c>
      <c r="U2799">
        <f t="shared" si="219"/>
        <v>30</v>
      </c>
      <c r="W2799" s="20">
        <v>94</v>
      </c>
      <c r="X2799" s="18">
        <v>8211.61</v>
      </c>
      <c r="Y2799" s="5">
        <v>1.02645125</v>
      </c>
    </row>
    <row r="2800" spans="1:25" ht="42.75" x14ac:dyDescent="0.4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20">
        <v>139</v>
      </c>
      <c r="M2800" t="b">
        <v>1</v>
      </c>
      <c r="N2800" t="s">
        <v>8271</v>
      </c>
      <c r="O2800" s="5">
        <f t="shared" si="215"/>
        <v>1.014</v>
      </c>
      <c r="P2800" s="18">
        <f t="shared" si="216"/>
        <v>36.474820143884891</v>
      </c>
      <c r="Q2800" t="s">
        <v>8318</v>
      </c>
      <c r="R2800" t="s">
        <v>8319</v>
      </c>
      <c r="S2800" s="10">
        <f t="shared" si="217"/>
        <v>42201.675011574072</v>
      </c>
      <c r="T2800" s="11">
        <f t="shared" si="218"/>
        <v>42216.666666666672</v>
      </c>
      <c r="U2800">
        <f t="shared" si="219"/>
        <v>15</v>
      </c>
      <c r="W2800" s="20">
        <v>139</v>
      </c>
      <c r="X2800" s="18">
        <v>5070</v>
      </c>
      <c r="Y2800" s="5">
        <v>1.014</v>
      </c>
    </row>
    <row r="2801" spans="1:25" ht="42.75" x14ac:dyDescent="0.4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20">
        <v>130</v>
      </c>
      <c r="M2801" t="b">
        <v>1</v>
      </c>
      <c r="N2801" t="s">
        <v>8271</v>
      </c>
      <c r="O2801" s="5">
        <f t="shared" si="215"/>
        <v>1.1663479999999999</v>
      </c>
      <c r="P2801" s="18">
        <f t="shared" si="216"/>
        <v>44.859538461538463</v>
      </c>
      <c r="Q2801" t="s">
        <v>8318</v>
      </c>
      <c r="R2801" t="s">
        <v>8319</v>
      </c>
      <c r="S2801" s="10">
        <f t="shared" si="217"/>
        <v>42507.264699074076</v>
      </c>
      <c r="T2801" s="11">
        <f t="shared" si="218"/>
        <v>42538.666666666672</v>
      </c>
      <c r="U2801">
        <f t="shared" si="219"/>
        <v>31</v>
      </c>
      <c r="W2801" s="20">
        <v>130</v>
      </c>
      <c r="X2801" s="18">
        <v>5831.74</v>
      </c>
      <c r="Y2801" s="5">
        <v>1.1663479999999999</v>
      </c>
    </row>
    <row r="2802" spans="1:25" ht="42.75" x14ac:dyDescent="0.4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20">
        <v>31</v>
      </c>
      <c r="M2802" t="b">
        <v>1</v>
      </c>
      <c r="N2802" t="s">
        <v>8271</v>
      </c>
      <c r="O2802" s="5">
        <f t="shared" si="215"/>
        <v>1.33</v>
      </c>
      <c r="P2802" s="18">
        <f t="shared" si="216"/>
        <v>42.903225806451616</v>
      </c>
      <c r="Q2802" t="s">
        <v>8318</v>
      </c>
      <c r="R2802" t="s">
        <v>8319</v>
      </c>
      <c r="S2802" s="10">
        <f t="shared" si="217"/>
        <v>41948.552847222221</v>
      </c>
      <c r="T2802" s="11">
        <f t="shared" si="218"/>
        <v>42008.552847222221</v>
      </c>
      <c r="U2802">
        <f t="shared" si="219"/>
        <v>60</v>
      </c>
      <c r="W2802" s="20">
        <v>31</v>
      </c>
      <c r="X2802" s="18">
        <v>1330</v>
      </c>
      <c r="Y2802" s="5">
        <v>1.33</v>
      </c>
    </row>
    <row r="2803" spans="1:25" ht="42.75" x14ac:dyDescent="0.4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20">
        <v>13</v>
      </c>
      <c r="M2803" t="b">
        <v>1</v>
      </c>
      <c r="N2803" t="s">
        <v>8271</v>
      </c>
      <c r="O2803" s="5">
        <f t="shared" si="215"/>
        <v>1.3320000000000001</v>
      </c>
      <c r="P2803" s="18">
        <f t="shared" si="216"/>
        <v>51.230769230769234</v>
      </c>
      <c r="Q2803" t="s">
        <v>8318</v>
      </c>
      <c r="R2803" t="s">
        <v>8319</v>
      </c>
      <c r="S2803" s="10">
        <f t="shared" si="217"/>
        <v>41900.243159722224</v>
      </c>
      <c r="T2803" s="11">
        <f t="shared" si="218"/>
        <v>41922.458333333336</v>
      </c>
      <c r="U2803">
        <f t="shared" si="219"/>
        <v>22</v>
      </c>
      <c r="W2803" s="20">
        <v>13</v>
      </c>
      <c r="X2803" s="18">
        <v>666</v>
      </c>
      <c r="Y2803" s="5">
        <v>1.3320000000000001</v>
      </c>
    </row>
    <row r="2804" spans="1:25" ht="42.75" x14ac:dyDescent="0.4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20">
        <v>90</v>
      </c>
      <c r="M2804" t="b">
        <v>1</v>
      </c>
      <c r="N2804" t="s">
        <v>8271</v>
      </c>
      <c r="O2804" s="5">
        <f t="shared" si="215"/>
        <v>1.0183333333333333</v>
      </c>
      <c r="P2804" s="18">
        <f t="shared" si="216"/>
        <v>33.944444444444443</v>
      </c>
      <c r="Q2804" t="s">
        <v>8318</v>
      </c>
      <c r="R2804" t="s">
        <v>8319</v>
      </c>
      <c r="S2804" s="10">
        <f t="shared" si="217"/>
        <v>42192.64707175926</v>
      </c>
      <c r="T2804" s="11">
        <f t="shared" si="218"/>
        <v>42222.64707175926</v>
      </c>
      <c r="U2804">
        <f t="shared" si="219"/>
        <v>30</v>
      </c>
      <c r="W2804" s="20">
        <v>90</v>
      </c>
      <c r="X2804" s="18">
        <v>3055</v>
      </c>
      <c r="Y2804" s="5">
        <v>1.0183333333333333</v>
      </c>
    </row>
    <row r="2805" spans="1:25" ht="42.75" x14ac:dyDescent="0.4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20">
        <v>141</v>
      </c>
      <c r="M2805" t="b">
        <v>1</v>
      </c>
      <c r="N2805" t="s">
        <v>8271</v>
      </c>
      <c r="O2805" s="5">
        <f t="shared" si="215"/>
        <v>1.2795000000000001</v>
      </c>
      <c r="P2805" s="18">
        <f t="shared" si="216"/>
        <v>90.744680851063833</v>
      </c>
      <c r="Q2805" t="s">
        <v>8318</v>
      </c>
      <c r="R2805" t="s">
        <v>8319</v>
      </c>
      <c r="S2805" s="10">
        <f t="shared" si="217"/>
        <v>42158.065694444449</v>
      </c>
      <c r="T2805" s="11">
        <f t="shared" si="218"/>
        <v>42201</v>
      </c>
      <c r="U2805">
        <f t="shared" si="219"/>
        <v>43</v>
      </c>
      <c r="W2805" s="20">
        <v>141</v>
      </c>
      <c r="X2805" s="18">
        <v>12795</v>
      </c>
      <c r="Y2805" s="5">
        <v>1.2795000000000001</v>
      </c>
    </row>
    <row r="2806" spans="1:25" ht="42.75" x14ac:dyDescent="0.4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20">
        <v>23</v>
      </c>
      <c r="M2806" t="b">
        <v>1</v>
      </c>
      <c r="N2806" t="s">
        <v>8271</v>
      </c>
      <c r="O2806" s="5">
        <f t="shared" si="215"/>
        <v>1.1499999999999999</v>
      </c>
      <c r="P2806" s="18">
        <f t="shared" si="216"/>
        <v>50</v>
      </c>
      <c r="Q2806" t="s">
        <v>8318</v>
      </c>
      <c r="R2806" t="s">
        <v>8319</v>
      </c>
      <c r="S2806" s="10">
        <f t="shared" si="217"/>
        <v>41881.453587962962</v>
      </c>
      <c r="T2806" s="11">
        <f t="shared" si="218"/>
        <v>41911.453587962962</v>
      </c>
      <c r="U2806">
        <f t="shared" si="219"/>
        <v>30</v>
      </c>
      <c r="W2806" s="20">
        <v>23</v>
      </c>
      <c r="X2806" s="18">
        <v>1150</v>
      </c>
      <c r="Y2806" s="5">
        <v>1.1499999999999999</v>
      </c>
    </row>
    <row r="2807" spans="1:25" ht="57" x14ac:dyDescent="0.4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20">
        <v>18</v>
      </c>
      <c r="M2807" t="b">
        <v>1</v>
      </c>
      <c r="N2807" t="s">
        <v>8271</v>
      </c>
      <c r="O2807" s="5">
        <f t="shared" si="215"/>
        <v>1.1000000000000001</v>
      </c>
      <c r="P2807" s="18">
        <f t="shared" si="216"/>
        <v>24.444444444444443</v>
      </c>
      <c r="Q2807" t="s">
        <v>8318</v>
      </c>
      <c r="R2807" t="s">
        <v>8319</v>
      </c>
      <c r="S2807" s="10">
        <f t="shared" si="217"/>
        <v>42213.505474537036</v>
      </c>
      <c r="T2807" s="11">
        <f t="shared" si="218"/>
        <v>42238.505474537036</v>
      </c>
      <c r="U2807">
        <f t="shared" si="219"/>
        <v>25</v>
      </c>
      <c r="W2807" s="20">
        <v>18</v>
      </c>
      <c r="X2807" s="18">
        <v>440</v>
      </c>
      <c r="Y2807" s="5">
        <v>1.1000000000000001</v>
      </c>
    </row>
    <row r="2808" spans="1:25" ht="42.75" x14ac:dyDescent="0.4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20">
        <v>76</v>
      </c>
      <c r="M2808" t="b">
        <v>1</v>
      </c>
      <c r="N2808" t="s">
        <v>8271</v>
      </c>
      <c r="O2808" s="5">
        <f t="shared" si="215"/>
        <v>1.121</v>
      </c>
      <c r="P2808" s="18">
        <f t="shared" si="216"/>
        <v>44.25</v>
      </c>
      <c r="Q2808" t="s">
        <v>8318</v>
      </c>
      <c r="R2808" t="s">
        <v>8319</v>
      </c>
      <c r="S2808" s="10">
        <f t="shared" si="217"/>
        <v>42185.267245370371</v>
      </c>
      <c r="T2808" s="11">
        <f t="shared" si="218"/>
        <v>42221.458333333328</v>
      </c>
      <c r="U2808">
        <f t="shared" si="219"/>
        <v>36</v>
      </c>
      <c r="W2808" s="20">
        <v>76</v>
      </c>
      <c r="X2808" s="18">
        <v>3363</v>
      </c>
      <c r="Y2808" s="5">
        <v>1.121</v>
      </c>
    </row>
    <row r="2809" spans="1:25" x14ac:dyDescent="0.4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20">
        <v>93</v>
      </c>
      <c r="M2809" t="b">
        <v>1</v>
      </c>
      <c r="N2809" t="s">
        <v>8271</v>
      </c>
      <c r="O2809" s="5">
        <f t="shared" si="215"/>
        <v>1.26</v>
      </c>
      <c r="P2809" s="18">
        <f t="shared" si="216"/>
        <v>67.741935483870961</v>
      </c>
      <c r="Q2809" t="s">
        <v>8318</v>
      </c>
      <c r="R2809" t="s">
        <v>8319</v>
      </c>
      <c r="S2809" s="10">
        <f t="shared" si="217"/>
        <v>42154.873124999998</v>
      </c>
      <c r="T2809" s="11">
        <f t="shared" si="218"/>
        <v>42184.873124999998</v>
      </c>
      <c r="U2809">
        <f t="shared" si="219"/>
        <v>30</v>
      </c>
      <c r="W2809" s="20">
        <v>93</v>
      </c>
      <c r="X2809" s="18">
        <v>6300</v>
      </c>
      <c r="Y2809" s="5">
        <v>1.26</v>
      </c>
    </row>
    <row r="2810" spans="1:25" ht="42.75" x14ac:dyDescent="0.4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20">
        <v>69</v>
      </c>
      <c r="M2810" t="b">
        <v>1</v>
      </c>
      <c r="N2810" t="s">
        <v>8271</v>
      </c>
      <c r="O2810" s="5">
        <f t="shared" si="215"/>
        <v>1.0024444444444445</v>
      </c>
      <c r="P2810" s="18">
        <f t="shared" si="216"/>
        <v>65.376811594202906</v>
      </c>
      <c r="Q2810" t="s">
        <v>8318</v>
      </c>
      <c r="R2810" t="s">
        <v>8319</v>
      </c>
      <c r="S2810" s="10">
        <f t="shared" si="217"/>
        <v>42208.84646990741</v>
      </c>
      <c r="T2810" s="11">
        <f t="shared" si="218"/>
        <v>42238.84646990741</v>
      </c>
      <c r="U2810">
        <f t="shared" si="219"/>
        <v>30</v>
      </c>
      <c r="W2810" s="20">
        <v>69</v>
      </c>
      <c r="X2810" s="18">
        <v>4511</v>
      </c>
      <c r="Y2810" s="5">
        <v>1.0024444444444445</v>
      </c>
    </row>
    <row r="2811" spans="1:25" ht="42.75" x14ac:dyDescent="0.4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20">
        <v>21</v>
      </c>
      <c r="M2811" t="b">
        <v>1</v>
      </c>
      <c r="N2811" t="s">
        <v>8271</v>
      </c>
      <c r="O2811" s="5">
        <f t="shared" si="215"/>
        <v>1.024</v>
      </c>
      <c r="P2811" s="18">
        <f t="shared" si="216"/>
        <v>121.9047619047619</v>
      </c>
      <c r="Q2811" t="s">
        <v>8318</v>
      </c>
      <c r="R2811" t="s">
        <v>8319</v>
      </c>
      <c r="S2811" s="10">
        <f t="shared" si="217"/>
        <v>42451.496817129635</v>
      </c>
      <c r="T2811" s="11">
        <f t="shared" si="218"/>
        <v>42459.610416666663</v>
      </c>
      <c r="U2811">
        <f t="shared" si="219"/>
        <v>8</v>
      </c>
      <c r="W2811" s="20">
        <v>21</v>
      </c>
      <c r="X2811" s="18">
        <v>2560</v>
      </c>
      <c r="Y2811" s="5">
        <v>1.024</v>
      </c>
    </row>
    <row r="2812" spans="1:25" ht="42.75" x14ac:dyDescent="0.4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20">
        <v>57</v>
      </c>
      <c r="M2812" t="b">
        <v>1</v>
      </c>
      <c r="N2812" t="s">
        <v>8271</v>
      </c>
      <c r="O2812" s="5">
        <f t="shared" si="215"/>
        <v>1.0820000000000001</v>
      </c>
      <c r="P2812" s="18">
        <f t="shared" si="216"/>
        <v>47.456140350877192</v>
      </c>
      <c r="Q2812" t="s">
        <v>8318</v>
      </c>
      <c r="R2812" t="s">
        <v>8319</v>
      </c>
      <c r="S2812" s="10">
        <f t="shared" si="217"/>
        <v>41759.13962962963</v>
      </c>
      <c r="T2812" s="11">
        <f t="shared" si="218"/>
        <v>41791.165972222225</v>
      </c>
      <c r="U2812">
        <f t="shared" si="219"/>
        <v>32</v>
      </c>
      <c r="W2812" s="20">
        <v>57</v>
      </c>
      <c r="X2812" s="18">
        <v>2705</v>
      </c>
      <c r="Y2812" s="5">
        <v>1.0820000000000001</v>
      </c>
    </row>
    <row r="2813" spans="1:25" ht="42.75" x14ac:dyDescent="0.4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20">
        <v>108</v>
      </c>
      <c r="M2813" t="b">
        <v>1</v>
      </c>
      <c r="N2813" t="s">
        <v>8271</v>
      </c>
      <c r="O2813" s="5">
        <f t="shared" si="215"/>
        <v>1.0026999999999999</v>
      </c>
      <c r="P2813" s="18">
        <f t="shared" si="216"/>
        <v>92.842592592592595</v>
      </c>
      <c r="Q2813" t="s">
        <v>8318</v>
      </c>
      <c r="R2813" t="s">
        <v>8319</v>
      </c>
      <c r="S2813" s="10">
        <f t="shared" si="217"/>
        <v>42028.496562500004</v>
      </c>
      <c r="T2813" s="11">
        <f t="shared" si="218"/>
        <v>42058.496562500004</v>
      </c>
      <c r="U2813">
        <f t="shared" si="219"/>
        <v>30</v>
      </c>
      <c r="W2813" s="20">
        <v>108</v>
      </c>
      <c r="X2813" s="18">
        <v>10027</v>
      </c>
      <c r="Y2813" s="5">
        <v>1.0026999999999999</v>
      </c>
    </row>
    <row r="2814" spans="1:25" ht="42.75" x14ac:dyDescent="0.4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20">
        <v>83</v>
      </c>
      <c r="M2814" t="b">
        <v>1</v>
      </c>
      <c r="N2814" t="s">
        <v>8271</v>
      </c>
      <c r="O2814" s="5">
        <f t="shared" si="215"/>
        <v>1.133</v>
      </c>
      <c r="P2814" s="18">
        <f t="shared" si="216"/>
        <v>68.253012048192772</v>
      </c>
      <c r="Q2814" t="s">
        <v>8318</v>
      </c>
      <c r="R2814" t="s">
        <v>8319</v>
      </c>
      <c r="S2814" s="10">
        <f t="shared" si="217"/>
        <v>42054.74418981481</v>
      </c>
      <c r="T2814" s="11">
        <f t="shared" si="218"/>
        <v>42100.166666666672</v>
      </c>
      <c r="U2814">
        <f t="shared" si="219"/>
        <v>46</v>
      </c>
      <c r="W2814" s="20">
        <v>83</v>
      </c>
      <c r="X2814" s="18">
        <v>5665</v>
      </c>
      <c r="Y2814" s="5">
        <v>1.133</v>
      </c>
    </row>
    <row r="2815" spans="1:25" ht="42.75" x14ac:dyDescent="0.4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20">
        <v>96</v>
      </c>
      <c r="M2815" t="b">
        <v>1</v>
      </c>
      <c r="N2815" t="s">
        <v>8271</v>
      </c>
      <c r="O2815" s="5">
        <f t="shared" si="215"/>
        <v>1.2757571428571428</v>
      </c>
      <c r="P2815" s="18">
        <f t="shared" si="216"/>
        <v>37.209583333333335</v>
      </c>
      <c r="Q2815" t="s">
        <v>8318</v>
      </c>
      <c r="R2815" t="s">
        <v>8319</v>
      </c>
      <c r="S2815" s="10">
        <f t="shared" si="217"/>
        <v>42693.742604166662</v>
      </c>
      <c r="T2815" s="11">
        <f t="shared" si="218"/>
        <v>42718.742604166662</v>
      </c>
      <c r="U2815">
        <f t="shared" si="219"/>
        <v>25</v>
      </c>
      <c r="W2815" s="20">
        <v>96</v>
      </c>
      <c r="X2815" s="18">
        <v>3572.12</v>
      </c>
      <c r="Y2815" s="5">
        <v>1.2757571428571428</v>
      </c>
    </row>
    <row r="2816" spans="1:25" ht="42.75" x14ac:dyDescent="0.4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20">
        <v>64</v>
      </c>
      <c r="M2816" t="b">
        <v>1</v>
      </c>
      <c r="N2816" t="s">
        <v>8271</v>
      </c>
      <c r="O2816" s="5">
        <f t="shared" si="215"/>
        <v>1.0773333333333333</v>
      </c>
      <c r="P2816" s="18">
        <f t="shared" si="216"/>
        <v>25.25</v>
      </c>
      <c r="Q2816" t="s">
        <v>8318</v>
      </c>
      <c r="R2816" t="s">
        <v>8319</v>
      </c>
      <c r="S2816" s="10">
        <f t="shared" si="217"/>
        <v>42103.399479166663</v>
      </c>
      <c r="T2816" s="11">
        <f t="shared" si="218"/>
        <v>42133.399479166663</v>
      </c>
      <c r="U2816">
        <f t="shared" si="219"/>
        <v>30</v>
      </c>
      <c r="W2816" s="20">
        <v>64</v>
      </c>
      <c r="X2816" s="18">
        <v>1616</v>
      </c>
      <c r="Y2816" s="5">
        <v>1.0773333333333333</v>
      </c>
    </row>
    <row r="2817" spans="1:25" ht="42.75" x14ac:dyDescent="0.4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20">
        <v>14</v>
      </c>
      <c r="M2817" t="b">
        <v>1</v>
      </c>
      <c r="N2817" t="s">
        <v>8271</v>
      </c>
      <c r="O2817" s="5">
        <f t="shared" si="215"/>
        <v>2.42</v>
      </c>
      <c r="P2817" s="18">
        <f t="shared" si="216"/>
        <v>43.214285714285715</v>
      </c>
      <c r="Q2817" t="s">
        <v>8318</v>
      </c>
      <c r="R2817" t="s">
        <v>8319</v>
      </c>
      <c r="S2817" s="10">
        <f t="shared" si="217"/>
        <v>42559.776724537034</v>
      </c>
      <c r="T2817" s="11">
        <f t="shared" si="218"/>
        <v>42589.776724537034</v>
      </c>
      <c r="U2817">
        <f t="shared" si="219"/>
        <v>30</v>
      </c>
      <c r="W2817" s="20">
        <v>14</v>
      </c>
      <c r="X2817" s="18">
        <v>605</v>
      </c>
      <c r="Y2817" s="5">
        <v>2.42</v>
      </c>
    </row>
    <row r="2818" spans="1:25" ht="42.75" x14ac:dyDescent="0.4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20">
        <v>169</v>
      </c>
      <c r="M2818" t="b">
        <v>1</v>
      </c>
      <c r="N2818" t="s">
        <v>8271</v>
      </c>
      <c r="O2818" s="5">
        <f t="shared" si="215"/>
        <v>1.4156666666666666</v>
      </c>
      <c r="P2818" s="18">
        <f t="shared" si="216"/>
        <v>25.130177514792898</v>
      </c>
      <c r="Q2818" t="s">
        <v>8318</v>
      </c>
      <c r="R2818" t="s">
        <v>8319</v>
      </c>
      <c r="S2818" s="10">
        <f t="shared" si="217"/>
        <v>42188.467499999999</v>
      </c>
      <c r="T2818" s="11">
        <f t="shared" si="218"/>
        <v>42218.666666666672</v>
      </c>
      <c r="U2818">
        <f t="shared" si="219"/>
        <v>30</v>
      </c>
      <c r="W2818" s="20">
        <v>169</v>
      </c>
      <c r="X2818" s="18">
        <v>4247</v>
      </c>
      <c r="Y2818" s="5">
        <v>1.4156666666666666</v>
      </c>
    </row>
    <row r="2819" spans="1:25" ht="42.75" x14ac:dyDescent="0.4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20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18">
        <f t="shared" ref="P2819:P2882" si="221">E2819/L2819</f>
        <v>23.636363636363637</v>
      </c>
      <c r="Q2819" t="s">
        <v>8318</v>
      </c>
      <c r="R2819" t="s">
        <v>8319</v>
      </c>
      <c r="S2819" s="10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_xlfn.DAYS(T2819,S2819)</f>
        <v>40</v>
      </c>
      <c r="W2819" s="20">
        <v>33</v>
      </c>
      <c r="X2819" s="18">
        <v>780</v>
      </c>
      <c r="Y2819" s="5">
        <v>1.3</v>
      </c>
    </row>
    <row r="2820" spans="1:25" ht="42.75" x14ac:dyDescent="0.4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20">
        <v>102</v>
      </c>
      <c r="M2820" t="b">
        <v>1</v>
      </c>
      <c r="N2820" t="s">
        <v>8271</v>
      </c>
      <c r="O2820" s="5">
        <f t="shared" si="220"/>
        <v>1.0603</v>
      </c>
      <c r="P2820" s="18">
        <f t="shared" si="221"/>
        <v>103.95098039215686</v>
      </c>
      <c r="Q2820" t="s">
        <v>8318</v>
      </c>
      <c r="R2820" t="s">
        <v>8319</v>
      </c>
      <c r="S2820" s="10">
        <f t="shared" si="222"/>
        <v>42250.598217592589</v>
      </c>
      <c r="T2820" s="11">
        <f t="shared" si="223"/>
        <v>42270.598217592589</v>
      </c>
      <c r="U2820">
        <f t="shared" si="224"/>
        <v>20</v>
      </c>
      <c r="W2820" s="20">
        <v>102</v>
      </c>
      <c r="X2820" s="18">
        <v>10603</v>
      </c>
      <c r="Y2820" s="5">
        <v>1.0603</v>
      </c>
    </row>
    <row r="2821" spans="1:25" ht="42.75" x14ac:dyDescent="0.4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20">
        <v>104</v>
      </c>
      <c r="M2821" t="b">
        <v>1</v>
      </c>
      <c r="N2821" t="s">
        <v>8271</v>
      </c>
      <c r="O2821" s="5">
        <f t="shared" si="220"/>
        <v>1.048</v>
      </c>
      <c r="P2821" s="18">
        <f t="shared" si="221"/>
        <v>50.384615384615387</v>
      </c>
      <c r="Q2821" t="s">
        <v>8318</v>
      </c>
      <c r="R2821" t="s">
        <v>8319</v>
      </c>
      <c r="S2821" s="10">
        <f t="shared" si="222"/>
        <v>42139.525567129633</v>
      </c>
      <c r="T2821" s="11">
        <f t="shared" si="223"/>
        <v>42169.525567129633</v>
      </c>
      <c r="U2821">
        <f t="shared" si="224"/>
        <v>30</v>
      </c>
      <c r="W2821" s="20">
        <v>104</v>
      </c>
      <c r="X2821" s="18">
        <v>5240</v>
      </c>
      <c r="Y2821" s="5">
        <v>1.048</v>
      </c>
    </row>
    <row r="2822" spans="1:25" ht="42.75" x14ac:dyDescent="0.4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20">
        <v>20</v>
      </c>
      <c r="M2822" t="b">
        <v>1</v>
      </c>
      <c r="N2822" t="s">
        <v>8271</v>
      </c>
      <c r="O2822" s="5">
        <f t="shared" si="220"/>
        <v>1.36</v>
      </c>
      <c r="P2822" s="18">
        <f t="shared" si="221"/>
        <v>13.6</v>
      </c>
      <c r="Q2822" t="s">
        <v>8318</v>
      </c>
      <c r="R2822" t="s">
        <v>8319</v>
      </c>
      <c r="S2822" s="10">
        <f t="shared" si="222"/>
        <v>42401.610983796301</v>
      </c>
      <c r="T2822" s="11">
        <f t="shared" si="223"/>
        <v>42426</v>
      </c>
      <c r="U2822">
        <f t="shared" si="224"/>
        <v>25</v>
      </c>
      <c r="W2822" s="20">
        <v>20</v>
      </c>
      <c r="X2822" s="18">
        <v>272</v>
      </c>
      <c r="Y2822" s="5">
        <v>1.36</v>
      </c>
    </row>
    <row r="2823" spans="1:25" ht="42.75" x14ac:dyDescent="0.4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20">
        <v>35</v>
      </c>
      <c r="M2823" t="b">
        <v>1</v>
      </c>
      <c r="N2823" t="s">
        <v>8271</v>
      </c>
      <c r="O2823" s="5">
        <f t="shared" si="220"/>
        <v>1</v>
      </c>
      <c r="P2823" s="18">
        <f t="shared" si="221"/>
        <v>28.571428571428573</v>
      </c>
      <c r="Q2823" t="s">
        <v>8318</v>
      </c>
      <c r="R2823" t="s">
        <v>8319</v>
      </c>
      <c r="S2823" s="10">
        <f t="shared" si="222"/>
        <v>41875.922858796301</v>
      </c>
      <c r="T2823" s="11">
        <f t="shared" si="223"/>
        <v>41905.922858796301</v>
      </c>
      <c r="U2823">
        <f t="shared" si="224"/>
        <v>30</v>
      </c>
      <c r="W2823" s="20">
        <v>35</v>
      </c>
      <c r="X2823" s="18">
        <v>1000</v>
      </c>
      <c r="Y2823" s="5">
        <v>1</v>
      </c>
    </row>
    <row r="2824" spans="1:25" ht="42.75" x14ac:dyDescent="0.4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20">
        <v>94</v>
      </c>
      <c r="M2824" t="b">
        <v>1</v>
      </c>
      <c r="N2824" t="s">
        <v>8271</v>
      </c>
      <c r="O2824" s="5">
        <f t="shared" si="220"/>
        <v>1</v>
      </c>
      <c r="P2824" s="18">
        <f t="shared" si="221"/>
        <v>63.829787234042556</v>
      </c>
      <c r="Q2824" t="s">
        <v>8318</v>
      </c>
      <c r="R2824" t="s">
        <v>8319</v>
      </c>
      <c r="S2824" s="10">
        <f t="shared" si="222"/>
        <v>42060.683935185181</v>
      </c>
      <c r="T2824" s="11">
        <f t="shared" si="223"/>
        <v>42090.642268518524</v>
      </c>
      <c r="U2824">
        <f t="shared" si="224"/>
        <v>30</v>
      </c>
      <c r="W2824" s="20">
        <v>94</v>
      </c>
      <c r="X2824" s="18">
        <v>6000</v>
      </c>
      <c r="Y2824" s="5">
        <v>1</v>
      </c>
    </row>
    <row r="2825" spans="1:25" ht="42.75" x14ac:dyDescent="0.4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20">
        <v>14</v>
      </c>
      <c r="M2825" t="b">
        <v>1</v>
      </c>
      <c r="N2825" t="s">
        <v>8271</v>
      </c>
      <c r="O2825" s="5">
        <f t="shared" si="220"/>
        <v>1.24</v>
      </c>
      <c r="P2825" s="18">
        <f t="shared" si="221"/>
        <v>8.8571428571428577</v>
      </c>
      <c r="Q2825" t="s">
        <v>8318</v>
      </c>
      <c r="R2825" t="s">
        <v>8319</v>
      </c>
      <c r="S2825" s="10">
        <f t="shared" si="222"/>
        <v>42067.011643518519</v>
      </c>
      <c r="T2825" s="11">
        <f t="shared" si="223"/>
        <v>42094.957638888889</v>
      </c>
      <c r="U2825">
        <f t="shared" si="224"/>
        <v>27</v>
      </c>
      <c r="W2825" s="20">
        <v>14</v>
      </c>
      <c r="X2825" s="18">
        <v>124</v>
      </c>
      <c r="Y2825" s="5">
        <v>1.24</v>
      </c>
    </row>
    <row r="2826" spans="1:25" ht="28.5" x14ac:dyDescent="0.4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20">
        <v>15</v>
      </c>
      <c r="M2826" t="b">
        <v>1</v>
      </c>
      <c r="N2826" t="s">
        <v>8271</v>
      </c>
      <c r="O2826" s="5">
        <f t="shared" si="220"/>
        <v>1.1692307692307693</v>
      </c>
      <c r="P2826" s="18">
        <f t="shared" si="221"/>
        <v>50.666666666666664</v>
      </c>
      <c r="Q2826" t="s">
        <v>8318</v>
      </c>
      <c r="R2826" t="s">
        <v>8319</v>
      </c>
      <c r="S2826" s="10">
        <f t="shared" si="222"/>
        <v>42136.270787037036</v>
      </c>
      <c r="T2826" s="11">
        <f t="shared" si="223"/>
        <v>42168.071527777778</v>
      </c>
      <c r="U2826">
        <f t="shared" si="224"/>
        <v>32</v>
      </c>
      <c r="W2826" s="20">
        <v>15</v>
      </c>
      <c r="X2826" s="18">
        <v>760</v>
      </c>
      <c r="Y2826" s="5">
        <v>1.1692307692307693</v>
      </c>
    </row>
    <row r="2827" spans="1:25" ht="42.75" x14ac:dyDescent="0.4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20">
        <v>51</v>
      </c>
      <c r="M2827" t="b">
        <v>1</v>
      </c>
      <c r="N2827" t="s">
        <v>8271</v>
      </c>
      <c r="O2827" s="5">
        <f t="shared" si="220"/>
        <v>1.0333333333333334</v>
      </c>
      <c r="P2827" s="18">
        <f t="shared" si="221"/>
        <v>60.784313725490193</v>
      </c>
      <c r="Q2827" t="s">
        <v>8318</v>
      </c>
      <c r="R2827" t="s">
        <v>8319</v>
      </c>
      <c r="S2827" s="10">
        <f t="shared" si="222"/>
        <v>42312.792662037042</v>
      </c>
      <c r="T2827" s="11">
        <f t="shared" si="223"/>
        <v>42342.792662037042</v>
      </c>
      <c r="U2827">
        <f t="shared" si="224"/>
        <v>30</v>
      </c>
      <c r="W2827" s="20">
        <v>51</v>
      </c>
      <c r="X2827" s="18">
        <v>3100</v>
      </c>
      <c r="Y2827" s="5">
        <v>1.0333333333333334</v>
      </c>
    </row>
    <row r="2828" spans="1:25" ht="42.75" x14ac:dyDescent="0.4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20">
        <v>19</v>
      </c>
      <c r="M2828" t="b">
        <v>1</v>
      </c>
      <c r="N2828" t="s">
        <v>8271</v>
      </c>
      <c r="O2828" s="5">
        <f t="shared" si="220"/>
        <v>1.0774999999999999</v>
      </c>
      <c r="P2828" s="18">
        <f t="shared" si="221"/>
        <v>113.42105263157895</v>
      </c>
      <c r="Q2828" t="s">
        <v>8318</v>
      </c>
      <c r="R2828" t="s">
        <v>8319</v>
      </c>
      <c r="S2828" s="10">
        <f t="shared" si="222"/>
        <v>42171.034861111111</v>
      </c>
      <c r="T2828" s="11">
        <f t="shared" si="223"/>
        <v>42195.291666666672</v>
      </c>
      <c r="U2828">
        <f t="shared" si="224"/>
        <v>24</v>
      </c>
      <c r="W2828" s="20">
        <v>19</v>
      </c>
      <c r="X2828" s="18">
        <v>2155</v>
      </c>
      <c r="Y2828" s="5">
        <v>1.0774999999999999</v>
      </c>
    </row>
    <row r="2829" spans="1:25" ht="42.75" x14ac:dyDescent="0.4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20">
        <v>23</v>
      </c>
      <c r="M2829" t="b">
        <v>1</v>
      </c>
      <c r="N2829" t="s">
        <v>8271</v>
      </c>
      <c r="O2829" s="5">
        <f t="shared" si="220"/>
        <v>1.2024999999999999</v>
      </c>
      <c r="P2829" s="18">
        <f t="shared" si="221"/>
        <v>104.56521739130434</v>
      </c>
      <c r="Q2829" t="s">
        <v>8318</v>
      </c>
      <c r="R2829" t="s">
        <v>8319</v>
      </c>
      <c r="S2829" s="10">
        <f t="shared" si="222"/>
        <v>42494.683634259258</v>
      </c>
      <c r="T2829" s="11">
        <f t="shared" si="223"/>
        <v>42524.6875</v>
      </c>
      <c r="U2829">
        <f t="shared" si="224"/>
        <v>30</v>
      </c>
      <c r="W2829" s="20">
        <v>23</v>
      </c>
      <c r="X2829" s="18">
        <v>2405</v>
      </c>
      <c r="Y2829" s="5">
        <v>1.2024999999999999</v>
      </c>
    </row>
    <row r="2830" spans="1:25" ht="42.75" x14ac:dyDescent="0.4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20">
        <v>97</v>
      </c>
      <c r="M2830" t="b">
        <v>1</v>
      </c>
      <c r="N2830" t="s">
        <v>8271</v>
      </c>
      <c r="O2830" s="5">
        <f t="shared" si="220"/>
        <v>1.0037894736842106</v>
      </c>
      <c r="P2830" s="18">
        <f t="shared" si="221"/>
        <v>98.30927835051547</v>
      </c>
      <c r="Q2830" t="s">
        <v>8318</v>
      </c>
      <c r="R2830" t="s">
        <v>8319</v>
      </c>
      <c r="S2830" s="10">
        <f t="shared" si="222"/>
        <v>42254.264687499999</v>
      </c>
      <c r="T2830" s="11">
        <f t="shared" si="223"/>
        <v>42279.958333333328</v>
      </c>
      <c r="U2830">
        <f t="shared" si="224"/>
        <v>25</v>
      </c>
      <c r="W2830" s="20">
        <v>97</v>
      </c>
      <c r="X2830" s="18">
        <v>9536</v>
      </c>
      <c r="Y2830" s="5">
        <v>1.0037894736842106</v>
      </c>
    </row>
    <row r="2831" spans="1:25" ht="42.75" x14ac:dyDescent="0.4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20">
        <v>76</v>
      </c>
      <c r="M2831" t="b">
        <v>1</v>
      </c>
      <c r="N2831" t="s">
        <v>8271</v>
      </c>
      <c r="O2831" s="5">
        <f t="shared" si="220"/>
        <v>1.0651999999999999</v>
      </c>
      <c r="P2831" s="18">
        <f t="shared" si="221"/>
        <v>35.039473684210527</v>
      </c>
      <c r="Q2831" t="s">
        <v>8318</v>
      </c>
      <c r="R2831" t="s">
        <v>8319</v>
      </c>
      <c r="S2831" s="10">
        <f t="shared" si="222"/>
        <v>42495.434236111112</v>
      </c>
      <c r="T2831" s="11">
        <f t="shared" si="223"/>
        <v>42523.434236111112</v>
      </c>
      <c r="U2831">
        <f t="shared" si="224"/>
        <v>28</v>
      </c>
      <c r="W2831" s="20">
        <v>76</v>
      </c>
      <c r="X2831" s="18">
        <v>2663</v>
      </c>
      <c r="Y2831" s="5">
        <v>1.0651999999999999</v>
      </c>
    </row>
    <row r="2832" spans="1:25" ht="28.5" x14ac:dyDescent="0.4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20">
        <v>11</v>
      </c>
      <c r="M2832" t="b">
        <v>1</v>
      </c>
      <c r="N2832" t="s">
        <v>8271</v>
      </c>
      <c r="O2832" s="5">
        <f t="shared" si="220"/>
        <v>1</v>
      </c>
      <c r="P2832" s="18">
        <f t="shared" si="221"/>
        <v>272.72727272727275</v>
      </c>
      <c r="Q2832" t="s">
        <v>8318</v>
      </c>
      <c r="R2832" t="s">
        <v>8319</v>
      </c>
      <c r="S2832" s="10">
        <f t="shared" si="222"/>
        <v>41758.839675925927</v>
      </c>
      <c r="T2832" s="11">
        <f t="shared" si="223"/>
        <v>41771.165972222225</v>
      </c>
      <c r="U2832">
        <f t="shared" si="224"/>
        <v>13</v>
      </c>
      <c r="W2832" s="20">
        <v>11</v>
      </c>
      <c r="X2832" s="18">
        <v>3000</v>
      </c>
      <c r="Y2832" s="5">
        <v>1</v>
      </c>
    </row>
    <row r="2833" spans="1:25" ht="28.5" x14ac:dyDescent="0.4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20">
        <v>52</v>
      </c>
      <c r="M2833" t="b">
        <v>1</v>
      </c>
      <c r="N2833" t="s">
        <v>8271</v>
      </c>
      <c r="O2833" s="5">
        <f t="shared" si="220"/>
        <v>1.1066666666666667</v>
      </c>
      <c r="P2833" s="18">
        <f t="shared" si="221"/>
        <v>63.846153846153847</v>
      </c>
      <c r="Q2833" t="s">
        <v>8318</v>
      </c>
      <c r="R2833" t="s">
        <v>8319</v>
      </c>
      <c r="S2833" s="10">
        <f t="shared" si="222"/>
        <v>42171.824884259258</v>
      </c>
      <c r="T2833" s="11">
        <f t="shared" si="223"/>
        <v>42201.824884259258</v>
      </c>
      <c r="U2833">
        <f t="shared" si="224"/>
        <v>30</v>
      </c>
      <c r="W2833" s="20">
        <v>52</v>
      </c>
      <c r="X2833" s="18">
        <v>3320</v>
      </c>
      <c r="Y2833" s="5">
        <v>1.1066666666666667</v>
      </c>
    </row>
    <row r="2834" spans="1:25" ht="42.75" x14ac:dyDescent="0.4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20">
        <v>95</v>
      </c>
      <c r="M2834" t="b">
        <v>1</v>
      </c>
      <c r="N2834" t="s">
        <v>8271</v>
      </c>
      <c r="O2834" s="5">
        <f t="shared" si="220"/>
        <v>1.1471959999999999</v>
      </c>
      <c r="P2834" s="18">
        <f t="shared" si="221"/>
        <v>30.189368421052631</v>
      </c>
      <c r="Q2834" t="s">
        <v>8318</v>
      </c>
      <c r="R2834" t="s">
        <v>8319</v>
      </c>
      <c r="S2834" s="10">
        <f t="shared" si="222"/>
        <v>41938.709421296298</v>
      </c>
      <c r="T2834" s="11">
        <f t="shared" si="223"/>
        <v>41966.916666666672</v>
      </c>
      <c r="U2834">
        <f t="shared" si="224"/>
        <v>28</v>
      </c>
      <c r="W2834" s="20">
        <v>95</v>
      </c>
      <c r="X2834" s="18">
        <v>2867.99</v>
      </c>
      <c r="Y2834" s="5">
        <v>1.1471959999999999</v>
      </c>
    </row>
    <row r="2835" spans="1:25" x14ac:dyDescent="0.4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20">
        <v>35</v>
      </c>
      <c r="M2835" t="b">
        <v>1</v>
      </c>
      <c r="N2835" t="s">
        <v>8271</v>
      </c>
      <c r="O2835" s="5">
        <f t="shared" si="220"/>
        <v>1.0825925925925926</v>
      </c>
      <c r="P2835" s="18">
        <f t="shared" si="221"/>
        <v>83.51428571428572</v>
      </c>
      <c r="Q2835" t="s">
        <v>8318</v>
      </c>
      <c r="R2835" t="s">
        <v>8319</v>
      </c>
      <c r="S2835" s="10">
        <f t="shared" si="222"/>
        <v>42268.127696759257</v>
      </c>
      <c r="T2835" s="11">
        <f t="shared" si="223"/>
        <v>42288.083333333328</v>
      </c>
      <c r="U2835">
        <f t="shared" si="224"/>
        <v>20</v>
      </c>
      <c r="W2835" s="20">
        <v>35</v>
      </c>
      <c r="X2835" s="18">
        <v>2923</v>
      </c>
      <c r="Y2835" s="5">
        <v>1.0825925925925926</v>
      </c>
    </row>
    <row r="2836" spans="1:25" ht="42.75" x14ac:dyDescent="0.4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20">
        <v>21</v>
      </c>
      <c r="M2836" t="b">
        <v>1</v>
      </c>
      <c r="N2836" t="s">
        <v>8271</v>
      </c>
      <c r="O2836" s="5">
        <f t="shared" si="220"/>
        <v>1.7</v>
      </c>
      <c r="P2836" s="18">
        <f t="shared" si="221"/>
        <v>64.761904761904759</v>
      </c>
      <c r="Q2836" t="s">
        <v>8318</v>
      </c>
      <c r="R2836" t="s">
        <v>8319</v>
      </c>
      <c r="S2836" s="10">
        <f t="shared" si="222"/>
        <v>42019.959837962961</v>
      </c>
      <c r="T2836" s="11">
        <f t="shared" si="223"/>
        <v>42034.959837962961</v>
      </c>
      <c r="U2836">
        <f t="shared" si="224"/>
        <v>15</v>
      </c>
      <c r="W2836" s="20">
        <v>21</v>
      </c>
      <c r="X2836" s="18">
        <v>1360</v>
      </c>
      <c r="Y2836" s="5">
        <v>1.7</v>
      </c>
    </row>
    <row r="2837" spans="1:25" ht="42.75" x14ac:dyDescent="0.4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20">
        <v>93</v>
      </c>
      <c r="M2837" t="b">
        <v>1</v>
      </c>
      <c r="N2837" t="s">
        <v>8271</v>
      </c>
      <c r="O2837" s="5">
        <f t="shared" si="220"/>
        <v>1.8709899999999999</v>
      </c>
      <c r="P2837" s="18">
        <f t="shared" si="221"/>
        <v>20.118172043010752</v>
      </c>
      <c r="Q2837" t="s">
        <v>8318</v>
      </c>
      <c r="R2837" t="s">
        <v>8319</v>
      </c>
      <c r="S2837" s="10">
        <f t="shared" si="222"/>
        <v>42313.703900462962</v>
      </c>
      <c r="T2837" s="11">
        <f t="shared" si="223"/>
        <v>42343</v>
      </c>
      <c r="U2837">
        <f t="shared" si="224"/>
        <v>30</v>
      </c>
      <c r="W2837" s="20">
        <v>93</v>
      </c>
      <c r="X2837" s="18">
        <v>1870.99</v>
      </c>
      <c r="Y2837" s="5">
        <v>1.8709899999999999</v>
      </c>
    </row>
    <row r="2838" spans="1:25" ht="42.75" x14ac:dyDescent="0.4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20">
        <v>11</v>
      </c>
      <c r="M2838" t="b">
        <v>1</v>
      </c>
      <c r="N2838" t="s">
        <v>8271</v>
      </c>
      <c r="O2838" s="5">
        <f t="shared" si="220"/>
        <v>1.0777777777777777</v>
      </c>
      <c r="P2838" s="18">
        <f t="shared" si="221"/>
        <v>44.090909090909093</v>
      </c>
      <c r="Q2838" t="s">
        <v>8318</v>
      </c>
      <c r="R2838" t="s">
        <v>8319</v>
      </c>
      <c r="S2838" s="10">
        <f t="shared" si="222"/>
        <v>42746.261782407411</v>
      </c>
      <c r="T2838" s="11">
        <f t="shared" si="223"/>
        <v>42784.207638888889</v>
      </c>
      <c r="U2838">
        <f t="shared" si="224"/>
        <v>38</v>
      </c>
      <c r="W2838" s="20">
        <v>11</v>
      </c>
      <c r="X2838" s="18">
        <v>485</v>
      </c>
      <c r="Y2838" s="5">
        <v>1.0777777777777777</v>
      </c>
    </row>
    <row r="2839" spans="1:25" ht="57" x14ac:dyDescent="0.4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20">
        <v>21</v>
      </c>
      <c r="M2839" t="b">
        <v>1</v>
      </c>
      <c r="N2839" t="s">
        <v>8271</v>
      </c>
      <c r="O2839" s="5">
        <f t="shared" si="220"/>
        <v>1</v>
      </c>
      <c r="P2839" s="18">
        <f t="shared" si="221"/>
        <v>40.476190476190474</v>
      </c>
      <c r="Q2839" t="s">
        <v>8318</v>
      </c>
      <c r="R2839" t="s">
        <v>8319</v>
      </c>
      <c r="S2839" s="10">
        <f t="shared" si="222"/>
        <v>42307.908379629633</v>
      </c>
      <c r="T2839" s="11">
        <f t="shared" si="223"/>
        <v>42347.950046296297</v>
      </c>
      <c r="U2839">
        <f t="shared" si="224"/>
        <v>40</v>
      </c>
      <c r="W2839" s="20">
        <v>21</v>
      </c>
      <c r="X2839" s="18">
        <v>850</v>
      </c>
      <c r="Y2839" s="5">
        <v>1</v>
      </c>
    </row>
    <row r="2840" spans="1:25" ht="42.75" x14ac:dyDescent="0.4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20">
        <v>54</v>
      </c>
      <c r="M2840" t="b">
        <v>1</v>
      </c>
      <c r="N2840" t="s">
        <v>8271</v>
      </c>
      <c r="O2840" s="5">
        <f t="shared" si="220"/>
        <v>1.2024999999999999</v>
      </c>
      <c r="P2840" s="18">
        <f t="shared" si="221"/>
        <v>44.537037037037038</v>
      </c>
      <c r="Q2840" t="s">
        <v>8318</v>
      </c>
      <c r="R2840" t="s">
        <v>8319</v>
      </c>
      <c r="S2840" s="10">
        <f t="shared" si="222"/>
        <v>41842.607592592591</v>
      </c>
      <c r="T2840" s="11">
        <f t="shared" si="223"/>
        <v>41864.916666666664</v>
      </c>
      <c r="U2840">
        <f t="shared" si="224"/>
        <v>22</v>
      </c>
      <c r="W2840" s="20">
        <v>54</v>
      </c>
      <c r="X2840" s="18">
        <v>2405</v>
      </c>
      <c r="Y2840" s="5">
        <v>1.2024999999999999</v>
      </c>
    </row>
    <row r="2841" spans="1:25" ht="42.75" x14ac:dyDescent="0.4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20">
        <v>31</v>
      </c>
      <c r="M2841" t="b">
        <v>1</v>
      </c>
      <c r="N2841" t="s">
        <v>8271</v>
      </c>
      <c r="O2841" s="5">
        <f t="shared" si="220"/>
        <v>1.1142857142857143</v>
      </c>
      <c r="P2841" s="18">
        <f t="shared" si="221"/>
        <v>125.80645161290323</v>
      </c>
      <c r="Q2841" t="s">
        <v>8318</v>
      </c>
      <c r="R2841" t="s">
        <v>8319</v>
      </c>
      <c r="S2841" s="10">
        <f t="shared" si="222"/>
        <v>41853.240208333329</v>
      </c>
      <c r="T2841" s="11">
        <f t="shared" si="223"/>
        <v>41876.207638888889</v>
      </c>
      <c r="U2841">
        <f t="shared" si="224"/>
        <v>23</v>
      </c>
      <c r="W2841" s="20">
        <v>31</v>
      </c>
      <c r="X2841" s="18">
        <v>3900</v>
      </c>
      <c r="Y2841" s="5">
        <v>1.1142857142857143</v>
      </c>
    </row>
    <row r="2842" spans="1:25" ht="57" x14ac:dyDescent="0.4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20">
        <v>132</v>
      </c>
      <c r="M2842" t="b">
        <v>1</v>
      </c>
      <c r="N2842" t="s">
        <v>8271</v>
      </c>
      <c r="O2842" s="5">
        <f t="shared" si="220"/>
        <v>1.04</v>
      </c>
      <c r="P2842" s="18">
        <f t="shared" si="221"/>
        <v>19.696969696969695</v>
      </c>
      <c r="Q2842" t="s">
        <v>8318</v>
      </c>
      <c r="R2842" t="s">
        <v>8319</v>
      </c>
      <c r="S2842" s="10">
        <f t="shared" si="222"/>
        <v>42060.035636574074</v>
      </c>
      <c r="T2842" s="11">
        <f t="shared" si="223"/>
        <v>42081.708333333328</v>
      </c>
      <c r="U2842">
        <f t="shared" si="224"/>
        <v>21</v>
      </c>
      <c r="W2842" s="20">
        <v>132</v>
      </c>
      <c r="X2842" s="18">
        <v>2600</v>
      </c>
      <c r="Y2842" s="5">
        <v>1.04</v>
      </c>
    </row>
    <row r="2843" spans="1:25" ht="42.75" x14ac:dyDescent="0.4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20">
        <v>1</v>
      </c>
      <c r="M2843" t="b">
        <v>0</v>
      </c>
      <c r="N2843" t="s">
        <v>8271</v>
      </c>
      <c r="O2843" s="5">
        <f t="shared" si="220"/>
        <v>0.01</v>
      </c>
      <c r="P2843" s="18">
        <f t="shared" si="221"/>
        <v>10</v>
      </c>
      <c r="Q2843" t="s">
        <v>8318</v>
      </c>
      <c r="R2843" t="s">
        <v>8319</v>
      </c>
      <c r="S2843" s="10">
        <f t="shared" si="222"/>
        <v>42291.739548611105</v>
      </c>
      <c r="T2843" s="11">
        <f t="shared" si="223"/>
        <v>42351.781215277777</v>
      </c>
      <c r="U2843">
        <f t="shared" si="224"/>
        <v>60</v>
      </c>
      <c r="W2843" s="20">
        <v>1</v>
      </c>
      <c r="X2843" s="18">
        <v>10</v>
      </c>
      <c r="Y2843" s="5">
        <v>0.01</v>
      </c>
    </row>
    <row r="2844" spans="1:25" ht="42.75" hidden="1" x14ac:dyDescent="0.4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20">
        <v>0</v>
      </c>
      <c r="M2844" t="b">
        <v>0</v>
      </c>
      <c r="N2844" t="s">
        <v>8271</v>
      </c>
      <c r="O2844" s="5">
        <f t="shared" si="220"/>
        <v>0</v>
      </c>
      <c r="P2844" s="18" t="e">
        <f t="shared" si="221"/>
        <v>#DIV/0!</v>
      </c>
      <c r="Q2844" t="s">
        <v>8318</v>
      </c>
      <c r="R2844" t="s">
        <v>8319</v>
      </c>
      <c r="S2844" s="10">
        <f t="shared" si="222"/>
        <v>41784.952488425923</v>
      </c>
      <c r="T2844" s="11">
        <f t="shared" si="223"/>
        <v>41811.458333333336</v>
      </c>
      <c r="U2844">
        <f t="shared" si="224"/>
        <v>27</v>
      </c>
      <c r="W2844" s="20">
        <v>0</v>
      </c>
      <c r="X2844" s="18">
        <v>0</v>
      </c>
      <c r="Y2844" s="5">
        <v>0</v>
      </c>
    </row>
    <row r="2845" spans="1:25" ht="42.75" hidden="1" x14ac:dyDescent="0.4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20">
        <v>0</v>
      </c>
      <c r="M2845" t="b">
        <v>0</v>
      </c>
      <c r="N2845" t="s">
        <v>8271</v>
      </c>
      <c r="O2845" s="5">
        <f t="shared" si="220"/>
        <v>0</v>
      </c>
      <c r="P2845" s="18" t="e">
        <f t="shared" si="221"/>
        <v>#DIV/0!</v>
      </c>
      <c r="Q2845" t="s">
        <v>8318</v>
      </c>
      <c r="R2845" t="s">
        <v>8319</v>
      </c>
      <c r="S2845" s="10">
        <f t="shared" si="222"/>
        <v>42492.737847222219</v>
      </c>
      <c r="T2845" s="11">
        <f t="shared" si="223"/>
        <v>42534.166666666672</v>
      </c>
      <c r="U2845">
        <f t="shared" si="224"/>
        <v>42</v>
      </c>
      <c r="W2845" s="20">
        <v>0</v>
      </c>
      <c r="X2845" s="18">
        <v>0</v>
      </c>
      <c r="Y2845" s="5">
        <v>0</v>
      </c>
    </row>
    <row r="2846" spans="1:25" ht="42.75" x14ac:dyDescent="0.4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20">
        <v>1</v>
      </c>
      <c r="M2846" t="b">
        <v>0</v>
      </c>
      <c r="N2846" t="s">
        <v>8271</v>
      </c>
      <c r="O2846" s="5">
        <f t="shared" si="220"/>
        <v>5.4545454545454543E-2</v>
      </c>
      <c r="P2846" s="18">
        <f t="shared" si="221"/>
        <v>30</v>
      </c>
      <c r="Q2846" t="s">
        <v>8318</v>
      </c>
      <c r="R2846" t="s">
        <v>8319</v>
      </c>
      <c r="S2846" s="10">
        <f t="shared" si="222"/>
        <v>42709.546064814815</v>
      </c>
      <c r="T2846" s="11">
        <f t="shared" si="223"/>
        <v>42739.546064814815</v>
      </c>
      <c r="U2846">
        <f t="shared" si="224"/>
        <v>30</v>
      </c>
      <c r="W2846" s="20">
        <v>1</v>
      </c>
      <c r="X2846" s="18">
        <v>30</v>
      </c>
      <c r="Y2846" s="5">
        <v>5.4545454545454543E-2</v>
      </c>
    </row>
    <row r="2847" spans="1:25" ht="42.75" x14ac:dyDescent="0.4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20">
        <v>39</v>
      </c>
      <c r="M2847" t="b">
        <v>0</v>
      </c>
      <c r="N2847" t="s">
        <v>8271</v>
      </c>
      <c r="O2847" s="5">
        <f t="shared" si="220"/>
        <v>0.31546666666666667</v>
      </c>
      <c r="P2847" s="18">
        <f t="shared" si="221"/>
        <v>60.666666666666664</v>
      </c>
      <c r="Q2847" t="s">
        <v>8318</v>
      </c>
      <c r="R2847" t="s">
        <v>8319</v>
      </c>
      <c r="S2847" s="10">
        <f t="shared" si="222"/>
        <v>42103.016585648147</v>
      </c>
      <c r="T2847" s="11">
        <f t="shared" si="223"/>
        <v>42163.016585648147</v>
      </c>
      <c r="U2847">
        <f t="shared" si="224"/>
        <v>60</v>
      </c>
      <c r="W2847" s="20">
        <v>39</v>
      </c>
      <c r="X2847" s="18">
        <v>2366</v>
      </c>
      <c r="Y2847" s="5">
        <v>0.31546666666666667</v>
      </c>
    </row>
    <row r="2848" spans="1:25" ht="42.75" hidden="1" x14ac:dyDescent="0.4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20">
        <v>0</v>
      </c>
      <c r="M2848" t="b">
        <v>0</v>
      </c>
      <c r="N2848" t="s">
        <v>8271</v>
      </c>
      <c r="O2848" s="5">
        <f t="shared" si="220"/>
        <v>0</v>
      </c>
      <c r="P2848" s="18" t="e">
        <f t="shared" si="221"/>
        <v>#DIV/0!</v>
      </c>
      <c r="Q2848" t="s">
        <v>8318</v>
      </c>
      <c r="R2848" t="s">
        <v>8319</v>
      </c>
      <c r="S2848" s="10">
        <f t="shared" si="222"/>
        <v>42108.692060185189</v>
      </c>
      <c r="T2848" s="11">
        <f t="shared" si="223"/>
        <v>42153.692060185189</v>
      </c>
      <c r="U2848">
        <f t="shared" si="224"/>
        <v>45</v>
      </c>
      <c r="W2848" s="20">
        <v>0</v>
      </c>
      <c r="X2848" s="18">
        <v>0</v>
      </c>
      <c r="Y2848" s="5">
        <v>0</v>
      </c>
    </row>
    <row r="2849" spans="1:25" ht="42.75" hidden="1" x14ac:dyDescent="0.4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20">
        <v>0</v>
      </c>
      <c r="M2849" t="b">
        <v>0</v>
      </c>
      <c r="N2849" t="s">
        <v>8271</v>
      </c>
      <c r="O2849" s="5">
        <f t="shared" si="220"/>
        <v>0</v>
      </c>
      <c r="P2849" s="18" t="e">
        <f t="shared" si="221"/>
        <v>#DIV/0!</v>
      </c>
      <c r="Q2849" t="s">
        <v>8318</v>
      </c>
      <c r="R2849" t="s">
        <v>8319</v>
      </c>
      <c r="S2849" s="10">
        <f t="shared" si="222"/>
        <v>42453.806307870371</v>
      </c>
      <c r="T2849" s="11">
        <f t="shared" si="223"/>
        <v>42513.806307870371</v>
      </c>
      <c r="U2849">
        <f t="shared" si="224"/>
        <v>60</v>
      </c>
      <c r="W2849" s="20">
        <v>0</v>
      </c>
      <c r="X2849" s="18">
        <v>0</v>
      </c>
      <c r="Y2849" s="5">
        <v>0</v>
      </c>
    </row>
    <row r="2850" spans="1:25" ht="57" hidden="1" x14ac:dyDescent="0.4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20">
        <v>3</v>
      </c>
      <c r="M2850" t="b">
        <v>0</v>
      </c>
      <c r="N2850" t="s">
        <v>8271</v>
      </c>
      <c r="O2850" s="5">
        <f t="shared" si="220"/>
        <v>2E-3</v>
      </c>
      <c r="P2850" s="18">
        <f t="shared" si="221"/>
        <v>23.333333333333332</v>
      </c>
      <c r="Q2850" t="s">
        <v>8318</v>
      </c>
      <c r="R2850" t="s">
        <v>8319</v>
      </c>
      <c r="S2850" s="10">
        <f t="shared" si="222"/>
        <v>42123.648831018523</v>
      </c>
      <c r="T2850" s="11">
        <f t="shared" si="223"/>
        <v>42153.648831018523</v>
      </c>
      <c r="U2850">
        <f t="shared" si="224"/>
        <v>30</v>
      </c>
      <c r="W2850" s="20">
        <v>3</v>
      </c>
      <c r="X2850" s="18">
        <v>70</v>
      </c>
      <c r="Y2850" s="5">
        <v>2E-3</v>
      </c>
    </row>
    <row r="2851" spans="1:25" ht="42.75" x14ac:dyDescent="0.4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20">
        <v>1</v>
      </c>
      <c r="M2851" t="b">
        <v>0</v>
      </c>
      <c r="N2851" t="s">
        <v>8271</v>
      </c>
      <c r="O2851" s="5">
        <f t="shared" si="220"/>
        <v>0.01</v>
      </c>
      <c r="P2851" s="18">
        <f t="shared" si="221"/>
        <v>5</v>
      </c>
      <c r="Q2851" t="s">
        <v>8318</v>
      </c>
      <c r="R2851" t="s">
        <v>8319</v>
      </c>
      <c r="S2851" s="10">
        <f t="shared" si="222"/>
        <v>42453.428240740745</v>
      </c>
      <c r="T2851" s="11">
        <f t="shared" si="223"/>
        <v>42483.428240740745</v>
      </c>
      <c r="U2851">
        <f t="shared" si="224"/>
        <v>30</v>
      </c>
      <c r="W2851" s="20">
        <v>1</v>
      </c>
      <c r="X2851" s="18">
        <v>5</v>
      </c>
      <c r="Y2851" s="5">
        <v>0.01</v>
      </c>
    </row>
    <row r="2852" spans="1:25" ht="42.75" x14ac:dyDescent="0.4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20">
        <v>13</v>
      </c>
      <c r="M2852" t="b">
        <v>0</v>
      </c>
      <c r="N2852" t="s">
        <v>8271</v>
      </c>
      <c r="O2852" s="5">
        <f t="shared" si="220"/>
        <v>3.8875E-2</v>
      </c>
      <c r="P2852" s="18">
        <f t="shared" si="221"/>
        <v>23.923076923076923</v>
      </c>
      <c r="Q2852" t="s">
        <v>8318</v>
      </c>
      <c r="R2852" t="s">
        <v>8319</v>
      </c>
      <c r="S2852" s="10">
        <f t="shared" si="222"/>
        <v>41858.007071759261</v>
      </c>
      <c r="T2852" s="11">
        <f t="shared" si="223"/>
        <v>41888.007071759261</v>
      </c>
      <c r="U2852">
        <f t="shared" si="224"/>
        <v>30</v>
      </c>
      <c r="W2852" s="20">
        <v>13</v>
      </c>
      <c r="X2852" s="18">
        <v>311</v>
      </c>
      <c r="Y2852" s="5">
        <v>3.8875E-2</v>
      </c>
    </row>
    <row r="2853" spans="1:25" ht="42.75" hidden="1" x14ac:dyDescent="0.4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20">
        <v>0</v>
      </c>
      <c r="M2853" t="b">
        <v>0</v>
      </c>
      <c r="N2853" t="s">
        <v>8271</v>
      </c>
      <c r="O2853" s="5">
        <f t="shared" si="220"/>
        <v>0</v>
      </c>
      <c r="P2853" s="18" t="e">
        <f t="shared" si="221"/>
        <v>#DIV/0!</v>
      </c>
      <c r="Q2853" t="s">
        <v>8318</v>
      </c>
      <c r="R2853" t="s">
        <v>8319</v>
      </c>
      <c r="S2853" s="10">
        <f t="shared" si="222"/>
        <v>42390.002650462964</v>
      </c>
      <c r="T2853" s="11">
        <f t="shared" si="223"/>
        <v>42398.970138888893</v>
      </c>
      <c r="U2853">
        <f t="shared" si="224"/>
        <v>8</v>
      </c>
      <c r="W2853" s="20">
        <v>0</v>
      </c>
      <c r="X2853" s="18">
        <v>0</v>
      </c>
      <c r="Y2853" s="5">
        <v>0</v>
      </c>
    </row>
    <row r="2854" spans="1:25" ht="42.75" x14ac:dyDescent="0.4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20">
        <v>6</v>
      </c>
      <c r="M2854" t="b">
        <v>0</v>
      </c>
      <c r="N2854" t="s">
        <v>8271</v>
      </c>
      <c r="O2854" s="5">
        <f t="shared" si="220"/>
        <v>1.9E-2</v>
      </c>
      <c r="P2854" s="18">
        <f t="shared" si="221"/>
        <v>15.833333333333334</v>
      </c>
      <c r="Q2854" t="s">
        <v>8318</v>
      </c>
      <c r="R2854" t="s">
        <v>8319</v>
      </c>
      <c r="S2854" s="10">
        <f t="shared" si="222"/>
        <v>41781.045173611114</v>
      </c>
      <c r="T2854" s="11">
        <f t="shared" si="223"/>
        <v>41811.045173611114</v>
      </c>
      <c r="U2854">
        <f t="shared" si="224"/>
        <v>30</v>
      </c>
      <c r="W2854" s="20">
        <v>6</v>
      </c>
      <c r="X2854" s="18">
        <v>95</v>
      </c>
      <c r="Y2854" s="5">
        <v>1.9E-2</v>
      </c>
    </row>
    <row r="2855" spans="1:25" ht="42.75" hidden="1" x14ac:dyDescent="0.4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20">
        <v>0</v>
      </c>
      <c r="M2855" t="b">
        <v>0</v>
      </c>
      <c r="N2855" t="s">
        <v>8271</v>
      </c>
      <c r="O2855" s="5">
        <f t="shared" si="220"/>
        <v>0</v>
      </c>
      <c r="P2855" s="18" t="e">
        <f t="shared" si="221"/>
        <v>#DIV/0!</v>
      </c>
      <c r="Q2855" t="s">
        <v>8318</v>
      </c>
      <c r="R2855" t="s">
        <v>8319</v>
      </c>
      <c r="S2855" s="10">
        <f t="shared" si="222"/>
        <v>41836.190937499996</v>
      </c>
      <c r="T2855" s="11">
        <f t="shared" si="223"/>
        <v>41896.190937499996</v>
      </c>
      <c r="U2855">
        <f t="shared" si="224"/>
        <v>60</v>
      </c>
      <c r="W2855" s="20">
        <v>0</v>
      </c>
      <c r="X2855" s="18">
        <v>0</v>
      </c>
      <c r="Y2855" s="5">
        <v>0</v>
      </c>
    </row>
    <row r="2856" spans="1:25" ht="42.75" x14ac:dyDescent="0.4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20">
        <v>14</v>
      </c>
      <c r="M2856" t="b">
        <v>0</v>
      </c>
      <c r="N2856" t="s">
        <v>8271</v>
      </c>
      <c r="O2856" s="5">
        <f t="shared" si="220"/>
        <v>0.41699999999999998</v>
      </c>
      <c r="P2856" s="18">
        <f t="shared" si="221"/>
        <v>29.785714285714285</v>
      </c>
      <c r="Q2856" t="s">
        <v>8318</v>
      </c>
      <c r="R2856" t="s">
        <v>8319</v>
      </c>
      <c r="S2856" s="10">
        <f t="shared" si="222"/>
        <v>42111.71665509259</v>
      </c>
      <c r="T2856" s="11">
        <f t="shared" si="223"/>
        <v>42131.71665509259</v>
      </c>
      <c r="U2856">
        <f t="shared" si="224"/>
        <v>20</v>
      </c>
      <c r="W2856" s="20">
        <v>14</v>
      </c>
      <c r="X2856" s="18">
        <v>417</v>
      </c>
      <c r="Y2856" s="5">
        <v>0.41699999999999998</v>
      </c>
    </row>
    <row r="2857" spans="1:25" ht="42.75" x14ac:dyDescent="0.4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20">
        <v>5</v>
      </c>
      <c r="M2857" t="b">
        <v>0</v>
      </c>
      <c r="N2857" t="s">
        <v>8271</v>
      </c>
      <c r="O2857" s="5">
        <f t="shared" si="220"/>
        <v>0.5</v>
      </c>
      <c r="P2857" s="18">
        <f t="shared" si="221"/>
        <v>60</v>
      </c>
      <c r="Q2857" t="s">
        <v>8318</v>
      </c>
      <c r="R2857" t="s">
        <v>8319</v>
      </c>
      <c r="S2857" s="10">
        <f t="shared" si="222"/>
        <v>42370.007766203707</v>
      </c>
      <c r="T2857" s="11">
        <f t="shared" si="223"/>
        <v>42398.981944444444</v>
      </c>
      <c r="U2857">
        <f t="shared" si="224"/>
        <v>28</v>
      </c>
      <c r="W2857" s="20">
        <v>5</v>
      </c>
      <c r="X2857" s="18">
        <v>300</v>
      </c>
      <c r="Y2857" s="5">
        <v>0.5</v>
      </c>
    </row>
    <row r="2858" spans="1:25" ht="42.75" x14ac:dyDescent="0.4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20">
        <v>6</v>
      </c>
      <c r="M2858" t="b">
        <v>0</v>
      </c>
      <c r="N2858" t="s">
        <v>8271</v>
      </c>
      <c r="O2858" s="5">
        <f t="shared" si="220"/>
        <v>4.8666666666666664E-2</v>
      </c>
      <c r="P2858" s="18">
        <f t="shared" si="221"/>
        <v>24.333333333333332</v>
      </c>
      <c r="Q2858" t="s">
        <v>8318</v>
      </c>
      <c r="R2858" t="s">
        <v>8319</v>
      </c>
      <c r="S2858" s="10">
        <f t="shared" si="222"/>
        <v>42165.037581018521</v>
      </c>
      <c r="T2858" s="11">
        <f t="shared" si="223"/>
        <v>42224.898611111115</v>
      </c>
      <c r="U2858">
        <f t="shared" si="224"/>
        <v>59</v>
      </c>
      <c r="W2858" s="20">
        <v>6</v>
      </c>
      <c r="X2858" s="18">
        <v>146</v>
      </c>
      <c r="Y2858" s="5">
        <v>4.8666666666666664E-2</v>
      </c>
    </row>
    <row r="2859" spans="1:25" ht="57" x14ac:dyDescent="0.4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20">
        <v>15</v>
      </c>
      <c r="M2859" t="b">
        <v>0</v>
      </c>
      <c r="N2859" t="s">
        <v>8271</v>
      </c>
      <c r="O2859" s="5">
        <f t="shared" si="220"/>
        <v>0.19736842105263158</v>
      </c>
      <c r="P2859" s="18">
        <f t="shared" si="221"/>
        <v>500</v>
      </c>
      <c r="Q2859" t="s">
        <v>8318</v>
      </c>
      <c r="R2859" t="s">
        <v>8319</v>
      </c>
      <c r="S2859" s="10">
        <f t="shared" si="222"/>
        <v>42726.920081018514</v>
      </c>
      <c r="T2859" s="11">
        <f t="shared" si="223"/>
        <v>42786.75</v>
      </c>
      <c r="U2859">
        <f t="shared" si="224"/>
        <v>60</v>
      </c>
      <c r="W2859" s="20">
        <v>15</v>
      </c>
      <c r="X2859" s="18">
        <v>7500</v>
      </c>
      <c r="Y2859" s="5">
        <v>0.19736842105263158</v>
      </c>
    </row>
    <row r="2860" spans="1:25" ht="42.75" hidden="1" x14ac:dyDescent="0.4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20">
        <v>0</v>
      </c>
      <c r="M2860" t="b">
        <v>0</v>
      </c>
      <c r="N2860" t="s">
        <v>8271</v>
      </c>
      <c r="O2860" s="5">
        <f t="shared" si="220"/>
        <v>0</v>
      </c>
      <c r="P2860" s="18" t="e">
        <f t="shared" si="221"/>
        <v>#DIV/0!</v>
      </c>
      <c r="Q2860" t="s">
        <v>8318</v>
      </c>
      <c r="R2860" t="s">
        <v>8319</v>
      </c>
      <c r="S2860" s="10">
        <f t="shared" si="222"/>
        <v>41954.545081018514</v>
      </c>
      <c r="T2860" s="11">
        <f t="shared" si="223"/>
        <v>41978.477777777778</v>
      </c>
      <c r="U2860">
        <f t="shared" si="224"/>
        <v>24</v>
      </c>
      <c r="W2860" s="20">
        <v>0</v>
      </c>
      <c r="X2860" s="18">
        <v>0</v>
      </c>
      <c r="Y2860" s="5">
        <v>0</v>
      </c>
    </row>
    <row r="2861" spans="1:25" ht="28.5" x14ac:dyDescent="0.4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20">
        <v>1</v>
      </c>
      <c r="M2861" t="b">
        <v>0</v>
      </c>
      <c r="N2861" t="s">
        <v>8271</v>
      </c>
      <c r="O2861" s="5">
        <f t="shared" si="220"/>
        <v>1.7500000000000002E-2</v>
      </c>
      <c r="P2861" s="18">
        <f t="shared" si="221"/>
        <v>35</v>
      </c>
      <c r="Q2861" t="s">
        <v>8318</v>
      </c>
      <c r="R2861" t="s">
        <v>8319</v>
      </c>
      <c r="S2861" s="10">
        <f t="shared" si="222"/>
        <v>42233.362314814818</v>
      </c>
      <c r="T2861" s="11">
        <f t="shared" si="223"/>
        <v>42293.362314814818</v>
      </c>
      <c r="U2861">
        <f t="shared" si="224"/>
        <v>60</v>
      </c>
      <c r="W2861" s="20">
        <v>1</v>
      </c>
      <c r="X2861" s="18">
        <v>35</v>
      </c>
      <c r="Y2861" s="5">
        <v>1.7500000000000002E-2</v>
      </c>
    </row>
    <row r="2862" spans="1:25" ht="42.75" x14ac:dyDescent="0.4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20">
        <v>9</v>
      </c>
      <c r="M2862" t="b">
        <v>0</v>
      </c>
      <c r="N2862" t="s">
        <v>8271</v>
      </c>
      <c r="O2862" s="5">
        <f t="shared" si="220"/>
        <v>6.6500000000000004E-2</v>
      </c>
      <c r="P2862" s="18">
        <f t="shared" si="221"/>
        <v>29.555555555555557</v>
      </c>
      <c r="Q2862" t="s">
        <v>8318</v>
      </c>
      <c r="R2862" t="s">
        <v>8319</v>
      </c>
      <c r="S2862" s="10">
        <f t="shared" si="222"/>
        <v>42480.800648148142</v>
      </c>
      <c r="T2862" s="11">
        <f t="shared" si="223"/>
        <v>42540.800648148142</v>
      </c>
      <c r="U2862">
        <f t="shared" si="224"/>
        <v>60</v>
      </c>
      <c r="W2862" s="20">
        <v>9</v>
      </c>
      <c r="X2862" s="18">
        <v>266</v>
      </c>
      <c r="Y2862" s="5">
        <v>6.6500000000000004E-2</v>
      </c>
    </row>
    <row r="2863" spans="1:25" ht="42.75" x14ac:dyDescent="0.4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20">
        <v>3</v>
      </c>
      <c r="M2863" t="b">
        <v>0</v>
      </c>
      <c r="N2863" t="s">
        <v>8271</v>
      </c>
      <c r="O2863" s="5">
        <f t="shared" si="220"/>
        <v>0.32</v>
      </c>
      <c r="P2863" s="18">
        <f t="shared" si="221"/>
        <v>26.666666666666668</v>
      </c>
      <c r="Q2863" t="s">
        <v>8318</v>
      </c>
      <c r="R2863" t="s">
        <v>8319</v>
      </c>
      <c r="S2863" s="10">
        <f t="shared" si="222"/>
        <v>42257.590833333335</v>
      </c>
      <c r="T2863" s="11">
        <f t="shared" si="223"/>
        <v>42271.590833333335</v>
      </c>
      <c r="U2863">
        <f t="shared" si="224"/>
        <v>14</v>
      </c>
      <c r="W2863" s="20">
        <v>3</v>
      </c>
      <c r="X2863" s="18">
        <v>80</v>
      </c>
      <c r="Y2863" s="5">
        <v>0.32</v>
      </c>
    </row>
    <row r="2864" spans="1:25" ht="42.75" hidden="1" x14ac:dyDescent="0.4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20">
        <v>3</v>
      </c>
      <c r="M2864" t="b">
        <v>0</v>
      </c>
      <c r="N2864" t="s">
        <v>8271</v>
      </c>
      <c r="O2864" s="5">
        <f t="shared" si="220"/>
        <v>4.3307086614173228E-3</v>
      </c>
      <c r="P2864" s="18">
        <f t="shared" si="221"/>
        <v>18.333333333333332</v>
      </c>
      <c r="Q2864" t="s">
        <v>8318</v>
      </c>
      <c r="R2864" t="s">
        <v>8319</v>
      </c>
      <c r="S2864" s="10">
        <f t="shared" si="222"/>
        <v>41784.789687500001</v>
      </c>
      <c r="T2864" s="11">
        <f t="shared" si="223"/>
        <v>41814.789687500001</v>
      </c>
      <c r="U2864">
        <f t="shared" si="224"/>
        <v>30</v>
      </c>
      <c r="W2864" s="20">
        <v>3</v>
      </c>
      <c r="X2864" s="18">
        <v>55</v>
      </c>
      <c r="Y2864" s="5">
        <v>4.3307086614173228E-3</v>
      </c>
    </row>
    <row r="2865" spans="1:25" ht="42.75" hidden="1" x14ac:dyDescent="0.4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20">
        <v>1</v>
      </c>
      <c r="M2865" t="b">
        <v>0</v>
      </c>
      <c r="N2865" t="s">
        <v>8271</v>
      </c>
      <c r="O2865" s="5">
        <f t="shared" si="220"/>
        <v>4.0000000000000002E-4</v>
      </c>
      <c r="P2865" s="18">
        <f t="shared" si="221"/>
        <v>20</v>
      </c>
      <c r="Q2865" t="s">
        <v>8318</v>
      </c>
      <c r="R2865" t="s">
        <v>8319</v>
      </c>
      <c r="S2865" s="10">
        <f t="shared" si="222"/>
        <v>41831.675034722226</v>
      </c>
      <c r="T2865" s="11">
        <f t="shared" si="223"/>
        <v>41891.675034722226</v>
      </c>
      <c r="U2865">
        <f t="shared" si="224"/>
        <v>60</v>
      </c>
      <c r="W2865" s="20">
        <v>1</v>
      </c>
      <c r="X2865" s="18">
        <v>20</v>
      </c>
      <c r="Y2865" s="5">
        <v>4.0000000000000002E-4</v>
      </c>
    </row>
    <row r="2866" spans="1:25" x14ac:dyDescent="0.4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20">
        <v>3</v>
      </c>
      <c r="M2866" t="b">
        <v>0</v>
      </c>
      <c r="N2866" t="s">
        <v>8271</v>
      </c>
      <c r="O2866" s="5">
        <f t="shared" si="220"/>
        <v>1.6E-2</v>
      </c>
      <c r="P2866" s="18">
        <f t="shared" si="221"/>
        <v>13.333333333333334</v>
      </c>
      <c r="Q2866" t="s">
        <v>8318</v>
      </c>
      <c r="R2866" t="s">
        <v>8319</v>
      </c>
      <c r="S2866" s="10">
        <f t="shared" si="222"/>
        <v>42172.613506944443</v>
      </c>
      <c r="T2866" s="11">
        <f t="shared" si="223"/>
        <v>42202.554166666669</v>
      </c>
      <c r="U2866">
        <f t="shared" si="224"/>
        <v>30</v>
      </c>
      <c r="W2866" s="20">
        <v>3</v>
      </c>
      <c r="X2866" s="18">
        <v>40</v>
      </c>
      <c r="Y2866" s="5">
        <v>1.6E-2</v>
      </c>
    </row>
    <row r="2867" spans="1:25" ht="42.75" hidden="1" x14ac:dyDescent="0.4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20">
        <v>0</v>
      </c>
      <c r="M2867" t="b">
        <v>0</v>
      </c>
      <c r="N2867" t="s">
        <v>8271</v>
      </c>
      <c r="O2867" s="5">
        <f t="shared" si="220"/>
        <v>0</v>
      </c>
      <c r="P2867" s="18" t="e">
        <f t="shared" si="221"/>
        <v>#DIV/0!</v>
      </c>
      <c r="Q2867" t="s">
        <v>8318</v>
      </c>
      <c r="R2867" t="s">
        <v>8319</v>
      </c>
      <c r="S2867" s="10">
        <f t="shared" si="222"/>
        <v>41950.114108796297</v>
      </c>
      <c r="T2867" s="11">
        <f t="shared" si="223"/>
        <v>42010.114108796297</v>
      </c>
      <c r="U2867">
        <f t="shared" si="224"/>
        <v>60</v>
      </c>
      <c r="W2867" s="20">
        <v>0</v>
      </c>
      <c r="X2867" s="18">
        <v>0</v>
      </c>
      <c r="Y2867" s="5">
        <v>0</v>
      </c>
    </row>
    <row r="2868" spans="1:25" ht="42.75" hidden="1" x14ac:dyDescent="0.4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20">
        <v>2</v>
      </c>
      <c r="M2868" t="b">
        <v>0</v>
      </c>
      <c r="N2868" t="s">
        <v>8271</v>
      </c>
      <c r="O2868" s="5">
        <f t="shared" si="220"/>
        <v>8.9999999999999993E-3</v>
      </c>
      <c r="P2868" s="18">
        <f t="shared" si="221"/>
        <v>22.5</v>
      </c>
      <c r="Q2868" t="s">
        <v>8318</v>
      </c>
      <c r="R2868" t="s">
        <v>8319</v>
      </c>
      <c r="S2868" s="10">
        <f t="shared" si="222"/>
        <v>42627.955104166671</v>
      </c>
      <c r="T2868" s="11">
        <f t="shared" si="223"/>
        <v>42657.916666666672</v>
      </c>
      <c r="U2868">
        <f t="shared" si="224"/>
        <v>30</v>
      </c>
      <c r="W2868" s="20">
        <v>2</v>
      </c>
      <c r="X2868" s="18">
        <v>45</v>
      </c>
      <c r="Y2868" s="5">
        <v>8.9999999999999993E-3</v>
      </c>
    </row>
    <row r="2869" spans="1:25" ht="42.75" x14ac:dyDescent="0.4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20">
        <v>10</v>
      </c>
      <c r="M2869" t="b">
        <v>0</v>
      </c>
      <c r="N2869" t="s">
        <v>8271</v>
      </c>
      <c r="O2869" s="5">
        <f t="shared" si="220"/>
        <v>0.2016</v>
      </c>
      <c r="P2869" s="18">
        <f t="shared" si="221"/>
        <v>50.4</v>
      </c>
      <c r="Q2869" t="s">
        <v>8318</v>
      </c>
      <c r="R2869" t="s">
        <v>8319</v>
      </c>
      <c r="S2869" s="10">
        <f t="shared" si="222"/>
        <v>42531.195277777777</v>
      </c>
      <c r="T2869" s="11">
        <f t="shared" si="223"/>
        <v>42555.166666666672</v>
      </c>
      <c r="U2869">
        <f t="shared" si="224"/>
        <v>24</v>
      </c>
      <c r="W2869" s="20">
        <v>10</v>
      </c>
      <c r="X2869" s="18">
        <v>504</v>
      </c>
      <c r="Y2869" s="5">
        <v>0.2016</v>
      </c>
    </row>
    <row r="2870" spans="1:25" ht="42.75" x14ac:dyDescent="0.4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20">
        <v>60</v>
      </c>
      <c r="M2870" t="b">
        <v>0</v>
      </c>
      <c r="N2870" t="s">
        <v>8271</v>
      </c>
      <c r="O2870" s="5">
        <f t="shared" si="220"/>
        <v>0.42011733333333334</v>
      </c>
      <c r="P2870" s="18">
        <f t="shared" si="221"/>
        <v>105.02933333333334</v>
      </c>
      <c r="Q2870" t="s">
        <v>8318</v>
      </c>
      <c r="R2870" t="s">
        <v>8319</v>
      </c>
      <c r="S2870" s="10">
        <f t="shared" si="222"/>
        <v>42618.827013888891</v>
      </c>
      <c r="T2870" s="11">
        <f t="shared" si="223"/>
        <v>42648.827013888891</v>
      </c>
      <c r="U2870">
        <f t="shared" si="224"/>
        <v>30</v>
      </c>
      <c r="W2870" s="20">
        <v>60</v>
      </c>
      <c r="X2870" s="18">
        <v>6301.76</v>
      </c>
      <c r="Y2870" s="5">
        <v>0.42011733333333334</v>
      </c>
    </row>
    <row r="2871" spans="1:25" ht="57" hidden="1" x14ac:dyDescent="0.4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20">
        <v>5</v>
      </c>
      <c r="M2871" t="b">
        <v>0</v>
      </c>
      <c r="N2871" t="s">
        <v>8271</v>
      </c>
      <c r="O2871" s="5">
        <f t="shared" si="220"/>
        <v>8.8500000000000002E-3</v>
      </c>
      <c r="P2871" s="18">
        <f t="shared" si="221"/>
        <v>35.4</v>
      </c>
      <c r="Q2871" t="s">
        <v>8318</v>
      </c>
      <c r="R2871" t="s">
        <v>8319</v>
      </c>
      <c r="S2871" s="10">
        <f t="shared" si="222"/>
        <v>42540.593530092592</v>
      </c>
      <c r="T2871" s="11">
        <f t="shared" si="223"/>
        <v>42570.593530092592</v>
      </c>
      <c r="U2871">
        <f t="shared" si="224"/>
        <v>30</v>
      </c>
      <c r="W2871" s="20">
        <v>5</v>
      </c>
      <c r="X2871" s="18">
        <v>177</v>
      </c>
      <c r="Y2871" s="5">
        <v>8.8500000000000002E-3</v>
      </c>
    </row>
    <row r="2872" spans="1:25" ht="42.75" x14ac:dyDescent="0.4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20">
        <v>9</v>
      </c>
      <c r="M2872" t="b">
        <v>0</v>
      </c>
      <c r="N2872" t="s">
        <v>8271</v>
      </c>
      <c r="O2872" s="5">
        <f t="shared" si="220"/>
        <v>0.15</v>
      </c>
      <c r="P2872" s="18">
        <f t="shared" si="221"/>
        <v>83.333333333333329</v>
      </c>
      <c r="Q2872" t="s">
        <v>8318</v>
      </c>
      <c r="R2872" t="s">
        <v>8319</v>
      </c>
      <c r="S2872" s="10">
        <f t="shared" si="222"/>
        <v>41746.189409722225</v>
      </c>
      <c r="T2872" s="11">
        <f t="shared" si="223"/>
        <v>41776.189409722225</v>
      </c>
      <c r="U2872">
        <f t="shared" si="224"/>
        <v>30</v>
      </c>
      <c r="W2872" s="20">
        <v>9</v>
      </c>
      <c r="X2872" s="18">
        <v>750</v>
      </c>
      <c r="Y2872" s="5">
        <v>0.15</v>
      </c>
    </row>
    <row r="2873" spans="1:25" ht="42.75" x14ac:dyDescent="0.4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20">
        <v>13</v>
      </c>
      <c r="M2873" t="b">
        <v>0</v>
      </c>
      <c r="N2873" t="s">
        <v>8271</v>
      </c>
      <c r="O2873" s="5">
        <f t="shared" si="220"/>
        <v>4.6699999999999998E-2</v>
      </c>
      <c r="P2873" s="18">
        <f t="shared" si="221"/>
        <v>35.92307692307692</v>
      </c>
      <c r="Q2873" t="s">
        <v>8318</v>
      </c>
      <c r="R2873" t="s">
        <v>8319</v>
      </c>
      <c r="S2873" s="10">
        <f t="shared" si="222"/>
        <v>41974.738576388889</v>
      </c>
      <c r="T2873" s="11">
        <f t="shared" si="223"/>
        <v>41994.738576388889</v>
      </c>
      <c r="U2873">
        <f t="shared" si="224"/>
        <v>20</v>
      </c>
      <c r="W2873" s="20">
        <v>13</v>
      </c>
      <c r="X2873" s="18">
        <v>467</v>
      </c>
      <c r="Y2873" s="5">
        <v>4.6699999999999998E-2</v>
      </c>
    </row>
    <row r="2874" spans="1:25" ht="28.5" hidden="1" x14ac:dyDescent="0.4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20">
        <v>0</v>
      </c>
      <c r="M2874" t="b">
        <v>0</v>
      </c>
      <c r="N2874" t="s">
        <v>8271</v>
      </c>
      <c r="O2874" s="5">
        <f t="shared" si="220"/>
        <v>0</v>
      </c>
      <c r="P2874" s="18" t="e">
        <f t="shared" si="221"/>
        <v>#DIV/0!</v>
      </c>
      <c r="Q2874" t="s">
        <v>8318</v>
      </c>
      <c r="R2874" t="s">
        <v>8319</v>
      </c>
      <c r="S2874" s="10">
        <f t="shared" si="222"/>
        <v>42115.11618055556</v>
      </c>
      <c r="T2874" s="11">
        <f t="shared" si="223"/>
        <v>42175.11618055556</v>
      </c>
      <c r="U2874">
        <f t="shared" si="224"/>
        <v>60</v>
      </c>
      <c r="W2874" s="20">
        <v>0</v>
      </c>
      <c r="X2874" s="18">
        <v>0</v>
      </c>
      <c r="Y2874" s="5">
        <v>0</v>
      </c>
    </row>
    <row r="2875" spans="1:25" ht="42.75" x14ac:dyDescent="0.4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20">
        <v>8</v>
      </c>
      <c r="M2875" t="b">
        <v>0</v>
      </c>
      <c r="N2875" t="s">
        <v>8271</v>
      </c>
      <c r="O2875" s="5">
        <f t="shared" si="220"/>
        <v>0.38119999999999998</v>
      </c>
      <c r="P2875" s="18">
        <f t="shared" si="221"/>
        <v>119.125</v>
      </c>
      <c r="Q2875" t="s">
        <v>8318</v>
      </c>
      <c r="R2875" t="s">
        <v>8319</v>
      </c>
      <c r="S2875" s="10">
        <f t="shared" si="222"/>
        <v>42002.817488425921</v>
      </c>
      <c r="T2875" s="11">
        <f t="shared" si="223"/>
        <v>42032.817488425921</v>
      </c>
      <c r="U2875">
        <f t="shared" si="224"/>
        <v>30</v>
      </c>
      <c r="W2875" s="20">
        <v>8</v>
      </c>
      <c r="X2875" s="18">
        <v>953</v>
      </c>
      <c r="Y2875" s="5">
        <v>0.38119999999999998</v>
      </c>
    </row>
    <row r="2876" spans="1:25" ht="42.75" x14ac:dyDescent="0.4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20">
        <v>3</v>
      </c>
      <c r="M2876" t="b">
        <v>0</v>
      </c>
      <c r="N2876" t="s">
        <v>8271</v>
      </c>
      <c r="O2876" s="5">
        <f t="shared" si="220"/>
        <v>5.4199999999999998E-2</v>
      </c>
      <c r="P2876" s="18">
        <f t="shared" si="221"/>
        <v>90.333333333333329</v>
      </c>
      <c r="Q2876" t="s">
        <v>8318</v>
      </c>
      <c r="R2876" t="s">
        <v>8319</v>
      </c>
      <c r="S2876" s="10">
        <f t="shared" si="222"/>
        <v>42722.84474537037</v>
      </c>
      <c r="T2876" s="11">
        <f t="shared" si="223"/>
        <v>42752.84474537037</v>
      </c>
      <c r="U2876">
        <f t="shared" si="224"/>
        <v>30</v>
      </c>
      <c r="W2876" s="20">
        <v>3</v>
      </c>
      <c r="X2876" s="18">
        <v>271</v>
      </c>
      <c r="Y2876" s="5">
        <v>5.4199999999999998E-2</v>
      </c>
    </row>
    <row r="2877" spans="1:25" ht="42.75" hidden="1" x14ac:dyDescent="0.4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20">
        <v>3</v>
      </c>
      <c r="M2877" t="b">
        <v>0</v>
      </c>
      <c r="N2877" t="s">
        <v>8271</v>
      </c>
      <c r="O2877" s="5">
        <f t="shared" si="220"/>
        <v>3.5E-4</v>
      </c>
      <c r="P2877" s="18">
        <f t="shared" si="221"/>
        <v>2.3333333333333335</v>
      </c>
      <c r="Q2877" t="s">
        <v>8318</v>
      </c>
      <c r="R2877" t="s">
        <v>8319</v>
      </c>
      <c r="S2877" s="10">
        <f t="shared" si="222"/>
        <v>42465.128391203703</v>
      </c>
      <c r="T2877" s="11">
        <f t="shared" si="223"/>
        <v>42495.128391203703</v>
      </c>
      <c r="U2877">
        <f t="shared" si="224"/>
        <v>30</v>
      </c>
      <c r="W2877" s="20">
        <v>3</v>
      </c>
      <c r="X2877" s="18">
        <v>7</v>
      </c>
      <c r="Y2877" s="5">
        <v>3.5E-4</v>
      </c>
    </row>
    <row r="2878" spans="1:25" ht="42.75" hidden="1" x14ac:dyDescent="0.4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20">
        <v>0</v>
      </c>
      <c r="M2878" t="b">
        <v>0</v>
      </c>
      <c r="N2878" t="s">
        <v>8271</v>
      </c>
      <c r="O2878" s="5">
        <f t="shared" si="220"/>
        <v>0</v>
      </c>
      <c r="P2878" s="18" t="e">
        <f t="shared" si="221"/>
        <v>#DIV/0!</v>
      </c>
      <c r="Q2878" t="s">
        <v>8318</v>
      </c>
      <c r="R2878" t="s">
        <v>8319</v>
      </c>
      <c r="S2878" s="10">
        <f t="shared" si="222"/>
        <v>42171.743969907402</v>
      </c>
      <c r="T2878" s="11">
        <f t="shared" si="223"/>
        <v>42201.743969907402</v>
      </c>
      <c r="U2878">
        <f t="shared" si="224"/>
        <v>30</v>
      </c>
      <c r="W2878" s="20">
        <v>0</v>
      </c>
      <c r="X2878" s="18">
        <v>0</v>
      </c>
      <c r="Y2878" s="5">
        <v>0</v>
      </c>
    </row>
    <row r="2879" spans="1:25" ht="42.75" x14ac:dyDescent="0.4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20">
        <v>6</v>
      </c>
      <c r="M2879" t="b">
        <v>0</v>
      </c>
      <c r="N2879" t="s">
        <v>8271</v>
      </c>
      <c r="O2879" s="5">
        <f t="shared" si="220"/>
        <v>0.10833333333333334</v>
      </c>
      <c r="P2879" s="18">
        <f t="shared" si="221"/>
        <v>108.33333333333333</v>
      </c>
      <c r="Q2879" t="s">
        <v>8318</v>
      </c>
      <c r="R2879" t="s">
        <v>8319</v>
      </c>
      <c r="S2879" s="10">
        <f t="shared" si="222"/>
        <v>42672.955138888887</v>
      </c>
      <c r="T2879" s="11">
        <f t="shared" si="223"/>
        <v>42704.708333333328</v>
      </c>
      <c r="U2879">
        <f t="shared" si="224"/>
        <v>32</v>
      </c>
      <c r="W2879" s="20">
        <v>6</v>
      </c>
      <c r="X2879" s="18">
        <v>650</v>
      </c>
      <c r="Y2879" s="5">
        <v>0.10833333333333334</v>
      </c>
    </row>
    <row r="2880" spans="1:25" ht="42.75" x14ac:dyDescent="0.4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20">
        <v>4</v>
      </c>
      <c r="M2880" t="b">
        <v>0</v>
      </c>
      <c r="N2880" t="s">
        <v>8271</v>
      </c>
      <c r="O2880" s="5">
        <f t="shared" si="220"/>
        <v>2.1000000000000001E-2</v>
      </c>
      <c r="P2880" s="18">
        <f t="shared" si="221"/>
        <v>15.75</v>
      </c>
      <c r="Q2880" t="s">
        <v>8318</v>
      </c>
      <c r="R2880" t="s">
        <v>8319</v>
      </c>
      <c r="S2880" s="10">
        <f t="shared" si="222"/>
        <v>42128.615682870368</v>
      </c>
      <c r="T2880" s="11">
        <f t="shared" si="223"/>
        <v>42188.615682870368</v>
      </c>
      <c r="U2880">
        <f t="shared" si="224"/>
        <v>60</v>
      </c>
      <c r="W2880" s="20">
        <v>4</v>
      </c>
      <c r="X2880" s="18">
        <v>63</v>
      </c>
      <c r="Y2880" s="5">
        <v>2.1000000000000001E-2</v>
      </c>
    </row>
    <row r="2881" spans="1:25" ht="42.75" hidden="1" x14ac:dyDescent="0.4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20">
        <v>1</v>
      </c>
      <c r="M2881" t="b">
        <v>0</v>
      </c>
      <c r="N2881" t="s">
        <v>8271</v>
      </c>
      <c r="O2881" s="5">
        <f t="shared" si="220"/>
        <v>2.5892857142857141E-3</v>
      </c>
      <c r="P2881" s="18">
        <f t="shared" si="221"/>
        <v>29</v>
      </c>
      <c r="Q2881" t="s">
        <v>8318</v>
      </c>
      <c r="R2881" t="s">
        <v>8319</v>
      </c>
      <c r="S2881" s="10">
        <f t="shared" si="222"/>
        <v>42359.725243055553</v>
      </c>
      <c r="T2881" s="11">
        <f t="shared" si="223"/>
        <v>42389.725243055553</v>
      </c>
      <c r="U2881">
        <f t="shared" si="224"/>
        <v>30</v>
      </c>
      <c r="W2881" s="20">
        <v>1</v>
      </c>
      <c r="X2881" s="18">
        <v>29</v>
      </c>
      <c r="Y2881" s="5">
        <v>2.5892857142857141E-3</v>
      </c>
    </row>
    <row r="2882" spans="1:25" ht="42.75" x14ac:dyDescent="0.4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20">
        <v>29</v>
      </c>
      <c r="M2882" t="b">
        <v>0</v>
      </c>
      <c r="N2882" t="s">
        <v>8271</v>
      </c>
      <c r="O2882" s="5">
        <f t="shared" si="220"/>
        <v>0.23333333333333334</v>
      </c>
      <c r="P2882" s="18">
        <f t="shared" si="221"/>
        <v>96.551724137931032</v>
      </c>
      <c r="Q2882" t="s">
        <v>8318</v>
      </c>
      <c r="R2882" t="s">
        <v>8319</v>
      </c>
      <c r="S2882" s="10">
        <f t="shared" si="222"/>
        <v>42192.905694444446</v>
      </c>
      <c r="T2882" s="11">
        <f t="shared" si="223"/>
        <v>42236.711805555555</v>
      </c>
      <c r="U2882">
        <f t="shared" si="224"/>
        <v>44</v>
      </c>
      <c r="W2882" s="20">
        <v>29</v>
      </c>
      <c r="X2882" s="18">
        <v>2800</v>
      </c>
      <c r="Y2882" s="5">
        <v>0.23333333333333334</v>
      </c>
    </row>
    <row r="2883" spans="1:25" ht="42.75" hidden="1" x14ac:dyDescent="0.4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20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18" t="e">
        <f t="shared" ref="P2883:P2946" si="226">E2883/L2883</f>
        <v>#DIV/0!</v>
      </c>
      <c r="Q2883" t="s">
        <v>8318</v>
      </c>
      <c r="R2883" t="s">
        <v>8319</v>
      </c>
      <c r="S2883" s="10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_xlfn.DAYS(T2883,S2883)</f>
        <v>60</v>
      </c>
      <c r="W2883" s="20">
        <v>0</v>
      </c>
      <c r="X2883" s="18">
        <v>0</v>
      </c>
      <c r="Y2883" s="5">
        <v>0</v>
      </c>
    </row>
    <row r="2884" spans="1:25" ht="42.75" x14ac:dyDescent="0.4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20">
        <v>4</v>
      </c>
      <c r="M2884" t="b">
        <v>0</v>
      </c>
      <c r="N2884" t="s">
        <v>8271</v>
      </c>
      <c r="O2884" s="5">
        <f t="shared" si="225"/>
        <v>0.33600000000000002</v>
      </c>
      <c r="P2884" s="18">
        <f t="shared" si="226"/>
        <v>63</v>
      </c>
      <c r="Q2884" t="s">
        <v>8318</v>
      </c>
      <c r="R2884" t="s">
        <v>8319</v>
      </c>
      <c r="S2884" s="10">
        <f t="shared" si="227"/>
        <v>42461.596273148149</v>
      </c>
      <c r="T2884" s="11">
        <f t="shared" si="228"/>
        <v>42491.596273148149</v>
      </c>
      <c r="U2884">
        <f t="shared" si="229"/>
        <v>30</v>
      </c>
      <c r="W2884" s="20">
        <v>4</v>
      </c>
      <c r="X2884" s="18">
        <v>252</v>
      </c>
      <c r="Y2884" s="5">
        <v>0.33600000000000002</v>
      </c>
    </row>
    <row r="2885" spans="1:25" ht="42.75" x14ac:dyDescent="0.4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20">
        <v>5</v>
      </c>
      <c r="M2885" t="b">
        <v>0</v>
      </c>
      <c r="N2885" t="s">
        <v>8271</v>
      </c>
      <c r="O2885" s="5">
        <f t="shared" si="225"/>
        <v>0.1908</v>
      </c>
      <c r="P2885" s="18">
        <f t="shared" si="226"/>
        <v>381.6</v>
      </c>
      <c r="Q2885" t="s">
        <v>8318</v>
      </c>
      <c r="R2885" t="s">
        <v>8319</v>
      </c>
      <c r="S2885" s="10">
        <f t="shared" si="227"/>
        <v>42370.90320601852</v>
      </c>
      <c r="T2885" s="11">
        <f t="shared" si="228"/>
        <v>42406.207638888889</v>
      </c>
      <c r="U2885">
        <f t="shared" si="229"/>
        <v>36</v>
      </c>
      <c r="W2885" s="20">
        <v>5</v>
      </c>
      <c r="X2885" s="18">
        <v>1908</v>
      </c>
      <c r="Y2885" s="5">
        <v>0.1908</v>
      </c>
    </row>
    <row r="2886" spans="1:25" ht="28.5" hidden="1" x14ac:dyDescent="0.4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20">
        <v>4</v>
      </c>
      <c r="M2886" t="b">
        <v>0</v>
      </c>
      <c r="N2886" t="s">
        <v>8271</v>
      </c>
      <c r="O2886" s="5">
        <f t="shared" si="225"/>
        <v>4.1111111111111114E-3</v>
      </c>
      <c r="P2886" s="18">
        <f t="shared" si="226"/>
        <v>46.25</v>
      </c>
      <c r="Q2886" t="s">
        <v>8318</v>
      </c>
      <c r="R2886" t="s">
        <v>8319</v>
      </c>
      <c r="S2886" s="10">
        <f t="shared" si="227"/>
        <v>41948.727256944447</v>
      </c>
      <c r="T2886" s="11">
        <f t="shared" si="228"/>
        <v>41978.727256944447</v>
      </c>
      <c r="U2886">
        <f t="shared" si="229"/>
        <v>30</v>
      </c>
      <c r="W2886" s="20">
        <v>4</v>
      </c>
      <c r="X2886" s="18">
        <v>185</v>
      </c>
      <c r="Y2886" s="5">
        <v>4.1111111111111114E-3</v>
      </c>
    </row>
    <row r="2887" spans="1:25" ht="28.5" x14ac:dyDescent="0.4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20">
        <v>5</v>
      </c>
      <c r="M2887" t="b">
        <v>0</v>
      </c>
      <c r="N2887" t="s">
        <v>8271</v>
      </c>
      <c r="O2887" s="5">
        <f t="shared" si="225"/>
        <v>0.32500000000000001</v>
      </c>
      <c r="P2887" s="18">
        <f t="shared" si="226"/>
        <v>26</v>
      </c>
      <c r="Q2887" t="s">
        <v>8318</v>
      </c>
      <c r="R2887" t="s">
        <v>8319</v>
      </c>
      <c r="S2887" s="10">
        <f t="shared" si="227"/>
        <v>42047.07640046296</v>
      </c>
      <c r="T2887" s="11">
        <f t="shared" si="228"/>
        <v>42077.034733796296</v>
      </c>
      <c r="U2887">
        <f t="shared" si="229"/>
        <v>30</v>
      </c>
      <c r="W2887" s="20">
        <v>5</v>
      </c>
      <c r="X2887" s="18">
        <v>130</v>
      </c>
      <c r="Y2887" s="5">
        <v>0.32500000000000001</v>
      </c>
    </row>
    <row r="2888" spans="1:25" ht="42.75" x14ac:dyDescent="0.4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20">
        <v>1</v>
      </c>
      <c r="M2888" t="b">
        <v>0</v>
      </c>
      <c r="N2888" t="s">
        <v>8271</v>
      </c>
      <c r="O2888" s="5">
        <f t="shared" si="225"/>
        <v>0.05</v>
      </c>
      <c r="P2888" s="18">
        <f t="shared" si="226"/>
        <v>10</v>
      </c>
      <c r="Q2888" t="s">
        <v>8318</v>
      </c>
      <c r="R2888" t="s">
        <v>8319</v>
      </c>
      <c r="S2888" s="10">
        <f t="shared" si="227"/>
        <v>42261.632916666669</v>
      </c>
      <c r="T2888" s="11">
        <f t="shared" si="228"/>
        <v>42266.165972222225</v>
      </c>
      <c r="U2888">
        <f t="shared" si="229"/>
        <v>5</v>
      </c>
      <c r="W2888" s="20">
        <v>1</v>
      </c>
      <c r="X2888" s="18">
        <v>10</v>
      </c>
      <c r="Y2888" s="5">
        <v>0.05</v>
      </c>
    </row>
    <row r="2889" spans="1:25" ht="42.75" hidden="1" x14ac:dyDescent="0.4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20">
        <v>1</v>
      </c>
      <c r="M2889" t="b">
        <v>0</v>
      </c>
      <c r="N2889" t="s">
        <v>8271</v>
      </c>
      <c r="O2889" s="5">
        <f t="shared" si="225"/>
        <v>1.6666666666666668E-3</v>
      </c>
      <c r="P2889" s="18">
        <f t="shared" si="226"/>
        <v>5</v>
      </c>
      <c r="Q2889" t="s">
        <v>8318</v>
      </c>
      <c r="R2889" t="s">
        <v>8319</v>
      </c>
      <c r="S2889" s="10">
        <f t="shared" si="227"/>
        <v>41985.427361111113</v>
      </c>
      <c r="T2889" s="11">
        <f t="shared" si="228"/>
        <v>42015.427361111113</v>
      </c>
      <c r="U2889">
        <f t="shared" si="229"/>
        <v>30</v>
      </c>
      <c r="W2889" s="20">
        <v>1</v>
      </c>
      <c r="X2889" s="18">
        <v>5</v>
      </c>
      <c r="Y2889" s="5">
        <v>1.6666666666666668E-3</v>
      </c>
    </row>
    <row r="2890" spans="1:25" ht="42.75" hidden="1" x14ac:dyDescent="0.4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20">
        <v>0</v>
      </c>
      <c r="M2890" t="b">
        <v>0</v>
      </c>
      <c r="N2890" t="s">
        <v>8271</v>
      </c>
      <c r="O2890" s="5">
        <f t="shared" si="225"/>
        <v>0</v>
      </c>
      <c r="P2890" s="18" t="e">
        <f t="shared" si="226"/>
        <v>#DIV/0!</v>
      </c>
      <c r="Q2890" t="s">
        <v>8318</v>
      </c>
      <c r="R2890" t="s">
        <v>8319</v>
      </c>
      <c r="S2890" s="10">
        <f t="shared" si="227"/>
        <v>41922.535185185188</v>
      </c>
      <c r="T2890" s="11">
        <f t="shared" si="228"/>
        <v>41930.207638888889</v>
      </c>
      <c r="U2890">
        <f t="shared" si="229"/>
        <v>8</v>
      </c>
      <c r="W2890" s="20">
        <v>0</v>
      </c>
      <c r="X2890" s="18">
        <v>0</v>
      </c>
      <c r="Y2890" s="5">
        <v>0</v>
      </c>
    </row>
    <row r="2891" spans="1:25" ht="42.75" x14ac:dyDescent="0.4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20">
        <v>14</v>
      </c>
      <c r="M2891" t="b">
        <v>0</v>
      </c>
      <c r="N2891" t="s">
        <v>8271</v>
      </c>
      <c r="O2891" s="5">
        <f t="shared" si="225"/>
        <v>0.38066666666666665</v>
      </c>
      <c r="P2891" s="18">
        <f t="shared" si="226"/>
        <v>81.571428571428569</v>
      </c>
      <c r="Q2891" t="s">
        <v>8318</v>
      </c>
      <c r="R2891" t="s">
        <v>8319</v>
      </c>
      <c r="S2891" s="10">
        <f t="shared" si="227"/>
        <v>41850.863252314812</v>
      </c>
      <c r="T2891" s="11">
        <f t="shared" si="228"/>
        <v>41880.863252314812</v>
      </c>
      <c r="U2891">
        <f t="shared" si="229"/>
        <v>30</v>
      </c>
      <c r="W2891" s="20">
        <v>14</v>
      </c>
      <c r="X2891" s="18">
        <v>1142</v>
      </c>
      <c r="Y2891" s="5">
        <v>0.38066666666666665</v>
      </c>
    </row>
    <row r="2892" spans="1:25" ht="42.75" x14ac:dyDescent="0.4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20">
        <v>3</v>
      </c>
      <c r="M2892" t="b">
        <v>0</v>
      </c>
      <c r="N2892" t="s">
        <v>8271</v>
      </c>
      <c r="O2892" s="5">
        <f t="shared" si="225"/>
        <v>1.0500000000000001E-2</v>
      </c>
      <c r="P2892" s="18">
        <f t="shared" si="226"/>
        <v>7</v>
      </c>
      <c r="Q2892" t="s">
        <v>8318</v>
      </c>
      <c r="R2892" t="s">
        <v>8319</v>
      </c>
      <c r="S2892" s="10">
        <f t="shared" si="227"/>
        <v>41831.742962962962</v>
      </c>
      <c r="T2892" s="11">
        <f t="shared" si="228"/>
        <v>41860.125</v>
      </c>
      <c r="U2892">
        <f t="shared" si="229"/>
        <v>29</v>
      </c>
      <c r="W2892" s="20">
        <v>3</v>
      </c>
      <c r="X2892" s="18">
        <v>21</v>
      </c>
      <c r="Y2892" s="5">
        <v>1.0500000000000001E-2</v>
      </c>
    </row>
    <row r="2893" spans="1:25" ht="42.75" x14ac:dyDescent="0.4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20">
        <v>10</v>
      </c>
      <c r="M2893" t="b">
        <v>0</v>
      </c>
      <c r="N2893" t="s">
        <v>8271</v>
      </c>
      <c r="O2893" s="5">
        <f t="shared" si="225"/>
        <v>2.7300000000000001E-2</v>
      </c>
      <c r="P2893" s="18">
        <f t="shared" si="226"/>
        <v>27.3</v>
      </c>
      <c r="Q2893" t="s">
        <v>8318</v>
      </c>
      <c r="R2893" t="s">
        <v>8319</v>
      </c>
      <c r="S2893" s="10">
        <f t="shared" si="227"/>
        <v>42415.883425925931</v>
      </c>
      <c r="T2893" s="11">
        <f t="shared" si="228"/>
        <v>42475.84175925926</v>
      </c>
      <c r="U2893">
        <f t="shared" si="229"/>
        <v>60</v>
      </c>
      <c r="W2893" s="20">
        <v>10</v>
      </c>
      <c r="X2893" s="18">
        <v>273</v>
      </c>
      <c r="Y2893" s="5">
        <v>2.7300000000000001E-2</v>
      </c>
    </row>
    <row r="2894" spans="1:25" ht="42.75" x14ac:dyDescent="0.4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20">
        <v>17</v>
      </c>
      <c r="M2894" t="b">
        <v>0</v>
      </c>
      <c r="N2894" t="s">
        <v>8271</v>
      </c>
      <c r="O2894" s="5">
        <f t="shared" si="225"/>
        <v>9.0909090909090912E-2</v>
      </c>
      <c r="P2894" s="18">
        <f t="shared" si="226"/>
        <v>29.411764705882351</v>
      </c>
      <c r="Q2894" t="s">
        <v>8318</v>
      </c>
      <c r="R2894" t="s">
        <v>8319</v>
      </c>
      <c r="S2894" s="10">
        <f t="shared" si="227"/>
        <v>41869.714166666665</v>
      </c>
      <c r="T2894" s="11">
        <f t="shared" si="228"/>
        <v>41876.875</v>
      </c>
      <c r="U2894">
        <f t="shared" si="229"/>
        <v>7</v>
      </c>
      <c r="W2894" s="20">
        <v>17</v>
      </c>
      <c r="X2894" s="18">
        <v>500</v>
      </c>
      <c r="Y2894" s="5">
        <v>9.0909090909090912E-2</v>
      </c>
    </row>
    <row r="2895" spans="1:25" hidden="1" x14ac:dyDescent="0.4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20">
        <v>2</v>
      </c>
      <c r="M2895" t="b">
        <v>0</v>
      </c>
      <c r="N2895" t="s">
        <v>8271</v>
      </c>
      <c r="O2895" s="5">
        <f t="shared" si="225"/>
        <v>5.0000000000000001E-3</v>
      </c>
      <c r="P2895" s="18">
        <f t="shared" si="226"/>
        <v>12.5</v>
      </c>
      <c r="Q2895" t="s">
        <v>8318</v>
      </c>
      <c r="R2895" t="s">
        <v>8319</v>
      </c>
      <c r="S2895" s="10">
        <f t="shared" si="227"/>
        <v>41953.773090277777</v>
      </c>
      <c r="T2895" s="11">
        <f t="shared" si="228"/>
        <v>42013.083333333328</v>
      </c>
      <c r="U2895">
        <f t="shared" si="229"/>
        <v>60</v>
      </c>
      <c r="W2895" s="20">
        <v>2</v>
      </c>
      <c r="X2895" s="18">
        <v>25</v>
      </c>
      <c r="Y2895" s="5">
        <v>5.0000000000000001E-3</v>
      </c>
    </row>
    <row r="2896" spans="1:25" ht="28.5" hidden="1" x14ac:dyDescent="0.4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20">
        <v>0</v>
      </c>
      <c r="M2896" t="b">
        <v>0</v>
      </c>
      <c r="N2896" t="s">
        <v>8271</v>
      </c>
      <c r="O2896" s="5">
        <f t="shared" si="225"/>
        <v>0</v>
      </c>
      <c r="P2896" s="18" t="e">
        <f t="shared" si="226"/>
        <v>#DIV/0!</v>
      </c>
      <c r="Q2896" t="s">
        <v>8318</v>
      </c>
      <c r="R2896" t="s">
        <v>8319</v>
      </c>
      <c r="S2896" s="10">
        <f t="shared" si="227"/>
        <v>42037.986284722225</v>
      </c>
      <c r="T2896" s="11">
        <f t="shared" si="228"/>
        <v>42097.944618055553</v>
      </c>
      <c r="U2896">
        <f t="shared" si="229"/>
        <v>60</v>
      </c>
      <c r="W2896" s="20">
        <v>0</v>
      </c>
      <c r="X2896" s="18">
        <v>0</v>
      </c>
      <c r="Y2896" s="5">
        <v>0</v>
      </c>
    </row>
    <row r="2897" spans="1:25" ht="42.75" x14ac:dyDescent="0.4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20">
        <v>4</v>
      </c>
      <c r="M2897" t="b">
        <v>0</v>
      </c>
      <c r="N2897" t="s">
        <v>8271</v>
      </c>
      <c r="O2897" s="5">
        <f t="shared" si="225"/>
        <v>4.5999999999999999E-2</v>
      </c>
      <c r="P2897" s="18">
        <f t="shared" si="226"/>
        <v>5.75</v>
      </c>
      <c r="Q2897" t="s">
        <v>8318</v>
      </c>
      <c r="R2897" t="s">
        <v>8319</v>
      </c>
      <c r="S2897" s="10">
        <f t="shared" si="227"/>
        <v>41811.555462962962</v>
      </c>
      <c r="T2897" s="11">
        <f t="shared" si="228"/>
        <v>41812.875</v>
      </c>
      <c r="U2897">
        <f t="shared" si="229"/>
        <v>1</v>
      </c>
      <c r="W2897" s="20">
        <v>4</v>
      </c>
      <c r="X2897" s="18">
        <v>23</v>
      </c>
      <c r="Y2897" s="5">
        <v>4.5999999999999999E-2</v>
      </c>
    </row>
    <row r="2898" spans="1:25" ht="42.75" x14ac:dyDescent="0.4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20">
        <v>12</v>
      </c>
      <c r="M2898" t="b">
        <v>0</v>
      </c>
      <c r="N2898" t="s">
        <v>8271</v>
      </c>
      <c r="O2898" s="5">
        <f t="shared" si="225"/>
        <v>0.20833333333333334</v>
      </c>
      <c r="P2898" s="18">
        <f t="shared" si="226"/>
        <v>52.083333333333336</v>
      </c>
      <c r="Q2898" t="s">
        <v>8318</v>
      </c>
      <c r="R2898" t="s">
        <v>8319</v>
      </c>
      <c r="S2898" s="10">
        <f t="shared" si="227"/>
        <v>42701.908807870372</v>
      </c>
      <c r="T2898" s="11">
        <f t="shared" si="228"/>
        <v>42716.25</v>
      </c>
      <c r="U2898">
        <f t="shared" si="229"/>
        <v>15</v>
      </c>
      <c r="W2898" s="20">
        <v>12</v>
      </c>
      <c r="X2898" s="18">
        <v>625</v>
      </c>
      <c r="Y2898" s="5">
        <v>0.20833333333333334</v>
      </c>
    </row>
    <row r="2899" spans="1:25" ht="42.75" x14ac:dyDescent="0.4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20">
        <v>3</v>
      </c>
      <c r="M2899" t="b">
        <v>0</v>
      </c>
      <c r="N2899" t="s">
        <v>8271</v>
      </c>
      <c r="O2899" s="5">
        <f t="shared" si="225"/>
        <v>4.583333333333333E-2</v>
      </c>
      <c r="P2899" s="18">
        <f t="shared" si="226"/>
        <v>183.33333333333334</v>
      </c>
      <c r="Q2899" t="s">
        <v>8318</v>
      </c>
      <c r="R2899" t="s">
        <v>8319</v>
      </c>
      <c r="S2899" s="10">
        <f t="shared" si="227"/>
        <v>42258.646504629629</v>
      </c>
      <c r="T2899" s="11">
        <f t="shared" si="228"/>
        <v>42288.645196759258</v>
      </c>
      <c r="U2899">
        <f t="shared" si="229"/>
        <v>30</v>
      </c>
      <c r="W2899" s="20">
        <v>3</v>
      </c>
      <c r="X2899" s="18">
        <v>550</v>
      </c>
      <c r="Y2899" s="5">
        <v>4.583333333333333E-2</v>
      </c>
    </row>
    <row r="2900" spans="1:25" ht="42.75" x14ac:dyDescent="0.4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20">
        <v>12</v>
      </c>
      <c r="M2900" t="b">
        <v>0</v>
      </c>
      <c r="N2900" t="s">
        <v>8271</v>
      </c>
      <c r="O2900" s="5">
        <f t="shared" si="225"/>
        <v>4.2133333333333335E-2</v>
      </c>
      <c r="P2900" s="18">
        <f t="shared" si="226"/>
        <v>26.333333333333332</v>
      </c>
      <c r="Q2900" t="s">
        <v>8318</v>
      </c>
      <c r="R2900" t="s">
        <v>8319</v>
      </c>
      <c r="S2900" s="10">
        <f t="shared" si="227"/>
        <v>42278.664965277778</v>
      </c>
      <c r="T2900" s="11">
        <f t="shared" si="228"/>
        <v>42308.664965277778</v>
      </c>
      <c r="U2900">
        <f t="shared" si="229"/>
        <v>30</v>
      </c>
      <c r="W2900" s="20">
        <v>12</v>
      </c>
      <c r="X2900" s="18">
        <v>316</v>
      </c>
      <c r="Y2900" s="5">
        <v>4.2133333333333335E-2</v>
      </c>
    </row>
    <row r="2901" spans="1:25" ht="42.75" hidden="1" x14ac:dyDescent="0.4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20">
        <v>0</v>
      </c>
      <c r="M2901" t="b">
        <v>0</v>
      </c>
      <c r="N2901" t="s">
        <v>8271</v>
      </c>
      <c r="O2901" s="5">
        <f t="shared" si="225"/>
        <v>0</v>
      </c>
      <c r="P2901" s="18" t="e">
        <f t="shared" si="226"/>
        <v>#DIV/0!</v>
      </c>
      <c r="Q2901" t="s">
        <v>8318</v>
      </c>
      <c r="R2901" t="s">
        <v>8319</v>
      </c>
      <c r="S2901" s="10">
        <f t="shared" si="227"/>
        <v>42515.078217592592</v>
      </c>
      <c r="T2901" s="11">
        <f t="shared" si="228"/>
        <v>42575.078217592592</v>
      </c>
      <c r="U2901">
        <f t="shared" si="229"/>
        <v>60</v>
      </c>
      <c r="W2901" s="20">
        <v>0</v>
      </c>
      <c r="X2901" s="18">
        <v>0</v>
      </c>
      <c r="Y2901" s="5">
        <v>0</v>
      </c>
    </row>
    <row r="2902" spans="1:25" ht="57" x14ac:dyDescent="0.4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20">
        <v>7</v>
      </c>
      <c r="M2902" t="b">
        <v>0</v>
      </c>
      <c r="N2902" t="s">
        <v>8271</v>
      </c>
      <c r="O2902" s="5">
        <f t="shared" si="225"/>
        <v>0.61909090909090914</v>
      </c>
      <c r="P2902" s="18">
        <f t="shared" si="226"/>
        <v>486.42857142857144</v>
      </c>
      <c r="Q2902" t="s">
        <v>8318</v>
      </c>
      <c r="R2902" t="s">
        <v>8319</v>
      </c>
      <c r="S2902" s="10">
        <f t="shared" si="227"/>
        <v>41830.234166666669</v>
      </c>
      <c r="T2902" s="11">
        <f t="shared" si="228"/>
        <v>41860.234166666669</v>
      </c>
      <c r="U2902">
        <f t="shared" si="229"/>
        <v>30</v>
      </c>
      <c r="W2902" s="20">
        <v>7</v>
      </c>
      <c r="X2902" s="18">
        <v>3405</v>
      </c>
      <c r="Y2902" s="5">
        <v>0.61909090909090914</v>
      </c>
    </row>
    <row r="2903" spans="1:25" ht="42.75" hidden="1" x14ac:dyDescent="0.4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20">
        <v>2</v>
      </c>
      <c r="M2903" t="b">
        <v>0</v>
      </c>
      <c r="N2903" t="s">
        <v>8271</v>
      </c>
      <c r="O2903" s="5">
        <f t="shared" si="225"/>
        <v>8.0000000000000002E-3</v>
      </c>
      <c r="P2903" s="18">
        <f t="shared" si="226"/>
        <v>3</v>
      </c>
      <c r="Q2903" t="s">
        <v>8318</v>
      </c>
      <c r="R2903" t="s">
        <v>8319</v>
      </c>
      <c r="S2903" s="10">
        <f t="shared" si="227"/>
        <v>41982.904386574075</v>
      </c>
      <c r="T2903" s="11">
        <f t="shared" si="228"/>
        <v>42042.904386574075</v>
      </c>
      <c r="U2903">
        <f t="shared" si="229"/>
        <v>60</v>
      </c>
      <c r="W2903" s="20">
        <v>2</v>
      </c>
      <c r="X2903" s="18">
        <v>6</v>
      </c>
      <c r="Y2903" s="5">
        <v>8.0000000000000002E-3</v>
      </c>
    </row>
    <row r="2904" spans="1:25" ht="42.75" hidden="1" x14ac:dyDescent="0.4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20">
        <v>1</v>
      </c>
      <c r="M2904" t="b">
        <v>0</v>
      </c>
      <c r="N2904" t="s">
        <v>8271</v>
      </c>
      <c r="O2904" s="5">
        <f t="shared" si="225"/>
        <v>1.6666666666666666E-4</v>
      </c>
      <c r="P2904" s="18">
        <f t="shared" si="226"/>
        <v>25</v>
      </c>
      <c r="Q2904" t="s">
        <v>8318</v>
      </c>
      <c r="R2904" t="s">
        <v>8319</v>
      </c>
      <c r="S2904" s="10">
        <f t="shared" si="227"/>
        <v>42210.439768518518</v>
      </c>
      <c r="T2904" s="11">
        <f t="shared" si="228"/>
        <v>42240.439768518518</v>
      </c>
      <c r="U2904">
        <f t="shared" si="229"/>
        <v>30</v>
      </c>
      <c r="W2904" s="20">
        <v>1</v>
      </c>
      <c r="X2904" s="18">
        <v>25</v>
      </c>
      <c r="Y2904" s="5">
        <v>1.6666666666666666E-4</v>
      </c>
    </row>
    <row r="2905" spans="1:25" ht="42.75" hidden="1" x14ac:dyDescent="0.4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20">
        <v>4</v>
      </c>
      <c r="M2905" t="b">
        <v>0</v>
      </c>
      <c r="N2905" t="s">
        <v>8271</v>
      </c>
      <c r="O2905" s="5">
        <f t="shared" si="225"/>
        <v>7.7999999999999996E-3</v>
      </c>
      <c r="P2905" s="18">
        <f t="shared" si="226"/>
        <v>9.75</v>
      </c>
      <c r="Q2905" t="s">
        <v>8318</v>
      </c>
      <c r="R2905" t="s">
        <v>8319</v>
      </c>
      <c r="S2905" s="10">
        <f t="shared" si="227"/>
        <v>42196.166874999995</v>
      </c>
      <c r="T2905" s="11">
        <f t="shared" si="228"/>
        <v>42256.166874999995</v>
      </c>
      <c r="U2905">
        <f t="shared" si="229"/>
        <v>60</v>
      </c>
      <c r="W2905" s="20">
        <v>4</v>
      </c>
      <c r="X2905" s="18">
        <v>39</v>
      </c>
      <c r="Y2905" s="5">
        <v>7.7999999999999996E-3</v>
      </c>
    </row>
    <row r="2906" spans="1:25" ht="42.75" x14ac:dyDescent="0.4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20">
        <v>4</v>
      </c>
      <c r="M2906" t="b">
        <v>0</v>
      </c>
      <c r="N2906" t="s">
        <v>8271</v>
      </c>
      <c r="O2906" s="5">
        <f t="shared" si="225"/>
        <v>0.05</v>
      </c>
      <c r="P2906" s="18">
        <f t="shared" si="226"/>
        <v>18.75</v>
      </c>
      <c r="Q2906" t="s">
        <v>8318</v>
      </c>
      <c r="R2906" t="s">
        <v>8319</v>
      </c>
      <c r="S2906" s="10">
        <f t="shared" si="227"/>
        <v>41940.967951388891</v>
      </c>
      <c r="T2906" s="11">
        <f t="shared" si="228"/>
        <v>41952.5</v>
      </c>
      <c r="U2906">
        <f t="shared" si="229"/>
        <v>12</v>
      </c>
      <c r="W2906" s="20">
        <v>4</v>
      </c>
      <c r="X2906" s="18">
        <v>75</v>
      </c>
      <c r="Y2906" s="5">
        <v>0.05</v>
      </c>
    </row>
    <row r="2907" spans="1:25" ht="42.75" x14ac:dyDescent="0.4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20">
        <v>17</v>
      </c>
      <c r="M2907" t="b">
        <v>0</v>
      </c>
      <c r="N2907" t="s">
        <v>8271</v>
      </c>
      <c r="O2907" s="5">
        <f t="shared" si="225"/>
        <v>0.17771428571428571</v>
      </c>
      <c r="P2907" s="18">
        <f t="shared" si="226"/>
        <v>36.588235294117645</v>
      </c>
      <c r="Q2907" t="s">
        <v>8318</v>
      </c>
      <c r="R2907" t="s">
        <v>8319</v>
      </c>
      <c r="S2907" s="10">
        <f t="shared" si="227"/>
        <v>42606.056863425925</v>
      </c>
      <c r="T2907" s="11">
        <f t="shared" si="228"/>
        <v>42620.056863425925</v>
      </c>
      <c r="U2907">
        <f t="shared" si="229"/>
        <v>14</v>
      </c>
      <c r="W2907" s="20">
        <v>17</v>
      </c>
      <c r="X2907" s="18">
        <v>622</v>
      </c>
      <c r="Y2907" s="5">
        <v>0.17771428571428571</v>
      </c>
    </row>
    <row r="2908" spans="1:25" ht="42.75" x14ac:dyDescent="0.4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20">
        <v>7</v>
      </c>
      <c r="M2908" t="b">
        <v>0</v>
      </c>
      <c r="N2908" t="s">
        <v>8271</v>
      </c>
      <c r="O2908" s="5">
        <f t="shared" si="225"/>
        <v>9.4166666666666662E-2</v>
      </c>
      <c r="P2908" s="18">
        <f t="shared" si="226"/>
        <v>80.714285714285708</v>
      </c>
      <c r="Q2908" t="s">
        <v>8318</v>
      </c>
      <c r="R2908" t="s">
        <v>8319</v>
      </c>
      <c r="S2908" s="10">
        <f t="shared" si="227"/>
        <v>42199.648912037039</v>
      </c>
      <c r="T2908" s="11">
        <f t="shared" si="228"/>
        <v>42217.041666666672</v>
      </c>
      <c r="U2908">
        <f t="shared" si="229"/>
        <v>18</v>
      </c>
      <c r="W2908" s="20">
        <v>7</v>
      </c>
      <c r="X2908" s="18">
        <v>565</v>
      </c>
      <c r="Y2908" s="5">
        <v>9.4166666666666662E-2</v>
      </c>
    </row>
    <row r="2909" spans="1:25" ht="42.75" hidden="1" x14ac:dyDescent="0.4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20">
        <v>2</v>
      </c>
      <c r="M2909" t="b">
        <v>0</v>
      </c>
      <c r="N2909" t="s">
        <v>8271</v>
      </c>
      <c r="O2909" s="5">
        <f t="shared" si="225"/>
        <v>8.0000000000000004E-4</v>
      </c>
      <c r="P2909" s="18">
        <f t="shared" si="226"/>
        <v>1</v>
      </c>
      <c r="Q2909" t="s">
        <v>8318</v>
      </c>
      <c r="R2909" t="s">
        <v>8319</v>
      </c>
      <c r="S2909" s="10">
        <f t="shared" si="227"/>
        <v>42444.877743055549</v>
      </c>
      <c r="T2909" s="11">
        <f t="shared" si="228"/>
        <v>42504.877743055549</v>
      </c>
      <c r="U2909">
        <f t="shared" si="229"/>
        <v>60</v>
      </c>
      <c r="W2909" s="20">
        <v>2</v>
      </c>
      <c r="X2909" s="18">
        <v>2</v>
      </c>
      <c r="Y2909" s="5">
        <v>8.0000000000000004E-4</v>
      </c>
    </row>
    <row r="2910" spans="1:25" ht="57" x14ac:dyDescent="0.4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20">
        <v>5</v>
      </c>
      <c r="M2910" t="b">
        <v>0</v>
      </c>
      <c r="N2910" t="s">
        <v>8271</v>
      </c>
      <c r="O2910" s="5">
        <f t="shared" si="225"/>
        <v>2.75E-2</v>
      </c>
      <c r="P2910" s="18">
        <f t="shared" si="226"/>
        <v>52.8</v>
      </c>
      <c r="Q2910" t="s">
        <v>8318</v>
      </c>
      <c r="R2910" t="s">
        <v>8319</v>
      </c>
      <c r="S2910" s="10">
        <f t="shared" si="227"/>
        <v>42499.731701388882</v>
      </c>
      <c r="T2910" s="11">
        <f t="shared" si="228"/>
        <v>42529.731701388882</v>
      </c>
      <c r="U2910">
        <f t="shared" si="229"/>
        <v>30</v>
      </c>
      <c r="W2910" s="20">
        <v>5</v>
      </c>
      <c r="X2910" s="18">
        <v>264</v>
      </c>
      <c r="Y2910" s="5">
        <v>2.75E-2</v>
      </c>
    </row>
    <row r="2911" spans="1:25" ht="42.75" hidden="1" x14ac:dyDescent="0.4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20">
        <v>1</v>
      </c>
      <c r="M2911" t="b">
        <v>0</v>
      </c>
      <c r="N2911" t="s">
        <v>8271</v>
      </c>
      <c r="O2911" s="5">
        <f t="shared" si="225"/>
        <v>1.1111111111111112E-4</v>
      </c>
      <c r="P2911" s="18">
        <f t="shared" si="226"/>
        <v>20</v>
      </c>
      <c r="Q2911" t="s">
        <v>8318</v>
      </c>
      <c r="R2911" t="s">
        <v>8319</v>
      </c>
      <c r="S2911" s="10">
        <f t="shared" si="227"/>
        <v>41929.266215277778</v>
      </c>
      <c r="T2911" s="11">
        <f t="shared" si="228"/>
        <v>41968.823611111111</v>
      </c>
      <c r="U2911">
        <f t="shared" si="229"/>
        <v>39</v>
      </c>
      <c r="W2911" s="20">
        <v>1</v>
      </c>
      <c r="X2911" s="18">
        <v>20</v>
      </c>
      <c r="Y2911" s="5">
        <v>1.1111111111111112E-4</v>
      </c>
    </row>
    <row r="2912" spans="1:25" ht="42.75" hidden="1" x14ac:dyDescent="0.4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20">
        <v>1</v>
      </c>
      <c r="M2912" t="b">
        <v>0</v>
      </c>
      <c r="N2912" t="s">
        <v>8271</v>
      </c>
      <c r="O2912" s="5">
        <f t="shared" si="225"/>
        <v>3.3333333333333335E-5</v>
      </c>
      <c r="P2912" s="18">
        <f t="shared" si="226"/>
        <v>1</v>
      </c>
      <c r="Q2912" t="s">
        <v>8318</v>
      </c>
      <c r="R2912" t="s">
        <v>8319</v>
      </c>
      <c r="S2912" s="10">
        <f t="shared" si="227"/>
        <v>42107.841284722221</v>
      </c>
      <c r="T2912" s="11">
        <f t="shared" si="228"/>
        <v>42167.841284722221</v>
      </c>
      <c r="U2912">
        <f t="shared" si="229"/>
        <v>60</v>
      </c>
      <c r="W2912" s="20">
        <v>1</v>
      </c>
      <c r="X2912" s="18">
        <v>1</v>
      </c>
      <c r="Y2912" s="5">
        <v>3.3333333333333335E-5</v>
      </c>
    </row>
    <row r="2913" spans="1:25" ht="42.75" x14ac:dyDescent="0.4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20">
        <v>14</v>
      </c>
      <c r="M2913" t="b">
        <v>0</v>
      </c>
      <c r="N2913" t="s">
        <v>8271</v>
      </c>
      <c r="O2913" s="5">
        <f t="shared" si="225"/>
        <v>0.36499999999999999</v>
      </c>
      <c r="P2913" s="18">
        <f t="shared" si="226"/>
        <v>46.928571428571431</v>
      </c>
      <c r="Q2913" t="s">
        <v>8318</v>
      </c>
      <c r="R2913" t="s">
        <v>8319</v>
      </c>
      <c r="S2913" s="10">
        <f t="shared" si="227"/>
        <v>42142.768819444449</v>
      </c>
      <c r="T2913" s="11">
        <f t="shared" si="228"/>
        <v>42182.768819444449</v>
      </c>
      <c r="U2913">
        <f t="shared" si="229"/>
        <v>40</v>
      </c>
      <c r="W2913" s="20">
        <v>14</v>
      </c>
      <c r="X2913" s="18">
        <v>657</v>
      </c>
      <c r="Y2913" s="5">
        <v>0.36499999999999999</v>
      </c>
    </row>
    <row r="2914" spans="1:25" ht="42.75" x14ac:dyDescent="0.4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20">
        <v>26</v>
      </c>
      <c r="M2914" t="b">
        <v>0</v>
      </c>
      <c r="N2914" t="s">
        <v>8271</v>
      </c>
      <c r="O2914" s="5">
        <f t="shared" si="225"/>
        <v>0.14058171745152354</v>
      </c>
      <c r="P2914" s="18">
        <f t="shared" si="226"/>
        <v>78.07692307692308</v>
      </c>
      <c r="Q2914" t="s">
        <v>8318</v>
      </c>
      <c r="R2914" t="s">
        <v>8319</v>
      </c>
      <c r="S2914" s="10">
        <f t="shared" si="227"/>
        <v>42354.131643518514</v>
      </c>
      <c r="T2914" s="11">
        <f t="shared" si="228"/>
        <v>42384.131643518514</v>
      </c>
      <c r="U2914">
        <f t="shared" si="229"/>
        <v>30</v>
      </c>
      <c r="W2914" s="20">
        <v>26</v>
      </c>
      <c r="X2914" s="18">
        <v>2030</v>
      </c>
      <c r="Y2914" s="5">
        <v>0.14058171745152354</v>
      </c>
    </row>
    <row r="2915" spans="1:25" ht="42.75" hidden="1" x14ac:dyDescent="0.4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20">
        <v>2</v>
      </c>
      <c r="M2915" t="b">
        <v>0</v>
      </c>
      <c r="N2915" t="s">
        <v>8271</v>
      </c>
      <c r="O2915" s="5">
        <f t="shared" si="225"/>
        <v>2.0000000000000001E-4</v>
      </c>
      <c r="P2915" s="18">
        <f t="shared" si="226"/>
        <v>1</v>
      </c>
      <c r="Q2915" t="s">
        <v>8318</v>
      </c>
      <c r="R2915" t="s">
        <v>8319</v>
      </c>
      <c r="S2915" s="10">
        <f t="shared" si="227"/>
        <v>41828.922905092593</v>
      </c>
      <c r="T2915" s="11">
        <f t="shared" si="228"/>
        <v>41888.922905092593</v>
      </c>
      <c r="U2915">
        <f t="shared" si="229"/>
        <v>60</v>
      </c>
      <c r="W2915" s="20">
        <v>2</v>
      </c>
      <c r="X2915" s="18">
        <v>2</v>
      </c>
      <c r="Y2915" s="5">
        <v>2.0000000000000001E-4</v>
      </c>
    </row>
    <row r="2916" spans="1:25" ht="28.5" hidden="1" x14ac:dyDescent="0.4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20">
        <v>1</v>
      </c>
      <c r="M2916" t="b">
        <v>0</v>
      </c>
      <c r="N2916" t="s">
        <v>8271</v>
      </c>
      <c r="O2916" s="5">
        <f t="shared" si="225"/>
        <v>4.0000000000000003E-5</v>
      </c>
      <c r="P2916" s="18">
        <f t="shared" si="226"/>
        <v>1</v>
      </c>
      <c r="Q2916" t="s">
        <v>8318</v>
      </c>
      <c r="R2916" t="s">
        <v>8319</v>
      </c>
      <c r="S2916" s="10">
        <f t="shared" si="227"/>
        <v>42017.907337962963</v>
      </c>
      <c r="T2916" s="11">
        <f t="shared" si="228"/>
        <v>42077.865671296298</v>
      </c>
      <c r="U2916">
        <f t="shared" si="229"/>
        <v>60</v>
      </c>
      <c r="W2916" s="20">
        <v>1</v>
      </c>
      <c r="X2916" s="18">
        <v>1</v>
      </c>
      <c r="Y2916" s="5">
        <v>4.0000000000000003E-5</v>
      </c>
    </row>
    <row r="2917" spans="1:25" ht="42.75" x14ac:dyDescent="0.4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20">
        <v>3</v>
      </c>
      <c r="M2917" t="b">
        <v>0</v>
      </c>
      <c r="N2917" t="s">
        <v>8271</v>
      </c>
      <c r="O2917" s="5">
        <f t="shared" si="225"/>
        <v>0.61099999999999999</v>
      </c>
      <c r="P2917" s="18">
        <f t="shared" si="226"/>
        <v>203.66666666666666</v>
      </c>
      <c r="Q2917" t="s">
        <v>8318</v>
      </c>
      <c r="R2917" t="s">
        <v>8319</v>
      </c>
      <c r="S2917" s="10">
        <f t="shared" si="227"/>
        <v>42415.398032407407</v>
      </c>
      <c r="T2917" s="11">
        <f t="shared" si="228"/>
        <v>42445.356365740736</v>
      </c>
      <c r="U2917">
        <f t="shared" si="229"/>
        <v>30</v>
      </c>
      <c r="W2917" s="20">
        <v>3</v>
      </c>
      <c r="X2917" s="18">
        <v>611</v>
      </c>
      <c r="Y2917" s="5">
        <v>0.61099999999999999</v>
      </c>
    </row>
    <row r="2918" spans="1:25" ht="42.75" x14ac:dyDescent="0.4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20">
        <v>7</v>
      </c>
      <c r="M2918" t="b">
        <v>0</v>
      </c>
      <c r="N2918" t="s">
        <v>8271</v>
      </c>
      <c r="O2918" s="5">
        <f t="shared" si="225"/>
        <v>7.8378378378378383E-2</v>
      </c>
      <c r="P2918" s="18">
        <f t="shared" si="226"/>
        <v>20.714285714285715</v>
      </c>
      <c r="Q2918" t="s">
        <v>8318</v>
      </c>
      <c r="R2918" t="s">
        <v>8319</v>
      </c>
      <c r="S2918" s="10">
        <f t="shared" si="227"/>
        <v>41755.476724537039</v>
      </c>
      <c r="T2918" s="11">
        <f t="shared" si="228"/>
        <v>41778.476724537039</v>
      </c>
      <c r="U2918">
        <f t="shared" si="229"/>
        <v>23</v>
      </c>
      <c r="W2918" s="20">
        <v>7</v>
      </c>
      <c r="X2918" s="18">
        <v>145</v>
      </c>
      <c r="Y2918" s="5">
        <v>7.8378378378378383E-2</v>
      </c>
    </row>
    <row r="2919" spans="1:25" ht="42.75" x14ac:dyDescent="0.4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20">
        <v>9</v>
      </c>
      <c r="M2919" t="b">
        <v>0</v>
      </c>
      <c r="N2919" t="s">
        <v>8271</v>
      </c>
      <c r="O2919" s="5">
        <f t="shared" si="225"/>
        <v>0.2185</v>
      </c>
      <c r="P2919" s="18">
        <f t="shared" si="226"/>
        <v>48.555555555555557</v>
      </c>
      <c r="Q2919" t="s">
        <v>8318</v>
      </c>
      <c r="R2919" t="s">
        <v>8319</v>
      </c>
      <c r="S2919" s="10">
        <f t="shared" si="227"/>
        <v>42245.234340277777</v>
      </c>
      <c r="T2919" s="11">
        <f t="shared" si="228"/>
        <v>42263.234340277777</v>
      </c>
      <c r="U2919">
        <f t="shared" si="229"/>
        <v>18</v>
      </c>
      <c r="W2919" s="20">
        <v>9</v>
      </c>
      <c r="X2919" s="18">
        <v>437</v>
      </c>
      <c r="Y2919" s="5">
        <v>0.2185</v>
      </c>
    </row>
    <row r="2920" spans="1:25" ht="42.75" x14ac:dyDescent="0.4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20">
        <v>20</v>
      </c>
      <c r="M2920" t="b">
        <v>0</v>
      </c>
      <c r="N2920" t="s">
        <v>8271</v>
      </c>
      <c r="O2920" s="5">
        <f t="shared" si="225"/>
        <v>0.27239999999999998</v>
      </c>
      <c r="P2920" s="18">
        <f t="shared" si="226"/>
        <v>68.099999999999994</v>
      </c>
      <c r="Q2920" t="s">
        <v>8318</v>
      </c>
      <c r="R2920" t="s">
        <v>8319</v>
      </c>
      <c r="S2920" s="10">
        <f t="shared" si="227"/>
        <v>42278.629710648151</v>
      </c>
      <c r="T2920" s="11">
        <f t="shared" si="228"/>
        <v>42306.629710648151</v>
      </c>
      <c r="U2920">
        <f t="shared" si="229"/>
        <v>28</v>
      </c>
      <c r="W2920" s="20">
        <v>20</v>
      </c>
      <c r="X2920" s="18">
        <v>1362</v>
      </c>
      <c r="Y2920" s="5">
        <v>0.27239999999999998</v>
      </c>
    </row>
    <row r="2921" spans="1:25" ht="42.75" x14ac:dyDescent="0.4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20">
        <v>6</v>
      </c>
      <c r="M2921" t="b">
        <v>0</v>
      </c>
      <c r="N2921" t="s">
        <v>8271</v>
      </c>
      <c r="O2921" s="5">
        <f t="shared" si="225"/>
        <v>8.5000000000000006E-2</v>
      </c>
      <c r="P2921" s="18">
        <f t="shared" si="226"/>
        <v>8.5</v>
      </c>
      <c r="Q2921" t="s">
        <v>8318</v>
      </c>
      <c r="R2921" t="s">
        <v>8319</v>
      </c>
      <c r="S2921" s="10">
        <f t="shared" si="227"/>
        <v>41826.61954861111</v>
      </c>
      <c r="T2921" s="11">
        <f t="shared" si="228"/>
        <v>41856.61954861111</v>
      </c>
      <c r="U2921">
        <f t="shared" si="229"/>
        <v>30</v>
      </c>
      <c r="W2921" s="20">
        <v>6</v>
      </c>
      <c r="X2921" s="18">
        <v>51</v>
      </c>
      <c r="Y2921" s="5">
        <v>8.5000000000000006E-2</v>
      </c>
    </row>
    <row r="2922" spans="1:25" ht="42.75" x14ac:dyDescent="0.4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20">
        <v>13</v>
      </c>
      <c r="M2922" t="b">
        <v>0</v>
      </c>
      <c r="N2922" t="s">
        <v>8271</v>
      </c>
      <c r="O2922" s="5">
        <f t="shared" si="225"/>
        <v>0.26840000000000003</v>
      </c>
      <c r="P2922" s="18">
        <f t="shared" si="226"/>
        <v>51.615384615384613</v>
      </c>
      <c r="Q2922" t="s">
        <v>8318</v>
      </c>
      <c r="R2922" t="s">
        <v>8319</v>
      </c>
      <c r="S2922" s="10">
        <f t="shared" si="227"/>
        <v>42058.792476851857</v>
      </c>
      <c r="T2922" s="11">
        <f t="shared" si="228"/>
        <v>42088.750810185185</v>
      </c>
      <c r="U2922">
        <f t="shared" si="229"/>
        <v>30</v>
      </c>
      <c r="W2922" s="20">
        <v>13</v>
      </c>
      <c r="X2922" s="18">
        <v>671</v>
      </c>
      <c r="Y2922" s="5">
        <v>0.26840000000000003</v>
      </c>
    </row>
    <row r="2923" spans="1:25" ht="28.5" x14ac:dyDescent="0.4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20">
        <v>3</v>
      </c>
      <c r="M2923" t="b">
        <v>1</v>
      </c>
      <c r="N2923" t="s">
        <v>8305</v>
      </c>
      <c r="O2923" s="5">
        <f t="shared" si="225"/>
        <v>1.29</v>
      </c>
      <c r="P2923" s="18">
        <f t="shared" si="226"/>
        <v>43</v>
      </c>
      <c r="Q2923" t="s">
        <v>8318</v>
      </c>
      <c r="R2923" t="s">
        <v>8360</v>
      </c>
      <c r="S2923" s="10">
        <f t="shared" si="227"/>
        <v>41877.886620370373</v>
      </c>
      <c r="T2923" s="11">
        <f t="shared" si="228"/>
        <v>41907.886620370373</v>
      </c>
      <c r="U2923">
        <f t="shared" si="229"/>
        <v>30</v>
      </c>
      <c r="W2923" s="20">
        <v>3</v>
      </c>
      <c r="X2923" s="18">
        <v>129</v>
      </c>
      <c r="Y2923" s="5">
        <v>1.29</v>
      </c>
    </row>
    <row r="2924" spans="1:25" ht="42.75" x14ac:dyDescent="0.4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20">
        <v>6</v>
      </c>
      <c r="M2924" t="b">
        <v>1</v>
      </c>
      <c r="N2924" t="s">
        <v>8305</v>
      </c>
      <c r="O2924" s="5">
        <f t="shared" si="225"/>
        <v>1</v>
      </c>
      <c r="P2924" s="18">
        <f t="shared" si="226"/>
        <v>83.333333333333329</v>
      </c>
      <c r="Q2924" t="s">
        <v>8318</v>
      </c>
      <c r="R2924" t="s">
        <v>8360</v>
      </c>
      <c r="S2924" s="10">
        <f t="shared" si="227"/>
        <v>42097.874155092592</v>
      </c>
      <c r="T2924" s="11">
        <f t="shared" si="228"/>
        <v>42142.874155092592</v>
      </c>
      <c r="U2924">
        <f t="shared" si="229"/>
        <v>45</v>
      </c>
      <c r="W2924" s="20">
        <v>6</v>
      </c>
      <c r="X2924" s="18">
        <v>500</v>
      </c>
      <c r="Y2924" s="5">
        <v>1</v>
      </c>
    </row>
    <row r="2925" spans="1:25" ht="42.75" x14ac:dyDescent="0.4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20">
        <v>10</v>
      </c>
      <c r="M2925" t="b">
        <v>1</v>
      </c>
      <c r="N2925" t="s">
        <v>8305</v>
      </c>
      <c r="O2925" s="5">
        <f t="shared" si="225"/>
        <v>1</v>
      </c>
      <c r="P2925" s="18">
        <f t="shared" si="226"/>
        <v>30</v>
      </c>
      <c r="Q2925" t="s">
        <v>8318</v>
      </c>
      <c r="R2925" t="s">
        <v>8360</v>
      </c>
      <c r="S2925" s="10">
        <f t="shared" si="227"/>
        <v>42013.15253472222</v>
      </c>
      <c r="T2925" s="11">
        <f t="shared" si="228"/>
        <v>42028.125</v>
      </c>
      <c r="U2925">
        <f t="shared" si="229"/>
        <v>15</v>
      </c>
      <c r="W2925" s="20">
        <v>10</v>
      </c>
      <c r="X2925" s="18">
        <v>300</v>
      </c>
      <c r="Y2925" s="5">
        <v>1</v>
      </c>
    </row>
    <row r="2926" spans="1:25" ht="42.75" x14ac:dyDescent="0.4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20">
        <v>147</v>
      </c>
      <c r="M2926" t="b">
        <v>1</v>
      </c>
      <c r="N2926" t="s">
        <v>8305</v>
      </c>
      <c r="O2926" s="5">
        <f t="shared" si="225"/>
        <v>1.032</v>
      </c>
      <c r="P2926" s="18">
        <f t="shared" si="226"/>
        <v>175.51020408163265</v>
      </c>
      <c r="Q2926" t="s">
        <v>8318</v>
      </c>
      <c r="R2926" t="s">
        <v>8360</v>
      </c>
      <c r="S2926" s="10">
        <f t="shared" si="227"/>
        <v>42103.556828703702</v>
      </c>
      <c r="T2926" s="11">
        <f t="shared" si="228"/>
        <v>42133.165972222225</v>
      </c>
      <c r="U2926">
        <f t="shared" si="229"/>
        <v>30</v>
      </c>
      <c r="W2926" s="20">
        <v>147</v>
      </c>
      <c r="X2926" s="18">
        <v>25800</v>
      </c>
      <c r="Y2926" s="5">
        <v>1.032</v>
      </c>
    </row>
    <row r="2927" spans="1:25" ht="42.75" x14ac:dyDescent="0.4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20">
        <v>199</v>
      </c>
      <c r="M2927" t="b">
        <v>1</v>
      </c>
      <c r="N2927" t="s">
        <v>8305</v>
      </c>
      <c r="O2927" s="5">
        <f t="shared" si="225"/>
        <v>1.0244597777777777</v>
      </c>
      <c r="P2927" s="18">
        <f t="shared" si="226"/>
        <v>231.66175879396985</v>
      </c>
      <c r="Q2927" t="s">
        <v>8318</v>
      </c>
      <c r="R2927" t="s">
        <v>8360</v>
      </c>
      <c r="S2927" s="10">
        <f t="shared" si="227"/>
        <v>41863.584120370368</v>
      </c>
      <c r="T2927" s="11">
        <f t="shared" si="228"/>
        <v>41893.584120370368</v>
      </c>
      <c r="U2927">
        <f t="shared" si="229"/>
        <v>30</v>
      </c>
      <c r="W2927" s="20">
        <v>199</v>
      </c>
      <c r="X2927" s="18">
        <v>46100.69</v>
      </c>
      <c r="Y2927" s="5">
        <v>1.0244597777777777</v>
      </c>
    </row>
    <row r="2928" spans="1:25" ht="42.75" x14ac:dyDescent="0.4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20">
        <v>50</v>
      </c>
      <c r="M2928" t="b">
        <v>1</v>
      </c>
      <c r="N2928" t="s">
        <v>8305</v>
      </c>
      <c r="O2928" s="5">
        <f t="shared" si="225"/>
        <v>1.25</v>
      </c>
      <c r="P2928" s="18">
        <f t="shared" si="226"/>
        <v>75</v>
      </c>
      <c r="Q2928" t="s">
        <v>8318</v>
      </c>
      <c r="R2928" t="s">
        <v>8360</v>
      </c>
      <c r="S2928" s="10">
        <f t="shared" si="227"/>
        <v>42044.765960648147</v>
      </c>
      <c r="T2928" s="11">
        <f t="shared" si="228"/>
        <v>42058.765960648147</v>
      </c>
      <c r="U2928">
        <f t="shared" si="229"/>
        <v>14</v>
      </c>
      <c r="W2928" s="20">
        <v>50</v>
      </c>
      <c r="X2928" s="18">
        <v>3750</v>
      </c>
      <c r="Y2928" s="5">
        <v>1.25</v>
      </c>
    </row>
    <row r="2929" spans="1:25" ht="42.75" x14ac:dyDescent="0.4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20">
        <v>21</v>
      </c>
      <c r="M2929" t="b">
        <v>1</v>
      </c>
      <c r="N2929" t="s">
        <v>8305</v>
      </c>
      <c r="O2929" s="5">
        <f t="shared" si="225"/>
        <v>1.3083333333333333</v>
      </c>
      <c r="P2929" s="18">
        <f t="shared" si="226"/>
        <v>112.14285714285714</v>
      </c>
      <c r="Q2929" t="s">
        <v>8318</v>
      </c>
      <c r="R2929" t="s">
        <v>8360</v>
      </c>
      <c r="S2929" s="10">
        <f t="shared" si="227"/>
        <v>41806.669317129628</v>
      </c>
      <c r="T2929" s="11">
        <f t="shared" si="228"/>
        <v>41835.208333333336</v>
      </c>
      <c r="U2929">
        <f t="shared" si="229"/>
        <v>29</v>
      </c>
      <c r="W2929" s="20">
        <v>21</v>
      </c>
      <c r="X2929" s="18">
        <v>2355</v>
      </c>
      <c r="Y2929" s="5">
        <v>1.3083333333333333</v>
      </c>
    </row>
    <row r="2930" spans="1:25" ht="28.5" x14ac:dyDescent="0.4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20">
        <v>24</v>
      </c>
      <c r="M2930" t="b">
        <v>1</v>
      </c>
      <c r="N2930" t="s">
        <v>8305</v>
      </c>
      <c r="O2930" s="5">
        <f t="shared" si="225"/>
        <v>1</v>
      </c>
      <c r="P2930" s="18">
        <f t="shared" si="226"/>
        <v>41.666666666666664</v>
      </c>
      <c r="Q2930" t="s">
        <v>8318</v>
      </c>
      <c r="R2930" t="s">
        <v>8360</v>
      </c>
      <c r="S2930" s="10">
        <f t="shared" si="227"/>
        <v>42403.998217592598</v>
      </c>
      <c r="T2930" s="11">
        <f t="shared" si="228"/>
        <v>42433.998217592598</v>
      </c>
      <c r="U2930">
        <f t="shared" si="229"/>
        <v>30</v>
      </c>
      <c r="W2930" s="20">
        <v>24</v>
      </c>
      <c r="X2930" s="18">
        <v>1000</v>
      </c>
      <c r="Y2930" s="5">
        <v>1</v>
      </c>
    </row>
    <row r="2931" spans="1:25" ht="42.75" x14ac:dyDescent="0.4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20">
        <v>32</v>
      </c>
      <c r="M2931" t="b">
        <v>1</v>
      </c>
      <c r="N2931" t="s">
        <v>8305</v>
      </c>
      <c r="O2931" s="5">
        <f t="shared" si="225"/>
        <v>1.02069375</v>
      </c>
      <c r="P2931" s="18">
        <f t="shared" si="226"/>
        <v>255.17343750000001</v>
      </c>
      <c r="Q2931" t="s">
        <v>8318</v>
      </c>
      <c r="R2931" t="s">
        <v>8360</v>
      </c>
      <c r="S2931" s="10">
        <f t="shared" si="227"/>
        <v>41754.564328703702</v>
      </c>
      <c r="T2931" s="11">
        <f t="shared" si="228"/>
        <v>41784.564328703702</v>
      </c>
      <c r="U2931">
        <f t="shared" si="229"/>
        <v>30</v>
      </c>
      <c r="W2931" s="20">
        <v>32</v>
      </c>
      <c r="X2931" s="18">
        <v>8165.55</v>
      </c>
      <c r="Y2931" s="5">
        <v>1.02069375</v>
      </c>
    </row>
    <row r="2932" spans="1:25" ht="42.75" x14ac:dyDescent="0.4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20">
        <v>62</v>
      </c>
      <c r="M2932" t="b">
        <v>1</v>
      </c>
      <c r="N2932" t="s">
        <v>8305</v>
      </c>
      <c r="O2932" s="5">
        <f t="shared" si="225"/>
        <v>1.0092000000000001</v>
      </c>
      <c r="P2932" s="18">
        <f t="shared" si="226"/>
        <v>162.7741935483871</v>
      </c>
      <c r="Q2932" t="s">
        <v>8318</v>
      </c>
      <c r="R2932" t="s">
        <v>8360</v>
      </c>
      <c r="S2932" s="10">
        <f t="shared" si="227"/>
        <v>42101.584074074075</v>
      </c>
      <c r="T2932" s="11">
        <f t="shared" si="228"/>
        <v>42131.584074074075</v>
      </c>
      <c r="U2932">
        <f t="shared" si="229"/>
        <v>30</v>
      </c>
      <c r="W2932" s="20">
        <v>62</v>
      </c>
      <c r="X2932" s="18">
        <v>10092</v>
      </c>
      <c r="Y2932" s="5">
        <v>1.0092000000000001</v>
      </c>
    </row>
    <row r="2933" spans="1:25" ht="42.75" x14ac:dyDescent="0.4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20">
        <v>9</v>
      </c>
      <c r="M2933" t="b">
        <v>1</v>
      </c>
      <c r="N2933" t="s">
        <v>8305</v>
      </c>
      <c r="O2933" s="5">
        <f t="shared" si="225"/>
        <v>1.06</v>
      </c>
      <c r="P2933" s="18">
        <f t="shared" si="226"/>
        <v>88.333333333333329</v>
      </c>
      <c r="Q2933" t="s">
        <v>8318</v>
      </c>
      <c r="R2933" t="s">
        <v>8360</v>
      </c>
      <c r="S2933" s="10">
        <f t="shared" si="227"/>
        <v>41872.291238425925</v>
      </c>
      <c r="T2933" s="11">
        <f t="shared" si="228"/>
        <v>41897.255555555559</v>
      </c>
      <c r="U2933">
        <f t="shared" si="229"/>
        <v>25</v>
      </c>
      <c r="W2933" s="20">
        <v>9</v>
      </c>
      <c r="X2933" s="18">
        <v>795</v>
      </c>
      <c r="Y2933" s="5">
        <v>1.06</v>
      </c>
    </row>
    <row r="2934" spans="1:25" ht="42.75" x14ac:dyDescent="0.4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20">
        <v>38</v>
      </c>
      <c r="M2934" t="b">
        <v>1</v>
      </c>
      <c r="N2934" t="s">
        <v>8305</v>
      </c>
      <c r="O2934" s="5">
        <f t="shared" si="225"/>
        <v>1.0509677419354839</v>
      </c>
      <c r="P2934" s="18">
        <f t="shared" si="226"/>
        <v>85.736842105263165</v>
      </c>
      <c r="Q2934" t="s">
        <v>8318</v>
      </c>
      <c r="R2934" t="s">
        <v>8360</v>
      </c>
      <c r="S2934" s="10">
        <f t="shared" si="227"/>
        <v>42025.164780092593</v>
      </c>
      <c r="T2934" s="11">
        <f t="shared" si="228"/>
        <v>42056.458333333328</v>
      </c>
      <c r="U2934">
        <f t="shared" si="229"/>
        <v>31</v>
      </c>
      <c r="W2934" s="20">
        <v>38</v>
      </c>
      <c r="X2934" s="18">
        <v>3258</v>
      </c>
      <c r="Y2934" s="5">
        <v>1.0509677419354839</v>
      </c>
    </row>
    <row r="2935" spans="1:25" ht="42.75" x14ac:dyDescent="0.4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20">
        <v>54</v>
      </c>
      <c r="M2935" t="b">
        <v>1</v>
      </c>
      <c r="N2935" t="s">
        <v>8305</v>
      </c>
      <c r="O2935" s="5">
        <f t="shared" si="225"/>
        <v>1.0276000000000001</v>
      </c>
      <c r="P2935" s="18">
        <f t="shared" si="226"/>
        <v>47.574074074074076</v>
      </c>
      <c r="Q2935" t="s">
        <v>8318</v>
      </c>
      <c r="R2935" t="s">
        <v>8360</v>
      </c>
      <c r="S2935" s="10">
        <f t="shared" si="227"/>
        <v>42495.956631944442</v>
      </c>
      <c r="T2935" s="11">
        <f t="shared" si="228"/>
        <v>42525.956631944442</v>
      </c>
      <c r="U2935">
        <f t="shared" si="229"/>
        <v>30</v>
      </c>
      <c r="W2935" s="20">
        <v>54</v>
      </c>
      <c r="X2935" s="18">
        <v>2569</v>
      </c>
      <c r="Y2935" s="5">
        <v>1.0276000000000001</v>
      </c>
    </row>
    <row r="2936" spans="1:25" ht="42.75" x14ac:dyDescent="0.4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20">
        <v>37</v>
      </c>
      <c r="M2936" t="b">
        <v>1</v>
      </c>
      <c r="N2936" t="s">
        <v>8305</v>
      </c>
      <c r="O2936" s="5">
        <f t="shared" si="225"/>
        <v>1.08</v>
      </c>
      <c r="P2936" s="18">
        <f t="shared" si="226"/>
        <v>72.972972972972968</v>
      </c>
      <c r="Q2936" t="s">
        <v>8318</v>
      </c>
      <c r="R2936" t="s">
        <v>8360</v>
      </c>
      <c r="S2936" s="10">
        <f t="shared" si="227"/>
        <v>41775.636157407411</v>
      </c>
      <c r="T2936" s="11">
        <f t="shared" si="228"/>
        <v>41805.636157407411</v>
      </c>
      <c r="U2936">
        <f t="shared" si="229"/>
        <v>30</v>
      </c>
      <c r="W2936" s="20">
        <v>37</v>
      </c>
      <c r="X2936" s="18">
        <v>2700</v>
      </c>
      <c r="Y2936" s="5">
        <v>1.08</v>
      </c>
    </row>
    <row r="2937" spans="1:25" ht="42.75" x14ac:dyDescent="0.4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20">
        <v>39</v>
      </c>
      <c r="M2937" t="b">
        <v>1</v>
      </c>
      <c r="N2937" t="s">
        <v>8305</v>
      </c>
      <c r="O2937" s="5">
        <f t="shared" si="225"/>
        <v>1.0088571428571429</v>
      </c>
      <c r="P2937" s="18">
        <f t="shared" si="226"/>
        <v>90.538461538461533</v>
      </c>
      <c r="Q2937" t="s">
        <v>8318</v>
      </c>
      <c r="R2937" t="s">
        <v>8360</v>
      </c>
      <c r="S2937" s="10">
        <f t="shared" si="227"/>
        <v>42553.583425925928</v>
      </c>
      <c r="T2937" s="11">
        <f t="shared" si="228"/>
        <v>42611.708333333328</v>
      </c>
      <c r="U2937">
        <f t="shared" si="229"/>
        <v>58</v>
      </c>
      <c r="W2937" s="20">
        <v>39</v>
      </c>
      <c r="X2937" s="18">
        <v>3531</v>
      </c>
      <c r="Y2937" s="5">
        <v>1.0088571428571429</v>
      </c>
    </row>
    <row r="2938" spans="1:25" ht="42.75" x14ac:dyDescent="0.4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20">
        <v>34</v>
      </c>
      <c r="M2938" t="b">
        <v>1</v>
      </c>
      <c r="N2938" t="s">
        <v>8305</v>
      </c>
      <c r="O2938" s="5">
        <f t="shared" si="225"/>
        <v>1.28</v>
      </c>
      <c r="P2938" s="18">
        <f t="shared" si="226"/>
        <v>37.647058823529413</v>
      </c>
      <c r="Q2938" t="s">
        <v>8318</v>
      </c>
      <c r="R2938" t="s">
        <v>8360</v>
      </c>
      <c r="S2938" s="10">
        <f t="shared" si="227"/>
        <v>41912.650729166664</v>
      </c>
      <c r="T2938" s="11">
        <f t="shared" si="228"/>
        <v>41925.207638888889</v>
      </c>
      <c r="U2938">
        <f t="shared" si="229"/>
        <v>13</v>
      </c>
      <c r="W2938" s="20">
        <v>34</v>
      </c>
      <c r="X2938" s="18">
        <v>1280</v>
      </c>
      <c r="Y2938" s="5">
        <v>1.28</v>
      </c>
    </row>
    <row r="2939" spans="1:25" ht="28.5" x14ac:dyDescent="0.4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20">
        <v>55</v>
      </c>
      <c r="M2939" t="b">
        <v>1</v>
      </c>
      <c r="N2939" t="s">
        <v>8305</v>
      </c>
      <c r="O2939" s="5">
        <f t="shared" si="225"/>
        <v>1.3333333333333333</v>
      </c>
      <c r="P2939" s="18">
        <f t="shared" si="226"/>
        <v>36.363636363636367</v>
      </c>
      <c r="Q2939" t="s">
        <v>8318</v>
      </c>
      <c r="R2939" t="s">
        <v>8360</v>
      </c>
      <c r="S2939" s="10">
        <f t="shared" si="227"/>
        <v>41803.457326388889</v>
      </c>
      <c r="T2939" s="11">
        <f t="shared" si="228"/>
        <v>41833.457326388889</v>
      </c>
      <c r="U2939">
        <f t="shared" si="229"/>
        <v>30</v>
      </c>
      <c r="W2939" s="20">
        <v>55</v>
      </c>
      <c r="X2939" s="18">
        <v>2000</v>
      </c>
      <c r="Y2939" s="5">
        <v>1.3333333333333333</v>
      </c>
    </row>
    <row r="2940" spans="1:25" ht="42.75" x14ac:dyDescent="0.4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20">
        <v>32</v>
      </c>
      <c r="M2940" t="b">
        <v>1</v>
      </c>
      <c r="N2940" t="s">
        <v>8305</v>
      </c>
      <c r="O2940" s="5">
        <f t="shared" si="225"/>
        <v>1.0137499999999999</v>
      </c>
      <c r="P2940" s="18">
        <f t="shared" si="226"/>
        <v>126.71875</v>
      </c>
      <c r="Q2940" t="s">
        <v>8318</v>
      </c>
      <c r="R2940" t="s">
        <v>8360</v>
      </c>
      <c r="S2940" s="10">
        <f t="shared" si="227"/>
        <v>42004.703865740739</v>
      </c>
      <c r="T2940" s="11">
        <f t="shared" si="228"/>
        <v>42034.703865740739</v>
      </c>
      <c r="U2940">
        <f t="shared" si="229"/>
        <v>30</v>
      </c>
      <c r="W2940" s="20">
        <v>32</v>
      </c>
      <c r="X2940" s="18">
        <v>4055</v>
      </c>
      <c r="Y2940" s="5">
        <v>1.0137499999999999</v>
      </c>
    </row>
    <row r="2941" spans="1:25" ht="42.75" x14ac:dyDescent="0.4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20">
        <v>25</v>
      </c>
      <c r="M2941" t="b">
        <v>1</v>
      </c>
      <c r="N2941" t="s">
        <v>8305</v>
      </c>
      <c r="O2941" s="5">
        <f t="shared" si="225"/>
        <v>1.0287500000000001</v>
      </c>
      <c r="P2941" s="18">
        <f t="shared" si="226"/>
        <v>329.2</v>
      </c>
      <c r="Q2941" t="s">
        <v>8318</v>
      </c>
      <c r="R2941" t="s">
        <v>8360</v>
      </c>
      <c r="S2941" s="10">
        <f t="shared" si="227"/>
        <v>41845.809166666666</v>
      </c>
      <c r="T2941" s="11">
        <f t="shared" si="228"/>
        <v>41879.041666666664</v>
      </c>
      <c r="U2941">
        <f t="shared" si="229"/>
        <v>34</v>
      </c>
      <c r="W2941" s="20">
        <v>25</v>
      </c>
      <c r="X2941" s="18">
        <v>8230</v>
      </c>
      <c r="Y2941" s="5">
        <v>1.0287500000000001</v>
      </c>
    </row>
    <row r="2942" spans="1:25" ht="42.75" x14ac:dyDescent="0.4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20">
        <v>33</v>
      </c>
      <c r="M2942" t="b">
        <v>1</v>
      </c>
      <c r="N2942" t="s">
        <v>8305</v>
      </c>
      <c r="O2942" s="5">
        <f t="shared" si="225"/>
        <v>1.0724</v>
      </c>
      <c r="P2942" s="18">
        <f t="shared" si="226"/>
        <v>81.242424242424249</v>
      </c>
      <c r="Q2942" t="s">
        <v>8318</v>
      </c>
      <c r="R2942" t="s">
        <v>8360</v>
      </c>
      <c r="S2942" s="10">
        <f t="shared" si="227"/>
        <v>41982.773356481484</v>
      </c>
      <c r="T2942" s="11">
        <f t="shared" si="228"/>
        <v>42022.773356481484</v>
      </c>
      <c r="U2942">
        <f t="shared" si="229"/>
        <v>40</v>
      </c>
      <c r="W2942" s="20">
        <v>33</v>
      </c>
      <c r="X2942" s="18">
        <v>2681</v>
      </c>
      <c r="Y2942" s="5">
        <v>1.0724</v>
      </c>
    </row>
    <row r="2943" spans="1:25" ht="42.75" hidden="1" x14ac:dyDescent="0.4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20">
        <v>1</v>
      </c>
      <c r="M2943" t="b">
        <v>0</v>
      </c>
      <c r="N2943" t="s">
        <v>8303</v>
      </c>
      <c r="O2943" s="5">
        <f t="shared" si="225"/>
        <v>4.0000000000000003E-5</v>
      </c>
      <c r="P2943" s="18">
        <f t="shared" si="226"/>
        <v>1</v>
      </c>
      <c r="Q2943" t="s">
        <v>8318</v>
      </c>
      <c r="R2943" t="s">
        <v>8358</v>
      </c>
      <c r="S2943" s="10">
        <f t="shared" si="227"/>
        <v>42034.960127314815</v>
      </c>
      <c r="T2943" s="11">
        <f t="shared" si="228"/>
        <v>42064.960127314815</v>
      </c>
      <c r="U2943">
        <f t="shared" si="229"/>
        <v>30</v>
      </c>
      <c r="W2943" s="20">
        <v>1</v>
      </c>
      <c r="X2943" s="18">
        <v>1</v>
      </c>
      <c r="Y2943" s="5">
        <v>4.0000000000000003E-5</v>
      </c>
    </row>
    <row r="2944" spans="1:25" ht="42.75" x14ac:dyDescent="0.4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20">
        <v>202</v>
      </c>
      <c r="M2944" t="b">
        <v>0</v>
      </c>
      <c r="N2944" t="s">
        <v>8303</v>
      </c>
      <c r="O2944" s="5">
        <f t="shared" si="225"/>
        <v>0.20424999999999999</v>
      </c>
      <c r="P2944" s="18">
        <f t="shared" si="226"/>
        <v>202.22772277227722</v>
      </c>
      <c r="Q2944" t="s">
        <v>8318</v>
      </c>
      <c r="R2944" t="s">
        <v>8358</v>
      </c>
      <c r="S2944" s="10">
        <f t="shared" si="227"/>
        <v>42334.803923611107</v>
      </c>
      <c r="T2944" s="11">
        <f t="shared" si="228"/>
        <v>42354.845833333333</v>
      </c>
      <c r="U2944">
        <f t="shared" si="229"/>
        <v>20</v>
      </c>
      <c r="W2944" s="20">
        <v>202</v>
      </c>
      <c r="X2944" s="18">
        <v>40850</v>
      </c>
      <c r="Y2944" s="5">
        <v>0.20424999999999999</v>
      </c>
    </row>
    <row r="2945" spans="1:25" ht="42.75" hidden="1" x14ac:dyDescent="0.4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20">
        <v>0</v>
      </c>
      <c r="M2945" t="b">
        <v>0</v>
      </c>
      <c r="N2945" t="s">
        <v>8303</v>
      </c>
      <c r="O2945" s="5">
        <f t="shared" si="225"/>
        <v>0</v>
      </c>
      <c r="P2945" s="18" t="e">
        <f t="shared" si="226"/>
        <v>#DIV/0!</v>
      </c>
      <c r="Q2945" t="s">
        <v>8318</v>
      </c>
      <c r="R2945" t="s">
        <v>8358</v>
      </c>
      <c r="S2945" s="10">
        <f t="shared" si="227"/>
        <v>42077.129398148143</v>
      </c>
      <c r="T2945" s="11">
        <f t="shared" si="228"/>
        <v>42107.129398148143</v>
      </c>
      <c r="U2945">
        <f t="shared" si="229"/>
        <v>30</v>
      </c>
      <c r="W2945" s="20">
        <v>0</v>
      </c>
      <c r="X2945" s="18">
        <v>0</v>
      </c>
      <c r="Y2945" s="5">
        <v>0</v>
      </c>
    </row>
    <row r="2946" spans="1:25" ht="42.75" x14ac:dyDescent="0.4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20">
        <v>1</v>
      </c>
      <c r="M2946" t="b">
        <v>0</v>
      </c>
      <c r="N2946" t="s">
        <v>8303</v>
      </c>
      <c r="O2946" s="5">
        <f t="shared" si="225"/>
        <v>0.01</v>
      </c>
      <c r="P2946" s="18">
        <f t="shared" si="226"/>
        <v>100</v>
      </c>
      <c r="Q2946" t="s">
        <v>8318</v>
      </c>
      <c r="R2946" t="s">
        <v>8358</v>
      </c>
      <c r="S2946" s="10">
        <f t="shared" si="227"/>
        <v>42132.9143287037</v>
      </c>
      <c r="T2946" s="11">
        <f t="shared" si="228"/>
        <v>42162.9143287037</v>
      </c>
      <c r="U2946">
        <f t="shared" si="229"/>
        <v>30</v>
      </c>
      <c r="W2946" s="20">
        <v>1</v>
      </c>
      <c r="X2946" s="18">
        <v>100</v>
      </c>
      <c r="Y2946" s="5">
        <v>0.01</v>
      </c>
    </row>
    <row r="2947" spans="1:25" ht="57" hidden="1" x14ac:dyDescent="0.4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20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18" t="e">
        <f t="shared" ref="P2947:P3010" si="231">E2947/L2947</f>
        <v>#DIV/0!</v>
      </c>
      <c r="Q2947" t="s">
        <v>8318</v>
      </c>
      <c r="R2947" t="s">
        <v>8358</v>
      </c>
      <c r="S2947" s="10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_xlfn.DAYS(T2947,S2947)</f>
        <v>30</v>
      </c>
      <c r="W2947" s="20">
        <v>0</v>
      </c>
      <c r="X2947" s="18">
        <v>0</v>
      </c>
      <c r="Y2947" s="5">
        <v>0</v>
      </c>
    </row>
    <row r="2948" spans="1:25" ht="42.75" hidden="1" x14ac:dyDescent="0.4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20">
        <v>2</v>
      </c>
      <c r="M2948" t="b">
        <v>0</v>
      </c>
      <c r="N2948" t="s">
        <v>8303</v>
      </c>
      <c r="O2948" s="5">
        <f t="shared" si="230"/>
        <v>1E-3</v>
      </c>
      <c r="P2948" s="18">
        <f t="shared" si="231"/>
        <v>1</v>
      </c>
      <c r="Q2948" t="s">
        <v>8318</v>
      </c>
      <c r="R2948" t="s">
        <v>8358</v>
      </c>
      <c r="S2948" s="10">
        <f t="shared" si="232"/>
        <v>42567.531157407408</v>
      </c>
      <c r="T2948" s="11">
        <f t="shared" si="233"/>
        <v>42597.531157407408</v>
      </c>
      <c r="U2948">
        <f t="shared" si="234"/>
        <v>30</v>
      </c>
      <c r="W2948" s="20">
        <v>2</v>
      </c>
      <c r="X2948" s="18">
        <v>2</v>
      </c>
      <c r="Y2948" s="5">
        <v>1E-3</v>
      </c>
    </row>
    <row r="2949" spans="1:25" ht="57" x14ac:dyDescent="0.4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20">
        <v>13</v>
      </c>
      <c r="M2949" t="b">
        <v>0</v>
      </c>
      <c r="N2949" t="s">
        <v>8303</v>
      </c>
      <c r="O2949" s="5">
        <f t="shared" si="230"/>
        <v>4.2880000000000001E-2</v>
      </c>
      <c r="P2949" s="18">
        <f t="shared" si="231"/>
        <v>82.461538461538467</v>
      </c>
      <c r="Q2949" t="s">
        <v>8318</v>
      </c>
      <c r="R2949" t="s">
        <v>8358</v>
      </c>
      <c r="S2949" s="10">
        <f t="shared" si="232"/>
        <v>42649.562118055561</v>
      </c>
      <c r="T2949" s="11">
        <f t="shared" si="233"/>
        <v>42698.715972222228</v>
      </c>
      <c r="U2949">
        <f t="shared" si="234"/>
        <v>49</v>
      </c>
      <c r="W2949" s="20">
        <v>13</v>
      </c>
      <c r="X2949" s="18">
        <v>1072</v>
      </c>
      <c r="Y2949" s="5">
        <v>4.2880000000000001E-2</v>
      </c>
    </row>
    <row r="2950" spans="1:25" ht="42.75" hidden="1" x14ac:dyDescent="0.4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20">
        <v>9</v>
      </c>
      <c r="M2950" t="b">
        <v>0</v>
      </c>
      <c r="N2950" t="s">
        <v>8303</v>
      </c>
      <c r="O2950" s="5">
        <f t="shared" si="230"/>
        <v>4.8000000000000001E-5</v>
      </c>
      <c r="P2950" s="18">
        <f t="shared" si="231"/>
        <v>2.6666666666666665</v>
      </c>
      <c r="Q2950" t="s">
        <v>8318</v>
      </c>
      <c r="R2950" t="s">
        <v>8358</v>
      </c>
      <c r="S2950" s="10">
        <f t="shared" si="232"/>
        <v>42097.649224537032</v>
      </c>
      <c r="T2950" s="11">
        <f t="shared" si="233"/>
        <v>42157.649224537032</v>
      </c>
      <c r="U2950">
        <f t="shared" si="234"/>
        <v>60</v>
      </c>
      <c r="W2950" s="20">
        <v>9</v>
      </c>
      <c r="X2950" s="18">
        <v>24</v>
      </c>
      <c r="Y2950" s="5">
        <v>4.8000000000000001E-5</v>
      </c>
    </row>
    <row r="2951" spans="1:25" ht="42.75" x14ac:dyDescent="0.4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20">
        <v>2</v>
      </c>
      <c r="M2951" t="b">
        <v>0</v>
      </c>
      <c r="N2951" t="s">
        <v>8303</v>
      </c>
      <c r="O2951" s="5">
        <f t="shared" si="230"/>
        <v>2.5000000000000001E-2</v>
      </c>
      <c r="P2951" s="18">
        <f t="shared" si="231"/>
        <v>12.5</v>
      </c>
      <c r="Q2951" t="s">
        <v>8318</v>
      </c>
      <c r="R2951" t="s">
        <v>8358</v>
      </c>
      <c r="S2951" s="10">
        <f t="shared" si="232"/>
        <v>42297.823113425926</v>
      </c>
      <c r="T2951" s="11">
        <f t="shared" si="233"/>
        <v>42327.864780092597</v>
      </c>
      <c r="U2951">
        <f t="shared" si="234"/>
        <v>30</v>
      </c>
      <c r="W2951" s="20">
        <v>2</v>
      </c>
      <c r="X2951" s="18">
        <v>25</v>
      </c>
      <c r="Y2951" s="5">
        <v>2.5000000000000001E-2</v>
      </c>
    </row>
    <row r="2952" spans="1:25" ht="42.75" hidden="1" x14ac:dyDescent="0.4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20">
        <v>0</v>
      </c>
      <c r="M2952" t="b">
        <v>0</v>
      </c>
      <c r="N2952" t="s">
        <v>8303</v>
      </c>
      <c r="O2952" s="5">
        <f t="shared" si="230"/>
        <v>0</v>
      </c>
      <c r="P2952" s="18" t="e">
        <f t="shared" si="231"/>
        <v>#DIV/0!</v>
      </c>
      <c r="Q2952" t="s">
        <v>8318</v>
      </c>
      <c r="R2952" t="s">
        <v>8358</v>
      </c>
      <c r="S2952" s="10">
        <f t="shared" si="232"/>
        <v>42362.36518518519</v>
      </c>
      <c r="T2952" s="11">
        <f t="shared" si="233"/>
        <v>42392.36518518519</v>
      </c>
      <c r="U2952">
        <f t="shared" si="234"/>
        <v>30</v>
      </c>
      <c r="W2952" s="20">
        <v>0</v>
      </c>
      <c r="X2952" s="18">
        <v>0</v>
      </c>
      <c r="Y2952" s="5">
        <v>0</v>
      </c>
    </row>
    <row r="2953" spans="1:25" ht="57" x14ac:dyDescent="0.4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20">
        <v>58</v>
      </c>
      <c r="M2953" t="b">
        <v>0</v>
      </c>
      <c r="N2953" t="s">
        <v>8303</v>
      </c>
      <c r="O2953" s="5">
        <f t="shared" si="230"/>
        <v>2.1919999999999999E-2</v>
      </c>
      <c r="P2953" s="18">
        <f t="shared" si="231"/>
        <v>18.896551724137932</v>
      </c>
      <c r="Q2953" t="s">
        <v>8318</v>
      </c>
      <c r="R2953" t="s">
        <v>8358</v>
      </c>
      <c r="S2953" s="10">
        <f t="shared" si="232"/>
        <v>41872.802928240737</v>
      </c>
      <c r="T2953" s="11">
        <f t="shared" si="233"/>
        <v>41917.802928240737</v>
      </c>
      <c r="U2953">
        <f t="shared" si="234"/>
        <v>45</v>
      </c>
      <c r="W2953" s="20">
        <v>58</v>
      </c>
      <c r="X2953" s="18">
        <v>1096</v>
      </c>
      <c r="Y2953" s="5">
        <v>2.1919999999999999E-2</v>
      </c>
    </row>
    <row r="2954" spans="1:25" ht="42.75" x14ac:dyDescent="0.4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20">
        <v>8</v>
      </c>
      <c r="M2954" t="b">
        <v>0</v>
      </c>
      <c r="N2954" t="s">
        <v>8303</v>
      </c>
      <c r="O2954" s="5">
        <f t="shared" si="230"/>
        <v>8.0250000000000002E-2</v>
      </c>
      <c r="P2954" s="18">
        <f t="shared" si="231"/>
        <v>200.625</v>
      </c>
      <c r="Q2954" t="s">
        <v>8318</v>
      </c>
      <c r="R2954" t="s">
        <v>8358</v>
      </c>
      <c r="S2954" s="10">
        <f t="shared" si="232"/>
        <v>42628.690266203703</v>
      </c>
      <c r="T2954" s="11">
        <f t="shared" si="233"/>
        <v>42660.166666666672</v>
      </c>
      <c r="U2954">
        <f t="shared" si="234"/>
        <v>32</v>
      </c>
      <c r="W2954" s="20">
        <v>8</v>
      </c>
      <c r="X2954" s="18">
        <v>1605</v>
      </c>
      <c r="Y2954" s="5">
        <v>8.0250000000000002E-2</v>
      </c>
    </row>
    <row r="2955" spans="1:25" ht="42.75" hidden="1" x14ac:dyDescent="0.4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20">
        <v>3</v>
      </c>
      <c r="M2955" t="b">
        <v>0</v>
      </c>
      <c r="N2955" t="s">
        <v>8303</v>
      </c>
      <c r="O2955" s="5">
        <f t="shared" si="230"/>
        <v>1.5125E-3</v>
      </c>
      <c r="P2955" s="18">
        <f t="shared" si="231"/>
        <v>201.66666666666666</v>
      </c>
      <c r="Q2955" t="s">
        <v>8318</v>
      </c>
      <c r="R2955" t="s">
        <v>8358</v>
      </c>
      <c r="S2955" s="10">
        <f t="shared" si="232"/>
        <v>42255.791909722218</v>
      </c>
      <c r="T2955" s="11">
        <f t="shared" si="233"/>
        <v>42285.791909722218</v>
      </c>
      <c r="U2955">
        <f t="shared" si="234"/>
        <v>30</v>
      </c>
      <c r="W2955" s="20">
        <v>3</v>
      </c>
      <c r="X2955" s="18">
        <v>605</v>
      </c>
      <c r="Y2955" s="5">
        <v>1.5125E-3</v>
      </c>
    </row>
    <row r="2956" spans="1:25" ht="42.75" hidden="1" x14ac:dyDescent="0.4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20">
        <v>0</v>
      </c>
      <c r="M2956" t="b">
        <v>0</v>
      </c>
      <c r="N2956" t="s">
        <v>8303</v>
      </c>
      <c r="O2956" s="5">
        <f t="shared" si="230"/>
        <v>0</v>
      </c>
      <c r="P2956" s="18" t="e">
        <f t="shared" si="231"/>
        <v>#DIV/0!</v>
      </c>
      <c r="Q2956" t="s">
        <v>8318</v>
      </c>
      <c r="R2956" t="s">
        <v>8358</v>
      </c>
      <c r="S2956" s="10">
        <f t="shared" si="232"/>
        <v>42790.583368055552</v>
      </c>
      <c r="T2956" s="11">
        <f t="shared" si="233"/>
        <v>42810.541701388895</v>
      </c>
      <c r="U2956">
        <f t="shared" si="234"/>
        <v>20</v>
      </c>
      <c r="W2956" s="20">
        <v>0</v>
      </c>
      <c r="X2956" s="18">
        <v>0</v>
      </c>
      <c r="Y2956" s="5">
        <v>0</v>
      </c>
    </row>
    <row r="2957" spans="1:25" ht="28.5" x14ac:dyDescent="0.4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20">
        <v>11</v>
      </c>
      <c r="M2957" t="b">
        <v>0</v>
      </c>
      <c r="N2957" t="s">
        <v>8303</v>
      </c>
      <c r="O2957" s="5">
        <f t="shared" si="230"/>
        <v>0.59583333333333333</v>
      </c>
      <c r="P2957" s="18">
        <f t="shared" si="231"/>
        <v>65</v>
      </c>
      <c r="Q2957" t="s">
        <v>8318</v>
      </c>
      <c r="R2957" t="s">
        <v>8358</v>
      </c>
      <c r="S2957" s="10">
        <f t="shared" si="232"/>
        <v>42141.741307870368</v>
      </c>
      <c r="T2957" s="11">
        <f t="shared" si="233"/>
        <v>42171.741307870368</v>
      </c>
      <c r="U2957">
        <f t="shared" si="234"/>
        <v>30</v>
      </c>
      <c r="W2957" s="20">
        <v>11</v>
      </c>
      <c r="X2957" s="18">
        <v>715</v>
      </c>
      <c r="Y2957" s="5">
        <v>0.59583333333333333</v>
      </c>
    </row>
    <row r="2958" spans="1:25" ht="42.75" x14ac:dyDescent="0.4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20">
        <v>20</v>
      </c>
      <c r="M2958" t="b">
        <v>0</v>
      </c>
      <c r="N2958" t="s">
        <v>8303</v>
      </c>
      <c r="O2958" s="5">
        <f t="shared" si="230"/>
        <v>0.16734177215189874</v>
      </c>
      <c r="P2958" s="18">
        <f t="shared" si="231"/>
        <v>66.099999999999994</v>
      </c>
      <c r="Q2958" t="s">
        <v>8318</v>
      </c>
      <c r="R2958" t="s">
        <v>8358</v>
      </c>
      <c r="S2958" s="10">
        <f t="shared" si="232"/>
        <v>42464.958912037036</v>
      </c>
      <c r="T2958" s="11">
        <f t="shared" si="233"/>
        <v>42494.958912037036</v>
      </c>
      <c r="U2958">
        <f t="shared" si="234"/>
        <v>30</v>
      </c>
      <c r="W2958" s="20">
        <v>20</v>
      </c>
      <c r="X2958" s="18">
        <v>1322</v>
      </c>
      <c r="Y2958" s="5">
        <v>0.16734177215189874</v>
      </c>
    </row>
    <row r="2959" spans="1:25" ht="42.75" x14ac:dyDescent="0.4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20">
        <v>3</v>
      </c>
      <c r="M2959" t="b">
        <v>0</v>
      </c>
      <c r="N2959" t="s">
        <v>8303</v>
      </c>
      <c r="O2959" s="5">
        <f t="shared" si="230"/>
        <v>1.8666666666666668E-2</v>
      </c>
      <c r="P2959" s="18">
        <f t="shared" si="231"/>
        <v>93.333333333333329</v>
      </c>
      <c r="Q2959" t="s">
        <v>8318</v>
      </c>
      <c r="R2959" t="s">
        <v>8358</v>
      </c>
      <c r="S2959" s="10">
        <f t="shared" si="232"/>
        <v>42031.011249999996</v>
      </c>
      <c r="T2959" s="11">
        <f t="shared" si="233"/>
        <v>42090.969583333332</v>
      </c>
      <c r="U2959">
        <f t="shared" si="234"/>
        <v>59</v>
      </c>
      <c r="W2959" s="20">
        <v>3</v>
      </c>
      <c r="X2959" s="18">
        <v>280</v>
      </c>
      <c r="Y2959" s="5">
        <v>1.8666666666666668E-2</v>
      </c>
    </row>
    <row r="2960" spans="1:25" ht="42.75" hidden="1" x14ac:dyDescent="0.4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20">
        <v>0</v>
      </c>
      <c r="M2960" t="b">
        <v>0</v>
      </c>
      <c r="N2960" t="s">
        <v>8303</v>
      </c>
      <c r="O2960" s="5">
        <f t="shared" si="230"/>
        <v>0</v>
      </c>
      <c r="P2960" s="18" t="e">
        <f t="shared" si="231"/>
        <v>#DIV/0!</v>
      </c>
      <c r="Q2960" t="s">
        <v>8318</v>
      </c>
      <c r="R2960" t="s">
        <v>8358</v>
      </c>
      <c r="S2960" s="10">
        <f t="shared" si="232"/>
        <v>42438.779131944444</v>
      </c>
      <c r="T2960" s="11">
        <f t="shared" si="233"/>
        <v>42498.73746527778</v>
      </c>
      <c r="U2960">
        <f t="shared" si="234"/>
        <v>60</v>
      </c>
      <c r="W2960" s="20">
        <v>0</v>
      </c>
      <c r="X2960" s="18">
        <v>0</v>
      </c>
      <c r="Y2960" s="5">
        <v>0</v>
      </c>
    </row>
    <row r="2961" spans="1:25" ht="42.75" hidden="1" x14ac:dyDescent="0.4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20">
        <v>0</v>
      </c>
      <c r="M2961" t="b">
        <v>0</v>
      </c>
      <c r="N2961" t="s">
        <v>8303</v>
      </c>
      <c r="O2961" s="5">
        <f t="shared" si="230"/>
        <v>0</v>
      </c>
      <c r="P2961" s="18" t="e">
        <f t="shared" si="231"/>
        <v>#DIV/0!</v>
      </c>
      <c r="Q2961" t="s">
        <v>8318</v>
      </c>
      <c r="R2961" t="s">
        <v>8358</v>
      </c>
      <c r="S2961" s="10">
        <f t="shared" si="232"/>
        <v>42498.008391203708</v>
      </c>
      <c r="T2961" s="11">
        <f t="shared" si="233"/>
        <v>42528.008391203708</v>
      </c>
      <c r="U2961">
        <f t="shared" si="234"/>
        <v>30</v>
      </c>
      <c r="W2961" s="20">
        <v>0</v>
      </c>
      <c r="X2961" s="18">
        <v>0</v>
      </c>
      <c r="Y2961" s="5">
        <v>0</v>
      </c>
    </row>
    <row r="2962" spans="1:25" ht="42.75" hidden="1" x14ac:dyDescent="0.4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20">
        <v>0</v>
      </c>
      <c r="M2962" t="b">
        <v>0</v>
      </c>
      <c r="N2962" t="s">
        <v>8303</v>
      </c>
      <c r="O2962" s="5">
        <f t="shared" si="230"/>
        <v>0</v>
      </c>
      <c r="P2962" s="18" t="e">
        <f t="shared" si="231"/>
        <v>#DIV/0!</v>
      </c>
      <c r="Q2962" t="s">
        <v>8318</v>
      </c>
      <c r="R2962" t="s">
        <v>8358</v>
      </c>
      <c r="S2962" s="10">
        <f t="shared" si="232"/>
        <v>41863.757210648146</v>
      </c>
      <c r="T2962" s="11">
        <f t="shared" si="233"/>
        <v>41893.757210648146</v>
      </c>
      <c r="U2962">
        <f t="shared" si="234"/>
        <v>30</v>
      </c>
      <c r="W2962" s="20">
        <v>0</v>
      </c>
      <c r="X2962" s="18">
        <v>0</v>
      </c>
      <c r="Y2962" s="5">
        <v>0</v>
      </c>
    </row>
    <row r="2963" spans="1:25" ht="42.75" x14ac:dyDescent="0.4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20">
        <v>108</v>
      </c>
      <c r="M2963" t="b">
        <v>1</v>
      </c>
      <c r="N2963" t="s">
        <v>8271</v>
      </c>
      <c r="O2963" s="5">
        <f t="shared" si="230"/>
        <v>1.0962000000000001</v>
      </c>
      <c r="P2963" s="18">
        <f t="shared" si="231"/>
        <v>50.75</v>
      </c>
      <c r="Q2963" t="s">
        <v>8318</v>
      </c>
      <c r="R2963" t="s">
        <v>8319</v>
      </c>
      <c r="S2963" s="10">
        <f t="shared" si="232"/>
        <v>42061.212488425925</v>
      </c>
      <c r="T2963" s="11">
        <f t="shared" si="233"/>
        <v>42089.166666666672</v>
      </c>
      <c r="U2963">
        <f t="shared" si="234"/>
        <v>28</v>
      </c>
      <c r="W2963" s="20">
        <v>108</v>
      </c>
      <c r="X2963" s="18">
        <v>5481</v>
      </c>
      <c r="Y2963" s="5">
        <v>1.0962000000000001</v>
      </c>
    </row>
    <row r="2964" spans="1:25" ht="42.75" x14ac:dyDescent="0.4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20">
        <v>20</v>
      </c>
      <c r="M2964" t="b">
        <v>1</v>
      </c>
      <c r="N2964" t="s">
        <v>8271</v>
      </c>
      <c r="O2964" s="5">
        <f t="shared" si="230"/>
        <v>1.218</v>
      </c>
      <c r="P2964" s="18">
        <f t="shared" si="231"/>
        <v>60.9</v>
      </c>
      <c r="Q2964" t="s">
        <v>8318</v>
      </c>
      <c r="R2964" t="s">
        <v>8319</v>
      </c>
      <c r="S2964" s="10">
        <f t="shared" si="232"/>
        <v>42036.24428240741</v>
      </c>
      <c r="T2964" s="11">
        <f t="shared" si="233"/>
        <v>42064.290972222225</v>
      </c>
      <c r="U2964">
        <f t="shared" si="234"/>
        <v>28</v>
      </c>
      <c r="W2964" s="20">
        <v>20</v>
      </c>
      <c r="X2964" s="18">
        <v>1218</v>
      </c>
      <c r="Y2964" s="5">
        <v>1.218</v>
      </c>
    </row>
    <row r="2965" spans="1:25" ht="57" x14ac:dyDescent="0.4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20">
        <v>98</v>
      </c>
      <c r="M2965" t="b">
        <v>1</v>
      </c>
      <c r="N2965" t="s">
        <v>8271</v>
      </c>
      <c r="O2965" s="5">
        <f t="shared" si="230"/>
        <v>1.0685</v>
      </c>
      <c r="P2965" s="18">
        <f t="shared" si="231"/>
        <v>109.03061224489795</v>
      </c>
      <c r="Q2965" t="s">
        <v>8318</v>
      </c>
      <c r="R2965" t="s">
        <v>8319</v>
      </c>
      <c r="S2965" s="10">
        <f t="shared" si="232"/>
        <v>42157.470185185186</v>
      </c>
      <c r="T2965" s="11">
        <f t="shared" si="233"/>
        <v>42187.470185185186</v>
      </c>
      <c r="U2965">
        <f t="shared" si="234"/>
        <v>30</v>
      </c>
      <c r="W2965" s="20">
        <v>98</v>
      </c>
      <c r="X2965" s="18">
        <v>10685</v>
      </c>
      <c r="Y2965" s="5">
        <v>1.0685</v>
      </c>
    </row>
    <row r="2966" spans="1:25" ht="42.75" x14ac:dyDescent="0.4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20">
        <v>196</v>
      </c>
      <c r="M2966" t="b">
        <v>1</v>
      </c>
      <c r="N2966" t="s">
        <v>8271</v>
      </c>
      <c r="O2966" s="5">
        <f t="shared" si="230"/>
        <v>1.0071379999999999</v>
      </c>
      <c r="P2966" s="18">
        <f t="shared" si="231"/>
        <v>25.692295918367346</v>
      </c>
      <c r="Q2966" t="s">
        <v>8318</v>
      </c>
      <c r="R2966" t="s">
        <v>8319</v>
      </c>
      <c r="S2966" s="10">
        <f t="shared" si="232"/>
        <v>41827.909942129627</v>
      </c>
      <c r="T2966" s="11">
        <f t="shared" si="233"/>
        <v>41857.897222222222</v>
      </c>
      <c r="U2966">
        <f t="shared" si="234"/>
        <v>30</v>
      </c>
      <c r="W2966" s="20">
        <v>196</v>
      </c>
      <c r="X2966" s="18">
        <v>5035.6899999999996</v>
      </c>
      <c r="Y2966" s="5">
        <v>1.0071379999999999</v>
      </c>
    </row>
    <row r="2967" spans="1:25" ht="42.75" x14ac:dyDescent="0.4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20">
        <v>39</v>
      </c>
      <c r="M2967" t="b">
        <v>1</v>
      </c>
      <c r="N2967" t="s">
        <v>8271</v>
      </c>
      <c r="O2967" s="5">
        <f t="shared" si="230"/>
        <v>1.0900000000000001</v>
      </c>
      <c r="P2967" s="18">
        <f t="shared" si="231"/>
        <v>41.92307692307692</v>
      </c>
      <c r="Q2967" t="s">
        <v>8318</v>
      </c>
      <c r="R2967" t="s">
        <v>8319</v>
      </c>
      <c r="S2967" s="10">
        <f t="shared" si="232"/>
        <v>42162.729548611111</v>
      </c>
      <c r="T2967" s="11">
        <f t="shared" si="233"/>
        <v>42192.729548611111</v>
      </c>
      <c r="U2967">
        <f t="shared" si="234"/>
        <v>30</v>
      </c>
      <c r="W2967" s="20">
        <v>39</v>
      </c>
      <c r="X2967" s="18">
        <v>1635</v>
      </c>
      <c r="Y2967" s="5">
        <v>1.0900000000000001</v>
      </c>
    </row>
    <row r="2968" spans="1:25" ht="42.75" x14ac:dyDescent="0.4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20">
        <v>128</v>
      </c>
      <c r="M2968" t="b">
        <v>1</v>
      </c>
      <c r="N2968" t="s">
        <v>8271</v>
      </c>
      <c r="O2968" s="5">
        <f t="shared" si="230"/>
        <v>1.1363000000000001</v>
      </c>
      <c r="P2968" s="18">
        <f t="shared" si="231"/>
        <v>88.7734375</v>
      </c>
      <c r="Q2968" t="s">
        <v>8318</v>
      </c>
      <c r="R2968" t="s">
        <v>8319</v>
      </c>
      <c r="S2968" s="10">
        <f t="shared" si="232"/>
        <v>42233.738564814819</v>
      </c>
      <c r="T2968" s="11">
        <f t="shared" si="233"/>
        <v>42263.738564814819</v>
      </c>
      <c r="U2968">
        <f t="shared" si="234"/>
        <v>30</v>
      </c>
      <c r="W2968" s="20">
        <v>128</v>
      </c>
      <c r="X2968" s="18">
        <v>11363</v>
      </c>
      <c r="Y2968" s="5">
        <v>1.1363000000000001</v>
      </c>
    </row>
    <row r="2969" spans="1:25" ht="42.75" x14ac:dyDescent="0.4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20">
        <v>71</v>
      </c>
      <c r="M2969" t="b">
        <v>1</v>
      </c>
      <c r="N2969" t="s">
        <v>8271</v>
      </c>
      <c r="O2969" s="5">
        <f t="shared" si="230"/>
        <v>1.1392</v>
      </c>
      <c r="P2969" s="18">
        <f t="shared" si="231"/>
        <v>80.225352112676063</v>
      </c>
      <c r="Q2969" t="s">
        <v>8318</v>
      </c>
      <c r="R2969" t="s">
        <v>8319</v>
      </c>
      <c r="S2969" s="10">
        <f t="shared" si="232"/>
        <v>42042.197824074072</v>
      </c>
      <c r="T2969" s="11">
        <f t="shared" si="233"/>
        <v>42072.156157407408</v>
      </c>
      <c r="U2969">
        <f t="shared" si="234"/>
        <v>30</v>
      </c>
      <c r="W2969" s="20">
        <v>71</v>
      </c>
      <c r="X2969" s="18">
        <v>5696</v>
      </c>
      <c r="Y2969" s="5">
        <v>1.1392</v>
      </c>
    </row>
    <row r="2970" spans="1:25" ht="28.5" x14ac:dyDescent="0.4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20">
        <v>47</v>
      </c>
      <c r="M2970" t="b">
        <v>1</v>
      </c>
      <c r="N2970" t="s">
        <v>8271</v>
      </c>
      <c r="O2970" s="5">
        <f t="shared" si="230"/>
        <v>1.06</v>
      </c>
      <c r="P2970" s="18">
        <f t="shared" si="231"/>
        <v>78.936170212765958</v>
      </c>
      <c r="Q2970" t="s">
        <v>8318</v>
      </c>
      <c r="R2970" t="s">
        <v>8319</v>
      </c>
      <c r="S2970" s="10">
        <f t="shared" si="232"/>
        <v>42585.523842592593</v>
      </c>
      <c r="T2970" s="11">
        <f t="shared" si="233"/>
        <v>42599.165972222225</v>
      </c>
      <c r="U2970">
        <f t="shared" si="234"/>
        <v>14</v>
      </c>
      <c r="W2970" s="20">
        <v>47</v>
      </c>
      <c r="X2970" s="18">
        <v>3710</v>
      </c>
      <c r="Y2970" s="5">
        <v>1.06</v>
      </c>
    </row>
    <row r="2971" spans="1:25" ht="42.75" x14ac:dyDescent="0.4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20">
        <v>17</v>
      </c>
      <c r="M2971" t="b">
        <v>1</v>
      </c>
      <c r="N2971" t="s">
        <v>8271</v>
      </c>
      <c r="O2971" s="5">
        <f t="shared" si="230"/>
        <v>1.625</v>
      </c>
      <c r="P2971" s="18">
        <f t="shared" si="231"/>
        <v>95.588235294117652</v>
      </c>
      <c r="Q2971" t="s">
        <v>8318</v>
      </c>
      <c r="R2971" t="s">
        <v>8319</v>
      </c>
      <c r="S2971" s="10">
        <f t="shared" si="232"/>
        <v>42097.786493055552</v>
      </c>
      <c r="T2971" s="11">
        <f t="shared" si="233"/>
        <v>42127.952083333337</v>
      </c>
      <c r="U2971">
        <f t="shared" si="234"/>
        <v>30</v>
      </c>
      <c r="W2971" s="20">
        <v>17</v>
      </c>
      <c r="X2971" s="18">
        <v>1625</v>
      </c>
      <c r="Y2971" s="5">
        <v>1.625</v>
      </c>
    </row>
    <row r="2972" spans="1:25" ht="42.75" x14ac:dyDescent="0.4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20">
        <v>91</v>
      </c>
      <c r="M2972" t="b">
        <v>1</v>
      </c>
      <c r="N2972" t="s">
        <v>8271</v>
      </c>
      <c r="O2972" s="5">
        <f t="shared" si="230"/>
        <v>1.06</v>
      </c>
      <c r="P2972" s="18">
        <f t="shared" si="231"/>
        <v>69.890109890109883</v>
      </c>
      <c r="Q2972" t="s">
        <v>8318</v>
      </c>
      <c r="R2972" t="s">
        <v>8319</v>
      </c>
      <c r="S2972" s="10">
        <f t="shared" si="232"/>
        <v>41808.669571759259</v>
      </c>
      <c r="T2972" s="11">
        <f t="shared" si="233"/>
        <v>41838.669571759259</v>
      </c>
      <c r="U2972">
        <f t="shared" si="234"/>
        <v>30</v>
      </c>
      <c r="W2972" s="20">
        <v>91</v>
      </c>
      <c r="X2972" s="18">
        <v>6360</v>
      </c>
      <c r="Y2972" s="5">
        <v>1.06</v>
      </c>
    </row>
    <row r="2973" spans="1:25" ht="42.75" x14ac:dyDescent="0.4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20">
        <v>43</v>
      </c>
      <c r="M2973" t="b">
        <v>1</v>
      </c>
      <c r="N2973" t="s">
        <v>8271</v>
      </c>
      <c r="O2973" s="5">
        <f t="shared" si="230"/>
        <v>1.0015624999999999</v>
      </c>
      <c r="P2973" s="18">
        <f t="shared" si="231"/>
        <v>74.534883720930239</v>
      </c>
      <c r="Q2973" t="s">
        <v>8318</v>
      </c>
      <c r="R2973" t="s">
        <v>8319</v>
      </c>
      <c r="S2973" s="10">
        <f t="shared" si="232"/>
        <v>41852.658310185187</v>
      </c>
      <c r="T2973" s="11">
        <f t="shared" si="233"/>
        <v>41882.658310185187</v>
      </c>
      <c r="U2973">
        <f t="shared" si="234"/>
        <v>30</v>
      </c>
      <c r="W2973" s="20">
        <v>43</v>
      </c>
      <c r="X2973" s="18">
        <v>3205</v>
      </c>
      <c r="Y2973" s="5">
        <v>1.0015624999999999</v>
      </c>
    </row>
    <row r="2974" spans="1:25" ht="28.5" x14ac:dyDescent="0.4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20">
        <v>17</v>
      </c>
      <c r="M2974" t="b">
        <v>1</v>
      </c>
      <c r="N2974" t="s">
        <v>8271</v>
      </c>
      <c r="O2974" s="5">
        <f t="shared" si="230"/>
        <v>1.0535000000000001</v>
      </c>
      <c r="P2974" s="18">
        <f t="shared" si="231"/>
        <v>123.94117647058823</v>
      </c>
      <c r="Q2974" t="s">
        <v>8318</v>
      </c>
      <c r="R2974" t="s">
        <v>8319</v>
      </c>
      <c r="S2974" s="10">
        <f t="shared" si="232"/>
        <v>42694.110185185185</v>
      </c>
      <c r="T2974" s="11">
        <f t="shared" si="233"/>
        <v>42709.041666666672</v>
      </c>
      <c r="U2974">
        <f t="shared" si="234"/>
        <v>15</v>
      </c>
      <c r="W2974" s="20">
        <v>17</v>
      </c>
      <c r="X2974" s="18">
        <v>2107</v>
      </c>
      <c r="Y2974" s="5">
        <v>1.0535000000000001</v>
      </c>
    </row>
    <row r="2975" spans="1:25" ht="42.75" x14ac:dyDescent="0.4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20">
        <v>33</v>
      </c>
      <c r="M2975" t="b">
        <v>1</v>
      </c>
      <c r="N2975" t="s">
        <v>8271</v>
      </c>
      <c r="O2975" s="5">
        <f t="shared" si="230"/>
        <v>1.748</v>
      </c>
      <c r="P2975" s="18">
        <f t="shared" si="231"/>
        <v>264.84848484848487</v>
      </c>
      <c r="Q2975" t="s">
        <v>8318</v>
      </c>
      <c r="R2975" t="s">
        <v>8319</v>
      </c>
      <c r="S2975" s="10">
        <f t="shared" si="232"/>
        <v>42341.818379629629</v>
      </c>
      <c r="T2975" s="11">
        <f t="shared" si="233"/>
        <v>42370.166666666672</v>
      </c>
      <c r="U2975">
        <f t="shared" si="234"/>
        <v>29</v>
      </c>
      <c r="W2975" s="20">
        <v>33</v>
      </c>
      <c r="X2975" s="18">
        <v>8740</v>
      </c>
      <c r="Y2975" s="5">
        <v>1.748</v>
      </c>
    </row>
    <row r="2976" spans="1:25" ht="42.75" x14ac:dyDescent="0.4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20">
        <v>87</v>
      </c>
      <c r="M2976" t="b">
        <v>1</v>
      </c>
      <c r="N2976" t="s">
        <v>8271</v>
      </c>
      <c r="O2976" s="5">
        <f t="shared" si="230"/>
        <v>1.02</v>
      </c>
      <c r="P2976" s="18">
        <f t="shared" si="231"/>
        <v>58.620689655172413</v>
      </c>
      <c r="Q2976" t="s">
        <v>8318</v>
      </c>
      <c r="R2976" t="s">
        <v>8319</v>
      </c>
      <c r="S2976" s="10">
        <f t="shared" si="232"/>
        <v>41880.061006944445</v>
      </c>
      <c r="T2976" s="11">
        <f t="shared" si="233"/>
        <v>41908.065972222219</v>
      </c>
      <c r="U2976">
        <f t="shared" si="234"/>
        <v>28</v>
      </c>
      <c r="W2976" s="20">
        <v>87</v>
      </c>
      <c r="X2976" s="18">
        <v>5100</v>
      </c>
      <c r="Y2976" s="5">
        <v>1.02</v>
      </c>
    </row>
    <row r="2977" spans="1:25" ht="42.75" x14ac:dyDescent="0.4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20">
        <v>113</v>
      </c>
      <c r="M2977" t="b">
        <v>1</v>
      </c>
      <c r="N2977" t="s">
        <v>8271</v>
      </c>
      <c r="O2977" s="5">
        <f t="shared" si="230"/>
        <v>1.00125</v>
      </c>
      <c r="P2977" s="18">
        <f t="shared" si="231"/>
        <v>70.884955752212392</v>
      </c>
      <c r="Q2977" t="s">
        <v>8318</v>
      </c>
      <c r="R2977" t="s">
        <v>8319</v>
      </c>
      <c r="S2977" s="10">
        <f t="shared" si="232"/>
        <v>41941.683865740742</v>
      </c>
      <c r="T2977" s="11">
        <f t="shared" si="233"/>
        <v>41970.125</v>
      </c>
      <c r="U2977">
        <f t="shared" si="234"/>
        <v>29</v>
      </c>
      <c r="W2977" s="20">
        <v>113</v>
      </c>
      <c r="X2977" s="18">
        <v>8010</v>
      </c>
      <c r="Y2977" s="5">
        <v>1.00125</v>
      </c>
    </row>
    <row r="2978" spans="1:25" ht="42.75" x14ac:dyDescent="0.4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20">
        <v>14</v>
      </c>
      <c r="M2978" t="b">
        <v>1</v>
      </c>
      <c r="N2978" t="s">
        <v>8271</v>
      </c>
      <c r="O2978" s="5">
        <f t="shared" si="230"/>
        <v>1.7142857142857142</v>
      </c>
      <c r="P2978" s="18">
        <f t="shared" si="231"/>
        <v>8.5714285714285712</v>
      </c>
      <c r="Q2978" t="s">
        <v>8318</v>
      </c>
      <c r="R2978" t="s">
        <v>8319</v>
      </c>
      <c r="S2978" s="10">
        <f t="shared" si="232"/>
        <v>42425.730671296296</v>
      </c>
      <c r="T2978" s="11">
        <f t="shared" si="233"/>
        <v>42442.5</v>
      </c>
      <c r="U2978">
        <f t="shared" si="234"/>
        <v>17</v>
      </c>
      <c r="W2978" s="20">
        <v>14</v>
      </c>
      <c r="X2978" s="18">
        <v>120</v>
      </c>
      <c r="Y2978" s="5">
        <v>1.7142857142857142</v>
      </c>
    </row>
    <row r="2979" spans="1:25" ht="57" x14ac:dyDescent="0.4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20">
        <v>30</v>
      </c>
      <c r="M2979" t="b">
        <v>1</v>
      </c>
      <c r="N2979" t="s">
        <v>8271</v>
      </c>
      <c r="O2979" s="5">
        <f t="shared" si="230"/>
        <v>1.1356666666666666</v>
      </c>
      <c r="P2979" s="18">
        <f t="shared" si="231"/>
        <v>113.56666666666666</v>
      </c>
      <c r="Q2979" t="s">
        <v>8318</v>
      </c>
      <c r="R2979" t="s">
        <v>8319</v>
      </c>
      <c r="S2979" s="10">
        <f t="shared" si="232"/>
        <v>42026.88118055556</v>
      </c>
      <c r="T2979" s="11">
        <f t="shared" si="233"/>
        <v>42086.093055555553</v>
      </c>
      <c r="U2979">
        <f t="shared" si="234"/>
        <v>60</v>
      </c>
      <c r="W2979" s="20">
        <v>30</v>
      </c>
      <c r="X2979" s="18">
        <v>3407</v>
      </c>
      <c r="Y2979" s="5">
        <v>1.1356666666666666</v>
      </c>
    </row>
    <row r="2980" spans="1:25" ht="42.75" x14ac:dyDescent="0.4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20">
        <v>16</v>
      </c>
      <c r="M2980" t="b">
        <v>1</v>
      </c>
      <c r="N2980" t="s">
        <v>8271</v>
      </c>
      <c r="O2980" s="5">
        <f t="shared" si="230"/>
        <v>1.2946666666666666</v>
      </c>
      <c r="P2980" s="18">
        <f t="shared" si="231"/>
        <v>60.6875</v>
      </c>
      <c r="Q2980" t="s">
        <v>8318</v>
      </c>
      <c r="R2980" t="s">
        <v>8319</v>
      </c>
      <c r="S2980" s="10">
        <f t="shared" si="232"/>
        <v>41922.640590277777</v>
      </c>
      <c r="T2980" s="11">
        <f t="shared" si="233"/>
        <v>41932.249305555553</v>
      </c>
      <c r="U2980">
        <f t="shared" si="234"/>
        <v>10</v>
      </c>
      <c r="W2980" s="20">
        <v>16</v>
      </c>
      <c r="X2980" s="18">
        <v>971</v>
      </c>
      <c r="Y2980" s="5">
        <v>1.2946666666666666</v>
      </c>
    </row>
    <row r="2981" spans="1:25" ht="42.75" x14ac:dyDescent="0.4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20">
        <v>46</v>
      </c>
      <c r="M2981" t="b">
        <v>1</v>
      </c>
      <c r="N2981" t="s">
        <v>8271</v>
      </c>
      <c r="O2981" s="5">
        <f t="shared" si="230"/>
        <v>1.014</v>
      </c>
      <c r="P2981" s="18">
        <f t="shared" si="231"/>
        <v>110.21739130434783</v>
      </c>
      <c r="Q2981" t="s">
        <v>8318</v>
      </c>
      <c r="R2981" t="s">
        <v>8319</v>
      </c>
      <c r="S2981" s="10">
        <f t="shared" si="232"/>
        <v>41993.824340277773</v>
      </c>
      <c r="T2981" s="11">
        <f t="shared" si="233"/>
        <v>42010.25</v>
      </c>
      <c r="U2981">
        <f t="shared" si="234"/>
        <v>17</v>
      </c>
      <c r="W2981" s="20">
        <v>46</v>
      </c>
      <c r="X2981" s="18">
        <v>5070</v>
      </c>
      <c r="Y2981" s="5">
        <v>1.014</v>
      </c>
    </row>
    <row r="2982" spans="1:25" ht="42.75" x14ac:dyDescent="0.4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20">
        <v>24</v>
      </c>
      <c r="M2982" t="b">
        <v>1</v>
      </c>
      <c r="N2982" t="s">
        <v>8271</v>
      </c>
      <c r="O2982" s="5">
        <f t="shared" si="230"/>
        <v>1.0916666666666666</v>
      </c>
      <c r="P2982" s="18">
        <f t="shared" si="231"/>
        <v>136.45833333333334</v>
      </c>
      <c r="Q2982" t="s">
        <v>8318</v>
      </c>
      <c r="R2982" t="s">
        <v>8319</v>
      </c>
      <c r="S2982" s="10">
        <f t="shared" si="232"/>
        <v>42219.915856481486</v>
      </c>
      <c r="T2982" s="11">
        <f t="shared" si="233"/>
        <v>42240.083333333328</v>
      </c>
      <c r="U2982">
        <f t="shared" si="234"/>
        <v>21</v>
      </c>
      <c r="W2982" s="20">
        <v>24</v>
      </c>
      <c r="X2982" s="18">
        <v>3275</v>
      </c>
      <c r="Y2982" s="5">
        <v>1.0916666666666666</v>
      </c>
    </row>
    <row r="2983" spans="1:25" ht="42.75" x14ac:dyDescent="0.4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20">
        <v>97</v>
      </c>
      <c r="M2983" t="b">
        <v>1</v>
      </c>
      <c r="N2983" t="s">
        <v>8303</v>
      </c>
      <c r="O2983" s="5">
        <f t="shared" si="230"/>
        <v>1.28925</v>
      </c>
      <c r="P2983" s="18">
        <f t="shared" si="231"/>
        <v>53.164948453608247</v>
      </c>
      <c r="Q2983" t="s">
        <v>8318</v>
      </c>
      <c r="R2983" t="s">
        <v>8358</v>
      </c>
      <c r="S2983" s="10">
        <f t="shared" si="232"/>
        <v>42225.559675925921</v>
      </c>
      <c r="T2983" s="11">
        <f t="shared" si="233"/>
        <v>42270.559675925921</v>
      </c>
      <c r="U2983">
        <f t="shared" si="234"/>
        <v>45</v>
      </c>
      <c r="W2983" s="20">
        <v>97</v>
      </c>
      <c r="X2983" s="18">
        <v>5157</v>
      </c>
      <c r="Y2983" s="5">
        <v>1.28925</v>
      </c>
    </row>
    <row r="2984" spans="1:25" ht="28.5" x14ac:dyDescent="0.4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20">
        <v>59</v>
      </c>
      <c r="M2984" t="b">
        <v>1</v>
      </c>
      <c r="N2984" t="s">
        <v>8303</v>
      </c>
      <c r="O2984" s="5">
        <f t="shared" si="230"/>
        <v>1.0206</v>
      </c>
      <c r="P2984" s="18">
        <f t="shared" si="231"/>
        <v>86.491525423728817</v>
      </c>
      <c r="Q2984" t="s">
        <v>8318</v>
      </c>
      <c r="R2984" t="s">
        <v>8358</v>
      </c>
      <c r="S2984" s="10">
        <f t="shared" si="232"/>
        <v>42381.686840277776</v>
      </c>
      <c r="T2984" s="11">
        <f t="shared" si="233"/>
        <v>42411.686840277776</v>
      </c>
      <c r="U2984">
        <f t="shared" si="234"/>
        <v>30</v>
      </c>
      <c r="W2984" s="20">
        <v>59</v>
      </c>
      <c r="X2984" s="18">
        <v>5103</v>
      </c>
      <c r="Y2984" s="5">
        <v>1.0206</v>
      </c>
    </row>
    <row r="2985" spans="1:25" ht="42.75" hidden="1" x14ac:dyDescent="0.4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20">
        <v>1095</v>
      </c>
      <c r="M2985" t="b">
        <v>1</v>
      </c>
      <c r="N2985" t="s">
        <v>8303</v>
      </c>
      <c r="O2985" s="5">
        <f t="shared" si="230"/>
        <v>1.465395775862069</v>
      </c>
      <c r="P2985" s="18">
        <f t="shared" si="231"/>
        <v>155.23827397260274</v>
      </c>
      <c r="Q2985" t="s">
        <v>8318</v>
      </c>
      <c r="R2985" t="s">
        <v>8358</v>
      </c>
      <c r="S2985" s="10">
        <f t="shared" si="232"/>
        <v>41894.632361111115</v>
      </c>
      <c r="T2985" s="11">
        <f t="shared" si="233"/>
        <v>41954.674027777779</v>
      </c>
      <c r="U2985">
        <f t="shared" si="234"/>
        <v>60</v>
      </c>
      <c r="W2985" s="20">
        <v>1095</v>
      </c>
      <c r="X2985" s="18">
        <v>169985.91</v>
      </c>
      <c r="Y2985" s="5">
        <v>1.465395775862069</v>
      </c>
    </row>
    <row r="2986" spans="1:25" ht="42.75" x14ac:dyDescent="0.4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20">
        <v>218</v>
      </c>
      <c r="M2986" t="b">
        <v>1</v>
      </c>
      <c r="N2986" t="s">
        <v>8303</v>
      </c>
      <c r="O2986" s="5">
        <f t="shared" si="230"/>
        <v>1.00352</v>
      </c>
      <c r="P2986" s="18">
        <f t="shared" si="231"/>
        <v>115.08256880733946</v>
      </c>
      <c r="Q2986" t="s">
        <v>8318</v>
      </c>
      <c r="R2986" t="s">
        <v>8358</v>
      </c>
      <c r="S2986" s="10">
        <f t="shared" si="232"/>
        <v>42576.278715277775</v>
      </c>
      <c r="T2986" s="11">
        <f t="shared" si="233"/>
        <v>42606.278715277775</v>
      </c>
      <c r="U2986">
        <f t="shared" si="234"/>
        <v>30</v>
      </c>
      <c r="W2986" s="20">
        <v>218</v>
      </c>
      <c r="X2986" s="18">
        <v>25088</v>
      </c>
      <c r="Y2986" s="5">
        <v>1.00352</v>
      </c>
    </row>
    <row r="2987" spans="1:25" ht="42.75" x14ac:dyDescent="0.4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20">
        <v>111</v>
      </c>
      <c r="M2987" t="b">
        <v>1</v>
      </c>
      <c r="N2987" t="s">
        <v>8303</v>
      </c>
      <c r="O2987" s="5">
        <f t="shared" si="230"/>
        <v>1.2164999999999999</v>
      </c>
      <c r="P2987" s="18">
        <f t="shared" si="231"/>
        <v>109.5945945945946</v>
      </c>
      <c r="Q2987" t="s">
        <v>8318</v>
      </c>
      <c r="R2987" t="s">
        <v>8358</v>
      </c>
      <c r="S2987" s="10">
        <f t="shared" si="232"/>
        <v>42654.973703703698</v>
      </c>
      <c r="T2987" s="11">
        <f t="shared" si="233"/>
        <v>42674.166666666672</v>
      </c>
      <c r="U2987">
        <f t="shared" si="234"/>
        <v>20</v>
      </c>
      <c r="W2987" s="20">
        <v>111</v>
      </c>
      <c r="X2987" s="18">
        <v>12165</v>
      </c>
      <c r="Y2987" s="5">
        <v>1.2164999999999999</v>
      </c>
    </row>
    <row r="2988" spans="1:25" ht="42.75" x14ac:dyDescent="0.4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20">
        <v>56</v>
      </c>
      <c r="M2988" t="b">
        <v>1</v>
      </c>
      <c r="N2988" t="s">
        <v>8303</v>
      </c>
      <c r="O2988" s="5">
        <f t="shared" si="230"/>
        <v>1.0549999999999999</v>
      </c>
      <c r="P2988" s="18">
        <f t="shared" si="231"/>
        <v>45.214285714285715</v>
      </c>
      <c r="Q2988" t="s">
        <v>8318</v>
      </c>
      <c r="R2988" t="s">
        <v>8358</v>
      </c>
      <c r="S2988" s="10">
        <f t="shared" si="232"/>
        <v>42431.500069444446</v>
      </c>
      <c r="T2988" s="11">
        <f t="shared" si="233"/>
        <v>42491.458402777775</v>
      </c>
      <c r="U2988">
        <f t="shared" si="234"/>
        <v>60</v>
      </c>
      <c r="W2988" s="20">
        <v>56</v>
      </c>
      <c r="X2988" s="18">
        <v>2532</v>
      </c>
      <c r="Y2988" s="5">
        <v>1.0549999999999999</v>
      </c>
    </row>
    <row r="2989" spans="1:25" ht="42.75" x14ac:dyDescent="0.4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20">
        <v>265</v>
      </c>
      <c r="M2989" t="b">
        <v>1</v>
      </c>
      <c r="N2989" t="s">
        <v>8303</v>
      </c>
      <c r="O2989" s="5">
        <f t="shared" si="230"/>
        <v>1.1040080000000001</v>
      </c>
      <c r="P2989" s="18">
        <f t="shared" si="231"/>
        <v>104.15169811320754</v>
      </c>
      <c r="Q2989" t="s">
        <v>8318</v>
      </c>
      <c r="R2989" t="s">
        <v>8358</v>
      </c>
      <c r="S2989" s="10">
        <f t="shared" si="232"/>
        <v>42627.307303240741</v>
      </c>
      <c r="T2989" s="11">
        <f t="shared" si="233"/>
        <v>42656</v>
      </c>
      <c r="U2989">
        <f t="shared" si="234"/>
        <v>29</v>
      </c>
      <c r="W2989" s="20">
        <v>265</v>
      </c>
      <c r="X2989" s="18">
        <v>27600.2</v>
      </c>
      <c r="Y2989" s="5">
        <v>1.1040080000000001</v>
      </c>
    </row>
    <row r="2990" spans="1:25" ht="42.75" x14ac:dyDescent="0.4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20">
        <v>28</v>
      </c>
      <c r="M2990" t="b">
        <v>1</v>
      </c>
      <c r="N2990" t="s">
        <v>8303</v>
      </c>
      <c r="O2990" s="5">
        <f t="shared" si="230"/>
        <v>1</v>
      </c>
      <c r="P2990" s="18">
        <f t="shared" si="231"/>
        <v>35.714285714285715</v>
      </c>
      <c r="Q2990" t="s">
        <v>8318</v>
      </c>
      <c r="R2990" t="s">
        <v>8358</v>
      </c>
      <c r="S2990" s="10">
        <f t="shared" si="232"/>
        <v>42511.362048611118</v>
      </c>
      <c r="T2990" s="11">
        <f t="shared" si="233"/>
        <v>42541.362048611118</v>
      </c>
      <c r="U2990">
        <f t="shared" si="234"/>
        <v>30</v>
      </c>
      <c r="W2990" s="20">
        <v>28</v>
      </c>
      <c r="X2990" s="18">
        <v>1000</v>
      </c>
      <c r="Y2990" s="5">
        <v>1</v>
      </c>
    </row>
    <row r="2991" spans="1:25" x14ac:dyDescent="0.4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20">
        <v>364</v>
      </c>
      <c r="M2991" t="b">
        <v>1</v>
      </c>
      <c r="N2991" t="s">
        <v>8303</v>
      </c>
      <c r="O2991" s="5">
        <f t="shared" si="230"/>
        <v>1.76535</v>
      </c>
      <c r="P2991" s="18">
        <f t="shared" si="231"/>
        <v>96.997252747252745</v>
      </c>
      <c r="Q2991" t="s">
        <v>8318</v>
      </c>
      <c r="R2991" t="s">
        <v>8358</v>
      </c>
      <c r="S2991" s="10">
        <f t="shared" si="232"/>
        <v>42337.02039351852</v>
      </c>
      <c r="T2991" s="11">
        <f t="shared" si="233"/>
        <v>42359.207638888889</v>
      </c>
      <c r="U2991">
        <f t="shared" si="234"/>
        <v>22</v>
      </c>
      <c r="W2991" s="20">
        <v>364</v>
      </c>
      <c r="X2991" s="18">
        <v>35307</v>
      </c>
      <c r="Y2991" s="5">
        <v>1.76535</v>
      </c>
    </row>
    <row r="2992" spans="1:25" ht="42.75" x14ac:dyDescent="0.4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20">
        <v>27</v>
      </c>
      <c r="M2992" t="b">
        <v>1</v>
      </c>
      <c r="N2992" t="s">
        <v>8303</v>
      </c>
      <c r="O2992" s="5">
        <f t="shared" si="230"/>
        <v>1</v>
      </c>
      <c r="P2992" s="18">
        <f t="shared" si="231"/>
        <v>370.37037037037038</v>
      </c>
      <c r="Q2992" t="s">
        <v>8318</v>
      </c>
      <c r="R2992" t="s">
        <v>8358</v>
      </c>
      <c r="S2992" s="10">
        <f t="shared" si="232"/>
        <v>42341.57430555555</v>
      </c>
      <c r="T2992" s="11">
        <f t="shared" si="233"/>
        <v>42376.57430555555</v>
      </c>
      <c r="U2992">
        <f t="shared" si="234"/>
        <v>35</v>
      </c>
      <c r="W2992" s="20">
        <v>27</v>
      </c>
      <c r="X2992" s="18">
        <v>10000</v>
      </c>
      <c r="Y2992" s="5">
        <v>1</v>
      </c>
    </row>
    <row r="2993" spans="1:25" ht="42.75" x14ac:dyDescent="0.4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20">
        <v>93</v>
      </c>
      <c r="M2993" t="b">
        <v>1</v>
      </c>
      <c r="N2993" t="s">
        <v>8303</v>
      </c>
      <c r="O2993" s="5">
        <f t="shared" si="230"/>
        <v>1.0329411764705883</v>
      </c>
      <c r="P2993" s="18">
        <f t="shared" si="231"/>
        <v>94.408602150537632</v>
      </c>
      <c r="Q2993" t="s">
        <v>8318</v>
      </c>
      <c r="R2993" t="s">
        <v>8358</v>
      </c>
      <c r="S2993" s="10">
        <f t="shared" si="232"/>
        <v>42740.837152777778</v>
      </c>
      <c r="T2993" s="11">
        <f t="shared" si="233"/>
        <v>42762.837152777778</v>
      </c>
      <c r="U2993">
        <f t="shared" si="234"/>
        <v>22</v>
      </c>
      <c r="W2993" s="20">
        <v>93</v>
      </c>
      <c r="X2993" s="18">
        <v>8780</v>
      </c>
      <c r="Y2993" s="5">
        <v>1.0329411764705883</v>
      </c>
    </row>
    <row r="2994" spans="1:25" ht="42.75" x14ac:dyDescent="0.4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20">
        <v>64</v>
      </c>
      <c r="M2994" t="b">
        <v>1</v>
      </c>
      <c r="N2994" t="s">
        <v>8303</v>
      </c>
      <c r="O2994" s="5">
        <f t="shared" si="230"/>
        <v>1.0449999999999999</v>
      </c>
      <c r="P2994" s="18">
        <f t="shared" si="231"/>
        <v>48.984375</v>
      </c>
      <c r="Q2994" t="s">
        <v>8318</v>
      </c>
      <c r="R2994" t="s">
        <v>8358</v>
      </c>
      <c r="S2994" s="10">
        <f t="shared" si="232"/>
        <v>42622.767476851848</v>
      </c>
      <c r="T2994" s="11">
        <f t="shared" si="233"/>
        <v>42652.767476851848</v>
      </c>
      <c r="U2994">
        <f t="shared" si="234"/>
        <v>30</v>
      </c>
      <c r="W2994" s="20">
        <v>64</v>
      </c>
      <c r="X2994" s="18">
        <v>3135</v>
      </c>
      <c r="Y2994" s="5">
        <v>1.0449999999999999</v>
      </c>
    </row>
    <row r="2995" spans="1:25" x14ac:dyDescent="0.4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20">
        <v>22</v>
      </c>
      <c r="M2995" t="b">
        <v>1</v>
      </c>
      <c r="N2995" t="s">
        <v>8303</v>
      </c>
      <c r="O2995" s="5">
        <f t="shared" si="230"/>
        <v>1.0029999999999999</v>
      </c>
      <c r="P2995" s="18">
        <f t="shared" si="231"/>
        <v>45.590909090909093</v>
      </c>
      <c r="Q2995" t="s">
        <v>8318</v>
      </c>
      <c r="R2995" t="s">
        <v>8358</v>
      </c>
      <c r="S2995" s="10">
        <f t="shared" si="232"/>
        <v>42390.838738425926</v>
      </c>
      <c r="T2995" s="11">
        <f t="shared" si="233"/>
        <v>42420.838738425926</v>
      </c>
      <c r="U2995">
        <f t="shared" si="234"/>
        <v>30</v>
      </c>
      <c r="W2995" s="20">
        <v>22</v>
      </c>
      <c r="X2995" s="18">
        <v>1003</v>
      </c>
      <c r="Y2995" s="5">
        <v>1.0029999999999999</v>
      </c>
    </row>
    <row r="2996" spans="1:25" ht="42.75" x14ac:dyDescent="0.4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20">
        <v>59</v>
      </c>
      <c r="M2996" t="b">
        <v>1</v>
      </c>
      <c r="N2996" t="s">
        <v>8303</v>
      </c>
      <c r="O2996" s="5">
        <f t="shared" si="230"/>
        <v>4.577466666666667</v>
      </c>
      <c r="P2996" s="18">
        <f t="shared" si="231"/>
        <v>23.275254237288134</v>
      </c>
      <c r="Q2996" t="s">
        <v>8318</v>
      </c>
      <c r="R2996" t="s">
        <v>8358</v>
      </c>
      <c r="S2996" s="10">
        <f t="shared" si="232"/>
        <v>41885.478842592594</v>
      </c>
      <c r="T2996" s="11">
        <f t="shared" si="233"/>
        <v>41915.478842592594</v>
      </c>
      <c r="U2996">
        <f t="shared" si="234"/>
        <v>30</v>
      </c>
      <c r="W2996" s="20">
        <v>59</v>
      </c>
      <c r="X2996" s="18">
        <v>1373.24</v>
      </c>
      <c r="Y2996" s="5">
        <v>4.577466666666667</v>
      </c>
    </row>
    <row r="2997" spans="1:25" ht="42.75" x14ac:dyDescent="0.4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20">
        <v>249</v>
      </c>
      <c r="M2997" t="b">
        <v>1</v>
      </c>
      <c r="N2997" t="s">
        <v>8303</v>
      </c>
      <c r="O2997" s="5">
        <f t="shared" si="230"/>
        <v>1.0496000000000001</v>
      </c>
      <c r="P2997" s="18">
        <f t="shared" si="231"/>
        <v>63.2289156626506</v>
      </c>
      <c r="Q2997" t="s">
        <v>8318</v>
      </c>
      <c r="R2997" t="s">
        <v>8358</v>
      </c>
      <c r="S2997" s="10">
        <f t="shared" si="232"/>
        <v>42724.665173611109</v>
      </c>
      <c r="T2997" s="11">
        <f t="shared" si="233"/>
        <v>42754.665173611109</v>
      </c>
      <c r="U2997">
        <f t="shared" si="234"/>
        <v>30</v>
      </c>
      <c r="W2997" s="20">
        <v>249</v>
      </c>
      <c r="X2997" s="18">
        <v>15744</v>
      </c>
      <c r="Y2997" s="5">
        <v>1.0496000000000001</v>
      </c>
    </row>
    <row r="2998" spans="1:25" ht="28.5" hidden="1" x14ac:dyDescent="0.4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20">
        <v>392</v>
      </c>
      <c r="M2998" t="b">
        <v>1</v>
      </c>
      <c r="N2998" t="s">
        <v>8303</v>
      </c>
      <c r="O2998" s="5">
        <f t="shared" si="230"/>
        <v>1.7194285714285715</v>
      </c>
      <c r="P2998" s="18">
        <f t="shared" si="231"/>
        <v>153.5204081632653</v>
      </c>
      <c r="Q2998" t="s">
        <v>8318</v>
      </c>
      <c r="R2998" t="s">
        <v>8358</v>
      </c>
      <c r="S2998" s="10">
        <f t="shared" si="232"/>
        <v>42090.912500000006</v>
      </c>
      <c r="T2998" s="11">
        <f t="shared" si="233"/>
        <v>42150.912500000006</v>
      </c>
      <c r="U2998">
        <f t="shared" si="234"/>
        <v>60</v>
      </c>
      <c r="W2998" s="20">
        <v>392</v>
      </c>
      <c r="X2998" s="18">
        <v>60180</v>
      </c>
      <c r="Y2998" s="5">
        <v>1.7194285714285715</v>
      </c>
    </row>
    <row r="2999" spans="1:25" ht="42.75" x14ac:dyDescent="0.4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20">
        <v>115</v>
      </c>
      <c r="M2999" t="b">
        <v>1</v>
      </c>
      <c r="N2999" t="s">
        <v>8303</v>
      </c>
      <c r="O2999" s="5">
        <f t="shared" si="230"/>
        <v>1.0373000000000001</v>
      </c>
      <c r="P2999" s="18">
        <f t="shared" si="231"/>
        <v>90.2</v>
      </c>
      <c r="Q2999" t="s">
        <v>8318</v>
      </c>
      <c r="R2999" t="s">
        <v>8358</v>
      </c>
      <c r="S2999" s="10">
        <f t="shared" si="232"/>
        <v>42775.733715277776</v>
      </c>
      <c r="T2999" s="11">
        <f t="shared" si="233"/>
        <v>42793.207638888889</v>
      </c>
      <c r="U2999">
        <f t="shared" si="234"/>
        <v>18</v>
      </c>
      <c r="W2999" s="20">
        <v>115</v>
      </c>
      <c r="X2999" s="18">
        <v>10373</v>
      </c>
      <c r="Y2999" s="5">
        <v>1.0373000000000001</v>
      </c>
    </row>
    <row r="3000" spans="1:25" ht="42.75" hidden="1" x14ac:dyDescent="0.4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20">
        <v>433</v>
      </c>
      <c r="M3000" t="b">
        <v>1</v>
      </c>
      <c r="N3000" t="s">
        <v>8303</v>
      </c>
      <c r="O3000" s="5">
        <f t="shared" si="230"/>
        <v>1.0302899999999999</v>
      </c>
      <c r="P3000" s="18">
        <f t="shared" si="231"/>
        <v>118.97113163972287</v>
      </c>
      <c r="Q3000" t="s">
        <v>8318</v>
      </c>
      <c r="R3000" t="s">
        <v>8358</v>
      </c>
      <c r="S3000" s="10">
        <f t="shared" si="232"/>
        <v>41778.193622685183</v>
      </c>
      <c r="T3000" s="11">
        <f t="shared" si="233"/>
        <v>41806.184027777781</v>
      </c>
      <c r="U3000">
        <f t="shared" si="234"/>
        <v>28</v>
      </c>
      <c r="W3000" s="20">
        <v>433</v>
      </c>
      <c r="X3000" s="18">
        <v>51514.5</v>
      </c>
      <c r="Y3000" s="5">
        <v>1.0302899999999999</v>
      </c>
    </row>
    <row r="3001" spans="1:25" ht="42.75" x14ac:dyDescent="0.4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20">
        <v>20</v>
      </c>
      <c r="M3001" t="b">
        <v>1</v>
      </c>
      <c r="N3001" t="s">
        <v>8303</v>
      </c>
      <c r="O3001" s="5">
        <f t="shared" si="230"/>
        <v>1.1888888888888889</v>
      </c>
      <c r="P3001" s="18">
        <f t="shared" si="231"/>
        <v>80.25</v>
      </c>
      <c r="Q3001" t="s">
        <v>8318</v>
      </c>
      <c r="R3001" t="s">
        <v>8358</v>
      </c>
      <c r="S3001" s="10">
        <f t="shared" si="232"/>
        <v>42780.740277777775</v>
      </c>
      <c r="T3001" s="11">
        <f t="shared" si="233"/>
        <v>42795.083333333328</v>
      </c>
      <c r="U3001">
        <f t="shared" si="234"/>
        <v>15</v>
      </c>
      <c r="W3001" s="20">
        <v>20</v>
      </c>
      <c r="X3001" s="18">
        <v>1605</v>
      </c>
      <c r="Y3001" s="5">
        <v>1.1888888888888889</v>
      </c>
    </row>
    <row r="3002" spans="1:25" ht="42.75" x14ac:dyDescent="0.4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20">
        <v>8</v>
      </c>
      <c r="M3002" t="b">
        <v>1</v>
      </c>
      <c r="N3002" t="s">
        <v>8303</v>
      </c>
      <c r="O3002" s="5">
        <f t="shared" si="230"/>
        <v>1</v>
      </c>
      <c r="P3002" s="18">
        <f t="shared" si="231"/>
        <v>62.5</v>
      </c>
      <c r="Q3002" t="s">
        <v>8318</v>
      </c>
      <c r="R3002" t="s">
        <v>8358</v>
      </c>
      <c r="S3002" s="10">
        <f t="shared" si="232"/>
        <v>42752.827199074076</v>
      </c>
      <c r="T3002" s="11">
        <f t="shared" si="233"/>
        <v>42766.75</v>
      </c>
      <c r="U3002">
        <f t="shared" si="234"/>
        <v>14</v>
      </c>
      <c r="W3002" s="20">
        <v>8</v>
      </c>
      <c r="X3002" s="18">
        <v>500</v>
      </c>
      <c r="Y3002" s="5">
        <v>1</v>
      </c>
    </row>
    <row r="3003" spans="1:25" ht="42.75" x14ac:dyDescent="0.4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20">
        <v>175</v>
      </c>
      <c r="M3003" t="b">
        <v>1</v>
      </c>
      <c r="N3003" t="s">
        <v>8303</v>
      </c>
      <c r="O3003" s="5">
        <f t="shared" si="230"/>
        <v>3.1869988910451896</v>
      </c>
      <c r="P3003" s="18">
        <f t="shared" si="231"/>
        <v>131.37719999999999</v>
      </c>
      <c r="Q3003" t="s">
        <v>8318</v>
      </c>
      <c r="R3003" t="s">
        <v>8358</v>
      </c>
      <c r="S3003" s="10">
        <f t="shared" si="232"/>
        <v>42534.895625000005</v>
      </c>
      <c r="T3003" s="11">
        <f t="shared" si="233"/>
        <v>42564.895625000005</v>
      </c>
      <c r="U3003">
        <f t="shared" si="234"/>
        <v>30</v>
      </c>
      <c r="W3003" s="20">
        <v>175</v>
      </c>
      <c r="X3003" s="18">
        <v>22991.01</v>
      </c>
      <c r="Y3003" s="5">
        <v>3.1869988910451896</v>
      </c>
    </row>
    <row r="3004" spans="1:25" ht="28.5" x14ac:dyDescent="0.4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20">
        <v>104</v>
      </c>
      <c r="M3004" t="b">
        <v>1</v>
      </c>
      <c r="N3004" t="s">
        <v>8303</v>
      </c>
      <c r="O3004" s="5">
        <f t="shared" si="230"/>
        <v>1.0850614285714286</v>
      </c>
      <c r="P3004" s="18">
        <f t="shared" si="231"/>
        <v>73.032980769230775</v>
      </c>
      <c r="Q3004" t="s">
        <v>8318</v>
      </c>
      <c r="R3004" t="s">
        <v>8358</v>
      </c>
      <c r="S3004" s="10">
        <f t="shared" si="232"/>
        <v>41239.83625</v>
      </c>
      <c r="T3004" s="11">
        <f t="shared" si="233"/>
        <v>41269.83625</v>
      </c>
      <c r="U3004">
        <f t="shared" si="234"/>
        <v>30</v>
      </c>
      <c r="W3004" s="20">
        <v>104</v>
      </c>
      <c r="X3004" s="18">
        <v>7595.43</v>
      </c>
      <c r="Y3004" s="5">
        <v>1.0850614285714286</v>
      </c>
    </row>
    <row r="3005" spans="1:25" ht="42.75" x14ac:dyDescent="0.4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20">
        <v>17</v>
      </c>
      <c r="M3005" t="b">
        <v>1</v>
      </c>
      <c r="N3005" t="s">
        <v>8303</v>
      </c>
      <c r="O3005" s="5">
        <f t="shared" si="230"/>
        <v>1.0116666666666667</v>
      </c>
      <c r="P3005" s="18">
        <f t="shared" si="231"/>
        <v>178.52941176470588</v>
      </c>
      <c r="Q3005" t="s">
        <v>8318</v>
      </c>
      <c r="R3005" t="s">
        <v>8358</v>
      </c>
      <c r="S3005" s="10">
        <f t="shared" si="232"/>
        <v>42398.849259259259</v>
      </c>
      <c r="T3005" s="11">
        <f t="shared" si="233"/>
        <v>42430.249305555553</v>
      </c>
      <c r="U3005">
        <f t="shared" si="234"/>
        <v>32</v>
      </c>
      <c r="W3005" s="20">
        <v>17</v>
      </c>
      <c r="X3005" s="18">
        <v>3035</v>
      </c>
      <c r="Y3005" s="5">
        <v>1.0116666666666667</v>
      </c>
    </row>
    <row r="3006" spans="1:25" ht="42.75" x14ac:dyDescent="0.4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20">
        <v>277</v>
      </c>
      <c r="M3006" t="b">
        <v>1</v>
      </c>
      <c r="N3006" t="s">
        <v>8303</v>
      </c>
      <c r="O3006" s="5">
        <f t="shared" si="230"/>
        <v>1.12815</v>
      </c>
      <c r="P3006" s="18">
        <f t="shared" si="231"/>
        <v>162.90974729241879</v>
      </c>
      <c r="Q3006" t="s">
        <v>8318</v>
      </c>
      <c r="R3006" t="s">
        <v>8358</v>
      </c>
      <c r="S3006" s="10">
        <f t="shared" si="232"/>
        <v>41928.881064814814</v>
      </c>
      <c r="T3006" s="11">
        <f t="shared" si="233"/>
        <v>41958.922731481478</v>
      </c>
      <c r="U3006">
        <f t="shared" si="234"/>
        <v>30</v>
      </c>
      <c r="W3006" s="20">
        <v>277</v>
      </c>
      <c r="X3006" s="18">
        <v>45126</v>
      </c>
      <c r="Y3006" s="5">
        <v>1.12815</v>
      </c>
    </row>
    <row r="3007" spans="1:25" ht="42.75" x14ac:dyDescent="0.4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20">
        <v>118</v>
      </c>
      <c r="M3007" t="b">
        <v>1</v>
      </c>
      <c r="N3007" t="s">
        <v>8303</v>
      </c>
      <c r="O3007" s="5">
        <f t="shared" si="230"/>
        <v>1.2049622641509434</v>
      </c>
      <c r="P3007" s="18">
        <f t="shared" si="231"/>
        <v>108.24237288135593</v>
      </c>
      <c r="Q3007" t="s">
        <v>8318</v>
      </c>
      <c r="R3007" t="s">
        <v>8358</v>
      </c>
      <c r="S3007" s="10">
        <f t="shared" si="232"/>
        <v>41888.674826388888</v>
      </c>
      <c r="T3007" s="11">
        <f t="shared" si="233"/>
        <v>41918.674826388888</v>
      </c>
      <c r="U3007">
        <f t="shared" si="234"/>
        <v>30</v>
      </c>
      <c r="W3007" s="20">
        <v>118</v>
      </c>
      <c r="X3007" s="18">
        <v>12772.6</v>
      </c>
      <c r="Y3007" s="5">
        <v>1.2049622641509434</v>
      </c>
    </row>
    <row r="3008" spans="1:25" ht="28.5" x14ac:dyDescent="0.4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20">
        <v>97</v>
      </c>
      <c r="M3008" t="b">
        <v>1</v>
      </c>
      <c r="N3008" t="s">
        <v>8303</v>
      </c>
      <c r="O3008" s="5">
        <f t="shared" si="230"/>
        <v>1.0774999999999999</v>
      </c>
      <c r="P3008" s="18">
        <f t="shared" si="231"/>
        <v>88.865979381443296</v>
      </c>
      <c r="Q3008" t="s">
        <v>8318</v>
      </c>
      <c r="R3008" t="s">
        <v>8358</v>
      </c>
      <c r="S3008" s="10">
        <f t="shared" si="232"/>
        <v>41957.756840277783</v>
      </c>
      <c r="T3008" s="11">
        <f t="shared" si="233"/>
        <v>41987.756840277783</v>
      </c>
      <c r="U3008">
        <f t="shared" si="234"/>
        <v>30</v>
      </c>
      <c r="W3008" s="20">
        <v>97</v>
      </c>
      <c r="X3008" s="18">
        <v>8620</v>
      </c>
      <c r="Y3008" s="5">
        <v>1.0774999999999999</v>
      </c>
    </row>
    <row r="3009" spans="1:25" ht="28.5" x14ac:dyDescent="0.4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20">
        <v>20</v>
      </c>
      <c r="M3009" t="b">
        <v>1</v>
      </c>
      <c r="N3009" t="s">
        <v>8303</v>
      </c>
      <c r="O3009" s="5">
        <f t="shared" si="230"/>
        <v>1.8</v>
      </c>
      <c r="P3009" s="18">
        <f t="shared" si="231"/>
        <v>54</v>
      </c>
      <c r="Q3009" t="s">
        <v>8318</v>
      </c>
      <c r="R3009" t="s">
        <v>8358</v>
      </c>
      <c r="S3009" s="10">
        <f t="shared" si="232"/>
        <v>42098.216238425928</v>
      </c>
      <c r="T3009" s="11">
        <f t="shared" si="233"/>
        <v>42119.216238425928</v>
      </c>
      <c r="U3009">
        <f t="shared" si="234"/>
        <v>21</v>
      </c>
      <c r="W3009" s="20">
        <v>20</v>
      </c>
      <c r="X3009" s="18">
        <v>1080</v>
      </c>
      <c r="Y3009" s="5">
        <v>1.8</v>
      </c>
    </row>
    <row r="3010" spans="1:25" ht="42.75" x14ac:dyDescent="0.4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20">
        <v>26</v>
      </c>
      <c r="M3010" t="b">
        <v>1</v>
      </c>
      <c r="N3010" t="s">
        <v>8303</v>
      </c>
      <c r="O3010" s="5">
        <f t="shared" si="230"/>
        <v>1.0116666666666667</v>
      </c>
      <c r="P3010" s="18">
        <f t="shared" si="231"/>
        <v>116.73076923076923</v>
      </c>
      <c r="Q3010" t="s">
        <v>8318</v>
      </c>
      <c r="R3010" t="s">
        <v>8358</v>
      </c>
      <c r="S3010" s="10">
        <f t="shared" si="232"/>
        <v>42360.212025462963</v>
      </c>
      <c r="T3010" s="11">
        <f t="shared" si="233"/>
        <v>42390.212025462963</v>
      </c>
      <c r="U3010">
        <f t="shared" si="234"/>
        <v>30</v>
      </c>
      <c r="W3010" s="20">
        <v>26</v>
      </c>
      <c r="X3010" s="18">
        <v>3035</v>
      </c>
      <c r="Y3010" s="5">
        <v>1.0116666666666667</v>
      </c>
    </row>
    <row r="3011" spans="1:25" ht="42.75" x14ac:dyDescent="0.4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20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18">
        <f t="shared" ref="P3011:P3074" si="236">E3011/L3011</f>
        <v>233.8984375</v>
      </c>
      <c r="Q3011" t="s">
        <v>8318</v>
      </c>
      <c r="R3011" t="s">
        <v>8358</v>
      </c>
      <c r="S3011" s="10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_xlfn.DAYS(T3011,S3011)</f>
        <v>30</v>
      </c>
      <c r="W3011" s="20">
        <v>128</v>
      </c>
      <c r="X3011" s="18">
        <v>29939</v>
      </c>
      <c r="Y3011" s="5">
        <v>1.19756</v>
      </c>
    </row>
    <row r="3012" spans="1:25" ht="42.75" x14ac:dyDescent="0.4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20">
        <v>15</v>
      </c>
      <c r="M3012" t="b">
        <v>1</v>
      </c>
      <c r="N3012" t="s">
        <v>8303</v>
      </c>
      <c r="O3012" s="5">
        <f t="shared" si="235"/>
        <v>1.58</v>
      </c>
      <c r="P3012" s="18">
        <f t="shared" si="236"/>
        <v>158</v>
      </c>
      <c r="Q3012" t="s">
        <v>8318</v>
      </c>
      <c r="R3012" t="s">
        <v>8358</v>
      </c>
      <c r="S3012" s="10">
        <f t="shared" si="237"/>
        <v>41996.832395833335</v>
      </c>
      <c r="T3012" s="11">
        <f t="shared" si="238"/>
        <v>42056.832395833335</v>
      </c>
      <c r="U3012">
        <f t="shared" si="239"/>
        <v>60</v>
      </c>
      <c r="W3012" s="20">
        <v>15</v>
      </c>
      <c r="X3012" s="18">
        <v>2370</v>
      </c>
      <c r="Y3012" s="5">
        <v>1.58</v>
      </c>
    </row>
    <row r="3013" spans="1:25" ht="42.75" x14ac:dyDescent="0.4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20">
        <v>25</v>
      </c>
      <c r="M3013" t="b">
        <v>1</v>
      </c>
      <c r="N3013" t="s">
        <v>8303</v>
      </c>
      <c r="O3013" s="5">
        <f t="shared" si="235"/>
        <v>1.2366666666666666</v>
      </c>
      <c r="P3013" s="18">
        <f t="shared" si="236"/>
        <v>14.84</v>
      </c>
      <c r="Q3013" t="s">
        <v>8318</v>
      </c>
      <c r="R3013" t="s">
        <v>8358</v>
      </c>
      <c r="S3013" s="10">
        <f t="shared" si="237"/>
        <v>42334.468935185185</v>
      </c>
      <c r="T3013" s="11">
        <f t="shared" si="238"/>
        <v>42361.957638888889</v>
      </c>
      <c r="U3013">
        <f t="shared" si="239"/>
        <v>27</v>
      </c>
      <c r="W3013" s="20">
        <v>25</v>
      </c>
      <c r="X3013" s="18">
        <v>371</v>
      </c>
      <c r="Y3013" s="5">
        <v>1.2366666666666666</v>
      </c>
    </row>
    <row r="3014" spans="1:25" ht="42.75" x14ac:dyDescent="0.4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20">
        <v>55</v>
      </c>
      <c r="M3014" t="b">
        <v>1</v>
      </c>
      <c r="N3014" t="s">
        <v>8303</v>
      </c>
      <c r="O3014" s="5">
        <f t="shared" si="235"/>
        <v>1.1712499999999999</v>
      </c>
      <c r="P3014" s="18">
        <f t="shared" si="236"/>
        <v>85.181818181818187</v>
      </c>
      <c r="Q3014" t="s">
        <v>8318</v>
      </c>
      <c r="R3014" t="s">
        <v>8358</v>
      </c>
      <c r="S3014" s="10">
        <f t="shared" si="237"/>
        <v>42024.702893518523</v>
      </c>
      <c r="T3014" s="11">
        <f t="shared" si="238"/>
        <v>42045.702893518523</v>
      </c>
      <c r="U3014">
        <f t="shared" si="239"/>
        <v>21</v>
      </c>
      <c r="W3014" s="20">
        <v>55</v>
      </c>
      <c r="X3014" s="18">
        <v>4685</v>
      </c>
      <c r="Y3014" s="5">
        <v>1.1712499999999999</v>
      </c>
    </row>
    <row r="3015" spans="1:25" ht="42.75" x14ac:dyDescent="0.4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20">
        <v>107</v>
      </c>
      <c r="M3015" t="b">
        <v>1</v>
      </c>
      <c r="N3015" t="s">
        <v>8303</v>
      </c>
      <c r="O3015" s="5">
        <f t="shared" si="235"/>
        <v>1.5696000000000001</v>
      </c>
      <c r="P3015" s="18">
        <f t="shared" si="236"/>
        <v>146.69158878504672</v>
      </c>
      <c r="Q3015" t="s">
        <v>8318</v>
      </c>
      <c r="R3015" t="s">
        <v>8358</v>
      </c>
      <c r="S3015" s="10">
        <f t="shared" si="237"/>
        <v>42146.836215277777</v>
      </c>
      <c r="T3015" s="11">
        <f t="shared" si="238"/>
        <v>42176.836215277777</v>
      </c>
      <c r="U3015">
        <f t="shared" si="239"/>
        <v>30</v>
      </c>
      <c r="W3015" s="20">
        <v>107</v>
      </c>
      <c r="X3015" s="18">
        <v>15696</v>
      </c>
      <c r="Y3015" s="5">
        <v>1.5696000000000001</v>
      </c>
    </row>
    <row r="3016" spans="1:25" ht="42.75" hidden="1" x14ac:dyDescent="0.4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20">
        <v>557</v>
      </c>
      <c r="M3016" t="b">
        <v>1</v>
      </c>
      <c r="N3016" t="s">
        <v>8303</v>
      </c>
      <c r="O3016" s="5">
        <f t="shared" si="235"/>
        <v>1.13104</v>
      </c>
      <c r="P3016" s="18">
        <f t="shared" si="236"/>
        <v>50.764811490125673</v>
      </c>
      <c r="Q3016" t="s">
        <v>8318</v>
      </c>
      <c r="R3016" t="s">
        <v>8358</v>
      </c>
      <c r="S3016" s="10">
        <f t="shared" si="237"/>
        <v>41920.123611111114</v>
      </c>
      <c r="T3016" s="11">
        <f t="shared" si="238"/>
        <v>41948.208333333336</v>
      </c>
      <c r="U3016">
        <f t="shared" si="239"/>
        <v>28</v>
      </c>
      <c r="W3016" s="20">
        <v>557</v>
      </c>
      <c r="X3016" s="18">
        <v>28276</v>
      </c>
      <c r="Y3016" s="5">
        <v>1.13104</v>
      </c>
    </row>
    <row r="3017" spans="1:25" ht="42.75" x14ac:dyDescent="0.4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20">
        <v>40</v>
      </c>
      <c r="M3017" t="b">
        <v>1</v>
      </c>
      <c r="N3017" t="s">
        <v>8303</v>
      </c>
      <c r="O3017" s="5">
        <f t="shared" si="235"/>
        <v>1.0317647058823529</v>
      </c>
      <c r="P3017" s="18">
        <f t="shared" si="236"/>
        <v>87.7</v>
      </c>
      <c r="Q3017" t="s">
        <v>8318</v>
      </c>
      <c r="R3017" t="s">
        <v>8358</v>
      </c>
      <c r="S3017" s="10">
        <f t="shared" si="237"/>
        <v>41785.72729166667</v>
      </c>
      <c r="T3017" s="11">
        <f t="shared" si="238"/>
        <v>41801.166666666664</v>
      </c>
      <c r="U3017">
        <f t="shared" si="239"/>
        <v>16</v>
      </c>
      <c r="W3017" s="20">
        <v>40</v>
      </c>
      <c r="X3017" s="18">
        <v>3508</v>
      </c>
      <c r="Y3017" s="5">
        <v>1.0317647058823529</v>
      </c>
    </row>
    <row r="3018" spans="1:25" ht="42.75" x14ac:dyDescent="0.4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20">
        <v>36</v>
      </c>
      <c r="M3018" t="b">
        <v>1</v>
      </c>
      <c r="N3018" t="s">
        <v>8303</v>
      </c>
      <c r="O3018" s="5">
        <f t="shared" si="235"/>
        <v>1.0261176470588236</v>
      </c>
      <c r="P3018" s="18">
        <f t="shared" si="236"/>
        <v>242.27777777777777</v>
      </c>
      <c r="Q3018" t="s">
        <v>8318</v>
      </c>
      <c r="R3018" t="s">
        <v>8358</v>
      </c>
      <c r="S3018" s="10">
        <f t="shared" si="237"/>
        <v>41778.548055555555</v>
      </c>
      <c r="T3018" s="11">
        <f t="shared" si="238"/>
        <v>41838.548055555555</v>
      </c>
      <c r="U3018">
        <f t="shared" si="239"/>
        <v>60</v>
      </c>
      <c r="W3018" s="20">
        <v>36</v>
      </c>
      <c r="X3018" s="18">
        <v>8722</v>
      </c>
      <c r="Y3018" s="5">
        <v>1.0261176470588236</v>
      </c>
    </row>
    <row r="3019" spans="1:25" ht="42.75" x14ac:dyDescent="0.4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20">
        <v>159</v>
      </c>
      <c r="M3019" t="b">
        <v>1</v>
      </c>
      <c r="N3019" t="s">
        <v>8303</v>
      </c>
      <c r="O3019" s="5">
        <f t="shared" si="235"/>
        <v>1.0584090909090909</v>
      </c>
      <c r="P3019" s="18">
        <f t="shared" si="236"/>
        <v>146.44654088050314</v>
      </c>
      <c r="Q3019" t="s">
        <v>8318</v>
      </c>
      <c r="R3019" t="s">
        <v>8358</v>
      </c>
      <c r="S3019" s="10">
        <f t="shared" si="237"/>
        <v>41841.850034722222</v>
      </c>
      <c r="T3019" s="11">
        <f t="shared" si="238"/>
        <v>41871.850034722222</v>
      </c>
      <c r="U3019">
        <f t="shared" si="239"/>
        <v>30</v>
      </c>
      <c r="W3019" s="20">
        <v>159</v>
      </c>
      <c r="X3019" s="18">
        <v>23285</v>
      </c>
      <c r="Y3019" s="5">
        <v>1.0584090909090909</v>
      </c>
    </row>
    <row r="3020" spans="1:25" ht="42.75" x14ac:dyDescent="0.4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20">
        <v>41</v>
      </c>
      <c r="M3020" t="b">
        <v>1</v>
      </c>
      <c r="N3020" t="s">
        <v>8303</v>
      </c>
      <c r="O3020" s="5">
        <f t="shared" si="235"/>
        <v>1.0071428571428571</v>
      </c>
      <c r="P3020" s="18">
        <f t="shared" si="236"/>
        <v>103.17073170731707</v>
      </c>
      <c r="Q3020" t="s">
        <v>8318</v>
      </c>
      <c r="R3020" t="s">
        <v>8358</v>
      </c>
      <c r="S3020" s="10">
        <f t="shared" si="237"/>
        <v>42163.29833333334</v>
      </c>
      <c r="T3020" s="11">
        <f t="shared" si="238"/>
        <v>42205.916666666672</v>
      </c>
      <c r="U3020">
        <f t="shared" si="239"/>
        <v>42</v>
      </c>
      <c r="W3020" s="20">
        <v>41</v>
      </c>
      <c r="X3020" s="18">
        <v>4230</v>
      </c>
      <c r="Y3020" s="5">
        <v>1.0071428571428571</v>
      </c>
    </row>
    <row r="3021" spans="1:25" ht="42.75" x14ac:dyDescent="0.4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20">
        <v>226</v>
      </c>
      <c r="M3021" t="b">
        <v>1</v>
      </c>
      <c r="N3021" t="s">
        <v>8303</v>
      </c>
      <c r="O3021" s="5">
        <f t="shared" si="235"/>
        <v>1.2123333333333333</v>
      </c>
      <c r="P3021" s="18">
        <f t="shared" si="236"/>
        <v>80.464601769911511</v>
      </c>
      <c r="Q3021" t="s">
        <v>8318</v>
      </c>
      <c r="R3021" t="s">
        <v>8358</v>
      </c>
      <c r="S3021" s="10">
        <f t="shared" si="237"/>
        <v>41758.833564814813</v>
      </c>
      <c r="T3021" s="11">
        <f t="shared" si="238"/>
        <v>41786.125</v>
      </c>
      <c r="U3021">
        <f t="shared" si="239"/>
        <v>28</v>
      </c>
      <c r="W3021" s="20">
        <v>226</v>
      </c>
      <c r="X3021" s="18">
        <v>18185</v>
      </c>
      <c r="Y3021" s="5">
        <v>1.2123333333333333</v>
      </c>
    </row>
    <row r="3022" spans="1:25" ht="42.75" x14ac:dyDescent="0.4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20">
        <v>30</v>
      </c>
      <c r="M3022" t="b">
        <v>1</v>
      </c>
      <c r="N3022" t="s">
        <v>8303</v>
      </c>
      <c r="O3022" s="5">
        <f t="shared" si="235"/>
        <v>1.0057142857142858</v>
      </c>
      <c r="P3022" s="18">
        <f t="shared" si="236"/>
        <v>234.66666666666666</v>
      </c>
      <c r="Q3022" t="s">
        <v>8318</v>
      </c>
      <c r="R3022" t="s">
        <v>8358</v>
      </c>
      <c r="S3022" s="10">
        <f t="shared" si="237"/>
        <v>42170.846446759257</v>
      </c>
      <c r="T3022" s="11">
        <f t="shared" si="238"/>
        <v>42230.846446759257</v>
      </c>
      <c r="U3022">
        <f t="shared" si="239"/>
        <v>60</v>
      </c>
      <c r="W3022" s="20">
        <v>30</v>
      </c>
      <c r="X3022" s="18">
        <v>7040</v>
      </c>
      <c r="Y3022" s="5">
        <v>1.0057142857142858</v>
      </c>
    </row>
    <row r="3023" spans="1:25" ht="42.75" x14ac:dyDescent="0.4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20">
        <v>103</v>
      </c>
      <c r="M3023" t="b">
        <v>1</v>
      </c>
      <c r="N3023" t="s">
        <v>8303</v>
      </c>
      <c r="O3023" s="5">
        <f t="shared" si="235"/>
        <v>1.1602222222222223</v>
      </c>
      <c r="P3023" s="18">
        <f t="shared" si="236"/>
        <v>50.689320388349515</v>
      </c>
      <c r="Q3023" t="s">
        <v>8318</v>
      </c>
      <c r="R3023" t="s">
        <v>8358</v>
      </c>
      <c r="S3023" s="10">
        <f t="shared" si="237"/>
        <v>42660.618854166663</v>
      </c>
      <c r="T3023" s="11">
        <f t="shared" si="238"/>
        <v>42696.249305555553</v>
      </c>
      <c r="U3023">
        <f t="shared" si="239"/>
        <v>36</v>
      </c>
      <c r="W3023" s="20">
        <v>103</v>
      </c>
      <c r="X3023" s="18">
        <v>5221</v>
      </c>
      <c r="Y3023" s="5">
        <v>1.1602222222222223</v>
      </c>
    </row>
    <row r="3024" spans="1:25" ht="42.75" x14ac:dyDescent="0.4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20">
        <v>62</v>
      </c>
      <c r="M3024" t="b">
        <v>1</v>
      </c>
      <c r="N3024" t="s">
        <v>8303</v>
      </c>
      <c r="O3024" s="5">
        <f t="shared" si="235"/>
        <v>1.0087999999999999</v>
      </c>
      <c r="P3024" s="18">
        <f t="shared" si="236"/>
        <v>162.70967741935485</v>
      </c>
      <c r="Q3024" t="s">
        <v>8318</v>
      </c>
      <c r="R3024" t="s">
        <v>8358</v>
      </c>
      <c r="S3024" s="10">
        <f t="shared" si="237"/>
        <v>42564.95380787037</v>
      </c>
      <c r="T3024" s="11">
        <f t="shared" si="238"/>
        <v>42609.95380787037</v>
      </c>
      <c r="U3024">
        <f t="shared" si="239"/>
        <v>45</v>
      </c>
      <c r="W3024" s="20">
        <v>62</v>
      </c>
      <c r="X3024" s="18">
        <v>10088</v>
      </c>
      <c r="Y3024" s="5">
        <v>1.0087999999999999</v>
      </c>
    </row>
    <row r="3025" spans="1:25" ht="42.75" x14ac:dyDescent="0.4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20">
        <v>6</v>
      </c>
      <c r="M3025" t="b">
        <v>1</v>
      </c>
      <c r="N3025" t="s">
        <v>8303</v>
      </c>
      <c r="O3025" s="5">
        <f t="shared" si="235"/>
        <v>1.03</v>
      </c>
      <c r="P3025" s="18">
        <f t="shared" si="236"/>
        <v>120.16666666666667</v>
      </c>
      <c r="Q3025" t="s">
        <v>8318</v>
      </c>
      <c r="R3025" t="s">
        <v>8358</v>
      </c>
      <c r="S3025" s="10">
        <f t="shared" si="237"/>
        <v>42121.675763888896</v>
      </c>
      <c r="T3025" s="11">
        <f t="shared" si="238"/>
        <v>42166.675763888896</v>
      </c>
      <c r="U3025">
        <f t="shared" si="239"/>
        <v>45</v>
      </c>
      <c r="W3025" s="20">
        <v>6</v>
      </c>
      <c r="X3025" s="18">
        <v>721</v>
      </c>
      <c r="Y3025" s="5">
        <v>1.03</v>
      </c>
    </row>
    <row r="3026" spans="1:25" ht="42.75" x14ac:dyDescent="0.4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20">
        <v>182</v>
      </c>
      <c r="M3026" t="b">
        <v>1</v>
      </c>
      <c r="N3026" t="s">
        <v>8303</v>
      </c>
      <c r="O3026" s="5">
        <f t="shared" si="235"/>
        <v>2.4641999999999999</v>
      </c>
      <c r="P3026" s="18">
        <f t="shared" si="236"/>
        <v>67.697802197802204</v>
      </c>
      <c r="Q3026" t="s">
        <v>8318</v>
      </c>
      <c r="R3026" t="s">
        <v>8358</v>
      </c>
      <c r="S3026" s="10">
        <f t="shared" si="237"/>
        <v>41158.993923611109</v>
      </c>
      <c r="T3026" s="11">
        <f t="shared" si="238"/>
        <v>41188.993923611109</v>
      </c>
      <c r="U3026">
        <f t="shared" si="239"/>
        <v>30</v>
      </c>
      <c r="W3026" s="20">
        <v>182</v>
      </c>
      <c r="X3026" s="18">
        <v>12321</v>
      </c>
      <c r="Y3026" s="5">
        <v>2.4641999999999999</v>
      </c>
    </row>
    <row r="3027" spans="1:25" ht="42.75" x14ac:dyDescent="0.4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20">
        <v>145</v>
      </c>
      <c r="M3027" t="b">
        <v>1</v>
      </c>
      <c r="N3027" t="s">
        <v>8303</v>
      </c>
      <c r="O3027" s="5">
        <f t="shared" si="235"/>
        <v>3.0219999999999998</v>
      </c>
      <c r="P3027" s="18">
        <f t="shared" si="236"/>
        <v>52.103448275862071</v>
      </c>
      <c r="Q3027" t="s">
        <v>8318</v>
      </c>
      <c r="R3027" t="s">
        <v>8358</v>
      </c>
      <c r="S3027" s="10">
        <f t="shared" si="237"/>
        <v>41761.509409722225</v>
      </c>
      <c r="T3027" s="11">
        <f t="shared" si="238"/>
        <v>41789.666666666664</v>
      </c>
      <c r="U3027">
        <f t="shared" si="239"/>
        <v>28</v>
      </c>
      <c r="W3027" s="20">
        <v>145</v>
      </c>
      <c r="X3027" s="18">
        <v>7555</v>
      </c>
      <c r="Y3027" s="5">
        <v>3.0219999999999998</v>
      </c>
    </row>
    <row r="3028" spans="1:25" ht="42.75" x14ac:dyDescent="0.4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20">
        <v>25</v>
      </c>
      <c r="M3028" t="b">
        <v>1</v>
      </c>
      <c r="N3028" t="s">
        <v>8303</v>
      </c>
      <c r="O3028" s="5">
        <f t="shared" si="235"/>
        <v>1.4333333333333333</v>
      </c>
      <c r="P3028" s="18">
        <f t="shared" si="236"/>
        <v>51.6</v>
      </c>
      <c r="Q3028" t="s">
        <v>8318</v>
      </c>
      <c r="R3028" t="s">
        <v>8358</v>
      </c>
      <c r="S3028" s="10">
        <f t="shared" si="237"/>
        <v>42783.459398148145</v>
      </c>
      <c r="T3028" s="11">
        <f t="shared" si="238"/>
        <v>42797.459398148145</v>
      </c>
      <c r="U3028">
        <f t="shared" si="239"/>
        <v>14</v>
      </c>
      <c r="W3028" s="20">
        <v>25</v>
      </c>
      <c r="X3028" s="18">
        <v>1290</v>
      </c>
      <c r="Y3028" s="5">
        <v>1.4333333333333333</v>
      </c>
    </row>
    <row r="3029" spans="1:25" ht="42.75" x14ac:dyDescent="0.4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20">
        <v>320</v>
      </c>
      <c r="M3029" t="b">
        <v>1</v>
      </c>
      <c r="N3029" t="s">
        <v>8303</v>
      </c>
      <c r="O3029" s="5">
        <f t="shared" si="235"/>
        <v>1.3144</v>
      </c>
      <c r="P3029" s="18">
        <f t="shared" si="236"/>
        <v>164.3</v>
      </c>
      <c r="Q3029" t="s">
        <v>8318</v>
      </c>
      <c r="R3029" t="s">
        <v>8358</v>
      </c>
      <c r="S3029" s="10">
        <f t="shared" si="237"/>
        <v>42053.704293981486</v>
      </c>
      <c r="T3029" s="11">
        <f t="shared" si="238"/>
        <v>42083.662627314814</v>
      </c>
      <c r="U3029">
        <f t="shared" si="239"/>
        <v>30</v>
      </c>
      <c r="W3029" s="20">
        <v>320</v>
      </c>
      <c r="X3029" s="18">
        <v>52576</v>
      </c>
      <c r="Y3029" s="5">
        <v>1.3144</v>
      </c>
    </row>
    <row r="3030" spans="1:25" ht="28.5" x14ac:dyDescent="0.4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20">
        <v>99</v>
      </c>
      <c r="M3030" t="b">
        <v>1</v>
      </c>
      <c r="N3030" t="s">
        <v>8303</v>
      </c>
      <c r="O3030" s="5">
        <f t="shared" si="235"/>
        <v>1.6801999999999999</v>
      </c>
      <c r="P3030" s="18">
        <f t="shared" si="236"/>
        <v>84.858585858585855</v>
      </c>
      <c r="Q3030" t="s">
        <v>8318</v>
      </c>
      <c r="R3030" t="s">
        <v>8358</v>
      </c>
      <c r="S3030" s="10">
        <f t="shared" si="237"/>
        <v>42567.264178240745</v>
      </c>
      <c r="T3030" s="11">
        <f t="shared" si="238"/>
        <v>42597.264178240745</v>
      </c>
      <c r="U3030">
        <f t="shared" si="239"/>
        <v>30</v>
      </c>
      <c r="W3030" s="20">
        <v>99</v>
      </c>
      <c r="X3030" s="18">
        <v>8401</v>
      </c>
      <c r="Y3030" s="5">
        <v>1.6801999999999999</v>
      </c>
    </row>
    <row r="3031" spans="1:25" ht="42.75" x14ac:dyDescent="0.4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20">
        <v>348</v>
      </c>
      <c r="M3031" t="b">
        <v>1</v>
      </c>
      <c r="N3031" t="s">
        <v>8303</v>
      </c>
      <c r="O3031" s="5">
        <f t="shared" si="235"/>
        <v>1.0967666666666667</v>
      </c>
      <c r="P3031" s="18">
        <f t="shared" si="236"/>
        <v>94.548850574712645</v>
      </c>
      <c r="Q3031" t="s">
        <v>8318</v>
      </c>
      <c r="R3031" t="s">
        <v>8358</v>
      </c>
      <c r="S3031" s="10">
        <f t="shared" si="237"/>
        <v>41932.708877314813</v>
      </c>
      <c r="T3031" s="11">
        <f t="shared" si="238"/>
        <v>41961.190972222219</v>
      </c>
      <c r="U3031">
        <f t="shared" si="239"/>
        <v>29</v>
      </c>
      <c r="W3031" s="20">
        <v>348</v>
      </c>
      <c r="X3031" s="18">
        <v>32903</v>
      </c>
      <c r="Y3031" s="5">
        <v>1.0967666666666667</v>
      </c>
    </row>
    <row r="3032" spans="1:25" ht="42.75" x14ac:dyDescent="0.4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20">
        <v>41</v>
      </c>
      <c r="M3032" t="b">
        <v>1</v>
      </c>
      <c r="N3032" t="s">
        <v>8303</v>
      </c>
      <c r="O3032" s="5">
        <f t="shared" si="235"/>
        <v>1.0668571428571429</v>
      </c>
      <c r="P3032" s="18">
        <f t="shared" si="236"/>
        <v>45.536585365853661</v>
      </c>
      <c r="Q3032" t="s">
        <v>8318</v>
      </c>
      <c r="R3032" t="s">
        <v>8358</v>
      </c>
      <c r="S3032" s="10">
        <f t="shared" si="237"/>
        <v>42233.747349537036</v>
      </c>
      <c r="T3032" s="11">
        <f t="shared" si="238"/>
        <v>42263.747349537036</v>
      </c>
      <c r="U3032">
        <f t="shared" si="239"/>
        <v>30</v>
      </c>
      <c r="W3032" s="20">
        <v>41</v>
      </c>
      <c r="X3032" s="18">
        <v>1867</v>
      </c>
      <c r="Y3032" s="5">
        <v>1.0668571428571429</v>
      </c>
    </row>
    <row r="3033" spans="1:25" ht="71.25" x14ac:dyDescent="0.4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20">
        <v>29</v>
      </c>
      <c r="M3033" t="b">
        <v>1</v>
      </c>
      <c r="N3033" t="s">
        <v>8303</v>
      </c>
      <c r="O3033" s="5">
        <f t="shared" si="235"/>
        <v>1</v>
      </c>
      <c r="P3033" s="18">
        <f t="shared" si="236"/>
        <v>51.724137931034484</v>
      </c>
      <c r="Q3033" t="s">
        <v>8318</v>
      </c>
      <c r="R3033" t="s">
        <v>8358</v>
      </c>
      <c r="S3033" s="10">
        <f t="shared" si="237"/>
        <v>42597.882488425923</v>
      </c>
      <c r="T3033" s="11">
        <f t="shared" si="238"/>
        <v>42657.882488425923</v>
      </c>
      <c r="U3033">
        <f t="shared" si="239"/>
        <v>60</v>
      </c>
      <c r="W3033" s="20">
        <v>29</v>
      </c>
      <c r="X3033" s="18">
        <v>1500</v>
      </c>
      <c r="Y3033" s="5">
        <v>1</v>
      </c>
    </row>
    <row r="3034" spans="1:25" ht="42.75" x14ac:dyDescent="0.4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20">
        <v>25</v>
      </c>
      <c r="M3034" t="b">
        <v>1</v>
      </c>
      <c r="N3034" t="s">
        <v>8303</v>
      </c>
      <c r="O3034" s="5">
        <f t="shared" si="235"/>
        <v>1.272</v>
      </c>
      <c r="P3034" s="18">
        <f t="shared" si="236"/>
        <v>50.88</v>
      </c>
      <c r="Q3034" t="s">
        <v>8318</v>
      </c>
      <c r="R3034" t="s">
        <v>8358</v>
      </c>
      <c r="S3034" s="10">
        <f t="shared" si="237"/>
        <v>42228.044664351852</v>
      </c>
      <c r="T3034" s="11">
        <f t="shared" si="238"/>
        <v>42258.044664351852</v>
      </c>
      <c r="U3034">
        <f t="shared" si="239"/>
        <v>30</v>
      </c>
      <c r="W3034" s="20">
        <v>25</v>
      </c>
      <c r="X3034" s="18">
        <v>1272</v>
      </c>
      <c r="Y3034" s="5">
        <v>1.272</v>
      </c>
    </row>
    <row r="3035" spans="1:25" ht="42.75" x14ac:dyDescent="0.4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20">
        <v>23</v>
      </c>
      <c r="M3035" t="b">
        <v>1</v>
      </c>
      <c r="N3035" t="s">
        <v>8303</v>
      </c>
      <c r="O3035" s="5">
        <f t="shared" si="235"/>
        <v>1.4653333333333334</v>
      </c>
      <c r="P3035" s="18">
        <f t="shared" si="236"/>
        <v>191.13043478260869</v>
      </c>
      <c r="Q3035" t="s">
        <v>8318</v>
      </c>
      <c r="R3035" t="s">
        <v>8358</v>
      </c>
      <c r="S3035" s="10">
        <f t="shared" si="237"/>
        <v>42570.110243055555</v>
      </c>
      <c r="T3035" s="11">
        <f t="shared" si="238"/>
        <v>42600.110243055555</v>
      </c>
      <c r="U3035">
        <f t="shared" si="239"/>
        <v>30</v>
      </c>
      <c r="W3035" s="20">
        <v>23</v>
      </c>
      <c r="X3035" s="18">
        <v>4396</v>
      </c>
      <c r="Y3035" s="5">
        <v>1.4653333333333334</v>
      </c>
    </row>
    <row r="3036" spans="1:25" ht="57" hidden="1" x14ac:dyDescent="0.4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20">
        <v>1260</v>
      </c>
      <c r="M3036" t="b">
        <v>1</v>
      </c>
      <c r="N3036" t="s">
        <v>8303</v>
      </c>
      <c r="O3036" s="5">
        <f t="shared" si="235"/>
        <v>1.1253599999999999</v>
      </c>
      <c r="P3036" s="18">
        <f t="shared" si="236"/>
        <v>89.314285714285717</v>
      </c>
      <c r="Q3036" t="s">
        <v>8318</v>
      </c>
      <c r="R3036" t="s">
        <v>8358</v>
      </c>
      <c r="S3036" s="10">
        <f t="shared" si="237"/>
        <v>42644.535358796296</v>
      </c>
      <c r="T3036" s="11">
        <f t="shared" si="238"/>
        <v>42675.165972222225</v>
      </c>
      <c r="U3036">
        <f t="shared" si="239"/>
        <v>31</v>
      </c>
      <c r="W3036" s="20">
        <v>1260</v>
      </c>
      <c r="X3036" s="18">
        <v>112536</v>
      </c>
      <c r="Y3036" s="5">
        <v>1.1253599999999999</v>
      </c>
    </row>
    <row r="3037" spans="1:25" ht="28.5" x14ac:dyDescent="0.4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20">
        <v>307</v>
      </c>
      <c r="M3037" t="b">
        <v>1</v>
      </c>
      <c r="N3037" t="s">
        <v>8303</v>
      </c>
      <c r="O3037" s="5">
        <f t="shared" si="235"/>
        <v>1.0878684000000001</v>
      </c>
      <c r="P3037" s="18">
        <f t="shared" si="236"/>
        <v>88.588631921824103</v>
      </c>
      <c r="Q3037" t="s">
        <v>8318</v>
      </c>
      <c r="R3037" t="s">
        <v>8358</v>
      </c>
      <c r="S3037" s="10">
        <f t="shared" si="237"/>
        <v>41368.560289351852</v>
      </c>
      <c r="T3037" s="11">
        <f t="shared" si="238"/>
        <v>41398.560289351852</v>
      </c>
      <c r="U3037">
        <f t="shared" si="239"/>
        <v>30</v>
      </c>
      <c r="W3037" s="20">
        <v>307</v>
      </c>
      <c r="X3037" s="18">
        <v>27196.71</v>
      </c>
      <c r="Y3037" s="5">
        <v>1.0878684000000001</v>
      </c>
    </row>
    <row r="3038" spans="1:25" ht="42.75" x14ac:dyDescent="0.4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20">
        <v>329</v>
      </c>
      <c r="M3038" t="b">
        <v>1</v>
      </c>
      <c r="N3038" t="s">
        <v>8303</v>
      </c>
      <c r="O3038" s="5">
        <f t="shared" si="235"/>
        <v>1.26732</v>
      </c>
      <c r="P3038" s="18">
        <f t="shared" si="236"/>
        <v>96.300911854103347</v>
      </c>
      <c r="Q3038" t="s">
        <v>8318</v>
      </c>
      <c r="R3038" t="s">
        <v>8358</v>
      </c>
      <c r="S3038" s="10">
        <f t="shared" si="237"/>
        <v>41466.785231481481</v>
      </c>
      <c r="T3038" s="11">
        <f t="shared" si="238"/>
        <v>41502.499305555553</v>
      </c>
      <c r="U3038">
        <f t="shared" si="239"/>
        <v>36</v>
      </c>
      <c r="W3038" s="20">
        <v>329</v>
      </c>
      <c r="X3038" s="18">
        <v>31683</v>
      </c>
      <c r="Y3038" s="5">
        <v>1.26732</v>
      </c>
    </row>
    <row r="3039" spans="1:25" ht="57" x14ac:dyDescent="0.4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20">
        <v>32</v>
      </c>
      <c r="M3039" t="b">
        <v>1</v>
      </c>
      <c r="N3039" t="s">
        <v>8303</v>
      </c>
      <c r="O3039" s="5">
        <f t="shared" si="235"/>
        <v>2.1320000000000001</v>
      </c>
      <c r="P3039" s="18">
        <f t="shared" si="236"/>
        <v>33.3125</v>
      </c>
      <c r="Q3039" t="s">
        <v>8318</v>
      </c>
      <c r="R3039" t="s">
        <v>8358</v>
      </c>
      <c r="S3039" s="10">
        <f t="shared" si="237"/>
        <v>40378.893206018518</v>
      </c>
      <c r="T3039" s="11">
        <f t="shared" si="238"/>
        <v>40453.207638888889</v>
      </c>
      <c r="U3039">
        <f t="shared" si="239"/>
        <v>75</v>
      </c>
      <c r="W3039" s="20">
        <v>32</v>
      </c>
      <c r="X3039" s="18">
        <v>1066</v>
      </c>
      <c r="Y3039" s="5">
        <v>2.1320000000000001</v>
      </c>
    </row>
    <row r="3040" spans="1:25" ht="42.75" x14ac:dyDescent="0.4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20">
        <v>27</v>
      </c>
      <c r="M3040" t="b">
        <v>1</v>
      </c>
      <c r="N3040" t="s">
        <v>8303</v>
      </c>
      <c r="O3040" s="5">
        <f t="shared" si="235"/>
        <v>1.0049999999999999</v>
      </c>
      <c r="P3040" s="18">
        <f t="shared" si="236"/>
        <v>37.222222222222221</v>
      </c>
      <c r="Q3040" t="s">
        <v>8318</v>
      </c>
      <c r="R3040" t="s">
        <v>8358</v>
      </c>
      <c r="S3040" s="10">
        <f t="shared" si="237"/>
        <v>42373.252280092594</v>
      </c>
      <c r="T3040" s="11">
        <f t="shared" si="238"/>
        <v>42433.252280092594</v>
      </c>
      <c r="U3040">
        <f t="shared" si="239"/>
        <v>60</v>
      </c>
      <c r="W3040" s="20">
        <v>27</v>
      </c>
      <c r="X3040" s="18">
        <v>1005</v>
      </c>
      <c r="Y3040" s="5">
        <v>1.0049999999999999</v>
      </c>
    </row>
    <row r="3041" spans="1:25" ht="42.75" x14ac:dyDescent="0.4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20">
        <v>236</v>
      </c>
      <c r="M3041" t="b">
        <v>1</v>
      </c>
      <c r="N3041" t="s">
        <v>8303</v>
      </c>
      <c r="O3041" s="5">
        <f t="shared" si="235"/>
        <v>1.0871389999999999</v>
      </c>
      <c r="P3041" s="18">
        <f t="shared" si="236"/>
        <v>92.130423728813554</v>
      </c>
      <c r="Q3041" t="s">
        <v>8318</v>
      </c>
      <c r="R3041" t="s">
        <v>8358</v>
      </c>
      <c r="S3041" s="10">
        <f t="shared" si="237"/>
        <v>41610.794421296298</v>
      </c>
      <c r="T3041" s="11">
        <f t="shared" si="238"/>
        <v>41637.332638888889</v>
      </c>
      <c r="U3041">
        <f t="shared" si="239"/>
        <v>27</v>
      </c>
      <c r="W3041" s="20">
        <v>236</v>
      </c>
      <c r="X3041" s="18">
        <v>21742.78</v>
      </c>
      <c r="Y3041" s="5">
        <v>1.0871389999999999</v>
      </c>
    </row>
    <row r="3042" spans="1:25" ht="42.75" x14ac:dyDescent="0.4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20">
        <v>42</v>
      </c>
      <c r="M3042" t="b">
        <v>1</v>
      </c>
      <c r="N3042" t="s">
        <v>8303</v>
      </c>
      <c r="O3042" s="5">
        <f t="shared" si="235"/>
        <v>1.075</v>
      </c>
      <c r="P3042" s="18">
        <f t="shared" si="236"/>
        <v>76.785714285714292</v>
      </c>
      <c r="Q3042" t="s">
        <v>8318</v>
      </c>
      <c r="R3042" t="s">
        <v>8358</v>
      </c>
      <c r="S3042" s="10">
        <f t="shared" si="237"/>
        <v>42177.791909722218</v>
      </c>
      <c r="T3042" s="11">
        <f t="shared" si="238"/>
        <v>42181.958333333328</v>
      </c>
      <c r="U3042">
        <f t="shared" si="239"/>
        <v>4</v>
      </c>
      <c r="W3042" s="20">
        <v>42</v>
      </c>
      <c r="X3042" s="18">
        <v>3225</v>
      </c>
      <c r="Y3042" s="5">
        <v>1.075</v>
      </c>
    </row>
    <row r="3043" spans="1:25" ht="28.5" x14ac:dyDescent="0.4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20">
        <v>95</v>
      </c>
      <c r="M3043" t="b">
        <v>1</v>
      </c>
      <c r="N3043" t="s">
        <v>8303</v>
      </c>
      <c r="O3043" s="5">
        <f t="shared" si="235"/>
        <v>1.1048192771084338</v>
      </c>
      <c r="P3043" s="18">
        <f t="shared" si="236"/>
        <v>96.526315789473685</v>
      </c>
      <c r="Q3043" t="s">
        <v>8318</v>
      </c>
      <c r="R3043" t="s">
        <v>8358</v>
      </c>
      <c r="S3043" s="10">
        <f t="shared" si="237"/>
        <v>42359.868611111116</v>
      </c>
      <c r="T3043" s="11">
        <f t="shared" si="238"/>
        <v>42389.868611111116</v>
      </c>
      <c r="U3043">
        <f t="shared" si="239"/>
        <v>30</v>
      </c>
      <c r="W3043" s="20">
        <v>95</v>
      </c>
      <c r="X3043" s="18">
        <v>9170</v>
      </c>
      <c r="Y3043" s="5">
        <v>1.1048192771084338</v>
      </c>
    </row>
    <row r="3044" spans="1:25" ht="42.75" x14ac:dyDescent="0.4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20">
        <v>37</v>
      </c>
      <c r="M3044" t="b">
        <v>1</v>
      </c>
      <c r="N3044" t="s">
        <v>8303</v>
      </c>
      <c r="O3044" s="5">
        <f t="shared" si="235"/>
        <v>1.28</v>
      </c>
      <c r="P3044" s="18">
        <f t="shared" si="236"/>
        <v>51.891891891891895</v>
      </c>
      <c r="Q3044" t="s">
        <v>8318</v>
      </c>
      <c r="R3044" t="s">
        <v>8358</v>
      </c>
      <c r="S3044" s="10">
        <f t="shared" si="237"/>
        <v>42253.688043981485</v>
      </c>
      <c r="T3044" s="11">
        <f t="shared" si="238"/>
        <v>42283.688043981485</v>
      </c>
      <c r="U3044">
        <f t="shared" si="239"/>
        <v>30</v>
      </c>
      <c r="W3044" s="20">
        <v>37</v>
      </c>
      <c r="X3044" s="18">
        <v>1920</v>
      </c>
      <c r="Y3044" s="5">
        <v>1.28</v>
      </c>
    </row>
    <row r="3045" spans="1:25" ht="42.75" x14ac:dyDescent="0.4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20">
        <v>128</v>
      </c>
      <c r="M3045" t="b">
        <v>1</v>
      </c>
      <c r="N3045" t="s">
        <v>8303</v>
      </c>
      <c r="O3045" s="5">
        <f t="shared" si="235"/>
        <v>1.1000666666666667</v>
      </c>
      <c r="P3045" s="18">
        <f t="shared" si="236"/>
        <v>128.9140625</v>
      </c>
      <c r="Q3045" t="s">
        <v>8318</v>
      </c>
      <c r="R3045" t="s">
        <v>8358</v>
      </c>
      <c r="S3045" s="10">
        <f t="shared" si="237"/>
        <v>42083.070590277777</v>
      </c>
      <c r="T3045" s="11">
        <f t="shared" si="238"/>
        <v>42110.118055555555</v>
      </c>
      <c r="U3045">
        <f t="shared" si="239"/>
        <v>27</v>
      </c>
      <c r="W3045" s="20">
        <v>128</v>
      </c>
      <c r="X3045" s="18">
        <v>16501</v>
      </c>
      <c r="Y3045" s="5">
        <v>1.1000666666666667</v>
      </c>
    </row>
    <row r="3046" spans="1:25" ht="42.75" x14ac:dyDescent="0.4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20">
        <v>156</v>
      </c>
      <c r="M3046" t="b">
        <v>1</v>
      </c>
      <c r="N3046" t="s">
        <v>8303</v>
      </c>
      <c r="O3046" s="5">
        <f t="shared" si="235"/>
        <v>1.0934166666666667</v>
      </c>
      <c r="P3046" s="18">
        <f t="shared" si="236"/>
        <v>84.108974358974365</v>
      </c>
      <c r="Q3046" t="s">
        <v>8318</v>
      </c>
      <c r="R3046" t="s">
        <v>8358</v>
      </c>
      <c r="S3046" s="10">
        <f t="shared" si="237"/>
        <v>42387.7268287037</v>
      </c>
      <c r="T3046" s="11">
        <f t="shared" si="238"/>
        <v>42402.7268287037</v>
      </c>
      <c r="U3046">
        <f t="shared" si="239"/>
        <v>15</v>
      </c>
      <c r="W3046" s="20">
        <v>156</v>
      </c>
      <c r="X3046" s="18">
        <v>13121</v>
      </c>
      <c r="Y3046" s="5">
        <v>1.0934166666666667</v>
      </c>
    </row>
    <row r="3047" spans="1:25" ht="42.75" x14ac:dyDescent="0.4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20">
        <v>64</v>
      </c>
      <c r="M3047" t="b">
        <v>1</v>
      </c>
      <c r="N3047" t="s">
        <v>8303</v>
      </c>
      <c r="O3047" s="5">
        <f t="shared" si="235"/>
        <v>1.3270650000000002</v>
      </c>
      <c r="P3047" s="18">
        <f t="shared" si="236"/>
        <v>82.941562500000003</v>
      </c>
      <c r="Q3047" t="s">
        <v>8318</v>
      </c>
      <c r="R3047" t="s">
        <v>8358</v>
      </c>
      <c r="S3047" s="10">
        <f t="shared" si="237"/>
        <v>41843.155729166669</v>
      </c>
      <c r="T3047" s="11">
        <f t="shared" si="238"/>
        <v>41873.155729166669</v>
      </c>
      <c r="U3047">
        <f t="shared" si="239"/>
        <v>30</v>
      </c>
      <c r="W3047" s="20">
        <v>64</v>
      </c>
      <c r="X3047" s="18">
        <v>5308.26</v>
      </c>
      <c r="Y3047" s="5">
        <v>1.3270650000000002</v>
      </c>
    </row>
    <row r="3048" spans="1:25" ht="42.75" x14ac:dyDescent="0.4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20">
        <v>58</v>
      </c>
      <c r="M3048" t="b">
        <v>1</v>
      </c>
      <c r="N3048" t="s">
        <v>8303</v>
      </c>
      <c r="O3048" s="5">
        <f t="shared" si="235"/>
        <v>1.9084810126582279</v>
      </c>
      <c r="P3048" s="18">
        <f t="shared" si="236"/>
        <v>259.94827586206895</v>
      </c>
      <c r="Q3048" t="s">
        <v>8318</v>
      </c>
      <c r="R3048" t="s">
        <v>8358</v>
      </c>
      <c r="S3048" s="10">
        <f t="shared" si="237"/>
        <v>41862.803078703706</v>
      </c>
      <c r="T3048" s="11">
        <f t="shared" si="238"/>
        <v>41892.202777777777</v>
      </c>
      <c r="U3048">
        <f t="shared" si="239"/>
        <v>30</v>
      </c>
      <c r="W3048" s="20">
        <v>58</v>
      </c>
      <c r="X3048" s="18">
        <v>15077</v>
      </c>
      <c r="Y3048" s="5">
        <v>1.9084810126582279</v>
      </c>
    </row>
    <row r="3049" spans="1:25" ht="42.75" x14ac:dyDescent="0.4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20">
        <v>20</v>
      </c>
      <c r="M3049" t="b">
        <v>1</v>
      </c>
      <c r="N3049" t="s">
        <v>8303</v>
      </c>
      <c r="O3049" s="5">
        <f t="shared" si="235"/>
        <v>1.49</v>
      </c>
      <c r="P3049" s="18">
        <f t="shared" si="236"/>
        <v>37.25</v>
      </c>
      <c r="Q3049" t="s">
        <v>8318</v>
      </c>
      <c r="R3049" t="s">
        <v>8358</v>
      </c>
      <c r="S3049" s="10">
        <f t="shared" si="237"/>
        <v>42443.989050925928</v>
      </c>
      <c r="T3049" s="11">
        <f t="shared" si="238"/>
        <v>42487.552777777775</v>
      </c>
      <c r="U3049">
        <f t="shared" si="239"/>
        <v>44</v>
      </c>
      <c r="W3049" s="20">
        <v>20</v>
      </c>
      <c r="X3049" s="18">
        <v>745</v>
      </c>
      <c r="Y3049" s="5">
        <v>1.49</v>
      </c>
    </row>
    <row r="3050" spans="1:25" ht="42.75" x14ac:dyDescent="0.4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20">
        <v>47</v>
      </c>
      <c r="M3050" t="b">
        <v>1</v>
      </c>
      <c r="N3050" t="s">
        <v>8303</v>
      </c>
      <c r="O3050" s="5">
        <f t="shared" si="235"/>
        <v>1.6639999999999999</v>
      </c>
      <c r="P3050" s="18">
        <f t="shared" si="236"/>
        <v>177.02127659574469</v>
      </c>
      <c r="Q3050" t="s">
        <v>8318</v>
      </c>
      <c r="R3050" t="s">
        <v>8358</v>
      </c>
      <c r="S3050" s="10">
        <f t="shared" si="237"/>
        <v>41975.901180555549</v>
      </c>
      <c r="T3050" s="11">
        <f t="shared" si="238"/>
        <v>42004.890277777777</v>
      </c>
      <c r="U3050">
        <f t="shared" si="239"/>
        <v>29</v>
      </c>
      <c r="W3050" s="20">
        <v>47</v>
      </c>
      <c r="X3050" s="18">
        <v>8320</v>
      </c>
      <c r="Y3050" s="5">
        <v>1.6639999999999999</v>
      </c>
    </row>
    <row r="3051" spans="1:25" ht="42.75" x14ac:dyDescent="0.4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20">
        <v>54</v>
      </c>
      <c r="M3051" t="b">
        <v>1</v>
      </c>
      <c r="N3051" t="s">
        <v>8303</v>
      </c>
      <c r="O3051" s="5">
        <f t="shared" si="235"/>
        <v>1.0666666666666667</v>
      </c>
      <c r="P3051" s="18">
        <f t="shared" si="236"/>
        <v>74.074074074074076</v>
      </c>
      <c r="Q3051" t="s">
        <v>8318</v>
      </c>
      <c r="R3051" t="s">
        <v>8358</v>
      </c>
      <c r="S3051" s="10">
        <f t="shared" si="237"/>
        <v>42139.014525462961</v>
      </c>
      <c r="T3051" s="11">
        <f t="shared" si="238"/>
        <v>42169.014525462961</v>
      </c>
      <c r="U3051">
        <f t="shared" si="239"/>
        <v>30</v>
      </c>
      <c r="W3051" s="20">
        <v>54</v>
      </c>
      <c r="X3051" s="18">
        <v>4000</v>
      </c>
      <c r="Y3051" s="5">
        <v>1.0666666666666667</v>
      </c>
    </row>
    <row r="3052" spans="1:25" ht="28.5" x14ac:dyDescent="0.4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20">
        <v>9</v>
      </c>
      <c r="M3052" t="b">
        <v>1</v>
      </c>
      <c r="N3052" t="s">
        <v>8303</v>
      </c>
      <c r="O3052" s="5">
        <f t="shared" si="235"/>
        <v>1.06</v>
      </c>
      <c r="P3052" s="18">
        <f t="shared" si="236"/>
        <v>70.666666666666671</v>
      </c>
      <c r="Q3052" t="s">
        <v>8318</v>
      </c>
      <c r="R3052" t="s">
        <v>8358</v>
      </c>
      <c r="S3052" s="10">
        <f t="shared" si="237"/>
        <v>42465.16851851852</v>
      </c>
      <c r="T3052" s="11">
        <f t="shared" si="238"/>
        <v>42495.16851851852</v>
      </c>
      <c r="U3052">
        <f t="shared" si="239"/>
        <v>30</v>
      </c>
      <c r="W3052" s="20">
        <v>9</v>
      </c>
      <c r="X3052" s="18">
        <v>636</v>
      </c>
      <c r="Y3052" s="5">
        <v>1.06</v>
      </c>
    </row>
    <row r="3053" spans="1:25" ht="42.75" x14ac:dyDescent="0.4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20">
        <v>35</v>
      </c>
      <c r="M3053" t="b">
        <v>0</v>
      </c>
      <c r="N3053" t="s">
        <v>8303</v>
      </c>
      <c r="O3053" s="5">
        <f t="shared" si="235"/>
        <v>0.23628571428571429</v>
      </c>
      <c r="P3053" s="18">
        <f t="shared" si="236"/>
        <v>23.62857142857143</v>
      </c>
      <c r="Q3053" t="s">
        <v>8318</v>
      </c>
      <c r="R3053" t="s">
        <v>8358</v>
      </c>
      <c r="S3053" s="10">
        <f t="shared" si="237"/>
        <v>42744.416030092587</v>
      </c>
      <c r="T3053" s="11">
        <f t="shared" si="238"/>
        <v>42774.416030092587</v>
      </c>
      <c r="U3053">
        <f t="shared" si="239"/>
        <v>30</v>
      </c>
      <c r="W3053" s="20">
        <v>35</v>
      </c>
      <c r="X3053" s="18">
        <v>827</v>
      </c>
      <c r="Y3053" s="5">
        <v>0.23628571428571429</v>
      </c>
    </row>
    <row r="3054" spans="1:25" ht="28.5" hidden="1" x14ac:dyDescent="0.4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20">
        <v>2</v>
      </c>
      <c r="M3054" t="b">
        <v>0</v>
      </c>
      <c r="N3054" t="s">
        <v>8303</v>
      </c>
      <c r="O3054" s="5">
        <f t="shared" si="235"/>
        <v>1.5E-3</v>
      </c>
      <c r="P3054" s="18">
        <f t="shared" si="236"/>
        <v>37.5</v>
      </c>
      <c r="Q3054" t="s">
        <v>8318</v>
      </c>
      <c r="R3054" t="s">
        <v>8358</v>
      </c>
      <c r="S3054" s="10">
        <f t="shared" si="237"/>
        <v>42122.670069444444</v>
      </c>
      <c r="T3054" s="11">
        <f t="shared" si="238"/>
        <v>42152.665972222225</v>
      </c>
      <c r="U3054">
        <f t="shared" si="239"/>
        <v>30</v>
      </c>
      <c r="W3054" s="20">
        <v>2</v>
      </c>
      <c r="X3054" s="18">
        <v>75</v>
      </c>
      <c r="Y3054" s="5">
        <v>1.5E-3</v>
      </c>
    </row>
    <row r="3055" spans="1:25" ht="42.75" hidden="1" x14ac:dyDescent="0.4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20">
        <v>3</v>
      </c>
      <c r="M3055" t="b">
        <v>0</v>
      </c>
      <c r="N3055" t="s">
        <v>8303</v>
      </c>
      <c r="O3055" s="5">
        <f t="shared" si="235"/>
        <v>4.0000000000000001E-3</v>
      </c>
      <c r="P3055" s="18">
        <f t="shared" si="236"/>
        <v>13.333333333333334</v>
      </c>
      <c r="Q3055" t="s">
        <v>8318</v>
      </c>
      <c r="R3055" t="s">
        <v>8358</v>
      </c>
      <c r="S3055" s="10">
        <f t="shared" si="237"/>
        <v>41862.761724537035</v>
      </c>
      <c r="T3055" s="11">
        <f t="shared" si="238"/>
        <v>41914.165972222225</v>
      </c>
      <c r="U3055">
        <f t="shared" si="239"/>
        <v>52</v>
      </c>
      <c r="W3055" s="20">
        <v>3</v>
      </c>
      <c r="X3055" s="18">
        <v>40</v>
      </c>
      <c r="Y3055" s="5">
        <v>4.0000000000000001E-3</v>
      </c>
    </row>
    <row r="3056" spans="1:25" ht="42.75" hidden="1" x14ac:dyDescent="0.4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20">
        <v>0</v>
      </c>
      <c r="M3056" t="b">
        <v>0</v>
      </c>
      <c r="N3056" t="s">
        <v>8303</v>
      </c>
      <c r="O3056" s="5">
        <f t="shared" si="235"/>
        <v>0</v>
      </c>
      <c r="P3056" s="18" t="e">
        <f t="shared" si="236"/>
        <v>#DIV/0!</v>
      </c>
      <c r="Q3056" t="s">
        <v>8318</v>
      </c>
      <c r="R3056" t="s">
        <v>8358</v>
      </c>
      <c r="S3056" s="10">
        <f t="shared" si="237"/>
        <v>42027.832800925928</v>
      </c>
      <c r="T3056" s="11">
        <f t="shared" si="238"/>
        <v>42065.044444444444</v>
      </c>
      <c r="U3056">
        <f t="shared" si="239"/>
        <v>38</v>
      </c>
      <c r="W3056" s="20">
        <v>0</v>
      </c>
      <c r="X3056" s="18">
        <v>0</v>
      </c>
      <c r="Y3056" s="5">
        <v>0</v>
      </c>
    </row>
    <row r="3057" spans="1:25" ht="42.75" hidden="1" x14ac:dyDescent="0.4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20">
        <v>1</v>
      </c>
      <c r="M3057" t="b">
        <v>0</v>
      </c>
      <c r="N3057" t="s">
        <v>8303</v>
      </c>
      <c r="O3057" s="5">
        <f t="shared" si="235"/>
        <v>5.0000000000000002E-5</v>
      </c>
      <c r="P3057" s="18">
        <f t="shared" si="236"/>
        <v>1</v>
      </c>
      <c r="Q3057" t="s">
        <v>8318</v>
      </c>
      <c r="R3057" t="s">
        <v>8358</v>
      </c>
      <c r="S3057" s="10">
        <f t="shared" si="237"/>
        <v>41953.95821759259</v>
      </c>
      <c r="T3057" s="11">
        <f t="shared" si="238"/>
        <v>42013.95821759259</v>
      </c>
      <c r="U3057">
        <f t="shared" si="239"/>
        <v>60</v>
      </c>
      <c r="W3057" s="20">
        <v>1</v>
      </c>
      <c r="X3057" s="18">
        <v>1</v>
      </c>
      <c r="Y3057" s="5">
        <v>5.0000000000000002E-5</v>
      </c>
    </row>
    <row r="3058" spans="1:25" ht="42.75" hidden="1" x14ac:dyDescent="0.4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20">
        <v>0</v>
      </c>
      <c r="M3058" t="b">
        <v>0</v>
      </c>
      <c r="N3058" t="s">
        <v>8303</v>
      </c>
      <c r="O3058" s="5">
        <f t="shared" si="235"/>
        <v>0</v>
      </c>
      <c r="P3058" s="18" t="e">
        <f t="shared" si="236"/>
        <v>#DIV/0!</v>
      </c>
      <c r="Q3058" t="s">
        <v>8318</v>
      </c>
      <c r="R3058" t="s">
        <v>8358</v>
      </c>
      <c r="S3058" s="10">
        <f t="shared" si="237"/>
        <v>41851.636388888888</v>
      </c>
      <c r="T3058" s="11">
        <f t="shared" si="238"/>
        <v>41911.636388888888</v>
      </c>
      <c r="U3058">
        <f t="shared" si="239"/>
        <v>60</v>
      </c>
      <c r="W3058" s="20">
        <v>0</v>
      </c>
      <c r="X3058" s="18">
        <v>0</v>
      </c>
      <c r="Y3058" s="5">
        <v>0</v>
      </c>
    </row>
    <row r="3059" spans="1:25" ht="42.75" hidden="1" x14ac:dyDescent="0.4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20">
        <v>0</v>
      </c>
      <c r="M3059" t="b">
        <v>0</v>
      </c>
      <c r="N3059" t="s">
        <v>8303</v>
      </c>
      <c r="O3059" s="5">
        <f t="shared" si="235"/>
        <v>0</v>
      </c>
      <c r="P3059" s="18" t="e">
        <f t="shared" si="236"/>
        <v>#DIV/0!</v>
      </c>
      <c r="Q3059" t="s">
        <v>8318</v>
      </c>
      <c r="R3059" t="s">
        <v>8358</v>
      </c>
      <c r="S3059" s="10">
        <f t="shared" si="237"/>
        <v>42433.650590277779</v>
      </c>
      <c r="T3059" s="11">
        <f t="shared" si="238"/>
        <v>42463.608923611115</v>
      </c>
      <c r="U3059">
        <f t="shared" si="239"/>
        <v>30</v>
      </c>
      <c r="W3059" s="20">
        <v>0</v>
      </c>
      <c r="X3059" s="18">
        <v>0</v>
      </c>
      <c r="Y3059" s="5">
        <v>0</v>
      </c>
    </row>
    <row r="3060" spans="1:25" ht="42.75" hidden="1" x14ac:dyDescent="0.4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20">
        <v>3</v>
      </c>
      <c r="M3060" t="b">
        <v>0</v>
      </c>
      <c r="N3060" t="s">
        <v>8303</v>
      </c>
      <c r="O3060" s="5">
        <f t="shared" si="235"/>
        <v>1.6666666666666666E-4</v>
      </c>
      <c r="P3060" s="18">
        <f t="shared" si="236"/>
        <v>1</v>
      </c>
      <c r="Q3060" t="s">
        <v>8318</v>
      </c>
      <c r="R3060" t="s">
        <v>8358</v>
      </c>
      <c r="S3060" s="10">
        <f t="shared" si="237"/>
        <v>42460.374305555553</v>
      </c>
      <c r="T3060" s="11">
        <f t="shared" si="238"/>
        <v>42510.374305555553</v>
      </c>
      <c r="U3060">
        <f t="shared" si="239"/>
        <v>50</v>
      </c>
      <c r="W3060" s="20">
        <v>3</v>
      </c>
      <c r="X3060" s="18">
        <v>3</v>
      </c>
      <c r="Y3060" s="5">
        <v>1.6666666666666666E-4</v>
      </c>
    </row>
    <row r="3061" spans="1:25" ht="42.75" x14ac:dyDescent="0.4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20">
        <v>11</v>
      </c>
      <c r="M3061" t="b">
        <v>0</v>
      </c>
      <c r="N3061" t="s">
        <v>8303</v>
      </c>
      <c r="O3061" s="5">
        <f t="shared" si="235"/>
        <v>3.0066666666666665E-2</v>
      </c>
      <c r="P3061" s="18">
        <f t="shared" si="236"/>
        <v>41</v>
      </c>
      <c r="Q3061" t="s">
        <v>8318</v>
      </c>
      <c r="R3061" t="s">
        <v>8358</v>
      </c>
      <c r="S3061" s="10">
        <f t="shared" si="237"/>
        <v>41829.935717592591</v>
      </c>
      <c r="T3061" s="11">
        <f t="shared" si="238"/>
        <v>41859.935717592591</v>
      </c>
      <c r="U3061">
        <f t="shared" si="239"/>
        <v>30</v>
      </c>
      <c r="W3061" s="20">
        <v>11</v>
      </c>
      <c r="X3061" s="18">
        <v>451</v>
      </c>
      <c r="Y3061" s="5">
        <v>3.0066666666666665E-2</v>
      </c>
    </row>
    <row r="3062" spans="1:25" ht="28.5" hidden="1" x14ac:dyDescent="0.4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20">
        <v>6</v>
      </c>
      <c r="M3062" t="b">
        <v>0</v>
      </c>
      <c r="N3062" t="s">
        <v>8303</v>
      </c>
      <c r="O3062" s="5">
        <f t="shared" si="235"/>
        <v>1.5227272727272728E-3</v>
      </c>
      <c r="P3062" s="18">
        <f t="shared" si="236"/>
        <v>55.833333333333336</v>
      </c>
      <c r="Q3062" t="s">
        <v>8318</v>
      </c>
      <c r="R3062" t="s">
        <v>8358</v>
      </c>
      <c r="S3062" s="10">
        <f t="shared" si="237"/>
        <v>42245.274699074071</v>
      </c>
      <c r="T3062" s="11">
        <f t="shared" si="238"/>
        <v>42275.274699074071</v>
      </c>
      <c r="U3062">
        <f t="shared" si="239"/>
        <v>30</v>
      </c>
      <c r="W3062" s="20">
        <v>6</v>
      </c>
      <c r="X3062" s="18">
        <v>335</v>
      </c>
      <c r="Y3062" s="5">
        <v>1.5227272727272728E-3</v>
      </c>
    </row>
    <row r="3063" spans="1:25" hidden="1" x14ac:dyDescent="0.4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20">
        <v>0</v>
      </c>
      <c r="M3063" t="b">
        <v>0</v>
      </c>
      <c r="N3063" t="s">
        <v>8303</v>
      </c>
      <c r="O3063" s="5">
        <f t="shared" si="235"/>
        <v>0</v>
      </c>
      <c r="P3063" s="18" t="e">
        <f t="shared" si="236"/>
        <v>#DIV/0!</v>
      </c>
      <c r="Q3063" t="s">
        <v>8318</v>
      </c>
      <c r="R3063" t="s">
        <v>8358</v>
      </c>
      <c r="S3063" s="10">
        <f t="shared" si="237"/>
        <v>41834.784120370372</v>
      </c>
      <c r="T3063" s="11">
        <f t="shared" si="238"/>
        <v>41864.784120370372</v>
      </c>
      <c r="U3063">
        <f t="shared" si="239"/>
        <v>30</v>
      </c>
      <c r="W3063" s="20">
        <v>0</v>
      </c>
      <c r="X3063" s="18">
        <v>0</v>
      </c>
      <c r="Y3063" s="5">
        <v>0</v>
      </c>
    </row>
    <row r="3064" spans="1:25" ht="42.75" x14ac:dyDescent="0.4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20">
        <v>67</v>
      </c>
      <c r="M3064" t="b">
        <v>0</v>
      </c>
      <c r="N3064" t="s">
        <v>8303</v>
      </c>
      <c r="O3064" s="5">
        <f t="shared" si="235"/>
        <v>0.66839999999999999</v>
      </c>
      <c r="P3064" s="18">
        <f t="shared" si="236"/>
        <v>99.761194029850742</v>
      </c>
      <c r="Q3064" t="s">
        <v>8318</v>
      </c>
      <c r="R3064" t="s">
        <v>8358</v>
      </c>
      <c r="S3064" s="10">
        <f t="shared" si="237"/>
        <v>42248.535787037035</v>
      </c>
      <c r="T3064" s="11">
        <f t="shared" si="238"/>
        <v>42277.75</v>
      </c>
      <c r="U3064">
        <f t="shared" si="239"/>
        <v>29</v>
      </c>
      <c r="W3064" s="20">
        <v>67</v>
      </c>
      <c r="X3064" s="18">
        <v>6684</v>
      </c>
      <c r="Y3064" s="5">
        <v>0.66839999999999999</v>
      </c>
    </row>
    <row r="3065" spans="1:25" ht="42.75" x14ac:dyDescent="0.4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20">
        <v>23</v>
      </c>
      <c r="M3065" t="b">
        <v>0</v>
      </c>
      <c r="N3065" t="s">
        <v>8303</v>
      </c>
      <c r="O3065" s="5">
        <f t="shared" si="235"/>
        <v>0.19566666666666666</v>
      </c>
      <c r="P3065" s="18">
        <f t="shared" si="236"/>
        <v>25.521739130434781</v>
      </c>
      <c r="Q3065" t="s">
        <v>8318</v>
      </c>
      <c r="R3065" t="s">
        <v>8358</v>
      </c>
      <c r="S3065" s="10">
        <f t="shared" si="237"/>
        <v>42630.922893518517</v>
      </c>
      <c r="T3065" s="11">
        <f t="shared" si="238"/>
        <v>42665.922893518517</v>
      </c>
      <c r="U3065">
        <f t="shared" si="239"/>
        <v>35</v>
      </c>
      <c r="W3065" s="20">
        <v>23</v>
      </c>
      <c r="X3065" s="18">
        <v>587</v>
      </c>
      <c r="Y3065" s="5">
        <v>0.19566666666666666</v>
      </c>
    </row>
    <row r="3066" spans="1:25" ht="28.5" x14ac:dyDescent="0.4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20">
        <v>72</v>
      </c>
      <c r="M3066" t="b">
        <v>0</v>
      </c>
      <c r="N3066" t="s">
        <v>8303</v>
      </c>
      <c r="O3066" s="5">
        <f t="shared" si="235"/>
        <v>0.11294666666666667</v>
      </c>
      <c r="P3066" s="18">
        <f t="shared" si="236"/>
        <v>117.65277777777777</v>
      </c>
      <c r="Q3066" t="s">
        <v>8318</v>
      </c>
      <c r="R3066" t="s">
        <v>8358</v>
      </c>
      <c r="S3066" s="10">
        <f t="shared" si="237"/>
        <v>42299.130162037036</v>
      </c>
      <c r="T3066" s="11">
        <f t="shared" si="238"/>
        <v>42330.290972222225</v>
      </c>
      <c r="U3066">
        <f t="shared" si="239"/>
        <v>31</v>
      </c>
      <c r="W3066" s="20">
        <v>72</v>
      </c>
      <c r="X3066" s="18">
        <v>8471</v>
      </c>
      <c r="Y3066" s="5">
        <v>0.11294666666666667</v>
      </c>
    </row>
    <row r="3067" spans="1:25" ht="42.75" hidden="1" x14ac:dyDescent="0.4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20">
        <v>2</v>
      </c>
      <c r="M3067" t="b">
        <v>0</v>
      </c>
      <c r="N3067" t="s">
        <v>8303</v>
      </c>
      <c r="O3067" s="5">
        <f t="shared" si="235"/>
        <v>4.0000000000000002E-4</v>
      </c>
      <c r="P3067" s="18">
        <f t="shared" si="236"/>
        <v>5</v>
      </c>
      <c r="Q3067" t="s">
        <v>8318</v>
      </c>
      <c r="R3067" t="s">
        <v>8358</v>
      </c>
      <c r="S3067" s="10">
        <f t="shared" si="237"/>
        <v>41825.055231481485</v>
      </c>
      <c r="T3067" s="11">
        <f t="shared" si="238"/>
        <v>41850.055231481485</v>
      </c>
      <c r="U3067">
        <f t="shared" si="239"/>
        <v>25</v>
      </c>
      <c r="W3067" s="20">
        <v>2</v>
      </c>
      <c r="X3067" s="18">
        <v>10</v>
      </c>
      <c r="Y3067" s="5">
        <v>4.0000000000000002E-4</v>
      </c>
    </row>
    <row r="3068" spans="1:25" ht="42.75" x14ac:dyDescent="0.4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20">
        <v>15</v>
      </c>
      <c r="M3068" t="b">
        <v>0</v>
      </c>
      <c r="N3068" t="s">
        <v>8303</v>
      </c>
      <c r="O3068" s="5">
        <f t="shared" si="235"/>
        <v>0.11985714285714286</v>
      </c>
      <c r="P3068" s="18">
        <f t="shared" si="236"/>
        <v>2796.6666666666665</v>
      </c>
      <c r="Q3068" t="s">
        <v>8318</v>
      </c>
      <c r="R3068" t="s">
        <v>8358</v>
      </c>
      <c r="S3068" s="10">
        <f t="shared" si="237"/>
        <v>42531.228437500002</v>
      </c>
      <c r="T3068" s="11">
        <f t="shared" si="238"/>
        <v>42561.228437500002</v>
      </c>
      <c r="U3068">
        <f t="shared" si="239"/>
        <v>30</v>
      </c>
      <c r="W3068" s="20">
        <v>15</v>
      </c>
      <c r="X3068" s="18">
        <v>41950</v>
      </c>
      <c r="Y3068" s="5">
        <v>0.11985714285714286</v>
      </c>
    </row>
    <row r="3069" spans="1:25" ht="42.75" x14ac:dyDescent="0.4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20">
        <v>1</v>
      </c>
      <c r="M3069" t="b">
        <v>0</v>
      </c>
      <c r="N3069" t="s">
        <v>8303</v>
      </c>
      <c r="O3069" s="5">
        <f t="shared" si="235"/>
        <v>2.5000000000000001E-2</v>
      </c>
      <c r="P3069" s="18">
        <f t="shared" si="236"/>
        <v>200</v>
      </c>
      <c r="Q3069" t="s">
        <v>8318</v>
      </c>
      <c r="R3069" t="s">
        <v>8358</v>
      </c>
      <c r="S3069" s="10">
        <f t="shared" si="237"/>
        <v>42226.938414351855</v>
      </c>
      <c r="T3069" s="11">
        <f t="shared" si="238"/>
        <v>42256.938414351855</v>
      </c>
      <c r="U3069">
        <f t="shared" si="239"/>
        <v>30</v>
      </c>
      <c r="W3069" s="20">
        <v>1</v>
      </c>
      <c r="X3069" s="18">
        <v>200</v>
      </c>
      <c r="Y3069" s="5">
        <v>2.5000000000000001E-2</v>
      </c>
    </row>
    <row r="3070" spans="1:25" ht="42.75" hidden="1" x14ac:dyDescent="0.4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20">
        <v>2</v>
      </c>
      <c r="M3070" t="b">
        <v>0</v>
      </c>
      <c r="N3070" t="s">
        <v>8303</v>
      </c>
      <c r="O3070" s="5">
        <f t="shared" si="235"/>
        <v>6.9999999999999999E-4</v>
      </c>
      <c r="P3070" s="18">
        <f t="shared" si="236"/>
        <v>87.5</v>
      </c>
      <c r="Q3070" t="s">
        <v>8318</v>
      </c>
      <c r="R3070" t="s">
        <v>8358</v>
      </c>
      <c r="S3070" s="10">
        <f t="shared" si="237"/>
        <v>42263.691574074073</v>
      </c>
      <c r="T3070" s="11">
        <f t="shared" si="238"/>
        <v>42293.691574074073</v>
      </c>
      <c r="U3070">
        <f t="shared" si="239"/>
        <v>30</v>
      </c>
      <c r="W3070" s="20">
        <v>2</v>
      </c>
      <c r="X3070" s="18">
        <v>175</v>
      </c>
      <c r="Y3070" s="5">
        <v>6.9999999999999999E-4</v>
      </c>
    </row>
    <row r="3071" spans="1:25" ht="42.75" x14ac:dyDescent="0.4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20">
        <v>7</v>
      </c>
      <c r="M3071" t="b">
        <v>0</v>
      </c>
      <c r="N3071" t="s">
        <v>8303</v>
      </c>
      <c r="O3071" s="5">
        <f t="shared" si="235"/>
        <v>0.14099999999999999</v>
      </c>
      <c r="P3071" s="18">
        <f t="shared" si="236"/>
        <v>20.142857142857142</v>
      </c>
      <c r="Q3071" t="s">
        <v>8318</v>
      </c>
      <c r="R3071" t="s">
        <v>8358</v>
      </c>
      <c r="S3071" s="10">
        <f t="shared" si="237"/>
        <v>41957.833726851852</v>
      </c>
      <c r="T3071" s="11">
        <f t="shared" si="238"/>
        <v>41987.833726851852</v>
      </c>
      <c r="U3071">
        <f t="shared" si="239"/>
        <v>30</v>
      </c>
      <c r="W3071" s="20">
        <v>7</v>
      </c>
      <c r="X3071" s="18">
        <v>141</v>
      </c>
      <c r="Y3071" s="5">
        <v>0.14099999999999999</v>
      </c>
    </row>
    <row r="3072" spans="1:25" ht="42.75" x14ac:dyDescent="0.4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20">
        <v>16</v>
      </c>
      <c r="M3072" t="b">
        <v>0</v>
      </c>
      <c r="N3072" t="s">
        <v>8303</v>
      </c>
      <c r="O3072" s="5">
        <f t="shared" si="235"/>
        <v>3.3399999999999999E-2</v>
      </c>
      <c r="P3072" s="18">
        <f t="shared" si="236"/>
        <v>20.875</v>
      </c>
      <c r="Q3072" t="s">
        <v>8318</v>
      </c>
      <c r="R3072" t="s">
        <v>8358</v>
      </c>
      <c r="S3072" s="10">
        <f t="shared" si="237"/>
        <v>42690.733437499999</v>
      </c>
      <c r="T3072" s="11">
        <f t="shared" si="238"/>
        <v>42711.733437499999</v>
      </c>
      <c r="U3072">
        <f t="shared" si="239"/>
        <v>21</v>
      </c>
      <c r="W3072" s="20">
        <v>16</v>
      </c>
      <c r="X3072" s="18">
        <v>334</v>
      </c>
      <c r="Y3072" s="5">
        <v>3.3399999999999999E-2</v>
      </c>
    </row>
    <row r="3073" spans="1:25" ht="42.75" x14ac:dyDescent="0.4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20">
        <v>117</v>
      </c>
      <c r="M3073" t="b">
        <v>0</v>
      </c>
      <c r="N3073" t="s">
        <v>8303</v>
      </c>
      <c r="O3073" s="5">
        <f t="shared" si="235"/>
        <v>0.59775</v>
      </c>
      <c r="P3073" s="18">
        <f t="shared" si="236"/>
        <v>61.307692307692307</v>
      </c>
      <c r="Q3073" t="s">
        <v>8318</v>
      </c>
      <c r="R3073" t="s">
        <v>8358</v>
      </c>
      <c r="S3073" s="10">
        <f t="shared" si="237"/>
        <v>42097.732418981483</v>
      </c>
      <c r="T3073" s="11">
        <f t="shared" si="238"/>
        <v>42115.249305555553</v>
      </c>
      <c r="U3073">
        <f t="shared" si="239"/>
        <v>18</v>
      </c>
      <c r="W3073" s="20">
        <v>117</v>
      </c>
      <c r="X3073" s="18">
        <v>7173</v>
      </c>
      <c r="Y3073" s="5">
        <v>0.59775</v>
      </c>
    </row>
    <row r="3074" spans="1:25" ht="42.75" hidden="1" x14ac:dyDescent="0.4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20">
        <v>2</v>
      </c>
      <c r="M3074" t="b">
        <v>0</v>
      </c>
      <c r="N3074" t="s">
        <v>8303</v>
      </c>
      <c r="O3074" s="5">
        <f t="shared" si="235"/>
        <v>1.6666666666666666E-4</v>
      </c>
      <c r="P3074" s="18">
        <f t="shared" si="236"/>
        <v>1</v>
      </c>
      <c r="Q3074" t="s">
        <v>8318</v>
      </c>
      <c r="R3074" t="s">
        <v>8358</v>
      </c>
      <c r="S3074" s="10">
        <f t="shared" si="237"/>
        <v>42658.690532407403</v>
      </c>
      <c r="T3074" s="11">
        <f t="shared" si="238"/>
        <v>42673.073611111111</v>
      </c>
      <c r="U3074">
        <f t="shared" si="239"/>
        <v>15</v>
      </c>
      <c r="W3074" s="20">
        <v>2</v>
      </c>
      <c r="X3074" s="18">
        <v>2</v>
      </c>
      <c r="Y3074" s="5">
        <v>1.6666666666666666E-4</v>
      </c>
    </row>
    <row r="3075" spans="1:25" ht="42.75" hidden="1" x14ac:dyDescent="0.4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20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18">
        <f t="shared" ref="P3075:P3138" si="241">E3075/L3075</f>
        <v>92.142857142857139</v>
      </c>
      <c r="Q3075" t="s">
        <v>8318</v>
      </c>
      <c r="R3075" t="s">
        <v>8358</v>
      </c>
      <c r="S3075" s="10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_xlfn.DAYS(T3075,S3075)</f>
        <v>58</v>
      </c>
      <c r="W3075" s="20">
        <v>7</v>
      </c>
      <c r="X3075" s="18">
        <v>645</v>
      </c>
      <c r="Y3075" s="5">
        <v>2.3035714285714285E-4</v>
      </c>
    </row>
    <row r="3076" spans="1:25" ht="57" hidden="1" x14ac:dyDescent="0.4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20">
        <v>3</v>
      </c>
      <c r="M3076" t="b">
        <v>0</v>
      </c>
      <c r="N3076" t="s">
        <v>8303</v>
      </c>
      <c r="O3076" s="5">
        <f t="shared" si="240"/>
        <v>8.8000000000000003E-4</v>
      </c>
      <c r="P3076" s="18">
        <f t="shared" si="241"/>
        <v>7.333333333333333</v>
      </c>
      <c r="Q3076" t="s">
        <v>8318</v>
      </c>
      <c r="R3076" t="s">
        <v>8358</v>
      </c>
      <c r="S3076" s="10">
        <f t="shared" si="242"/>
        <v>42409.571284722217</v>
      </c>
      <c r="T3076" s="11">
        <f t="shared" si="243"/>
        <v>42439.571284722217</v>
      </c>
      <c r="U3076">
        <f t="shared" si="244"/>
        <v>30</v>
      </c>
      <c r="W3076" s="20">
        <v>3</v>
      </c>
      <c r="X3076" s="18">
        <v>22</v>
      </c>
      <c r="Y3076" s="5">
        <v>8.8000000000000003E-4</v>
      </c>
    </row>
    <row r="3077" spans="1:25" ht="42.75" x14ac:dyDescent="0.4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20">
        <v>20</v>
      </c>
      <c r="M3077" t="b">
        <v>0</v>
      </c>
      <c r="N3077" t="s">
        <v>8303</v>
      </c>
      <c r="O3077" s="5">
        <f t="shared" si="240"/>
        <v>8.6400000000000005E-2</v>
      </c>
      <c r="P3077" s="18">
        <f t="shared" si="241"/>
        <v>64.8</v>
      </c>
      <c r="Q3077" t="s">
        <v>8318</v>
      </c>
      <c r="R3077" t="s">
        <v>8358</v>
      </c>
      <c r="S3077" s="10">
        <f t="shared" si="242"/>
        <v>42551.102314814809</v>
      </c>
      <c r="T3077" s="11">
        <f t="shared" si="243"/>
        <v>42601.102314814809</v>
      </c>
      <c r="U3077">
        <f t="shared" si="244"/>
        <v>50</v>
      </c>
      <c r="W3077" s="20">
        <v>20</v>
      </c>
      <c r="X3077" s="18">
        <v>1296</v>
      </c>
      <c r="Y3077" s="5">
        <v>8.6400000000000005E-2</v>
      </c>
    </row>
    <row r="3078" spans="1:25" ht="28.5" x14ac:dyDescent="0.4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20">
        <v>50</v>
      </c>
      <c r="M3078" t="b">
        <v>0</v>
      </c>
      <c r="N3078" t="s">
        <v>8303</v>
      </c>
      <c r="O3078" s="5">
        <f t="shared" si="240"/>
        <v>0.15060000000000001</v>
      </c>
      <c r="P3078" s="18">
        <f t="shared" si="241"/>
        <v>30.12</v>
      </c>
      <c r="Q3078" t="s">
        <v>8318</v>
      </c>
      <c r="R3078" t="s">
        <v>8358</v>
      </c>
      <c r="S3078" s="10">
        <f t="shared" si="242"/>
        <v>42226.651886574073</v>
      </c>
      <c r="T3078" s="11">
        <f t="shared" si="243"/>
        <v>42286.651886574073</v>
      </c>
      <c r="U3078">
        <f t="shared" si="244"/>
        <v>60</v>
      </c>
      <c r="W3078" s="20">
        <v>50</v>
      </c>
      <c r="X3078" s="18">
        <v>1506</v>
      </c>
      <c r="Y3078" s="5">
        <v>0.15060000000000001</v>
      </c>
    </row>
    <row r="3079" spans="1:25" ht="42.75" hidden="1" x14ac:dyDescent="0.4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20">
        <v>2</v>
      </c>
      <c r="M3079" t="b">
        <v>0</v>
      </c>
      <c r="N3079" t="s">
        <v>8303</v>
      </c>
      <c r="O3079" s="5">
        <f t="shared" si="240"/>
        <v>4.7727272727272731E-3</v>
      </c>
      <c r="P3079" s="18">
        <f t="shared" si="241"/>
        <v>52.5</v>
      </c>
      <c r="Q3079" t="s">
        <v>8318</v>
      </c>
      <c r="R3079" t="s">
        <v>8358</v>
      </c>
      <c r="S3079" s="10">
        <f t="shared" si="242"/>
        <v>42766.956921296296</v>
      </c>
      <c r="T3079" s="11">
        <f t="shared" si="243"/>
        <v>42796.956921296296</v>
      </c>
      <c r="U3079">
        <f t="shared" si="244"/>
        <v>30</v>
      </c>
      <c r="W3079" s="20">
        <v>2</v>
      </c>
      <c r="X3079" s="18">
        <v>105</v>
      </c>
      <c r="Y3079" s="5">
        <v>4.7727272727272731E-3</v>
      </c>
    </row>
    <row r="3080" spans="1:25" ht="42.75" hidden="1" x14ac:dyDescent="0.4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20">
        <v>3</v>
      </c>
      <c r="M3080" t="b">
        <v>0</v>
      </c>
      <c r="N3080" t="s">
        <v>8303</v>
      </c>
      <c r="O3080" s="5">
        <f t="shared" si="240"/>
        <v>1.1833333333333333E-3</v>
      </c>
      <c r="P3080" s="18">
        <f t="shared" si="241"/>
        <v>23.666666666666668</v>
      </c>
      <c r="Q3080" t="s">
        <v>8318</v>
      </c>
      <c r="R3080" t="s">
        <v>8358</v>
      </c>
      <c r="S3080" s="10">
        <f t="shared" si="242"/>
        <v>42031.138831018514</v>
      </c>
      <c r="T3080" s="11">
        <f t="shared" si="243"/>
        <v>42061.138831018514</v>
      </c>
      <c r="U3080">
        <f t="shared" si="244"/>
        <v>30</v>
      </c>
      <c r="W3080" s="20">
        <v>3</v>
      </c>
      <c r="X3080" s="18">
        <v>71</v>
      </c>
      <c r="Y3080" s="5">
        <v>1.1833333333333333E-3</v>
      </c>
    </row>
    <row r="3081" spans="1:25" ht="42.75" hidden="1" x14ac:dyDescent="0.4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20">
        <v>27</v>
      </c>
      <c r="M3081" t="b">
        <v>0</v>
      </c>
      <c r="N3081" t="s">
        <v>8303</v>
      </c>
      <c r="O3081" s="5">
        <f t="shared" si="240"/>
        <v>8.4173998587352451E-3</v>
      </c>
      <c r="P3081" s="18">
        <f t="shared" si="241"/>
        <v>415.77777777777777</v>
      </c>
      <c r="Q3081" t="s">
        <v>8318</v>
      </c>
      <c r="R3081" t="s">
        <v>8358</v>
      </c>
      <c r="S3081" s="10">
        <f t="shared" si="242"/>
        <v>42055.713368055556</v>
      </c>
      <c r="T3081" s="11">
        <f t="shared" si="243"/>
        <v>42085.671701388885</v>
      </c>
      <c r="U3081">
        <f t="shared" si="244"/>
        <v>30</v>
      </c>
      <c r="W3081" s="20">
        <v>27</v>
      </c>
      <c r="X3081" s="18">
        <v>11226</v>
      </c>
      <c r="Y3081" s="5">
        <v>8.4173998587352451E-3</v>
      </c>
    </row>
    <row r="3082" spans="1:25" ht="42.75" hidden="1" x14ac:dyDescent="0.4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20">
        <v>7</v>
      </c>
      <c r="M3082" t="b">
        <v>0</v>
      </c>
      <c r="N3082" t="s">
        <v>8303</v>
      </c>
      <c r="O3082" s="5">
        <f t="shared" si="240"/>
        <v>1.8799999999999999E-4</v>
      </c>
      <c r="P3082" s="18">
        <f t="shared" si="241"/>
        <v>53.714285714285715</v>
      </c>
      <c r="Q3082" t="s">
        <v>8318</v>
      </c>
      <c r="R3082" t="s">
        <v>8358</v>
      </c>
      <c r="S3082" s="10">
        <f t="shared" si="242"/>
        <v>41940.028287037036</v>
      </c>
      <c r="T3082" s="11">
        <f t="shared" si="243"/>
        <v>42000.0699537037</v>
      </c>
      <c r="U3082">
        <f t="shared" si="244"/>
        <v>60</v>
      </c>
      <c r="W3082" s="20">
        <v>7</v>
      </c>
      <c r="X3082" s="18">
        <v>376</v>
      </c>
      <c r="Y3082" s="5">
        <v>1.8799999999999999E-4</v>
      </c>
    </row>
    <row r="3083" spans="1:25" ht="42.75" hidden="1" x14ac:dyDescent="0.4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20">
        <v>5</v>
      </c>
      <c r="M3083" t="b">
        <v>0</v>
      </c>
      <c r="N3083" t="s">
        <v>8303</v>
      </c>
      <c r="O3083" s="5">
        <f t="shared" si="240"/>
        <v>2.1029999999999998E-3</v>
      </c>
      <c r="P3083" s="18">
        <f t="shared" si="241"/>
        <v>420.6</v>
      </c>
      <c r="Q3083" t="s">
        <v>8318</v>
      </c>
      <c r="R3083" t="s">
        <v>8358</v>
      </c>
      <c r="S3083" s="10">
        <f t="shared" si="242"/>
        <v>42237.181608796294</v>
      </c>
      <c r="T3083" s="11">
        <f t="shared" si="243"/>
        <v>42267.181608796294</v>
      </c>
      <c r="U3083">
        <f t="shared" si="244"/>
        <v>30</v>
      </c>
      <c r="W3083" s="20">
        <v>5</v>
      </c>
      <c r="X3083" s="18">
        <v>2103</v>
      </c>
      <c r="Y3083" s="5">
        <v>2.1029999999999998E-3</v>
      </c>
    </row>
    <row r="3084" spans="1:25" ht="42.75" hidden="1" x14ac:dyDescent="0.4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20">
        <v>0</v>
      </c>
      <c r="M3084" t="b">
        <v>0</v>
      </c>
      <c r="N3084" t="s">
        <v>8303</v>
      </c>
      <c r="O3084" s="5">
        <f t="shared" si="240"/>
        <v>0</v>
      </c>
      <c r="P3084" s="18" t="e">
        <f t="shared" si="241"/>
        <v>#DIV/0!</v>
      </c>
      <c r="Q3084" t="s">
        <v>8318</v>
      </c>
      <c r="R3084" t="s">
        <v>8358</v>
      </c>
      <c r="S3084" s="10">
        <f t="shared" si="242"/>
        <v>42293.922986111109</v>
      </c>
      <c r="T3084" s="11">
        <f t="shared" si="243"/>
        <v>42323.96465277778</v>
      </c>
      <c r="U3084">
        <f t="shared" si="244"/>
        <v>30</v>
      </c>
      <c r="W3084" s="20">
        <v>0</v>
      </c>
      <c r="X3084" s="18">
        <v>0</v>
      </c>
      <c r="Y3084" s="5">
        <v>0</v>
      </c>
    </row>
    <row r="3085" spans="1:25" ht="57" hidden="1" x14ac:dyDescent="0.4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20">
        <v>3</v>
      </c>
      <c r="M3085" t="b">
        <v>0</v>
      </c>
      <c r="N3085" t="s">
        <v>8303</v>
      </c>
      <c r="O3085" s="5">
        <f t="shared" si="240"/>
        <v>2.8E-3</v>
      </c>
      <c r="P3085" s="18">
        <f t="shared" si="241"/>
        <v>18.666666666666668</v>
      </c>
      <c r="Q3085" t="s">
        <v>8318</v>
      </c>
      <c r="R3085" t="s">
        <v>8358</v>
      </c>
      <c r="S3085" s="10">
        <f t="shared" si="242"/>
        <v>41853.563402777778</v>
      </c>
      <c r="T3085" s="11">
        <f t="shared" si="243"/>
        <v>41883.208333333336</v>
      </c>
      <c r="U3085">
        <f t="shared" si="244"/>
        <v>30</v>
      </c>
      <c r="W3085" s="20">
        <v>3</v>
      </c>
      <c r="X3085" s="18">
        <v>56</v>
      </c>
      <c r="Y3085" s="5">
        <v>2.8E-3</v>
      </c>
    </row>
    <row r="3086" spans="1:25" ht="42.75" x14ac:dyDescent="0.4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20">
        <v>6</v>
      </c>
      <c r="M3086" t="b">
        <v>0</v>
      </c>
      <c r="N3086" t="s">
        <v>8303</v>
      </c>
      <c r="O3086" s="5">
        <f t="shared" si="240"/>
        <v>0.11579206701157921</v>
      </c>
      <c r="P3086" s="18">
        <f t="shared" si="241"/>
        <v>78.333333333333329</v>
      </c>
      <c r="Q3086" t="s">
        <v>8318</v>
      </c>
      <c r="R3086" t="s">
        <v>8358</v>
      </c>
      <c r="S3086" s="10">
        <f t="shared" si="242"/>
        <v>42100.723738425921</v>
      </c>
      <c r="T3086" s="11">
        <f t="shared" si="243"/>
        <v>42129.783333333333</v>
      </c>
      <c r="U3086">
        <f t="shared" si="244"/>
        <v>29</v>
      </c>
      <c r="W3086" s="20">
        <v>6</v>
      </c>
      <c r="X3086" s="18">
        <v>470</v>
      </c>
      <c r="Y3086" s="5">
        <v>0.11579206701157921</v>
      </c>
    </row>
    <row r="3087" spans="1:25" ht="42.75" x14ac:dyDescent="0.4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20">
        <v>9</v>
      </c>
      <c r="M3087" t="b">
        <v>0</v>
      </c>
      <c r="N3087" t="s">
        <v>8303</v>
      </c>
      <c r="O3087" s="5">
        <f t="shared" si="240"/>
        <v>2.4400000000000002E-2</v>
      </c>
      <c r="P3087" s="18">
        <f t="shared" si="241"/>
        <v>67.777777777777771</v>
      </c>
      <c r="Q3087" t="s">
        <v>8318</v>
      </c>
      <c r="R3087" t="s">
        <v>8358</v>
      </c>
      <c r="S3087" s="10">
        <f t="shared" si="242"/>
        <v>42246.883784722217</v>
      </c>
      <c r="T3087" s="11">
        <f t="shared" si="243"/>
        <v>42276.883784722217</v>
      </c>
      <c r="U3087">
        <f t="shared" si="244"/>
        <v>30</v>
      </c>
      <c r="W3087" s="20">
        <v>9</v>
      </c>
      <c r="X3087" s="18">
        <v>610</v>
      </c>
      <c r="Y3087" s="5">
        <v>2.4400000000000002E-2</v>
      </c>
    </row>
    <row r="3088" spans="1:25" ht="42.75" hidden="1" x14ac:dyDescent="0.4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20">
        <v>3</v>
      </c>
      <c r="M3088" t="b">
        <v>0</v>
      </c>
      <c r="N3088" t="s">
        <v>8303</v>
      </c>
      <c r="O3088" s="5">
        <f t="shared" si="240"/>
        <v>2.5000000000000001E-3</v>
      </c>
      <c r="P3088" s="18">
        <f t="shared" si="241"/>
        <v>16.666666666666668</v>
      </c>
      <c r="Q3088" t="s">
        <v>8318</v>
      </c>
      <c r="R3088" t="s">
        <v>8358</v>
      </c>
      <c r="S3088" s="10">
        <f t="shared" si="242"/>
        <v>42173.67082175926</v>
      </c>
      <c r="T3088" s="11">
        <f t="shared" si="243"/>
        <v>42233.67082175926</v>
      </c>
      <c r="U3088">
        <f t="shared" si="244"/>
        <v>60</v>
      </c>
      <c r="W3088" s="20">
        <v>3</v>
      </c>
      <c r="X3088" s="18">
        <v>50</v>
      </c>
      <c r="Y3088" s="5">
        <v>2.5000000000000001E-3</v>
      </c>
    </row>
    <row r="3089" spans="1:25" ht="42.75" hidden="1" x14ac:dyDescent="0.4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20">
        <v>2</v>
      </c>
      <c r="M3089" t="b">
        <v>0</v>
      </c>
      <c r="N3089" t="s">
        <v>8303</v>
      </c>
      <c r="O3089" s="5">
        <f t="shared" si="240"/>
        <v>6.2500000000000003E-3</v>
      </c>
      <c r="P3089" s="18">
        <f t="shared" si="241"/>
        <v>62.5</v>
      </c>
      <c r="Q3089" t="s">
        <v>8318</v>
      </c>
      <c r="R3089" t="s">
        <v>8358</v>
      </c>
      <c r="S3089" s="10">
        <f t="shared" si="242"/>
        <v>42665.150347222225</v>
      </c>
      <c r="T3089" s="11">
        <f t="shared" si="243"/>
        <v>42725.192013888889</v>
      </c>
      <c r="U3089">
        <f t="shared" si="244"/>
        <v>60</v>
      </c>
      <c r="W3089" s="20">
        <v>2</v>
      </c>
      <c r="X3089" s="18">
        <v>125</v>
      </c>
      <c r="Y3089" s="5">
        <v>6.2500000000000003E-3</v>
      </c>
    </row>
    <row r="3090" spans="1:25" ht="42.75" hidden="1" x14ac:dyDescent="0.4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20">
        <v>3</v>
      </c>
      <c r="M3090" t="b">
        <v>0</v>
      </c>
      <c r="N3090" t="s">
        <v>8303</v>
      </c>
      <c r="O3090" s="5">
        <f t="shared" si="240"/>
        <v>1.9384615384615384E-3</v>
      </c>
      <c r="P3090" s="18">
        <f t="shared" si="241"/>
        <v>42</v>
      </c>
      <c r="Q3090" t="s">
        <v>8318</v>
      </c>
      <c r="R3090" t="s">
        <v>8358</v>
      </c>
      <c r="S3090" s="10">
        <f t="shared" si="242"/>
        <v>41981.57230324074</v>
      </c>
      <c r="T3090" s="11">
        <f t="shared" si="243"/>
        <v>42012.570138888885</v>
      </c>
      <c r="U3090">
        <f t="shared" si="244"/>
        <v>31</v>
      </c>
      <c r="W3090" s="20">
        <v>3</v>
      </c>
      <c r="X3090" s="18">
        <v>126</v>
      </c>
      <c r="Y3090" s="5">
        <v>1.9384615384615384E-3</v>
      </c>
    </row>
    <row r="3091" spans="1:25" ht="42.75" x14ac:dyDescent="0.4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20">
        <v>45</v>
      </c>
      <c r="M3091" t="b">
        <v>0</v>
      </c>
      <c r="N3091" t="s">
        <v>8303</v>
      </c>
      <c r="O3091" s="5">
        <f t="shared" si="240"/>
        <v>0.23416000000000001</v>
      </c>
      <c r="P3091" s="18">
        <f t="shared" si="241"/>
        <v>130.0888888888889</v>
      </c>
      <c r="Q3091" t="s">
        <v>8318</v>
      </c>
      <c r="R3091" t="s">
        <v>8358</v>
      </c>
      <c r="S3091" s="10">
        <f t="shared" si="242"/>
        <v>42528.542627314819</v>
      </c>
      <c r="T3091" s="11">
        <f t="shared" si="243"/>
        <v>42560.082638888889</v>
      </c>
      <c r="U3091">
        <f t="shared" si="244"/>
        <v>32</v>
      </c>
      <c r="W3091" s="20">
        <v>45</v>
      </c>
      <c r="X3091" s="18">
        <v>5854</v>
      </c>
      <c r="Y3091" s="5">
        <v>0.23416000000000001</v>
      </c>
    </row>
    <row r="3092" spans="1:25" ht="42.75" x14ac:dyDescent="0.4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20">
        <v>9</v>
      </c>
      <c r="M3092" t="b">
        <v>0</v>
      </c>
      <c r="N3092" t="s">
        <v>8303</v>
      </c>
      <c r="O3092" s="5">
        <f t="shared" si="240"/>
        <v>5.080888888888889E-2</v>
      </c>
      <c r="P3092" s="18">
        <f t="shared" si="241"/>
        <v>1270.2222222222222</v>
      </c>
      <c r="Q3092" t="s">
        <v>8318</v>
      </c>
      <c r="R3092" t="s">
        <v>8358</v>
      </c>
      <c r="S3092" s="10">
        <f t="shared" si="242"/>
        <v>42065.818807870368</v>
      </c>
      <c r="T3092" s="11">
        <f t="shared" si="243"/>
        <v>42125.777141203704</v>
      </c>
      <c r="U3092">
        <f t="shared" si="244"/>
        <v>60</v>
      </c>
      <c r="W3092" s="20">
        <v>9</v>
      </c>
      <c r="X3092" s="18">
        <v>11432</v>
      </c>
      <c r="Y3092" s="5">
        <v>5.080888888888889E-2</v>
      </c>
    </row>
    <row r="3093" spans="1:25" ht="42.75" x14ac:dyDescent="0.4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20">
        <v>9</v>
      </c>
      <c r="M3093" t="b">
        <v>0</v>
      </c>
      <c r="N3093" t="s">
        <v>8303</v>
      </c>
      <c r="O3093" s="5">
        <f t="shared" si="240"/>
        <v>0.15920000000000001</v>
      </c>
      <c r="P3093" s="18">
        <f t="shared" si="241"/>
        <v>88.444444444444443</v>
      </c>
      <c r="Q3093" t="s">
        <v>8318</v>
      </c>
      <c r="R3093" t="s">
        <v>8358</v>
      </c>
      <c r="S3093" s="10">
        <f t="shared" si="242"/>
        <v>42566.948414351849</v>
      </c>
      <c r="T3093" s="11">
        <f t="shared" si="243"/>
        <v>42596.948414351849</v>
      </c>
      <c r="U3093">
        <f t="shared" si="244"/>
        <v>30</v>
      </c>
      <c r="W3093" s="20">
        <v>9</v>
      </c>
      <c r="X3093" s="18">
        <v>796</v>
      </c>
      <c r="Y3093" s="5">
        <v>0.15920000000000001</v>
      </c>
    </row>
    <row r="3094" spans="1:25" ht="42.75" x14ac:dyDescent="0.4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20">
        <v>21</v>
      </c>
      <c r="M3094" t="b">
        <v>0</v>
      </c>
      <c r="N3094" t="s">
        <v>8303</v>
      </c>
      <c r="O3094" s="5">
        <f t="shared" si="240"/>
        <v>1.1831900000000001E-2</v>
      </c>
      <c r="P3094" s="18">
        <f t="shared" si="241"/>
        <v>56.342380952380957</v>
      </c>
      <c r="Q3094" t="s">
        <v>8318</v>
      </c>
      <c r="R3094" t="s">
        <v>8358</v>
      </c>
      <c r="S3094" s="10">
        <f t="shared" si="242"/>
        <v>42255.619351851856</v>
      </c>
      <c r="T3094" s="11">
        <f t="shared" si="243"/>
        <v>42292.916666666672</v>
      </c>
      <c r="U3094">
        <f t="shared" si="244"/>
        <v>37</v>
      </c>
      <c r="W3094" s="20">
        <v>21</v>
      </c>
      <c r="X3094" s="18">
        <v>1183.19</v>
      </c>
      <c r="Y3094" s="5">
        <v>1.1831900000000001E-2</v>
      </c>
    </row>
    <row r="3095" spans="1:25" ht="42.75" x14ac:dyDescent="0.4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20">
        <v>17</v>
      </c>
      <c r="M3095" t="b">
        <v>0</v>
      </c>
      <c r="N3095" t="s">
        <v>8303</v>
      </c>
      <c r="O3095" s="5">
        <f t="shared" si="240"/>
        <v>0.22750000000000001</v>
      </c>
      <c r="P3095" s="18">
        <f t="shared" si="241"/>
        <v>53.529411764705884</v>
      </c>
      <c r="Q3095" t="s">
        <v>8318</v>
      </c>
      <c r="R3095" t="s">
        <v>8358</v>
      </c>
      <c r="S3095" s="10">
        <f t="shared" si="242"/>
        <v>41760.909039351849</v>
      </c>
      <c r="T3095" s="11">
        <f t="shared" si="243"/>
        <v>41791.165972222225</v>
      </c>
      <c r="U3095">
        <f t="shared" si="244"/>
        <v>31</v>
      </c>
      <c r="W3095" s="20">
        <v>17</v>
      </c>
      <c r="X3095" s="18">
        <v>910</v>
      </c>
      <c r="Y3095" s="5">
        <v>0.22750000000000001</v>
      </c>
    </row>
    <row r="3096" spans="1:25" ht="42.75" hidden="1" x14ac:dyDescent="0.4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20">
        <v>1</v>
      </c>
      <c r="M3096" t="b">
        <v>0</v>
      </c>
      <c r="N3096" t="s">
        <v>8303</v>
      </c>
      <c r="O3096" s="5">
        <f t="shared" si="240"/>
        <v>2.5000000000000001E-4</v>
      </c>
      <c r="P3096" s="18">
        <f t="shared" si="241"/>
        <v>25</v>
      </c>
      <c r="Q3096" t="s">
        <v>8318</v>
      </c>
      <c r="R3096" t="s">
        <v>8358</v>
      </c>
      <c r="S3096" s="10">
        <f t="shared" si="242"/>
        <v>42207.795787037037</v>
      </c>
      <c r="T3096" s="11">
        <f t="shared" si="243"/>
        <v>42267.795787037037</v>
      </c>
      <c r="U3096">
        <f t="shared" si="244"/>
        <v>60</v>
      </c>
      <c r="W3096" s="20">
        <v>1</v>
      </c>
      <c r="X3096" s="18">
        <v>25</v>
      </c>
      <c r="Y3096" s="5">
        <v>2.5000000000000001E-4</v>
      </c>
    </row>
    <row r="3097" spans="1:25" ht="42.75" hidden="1" x14ac:dyDescent="0.4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20">
        <v>1</v>
      </c>
      <c r="M3097" t="b">
        <v>0</v>
      </c>
      <c r="N3097" t="s">
        <v>8303</v>
      </c>
      <c r="O3097" s="5">
        <f t="shared" si="240"/>
        <v>3.351206434316354E-3</v>
      </c>
      <c r="P3097" s="18">
        <f t="shared" si="241"/>
        <v>50</v>
      </c>
      <c r="Q3097" t="s">
        <v>8318</v>
      </c>
      <c r="R3097" t="s">
        <v>8358</v>
      </c>
      <c r="S3097" s="10">
        <f t="shared" si="242"/>
        <v>42523.025231481486</v>
      </c>
      <c r="T3097" s="11">
        <f t="shared" si="243"/>
        <v>42583.025231481486</v>
      </c>
      <c r="U3097">
        <f t="shared" si="244"/>
        <v>60</v>
      </c>
      <c r="W3097" s="20">
        <v>1</v>
      </c>
      <c r="X3097" s="18">
        <v>50</v>
      </c>
      <c r="Y3097" s="5">
        <v>3.351206434316354E-3</v>
      </c>
    </row>
    <row r="3098" spans="1:25" ht="42.75" x14ac:dyDescent="0.4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20">
        <v>14</v>
      </c>
      <c r="M3098" t="b">
        <v>0</v>
      </c>
      <c r="N3098" t="s">
        <v>8303</v>
      </c>
      <c r="O3098" s="5">
        <f t="shared" si="240"/>
        <v>3.9750000000000001E-2</v>
      </c>
      <c r="P3098" s="18">
        <f t="shared" si="241"/>
        <v>56.785714285714285</v>
      </c>
      <c r="Q3098" t="s">
        <v>8318</v>
      </c>
      <c r="R3098" t="s">
        <v>8358</v>
      </c>
      <c r="S3098" s="10">
        <f t="shared" si="242"/>
        <v>42114.825532407413</v>
      </c>
      <c r="T3098" s="11">
        <f t="shared" si="243"/>
        <v>42144.825532407413</v>
      </c>
      <c r="U3098">
        <f t="shared" si="244"/>
        <v>30</v>
      </c>
      <c r="W3098" s="20">
        <v>14</v>
      </c>
      <c r="X3098" s="18">
        <v>795</v>
      </c>
      <c r="Y3098" s="5">
        <v>3.9750000000000001E-2</v>
      </c>
    </row>
    <row r="3099" spans="1:25" ht="42.75" x14ac:dyDescent="0.4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20">
        <v>42</v>
      </c>
      <c r="M3099" t="b">
        <v>0</v>
      </c>
      <c r="N3099" t="s">
        <v>8303</v>
      </c>
      <c r="O3099" s="5">
        <f t="shared" si="240"/>
        <v>0.17150000000000001</v>
      </c>
      <c r="P3099" s="18">
        <f t="shared" si="241"/>
        <v>40.833333333333336</v>
      </c>
      <c r="Q3099" t="s">
        <v>8318</v>
      </c>
      <c r="R3099" t="s">
        <v>8358</v>
      </c>
      <c r="S3099" s="10">
        <f t="shared" si="242"/>
        <v>42629.503483796296</v>
      </c>
      <c r="T3099" s="11">
        <f t="shared" si="243"/>
        <v>42650.583333333328</v>
      </c>
      <c r="U3099">
        <f t="shared" si="244"/>
        <v>21</v>
      </c>
      <c r="W3099" s="20">
        <v>42</v>
      </c>
      <c r="X3099" s="18">
        <v>1715</v>
      </c>
      <c r="Y3099" s="5">
        <v>0.17150000000000001</v>
      </c>
    </row>
    <row r="3100" spans="1:25" ht="42.75" x14ac:dyDescent="0.4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20">
        <v>27</v>
      </c>
      <c r="M3100" t="b">
        <v>0</v>
      </c>
      <c r="N3100" t="s">
        <v>8303</v>
      </c>
      <c r="O3100" s="5">
        <f t="shared" si="240"/>
        <v>3.608004104669061E-2</v>
      </c>
      <c r="P3100" s="18">
        <f t="shared" si="241"/>
        <v>65.111111111111114</v>
      </c>
      <c r="Q3100" t="s">
        <v>8318</v>
      </c>
      <c r="R3100" t="s">
        <v>8358</v>
      </c>
      <c r="S3100" s="10">
        <f t="shared" si="242"/>
        <v>42359.792233796295</v>
      </c>
      <c r="T3100" s="11">
        <f t="shared" si="243"/>
        <v>42408.01180555555</v>
      </c>
      <c r="U3100">
        <f t="shared" si="244"/>
        <v>49</v>
      </c>
      <c r="W3100" s="20">
        <v>27</v>
      </c>
      <c r="X3100" s="18">
        <v>1758</v>
      </c>
      <c r="Y3100" s="5">
        <v>3.608004104669061E-2</v>
      </c>
    </row>
    <row r="3101" spans="1:25" ht="42.75" x14ac:dyDescent="0.4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20">
        <v>5</v>
      </c>
      <c r="M3101" t="b">
        <v>0</v>
      </c>
      <c r="N3101" t="s">
        <v>8303</v>
      </c>
      <c r="O3101" s="5">
        <f t="shared" si="240"/>
        <v>0.13900000000000001</v>
      </c>
      <c r="P3101" s="18">
        <f t="shared" si="241"/>
        <v>55.6</v>
      </c>
      <c r="Q3101" t="s">
        <v>8318</v>
      </c>
      <c r="R3101" t="s">
        <v>8358</v>
      </c>
      <c r="S3101" s="10">
        <f t="shared" si="242"/>
        <v>42382.189710648148</v>
      </c>
      <c r="T3101" s="11">
        <f t="shared" si="243"/>
        <v>42412.189710648148</v>
      </c>
      <c r="U3101">
        <f t="shared" si="244"/>
        <v>30</v>
      </c>
      <c r="W3101" s="20">
        <v>5</v>
      </c>
      <c r="X3101" s="18">
        <v>278</v>
      </c>
      <c r="Y3101" s="5">
        <v>0.13900000000000001</v>
      </c>
    </row>
    <row r="3102" spans="1:25" ht="42.75" x14ac:dyDescent="0.4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20">
        <v>13</v>
      </c>
      <c r="M3102" t="b">
        <v>0</v>
      </c>
      <c r="N3102" t="s">
        <v>8303</v>
      </c>
      <c r="O3102" s="5">
        <f t="shared" si="240"/>
        <v>0.15225</v>
      </c>
      <c r="P3102" s="18">
        <f t="shared" si="241"/>
        <v>140.53846153846155</v>
      </c>
      <c r="Q3102" t="s">
        <v>8318</v>
      </c>
      <c r="R3102" t="s">
        <v>8358</v>
      </c>
      <c r="S3102" s="10">
        <f t="shared" si="242"/>
        <v>41902.622395833336</v>
      </c>
      <c r="T3102" s="11">
        <f t="shared" si="243"/>
        <v>41932.622395833336</v>
      </c>
      <c r="U3102">
        <f t="shared" si="244"/>
        <v>30</v>
      </c>
      <c r="W3102" s="20">
        <v>13</v>
      </c>
      <c r="X3102" s="18">
        <v>1827</v>
      </c>
      <c r="Y3102" s="5">
        <v>0.15225</v>
      </c>
    </row>
    <row r="3103" spans="1:25" ht="57" x14ac:dyDescent="0.4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20">
        <v>12</v>
      </c>
      <c r="M3103" t="b">
        <v>0</v>
      </c>
      <c r="N3103" t="s">
        <v>8303</v>
      </c>
      <c r="O3103" s="5">
        <f t="shared" si="240"/>
        <v>0.12</v>
      </c>
      <c r="P3103" s="18">
        <f t="shared" si="241"/>
        <v>25</v>
      </c>
      <c r="Q3103" t="s">
        <v>8318</v>
      </c>
      <c r="R3103" t="s">
        <v>8358</v>
      </c>
      <c r="S3103" s="10">
        <f t="shared" si="242"/>
        <v>42171.383530092593</v>
      </c>
      <c r="T3103" s="11">
        <f t="shared" si="243"/>
        <v>42201.330555555556</v>
      </c>
      <c r="U3103">
        <f t="shared" si="244"/>
        <v>30</v>
      </c>
      <c r="W3103" s="20">
        <v>12</v>
      </c>
      <c r="X3103" s="18">
        <v>300</v>
      </c>
      <c r="Y3103" s="5">
        <v>0.12</v>
      </c>
    </row>
    <row r="3104" spans="1:25" ht="42.75" x14ac:dyDescent="0.4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20">
        <v>90</v>
      </c>
      <c r="M3104" t="b">
        <v>0</v>
      </c>
      <c r="N3104" t="s">
        <v>8303</v>
      </c>
      <c r="O3104" s="5">
        <f t="shared" si="240"/>
        <v>0.391125</v>
      </c>
      <c r="P3104" s="18">
        <f t="shared" si="241"/>
        <v>69.533333333333331</v>
      </c>
      <c r="Q3104" t="s">
        <v>8318</v>
      </c>
      <c r="R3104" t="s">
        <v>8358</v>
      </c>
      <c r="S3104" s="10">
        <f t="shared" si="242"/>
        <v>42555.340486111112</v>
      </c>
      <c r="T3104" s="11">
        <f t="shared" si="243"/>
        <v>42605.340486111112</v>
      </c>
      <c r="U3104">
        <f t="shared" si="244"/>
        <v>50</v>
      </c>
      <c r="W3104" s="20">
        <v>90</v>
      </c>
      <c r="X3104" s="18">
        <v>6258</v>
      </c>
      <c r="Y3104" s="5">
        <v>0.391125</v>
      </c>
    </row>
    <row r="3105" spans="1:25" ht="28.5" hidden="1" x14ac:dyDescent="0.4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20">
        <v>2</v>
      </c>
      <c r="M3105" t="b">
        <v>0</v>
      </c>
      <c r="N3105" t="s">
        <v>8303</v>
      </c>
      <c r="O3105" s="5">
        <f t="shared" si="240"/>
        <v>2.6829268292682929E-3</v>
      </c>
      <c r="P3105" s="18">
        <f t="shared" si="241"/>
        <v>5.5</v>
      </c>
      <c r="Q3105" t="s">
        <v>8318</v>
      </c>
      <c r="R3105" t="s">
        <v>8358</v>
      </c>
      <c r="S3105" s="10">
        <f t="shared" si="242"/>
        <v>42107.156319444446</v>
      </c>
      <c r="T3105" s="11">
        <f t="shared" si="243"/>
        <v>42167.156319444446</v>
      </c>
      <c r="U3105">
        <f t="shared" si="244"/>
        <v>60</v>
      </c>
      <c r="W3105" s="20">
        <v>2</v>
      </c>
      <c r="X3105" s="18">
        <v>11</v>
      </c>
      <c r="Y3105" s="5">
        <v>2.6829268292682929E-3</v>
      </c>
    </row>
    <row r="3106" spans="1:25" ht="42.75" x14ac:dyDescent="0.4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20">
        <v>5</v>
      </c>
      <c r="M3106" t="b">
        <v>0</v>
      </c>
      <c r="N3106" t="s">
        <v>8303</v>
      </c>
      <c r="O3106" s="5">
        <f t="shared" si="240"/>
        <v>0.29625000000000001</v>
      </c>
      <c r="P3106" s="18">
        <f t="shared" si="241"/>
        <v>237</v>
      </c>
      <c r="Q3106" t="s">
        <v>8318</v>
      </c>
      <c r="R3106" t="s">
        <v>8358</v>
      </c>
      <c r="S3106" s="10">
        <f t="shared" si="242"/>
        <v>42006.908692129626</v>
      </c>
      <c r="T3106" s="11">
        <f t="shared" si="243"/>
        <v>42038.083333333328</v>
      </c>
      <c r="U3106">
        <f t="shared" si="244"/>
        <v>32</v>
      </c>
      <c r="W3106" s="20">
        <v>5</v>
      </c>
      <c r="X3106" s="18">
        <v>1185</v>
      </c>
      <c r="Y3106" s="5">
        <v>0.29625000000000001</v>
      </c>
    </row>
    <row r="3107" spans="1:25" ht="42.75" x14ac:dyDescent="0.4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20">
        <v>31</v>
      </c>
      <c r="M3107" t="b">
        <v>0</v>
      </c>
      <c r="N3107" t="s">
        <v>8303</v>
      </c>
      <c r="O3107" s="5">
        <f t="shared" si="240"/>
        <v>0.4236099230111206</v>
      </c>
      <c r="P3107" s="18">
        <f t="shared" si="241"/>
        <v>79.870967741935488</v>
      </c>
      <c r="Q3107" t="s">
        <v>8318</v>
      </c>
      <c r="R3107" t="s">
        <v>8358</v>
      </c>
      <c r="S3107" s="10">
        <f t="shared" si="242"/>
        <v>41876.718935185185</v>
      </c>
      <c r="T3107" s="11">
        <f t="shared" si="243"/>
        <v>41931.208333333336</v>
      </c>
      <c r="U3107">
        <f t="shared" si="244"/>
        <v>55</v>
      </c>
      <c r="W3107" s="20">
        <v>31</v>
      </c>
      <c r="X3107" s="18">
        <v>2476</v>
      </c>
      <c r="Y3107" s="5">
        <v>0.4236099230111206</v>
      </c>
    </row>
    <row r="3108" spans="1:25" ht="57" x14ac:dyDescent="0.4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20">
        <v>4</v>
      </c>
      <c r="M3108" t="b">
        <v>0</v>
      </c>
      <c r="N3108" t="s">
        <v>8303</v>
      </c>
      <c r="O3108" s="5">
        <f t="shared" si="240"/>
        <v>4.1000000000000002E-2</v>
      </c>
      <c r="P3108" s="18">
        <f t="shared" si="241"/>
        <v>10.25</v>
      </c>
      <c r="Q3108" t="s">
        <v>8318</v>
      </c>
      <c r="R3108" t="s">
        <v>8358</v>
      </c>
      <c r="S3108" s="10">
        <f t="shared" si="242"/>
        <v>42241.429120370376</v>
      </c>
      <c r="T3108" s="11">
        <f t="shared" si="243"/>
        <v>42263.916666666672</v>
      </c>
      <c r="U3108">
        <f t="shared" si="244"/>
        <v>22</v>
      </c>
      <c r="W3108" s="20">
        <v>4</v>
      </c>
      <c r="X3108" s="18">
        <v>41</v>
      </c>
      <c r="Y3108" s="5">
        <v>4.1000000000000002E-2</v>
      </c>
    </row>
    <row r="3109" spans="1:25" ht="42.75" x14ac:dyDescent="0.4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20">
        <v>29</v>
      </c>
      <c r="M3109" t="b">
        <v>0</v>
      </c>
      <c r="N3109" t="s">
        <v>8303</v>
      </c>
      <c r="O3109" s="5">
        <f t="shared" si="240"/>
        <v>0.197625</v>
      </c>
      <c r="P3109" s="18">
        <f t="shared" si="241"/>
        <v>272.58620689655174</v>
      </c>
      <c r="Q3109" t="s">
        <v>8318</v>
      </c>
      <c r="R3109" t="s">
        <v>8358</v>
      </c>
      <c r="S3109" s="10">
        <f t="shared" si="242"/>
        <v>42128.814247685179</v>
      </c>
      <c r="T3109" s="11">
        <f t="shared" si="243"/>
        <v>42135.814247685179</v>
      </c>
      <c r="U3109">
        <f t="shared" si="244"/>
        <v>7</v>
      </c>
      <c r="W3109" s="20">
        <v>29</v>
      </c>
      <c r="X3109" s="18">
        <v>7905</v>
      </c>
      <c r="Y3109" s="5">
        <v>0.197625</v>
      </c>
    </row>
    <row r="3110" spans="1:25" hidden="1" x14ac:dyDescent="0.4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20">
        <v>2</v>
      </c>
      <c r="M3110" t="b">
        <v>0</v>
      </c>
      <c r="N3110" t="s">
        <v>8303</v>
      </c>
      <c r="O3110" s="5">
        <f t="shared" si="240"/>
        <v>5.1999999999999995E-4</v>
      </c>
      <c r="P3110" s="18">
        <f t="shared" si="241"/>
        <v>13</v>
      </c>
      <c r="Q3110" t="s">
        <v>8318</v>
      </c>
      <c r="R3110" t="s">
        <v>8358</v>
      </c>
      <c r="S3110" s="10">
        <f t="shared" si="242"/>
        <v>42062.680486111116</v>
      </c>
      <c r="T3110" s="11">
        <f t="shared" si="243"/>
        <v>42122.638819444444</v>
      </c>
      <c r="U3110">
        <f t="shared" si="244"/>
        <v>60</v>
      </c>
      <c r="W3110" s="20">
        <v>2</v>
      </c>
      <c r="X3110" s="18">
        <v>26</v>
      </c>
      <c r="Y3110" s="5">
        <v>5.1999999999999995E-4</v>
      </c>
    </row>
    <row r="3111" spans="1:25" ht="42.75" x14ac:dyDescent="0.4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20">
        <v>114</v>
      </c>
      <c r="M3111" t="b">
        <v>0</v>
      </c>
      <c r="N3111" t="s">
        <v>8303</v>
      </c>
      <c r="O3111" s="5">
        <f t="shared" si="240"/>
        <v>0.25030188679245285</v>
      </c>
      <c r="P3111" s="18">
        <f t="shared" si="241"/>
        <v>58.184210526315788</v>
      </c>
      <c r="Q3111" t="s">
        <v>8318</v>
      </c>
      <c r="R3111" t="s">
        <v>8358</v>
      </c>
      <c r="S3111" s="10">
        <f t="shared" si="242"/>
        <v>41844.125115740739</v>
      </c>
      <c r="T3111" s="11">
        <f t="shared" si="243"/>
        <v>41879.125115740739</v>
      </c>
      <c r="U3111">
        <f t="shared" si="244"/>
        <v>35</v>
      </c>
      <c r="W3111" s="20">
        <v>114</v>
      </c>
      <c r="X3111" s="18">
        <v>6633</v>
      </c>
      <c r="Y3111" s="5">
        <v>0.25030188679245285</v>
      </c>
    </row>
    <row r="3112" spans="1:25" ht="42.75" hidden="1" x14ac:dyDescent="0.4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20">
        <v>1</v>
      </c>
      <c r="M3112" t="b">
        <v>0</v>
      </c>
      <c r="N3112" t="s">
        <v>8303</v>
      </c>
      <c r="O3112" s="5">
        <f t="shared" si="240"/>
        <v>4.0000000000000002E-4</v>
      </c>
      <c r="P3112" s="18">
        <f t="shared" si="241"/>
        <v>10</v>
      </c>
      <c r="Q3112" t="s">
        <v>8318</v>
      </c>
      <c r="R3112" t="s">
        <v>8358</v>
      </c>
      <c r="S3112" s="10">
        <f t="shared" si="242"/>
        <v>42745.031469907408</v>
      </c>
      <c r="T3112" s="11">
        <f t="shared" si="243"/>
        <v>42785.031469907408</v>
      </c>
      <c r="U3112">
        <f t="shared" si="244"/>
        <v>40</v>
      </c>
      <c r="W3112" s="20">
        <v>1</v>
      </c>
      <c r="X3112" s="18">
        <v>10</v>
      </c>
      <c r="Y3112" s="5">
        <v>4.0000000000000002E-4</v>
      </c>
    </row>
    <row r="3113" spans="1:25" ht="28.5" x14ac:dyDescent="0.4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20">
        <v>76</v>
      </c>
      <c r="M3113" t="b">
        <v>0</v>
      </c>
      <c r="N3113" t="s">
        <v>8303</v>
      </c>
      <c r="O3113" s="5">
        <f t="shared" si="240"/>
        <v>0.26640000000000003</v>
      </c>
      <c r="P3113" s="18">
        <f t="shared" si="241"/>
        <v>70.10526315789474</v>
      </c>
      <c r="Q3113" t="s">
        <v>8318</v>
      </c>
      <c r="R3113" t="s">
        <v>8358</v>
      </c>
      <c r="S3113" s="10">
        <f t="shared" si="242"/>
        <v>41885.595138888886</v>
      </c>
      <c r="T3113" s="11">
        <f t="shared" si="243"/>
        <v>41916.595138888886</v>
      </c>
      <c r="U3113">
        <f t="shared" si="244"/>
        <v>31</v>
      </c>
      <c r="W3113" s="20">
        <v>76</v>
      </c>
      <c r="X3113" s="18">
        <v>5328</v>
      </c>
      <c r="Y3113" s="5">
        <v>0.26640000000000003</v>
      </c>
    </row>
    <row r="3114" spans="1:25" ht="42.75" x14ac:dyDescent="0.4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20">
        <v>9</v>
      </c>
      <c r="M3114" t="b">
        <v>0</v>
      </c>
      <c r="N3114" t="s">
        <v>8303</v>
      </c>
      <c r="O3114" s="5">
        <f t="shared" si="240"/>
        <v>4.7363636363636365E-2</v>
      </c>
      <c r="P3114" s="18">
        <f t="shared" si="241"/>
        <v>57.888888888888886</v>
      </c>
      <c r="Q3114" t="s">
        <v>8318</v>
      </c>
      <c r="R3114" t="s">
        <v>8358</v>
      </c>
      <c r="S3114" s="10">
        <f t="shared" si="242"/>
        <v>42615.121921296297</v>
      </c>
      <c r="T3114" s="11">
        <f t="shared" si="243"/>
        <v>42675.121921296297</v>
      </c>
      <c r="U3114">
        <f t="shared" si="244"/>
        <v>60</v>
      </c>
      <c r="W3114" s="20">
        <v>9</v>
      </c>
      <c r="X3114" s="18">
        <v>521</v>
      </c>
      <c r="Y3114" s="5">
        <v>4.7363636363636365E-2</v>
      </c>
    </row>
    <row r="3115" spans="1:25" ht="42.75" x14ac:dyDescent="0.4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20">
        <v>37</v>
      </c>
      <c r="M3115" t="b">
        <v>0</v>
      </c>
      <c r="N3115" t="s">
        <v>8303</v>
      </c>
      <c r="O3115" s="5">
        <f t="shared" si="240"/>
        <v>4.2435339894712751E-2</v>
      </c>
      <c r="P3115" s="18">
        <f t="shared" si="241"/>
        <v>125.27027027027027</v>
      </c>
      <c r="Q3115" t="s">
        <v>8318</v>
      </c>
      <c r="R3115" t="s">
        <v>8358</v>
      </c>
      <c r="S3115" s="10">
        <f t="shared" si="242"/>
        <v>42081.731273148151</v>
      </c>
      <c r="T3115" s="11">
        <f t="shared" si="243"/>
        <v>42111.731273148151</v>
      </c>
      <c r="U3115">
        <f t="shared" si="244"/>
        <v>30</v>
      </c>
      <c r="W3115" s="20">
        <v>37</v>
      </c>
      <c r="X3115" s="18">
        <v>4635</v>
      </c>
      <c r="Y3115" s="5">
        <v>4.2435339894712751E-2</v>
      </c>
    </row>
    <row r="3116" spans="1:25" ht="42.75" hidden="1" x14ac:dyDescent="0.4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20">
        <v>0</v>
      </c>
      <c r="M3116" t="b">
        <v>0</v>
      </c>
      <c r="N3116" t="s">
        <v>8303</v>
      </c>
      <c r="O3116" s="5">
        <f t="shared" si="240"/>
        <v>0</v>
      </c>
      <c r="P3116" s="18" t="e">
        <f t="shared" si="241"/>
        <v>#DIV/0!</v>
      </c>
      <c r="Q3116" t="s">
        <v>8318</v>
      </c>
      <c r="R3116" t="s">
        <v>8358</v>
      </c>
      <c r="S3116" s="10">
        <f t="shared" si="242"/>
        <v>41843.632523148146</v>
      </c>
      <c r="T3116" s="11">
        <f t="shared" si="243"/>
        <v>41903.632523148146</v>
      </c>
      <c r="U3116">
        <f t="shared" si="244"/>
        <v>60</v>
      </c>
      <c r="W3116" s="20">
        <v>0</v>
      </c>
      <c r="X3116" s="18">
        <v>0</v>
      </c>
      <c r="Y3116" s="5">
        <v>0</v>
      </c>
    </row>
    <row r="3117" spans="1:25" ht="42.75" x14ac:dyDescent="0.4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20">
        <v>1</v>
      </c>
      <c r="M3117" t="b">
        <v>0</v>
      </c>
      <c r="N3117" t="s">
        <v>8303</v>
      </c>
      <c r="O3117" s="5">
        <f t="shared" si="240"/>
        <v>0.03</v>
      </c>
      <c r="P3117" s="18">
        <f t="shared" si="241"/>
        <v>300</v>
      </c>
      <c r="Q3117" t="s">
        <v>8318</v>
      </c>
      <c r="R3117" t="s">
        <v>8358</v>
      </c>
      <c r="S3117" s="10">
        <f t="shared" si="242"/>
        <v>42496.447071759263</v>
      </c>
      <c r="T3117" s="11">
        <f t="shared" si="243"/>
        <v>42526.447071759263</v>
      </c>
      <c r="U3117">
        <f t="shared" si="244"/>
        <v>30</v>
      </c>
      <c r="W3117" s="20">
        <v>1</v>
      </c>
      <c r="X3117" s="18">
        <v>300</v>
      </c>
      <c r="Y3117" s="5">
        <v>0.03</v>
      </c>
    </row>
    <row r="3118" spans="1:25" ht="42.75" x14ac:dyDescent="0.4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20">
        <v>10</v>
      </c>
      <c r="M3118" t="b">
        <v>0</v>
      </c>
      <c r="N3118" t="s">
        <v>8303</v>
      </c>
      <c r="O3118" s="5">
        <f t="shared" si="240"/>
        <v>0.57333333333333336</v>
      </c>
      <c r="P3118" s="18">
        <f t="shared" si="241"/>
        <v>43</v>
      </c>
      <c r="Q3118" t="s">
        <v>8318</v>
      </c>
      <c r="R3118" t="s">
        <v>8358</v>
      </c>
      <c r="S3118" s="10">
        <f t="shared" si="242"/>
        <v>42081.515335648146</v>
      </c>
      <c r="T3118" s="11">
        <f t="shared" si="243"/>
        <v>42095.515335648146</v>
      </c>
      <c r="U3118">
        <f t="shared" si="244"/>
        <v>14</v>
      </c>
      <c r="W3118" s="20">
        <v>10</v>
      </c>
      <c r="X3118" s="18">
        <v>430</v>
      </c>
      <c r="Y3118" s="5">
        <v>0.57333333333333336</v>
      </c>
    </row>
    <row r="3119" spans="1:25" ht="42.75" hidden="1" x14ac:dyDescent="0.4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20">
        <v>1</v>
      </c>
      <c r="M3119" t="b">
        <v>0</v>
      </c>
      <c r="N3119" t="s">
        <v>8303</v>
      </c>
      <c r="O3119" s="5">
        <f t="shared" si="240"/>
        <v>1E-3</v>
      </c>
      <c r="P3119" s="18">
        <f t="shared" si="241"/>
        <v>1</v>
      </c>
      <c r="Q3119" t="s">
        <v>8318</v>
      </c>
      <c r="R3119" t="s">
        <v>8358</v>
      </c>
      <c r="S3119" s="10">
        <f t="shared" si="242"/>
        <v>42509.374537037031</v>
      </c>
      <c r="T3119" s="11">
        <f t="shared" si="243"/>
        <v>42517.55</v>
      </c>
      <c r="U3119">
        <f t="shared" si="244"/>
        <v>8</v>
      </c>
      <c r="W3119" s="20">
        <v>1</v>
      </c>
      <c r="X3119" s="18">
        <v>1</v>
      </c>
      <c r="Y3119" s="5">
        <v>1E-3</v>
      </c>
    </row>
    <row r="3120" spans="1:25" ht="28.5" hidden="1" x14ac:dyDescent="0.4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20">
        <v>2</v>
      </c>
      <c r="M3120" t="b">
        <v>0</v>
      </c>
      <c r="N3120" t="s">
        <v>8303</v>
      </c>
      <c r="O3120" s="5">
        <f t="shared" si="240"/>
        <v>3.0999999999999999E-3</v>
      </c>
      <c r="P3120" s="18">
        <f t="shared" si="241"/>
        <v>775</v>
      </c>
      <c r="Q3120" t="s">
        <v>8318</v>
      </c>
      <c r="R3120" t="s">
        <v>8358</v>
      </c>
      <c r="S3120" s="10">
        <f t="shared" si="242"/>
        <v>42534.649571759262</v>
      </c>
      <c r="T3120" s="11">
        <f t="shared" si="243"/>
        <v>42553.649571759262</v>
      </c>
      <c r="U3120">
        <f t="shared" si="244"/>
        <v>19</v>
      </c>
      <c r="W3120" s="20">
        <v>2</v>
      </c>
      <c r="X3120" s="18">
        <v>1550</v>
      </c>
      <c r="Y3120" s="5">
        <v>3.0999999999999999E-3</v>
      </c>
    </row>
    <row r="3121" spans="1:25" ht="42.75" hidden="1" x14ac:dyDescent="0.4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20">
        <v>1</v>
      </c>
      <c r="M3121" t="b">
        <v>0</v>
      </c>
      <c r="N3121" t="s">
        <v>8303</v>
      </c>
      <c r="O3121" s="5">
        <f t="shared" si="240"/>
        <v>5.0000000000000001E-4</v>
      </c>
      <c r="P3121" s="18">
        <f t="shared" si="241"/>
        <v>5</v>
      </c>
      <c r="Q3121" t="s">
        <v>8318</v>
      </c>
      <c r="R3121" t="s">
        <v>8358</v>
      </c>
      <c r="S3121" s="10">
        <f t="shared" si="242"/>
        <v>42060.04550925926</v>
      </c>
      <c r="T3121" s="11">
        <f t="shared" si="243"/>
        <v>42090.003842592589</v>
      </c>
      <c r="U3121">
        <f t="shared" si="244"/>
        <v>30</v>
      </c>
      <c r="W3121" s="20">
        <v>1</v>
      </c>
      <c r="X3121" s="18">
        <v>5</v>
      </c>
      <c r="Y3121" s="5">
        <v>5.0000000000000001E-4</v>
      </c>
    </row>
    <row r="3122" spans="1:25" ht="42.75" hidden="1" x14ac:dyDescent="0.4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20">
        <v>10</v>
      </c>
      <c r="M3122" t="b">
        <v>0</v>
      </c>
      <c r="N3122" t="s">
        <v>8303</v>
      </c>
      <c r="O3122" s="5">
        <f t="shared" si="240"/>
        <v>9.8461538461538464E-5</v>
      </c>
      <c r="P3122" s="18">
        <f t="shared" si="241"/>
        <v>12.8</v>
      </c>
      <c r="Q3122" t="s">
        <v>8318</v>
      </c>
      <c r="R3122" t="s">
        <v>8358</v>
      </c>
      <c r="S3122" s="10">
        <f t="shared" si="242"/>
        <v>42435.942083333335</v>
      </c>
      <c r="T3122" s="11">
        <f t="shared" si="243"/>
        <v>42495.900416666671</v>
      </c>
      <c r="U3122">
        <f t="shared" si="244"/>
        <v>60</v>
      </c>
      <c r="W3122" s="20">
        <v>10</v>
      </c>
      <c r="X3122" s="18">
        <v>128</v>
      </c>
      <c r="Y3122" s="5">
        <v>9.8461538461538464E-5</v>
      </c>
    </row>
    <row r="3123" spans="1:25" ht="28.5" hidden="1" x14ac:dyDescent="0.4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20">
        <v>1</v>
      </c>
      <c r="M3123" t="b">
        <v>0</v>
      </c>
      <c r="N3123" t="s">
        <v>8303</v>
      </c>
      <c r="O3123" s="5">
        <f t="shared" si="240"/>
        <v>6.6666666666666671E-3</v>
      </c>
      <c r="P3123" s="18">
        <f t="shared" si="241"/>
        <v>10</v>
      </c>
      <c r="Q3123" t="s">
        <v>8318</v>
      </c>
      <c r="R3123" t="s">
        <v>8358</v>
      </c>
      <c r="S3123" s="10">
        <f t="shared" si="242"/>
        <v>41848.679803240739</v>
      </c>
      <c r="T3123" s="11">
        <f t="shared" si="243"/>
        <v>41908.679803240739</v>
      </c>
      <c r="U3123">
        <f t="shared" si="244"/>
        <v>60</v>
      </c>
      <c r="W3123" s="20">
        <v>1</v>
      </c>
      <c r="X3123" s="18">
        <v>10</v>
      </c>
      <c r="Y3123" s="5">
        <v>6.6666666666666671E-3</v>
      </c>
    </row>
    <row r="3124" spans="1:25" x14ac:dyDescent="0.4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20">
        <v>2</v>
      </c>
      <c r="M3124" t="b">
        <v>0</v>
      </c>
      <c r="N3124" t="s">
        <v>8303</v>
      </c>
      <c r="O3124" s="5">
        <f t="shared" si="240"/>
        <v>0.58291457286432158</v>
      </c>
      <c r="P3124" s="18">
        <f t="shared" si="241"/>
        <v>58</v>
      </c>
      <c r="Q3124" t="s">
        <v>8318</v>
      </c>
      <c r="R3124" t="s">
        <v>8358</v>
      </c>
      <c r="S3124" s="10">
        <f t="shared" si="242"/>
        <v>42678.932083333333</v>
      </c>
      <c r="T3124" s="11">
        <f t="shared" si="243"/>
        <v>42683.973750000005</v>
      </c>
      <c r="U3124">
        <f t="shared" si="244"/>
        <v>5</v>
      </c>
      <c r="W3124" s="20">
        <v>2</v>
      </c>
      <c r="X3124" s="18">
        <v>116</v>
      </c>
      <c r="Y3124" s="5">
        <v>0.58291457286432158</v>
      </c>
    </row>
    <row r="3125" spans="1:25" ht="42.75" x14ac:dyDescent="0.4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20">
        <v>348</v>
      </c>
      <c r="M3125" t="b">
        <v>0</v>
      </c>
      <c r="N3125" t="s">
        <v>8303</v>
      </c>
      <c r="O3125" s="5">
        <f t="shared" si="240"/>
        <v>0.68153600000000003</v>
      </c>
      <c r="P3125" s="18">
        <f t="shared" si="241"/>
        <v>244.80459770114942</v>
      </c>
      <c r="Q3125" t="s">
        <v>8318</v>
      </c>
      <c r="R3125" t="s">
        <v>8358</v>
      </c>
      <c r="S3125" s="10">
        <f t="shared" si="242"/>
        <v>42530.993032407408</v>
      </c>
      <c r="T3125" s="11">
        <f t="shared" si="243"/>
        <v>42560.993032407408</v>
      </c>
      <c r="U3125">
        <f t="shared" si="244"/>
        <v>30</v>
      </c>
      <c r="W3125" s="20">
        <v>348</v>
      </c>
      <c r="X3125" s="18">
        <v>85192</v>
      </c>
      <c r="Y3125" s="5">
        <v>0.68153600000000003</v>
      </c>
    </row>
    <row r="3126" spans="1:25" ht="42.75" hidden="1" x14ac:dyDescent="0.4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20">
        <v>4</v>
      </c>
      <c r="M3126" t="b">
        <v>0</v>
      </c>
      <c r="N3126" t="s">
        <v>8303</v>
      </c>
      <c r="O3126" s="5">
        <f t="shared" si="240"/>
        <v>3.2499999999999997E-5</v>
      </c>
      <c r="P3126" s="18">
        <f t="shared" si="241"/>
        <v>6.5</v>
      </c>
      <c r="Q3126" t="s">
        <v>8318</v>
      </c>
      <c r="R3126" t="s">
        <v>8358</v>
      </c>
      <c r="S3126" s="10">
        <f t="shared" si="242"/>
        <v>41977.780104166668</v>
      </c>
      <c r="T3126" s="11">
        <f t="shared" si="243"/>
        <v>42037.780104166668</v>
      </c>
      <c r="U3126">
        <f t="shared" si="244"/>
        <v>60</v>
      </c>
      <c r="W3126" s="20">
        <v>4</v>
      </c>
      <c r="X3126" s="18">
        <v>26</v>
      </c>
      <c r="Y3126" s="5">
        <v>3.2499999999999997E-5</v>
      </c>
    </row>
    <row r="3127" spans="1:25" hidden="1" x14ac:dyDescent="0.4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20">
        <v>0</v>
      </c>
      <c r="M3127" t="b">
        <v>0</v>
      </c>
      <c r="N3127" t="s">
        <v>8303</v>
      </c>
      <c r="O3127" s="5">
        <f t="shared" si="240"/>
        <v>0</v>
      </c>
      <c r="P3127" s="18" t="e">
        <f t="shared" si="241"/>
        <v>#DIV/0!</v>
      </c>
      <c r="Q3127" t="s">
        <v>8318</v>
      </c>
      <c r="R3127" t="s">
        <v>8358</v>
      </c>
      <c r="S3127" s="10">
        <f t="shared" si="242"/>
        <v>42346.20685185185</v>
      </c>
      <c r="T3127" s="11">
        <f t="shared" si="243"/>
        <v>42376.20685185185</v>
      </c>
      <c r="U3127">
        <f t="shared" si="244"/>
        <v>30</v>
      </c>
      <c r="W3127" s="20">
        <v>0</v>
      </c>
      <c r="X3127" s="18">
        <v>0</v>
      </c>
      <c r="Y3127" s="5">
        <v>0</v>
      </c>
    </row>
    <row r="3128" spans="1:25" ht="71.25" x14ac:dyDescent="0.4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20">
        <v>17</v>
      </c>
      <c r="M3128" t="b">
        <v>0</v>
      </c>
      <c r="N3128" t="s">
        <v>8303</v>
      </c>
      <c r="O3128" s="5">
        <f t="shared" si="240"/>
        <v>4.1599999999999998E-2</v>
      </c>
      <c r="P3128" s="18">
        <f t="shared" si="241"/>
        <v>61.176470588235297</v>
      </c>
      <c r="Q3128" t="s">
        <v>8318</v>
      </c>
      <c r="R3128" t="s">
        <v>8358</v>
      </c>
      <c r="S3128" s="10">
        <f t="shared" si="242"/>
        <v>42427.01807870371</v>
      </c>
      <c r="T3128" s="11">
        <f t="shared" si="243"/>
        <v>42456.976412037038</v>
      </c>
      <c r="U3128">
        <f t="shared" si="244"/>
        <v>29</v>
      </c>
      <c r="W3128" s="20">
        <v>17</v>
      </c>
      <c r="X3128" s="18">
        <v>1040</v>
      </c>
      <c r="Y3128" s="5">
        <v>4.1599999999999998E-2</v>
      </c>
    </row>
    <row r="3129" spans="1:25" ht="42.75" hidden="1" x14ac:dyDescent="0.4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20">
        <v>0</v>
      </c>
      <c r="M3129" t="b">
        <v>0</v>
      </c>
      <c r="N3129" t="s">
        <v>8303</v>
      </c>
      <c r="O3129" s="5">
        <f t="shared" si="240"/>
        <v>0</v>
      </c>
      <c r="P3129" s="18" t="e">
        <f t="shared" si="241"/>
        <v>#DIV/0!</v>
      </c>
      <c r="Q3129" t="s">
        <v>8318</v>
      </c>
      <c r="R3129" t="s">
        <v>8358</v>
      </c>
      <c r="S3129" s="10">
        <f t="shared" si="242"/>
        <v>42034.856817129628</v>
      </c>
      <c r="T3129" s="11">
        <f t="shared" si="243"/>
        <v>42064.856817129628</v>
      </c>
      <c r="U3129">
        <f t="shared" si="244"/>
        <v>30</v>
      </c>
      <c r="W3129" s="20">
        <v>0</v>
      </c>
      <c r="X3129" s="18">
        <v>0</v>
      </c>
      <c r="Y3129" s="5">
        <v>0</v>
      </c>
    </row>
    <row r="3130" spans="1:25" ht="42.75" x14ac:dyDescent="0.45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20">
        <v>117</v>
      </c>
      <c r="M3130" t="b">
        <v>0</v>
      </c>
      <c r="N3130" t="s">
        <v>8271</v>
      </c>
      <c r="O3130" s="5">
        <f t="shared" si="240"/>
        <v>1.0860666666666667</v>
      </c>
      <c r="P3130" s="18">
        <f t="shared" si="241"/>
        <v>139.23931623931625</v>
      </c>
      <c r="Q3130" t="s">
        <v>8318</v>
      </c>
      <c r="R3130" t="s">
        <v>8319</v>
      </c>
      <c r="S3130" s="10">
        <f t="shared" si="242"/>
        <v>42780.825706018513</v>
      </c>
      <c r="T3130" s="11">
        <f t="shared" si="243"/>
        <v>42810.784039351856</v>
      </c>
      <c r="U3130">
        <f t="shared" si="244"/>
        <v>30</v>
      </c>
      <c r="W3130" s="20">
        <v>117</v>
      </c>
      <c r="X3130" s="18">
        <v>16291</v>
      </c>
      <c r="Y3130" s="5">
        <v>1.0860666666666667</v>
      </c>
    </row>
    <row r="3131" spans="1:25" ht="42.75" hidden="1" x14ac:dyDescent="0.45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20">
        <v>1</v>
      </c>
      <c r="M3131" t="b">
        <v>0</v>
      </c>
      <c r="N3131" t="s">
        <v>8271</v>
      </c>
      <c r="O3131" s="5">
        <f t="shared" si="240"/>
        <v>8.0000000000000002E-3</v>
      </c>
      <c r="P3131" s="18">
        <f t="shared" si="241"/>
        <v>10</v>
      </c>
      <c r="Q3131" t="s">
        <v>8318</v>
      </c>
      <c r="R3131" t="s">
        <v>8319</v>
      </c>
      <c r="S3131" s="10">
        <f t="shared" si="242"/>
        <v>42803.842812499999</v>
      </c>
      <c r="T3131" s="11">
        <f t="shared" si="243"/>
        <v>42843.801145833335</v>
      </c>
      <c r="U3131">
        <f t="shared" si="244"/>
        <v>40</v>
      </c>
      <c r="W3131" s="20">
        <v>1</v>
      </c>
      <c r="X3131" s="18">
        <v>10</v>
      </c>
      <c r="Y3131" s="5">
        <v>8.0000000000000002E-3</v>
      </c>
    </row>
    <row r="3132" spans="1:25" ht="42.75" x14ac:dyDescent="0.45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20">
        <v>4</v>
      </c>
      <c r="M3132" t="b">
        <v>0</v>
      </c>
      <c r="N3132" t="s">
        <v>8271</v>
      </c>
      <c r="O3132" s="5">
        <f t="shared" si="240"/>
        <v>3.7499999999999999E-2</v>
      </c>
      <c r="P3132" s="18">
        <f t="shared" si="241"/>
        <v>93.75</v>
      </c>
      <c r="Q3132" t="s">
        <v>8318</v>
      </c>
      <c r="R3132" t="s">
        <v>8319</v>
      </c>
      <c r="S3132" s="10">
        <f t="shared" si="242"/>
        <v>42808.640231481477</v>
      </c>
      <c r="T3132" s="11">
        <f t="shared" si="243"/>
        <v>42839.207638888889</v>
      </c>
      <c r="U3132">
        <f t="shared" si="244"/>
        <v>31</v>
      </c>
      <c r="W3132" s="20">
        <v>4</v>
      </c>
      <c r="X3132" s="18">
        <v>375</v>
      </c>
      <c r="Y3132" s="5">
        <v>3.7499999999999999E-2</v>
      </c>
    </row>
    <row r="3133" spans="1:25" ht="28.5" x14ac:dyDescent="0.45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20">
        <v>12</v>
      </c>
      <c r="M3133" t="b">
        <v>0</v>
      </c>
      <c r="N3133" t="s">
        <v>8271</v>
      </c>
      <c r="O3133" s="5">
        <f t="shared" si="240"/>
        <v>0.15731707317073171</v>
      </c>
      <c r="P3133" s="18">
        <f t="shared" si="241"/>
        <v>53.75</v>
      </c>
      <c r="Q3133" t="s">
        <v>8318</v>
      </c>
      <c r="R3133" t="s">
        <v>8319</v>
      </c>
      <c r="S3133" s="10">
        <f t="shared" si="242"/>
        <v>42803.579224537039</v>
      </c>
      <c r="T3133" s="11">
        <f t="shared" si="243"/>
        <v>42833.537557870368</v>
      </c>
      <c r="U3133">
        <f t="shared" si="244"/>
        <v>30</v>
      </c>
      <c r="W3133" s="20">
        <v>12</v>
      </c>
      <c r="X3133" s="18">
        <v>645</v>
      </c>
      <c r="Y3133" s="5">
        <v>0.15731707317073171</v>
      </c>
    </row>
    <row r="3134" spans="1:25" ht="28.5" hidden="1" x14ac:dyDescent="0.45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20">
        <v>1</v>
      </c>
      <c r="M3134" t="b">
        <v>0</v>
      </c>
      <c r="N3134" t="s">
        <v>8271</v>
      </c>
      <c r="O3134" s="5">
        <f t="shared" si="240"/>
        <v>3.3333333333333332E-4</v>
      </c>
      <c r="P3134" s="18">
        <f t="shared" si="241"/>
        <v>10</v>
      </c>
      <c r="Q3134" t="s">
        <v>8318</v>
      </c>
      <c r="R3134" t="s">
        <v>8319</v>
      </c>
      <c r="S3134" s="10">
        <f t="shared" si="242"/>
        <v>42786.350231481483</v>
      </c>
      <c r="T3134" s="11">
        <f t="shared" si="243"/>
        <v>42846.308564814812</v>
      </c>
      <c r="U3134">
        <f t="shared" si="244"/>
        <v>60</v>
      </c>
      <c r="W3134" s="20">
        <v>1</v>
      </c>
      <c r="X3134" s="18">
        <v>10</v>
      </c>
      <c r="Y3134" s="5">
        <v>3.3333333333333332E-4</v>
      </c>
    </row>
    <row r="3135" spans="1:25" ht="42.75" x14ac:dyDescent="0.4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20">
        <v>16</v>
      </c>
      <c r="M3135" t="b">
        <v>0</v>
      </c>
      <c r="N3135" t="s">
        <v>8271</v>
      </c>
      <c r="O3135" s="5">
        <f t="shared" si="240"/>
        <v>1.08</v>
      </c>
      <c r="P3135" s="18">
        <f t="shared" si="241"/>
        <v>33.75</v>
      </c>
      <c r="Q3135" t="s">
        <v>8318</v>
      </c>
      <c r="R3135" t="s">
        <v>8319</v>
      </c>
      <c r="S3135" s="10">
        <f t="shared" si="242"/>
        <v>42788.565208333333</v>
      </c>
      <c r="T3135" s="11">
        <f t="shared" si="243"/>
        <v>42818.523541666669</v>
      </c>
      <c r="U3135">
        <f t="shared" si="244"/>
        <v>30</v>
      </c>
      <c r="W3135" s="20">
        <v>16</v>
      </c>
      <c r="X3135" s="18">
        <v>540</v>
      </c>
      <c r="Y3135" s="5">
        <v>1.08</v>
      </c>
    </row>
    <row r="3136" spans="1:25" ht="42.75" x14ac:dyDescent="0.4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20">
        <v>12</v>
      </c>
      <c r="M3136" t="b">
        <v>0</v>
      </c>
      <c r="N3136" t="s">
        <v>8271</v>
      </c>
      <c r="O3136" s="5">
        <f t="shared" si="240"/>
        <v>0.22500000000000001</v>
      </c>
      <c r="P3136" s="18">
        <f t="shared" si="241"/>
        <v>18.75</v>
      </c>
      <c r="Q3136" t="s">
        <v>8318</v>
      </c>
      <c r="R3136" t="s">
        <v>8319</v>
      </c>
      <c r="S3136" s="10">
        <f t="shared" si="242"/>
        <v>42800.720127314817</v>
      </c>
      <c r="T3136" s="11">
        <f t="shared" si="243"/>
        <v>42821.678460648152</v>
      </c>
      <c r="U3136">
        <f t="shared" si="244"/>
        <v>21</v>
      </c>
      <c r="W3136" s="20">
        <v>12</v>
      </c>
      <c r="X3136" s="18">
        <v>225</v>
      </c>
      <c r="Y3136" s="5">
        <v>0.22500000000000001</v>
      </c>
    </row>
    <row r="3137" spans="1:25" ht="42.75" x14ac:dyDescent="0.45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20">
        <v>7</v>
      </c>
      <c r="M3137" t="b">
        <v>0</v>
      </c>
      <c r="N3137" t="s">
        <v>8271</v>
      </c>
      <c r="O3137" s="5">
        <f t="shared" si="240"/>
        <v>0.20849420849420849</v>
      </c>
      <c r="P3137" s="18">
        <f t="shared" si="241"/>
        <v>23.142857142857142</v>
      </c>
      <c r="Q3137" t="s">
        <v>8318</v>
      </c>
      <c r="R3137" t="s">
        <v>8319</v>
      </c>
      <c r="S3137" s="10">
        <f t="shared" si="242"/>
        <v>42807.151863425926</v>
      </c>
      <c r="T3137" s="11">
        <f t="shared" si="243"/>
        <v>42829.151863425926</v>
      </c>
      <c r="U3137">
        <f t="shared" si="244"/>
        <v>22</v>
      </c>
      <c r="W3137" s="20">
        <v>7</v>
      </c>
      <c r="X3137" s="18">
        <v>162</v>
      </c>
      <c r="Y3137" s="5">
        <v>0.20849420849420849</v>
      </c>
    </row>
    <row r="3138" spans="1:25" ht="42.75" x14ac:dyDescent="0.4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20">
        <v>22</v>
      </c>
      <c r="M3138" t="b">
        <v>0</v>
      </c>
      <c r="N3138" t="s">
        <v>8271</v>
      </c>
      <c r="O3138" s="5">
        <f t="shared" si="240"/>
        <v>1.278</v>
      </c>
      <c r="P3138" s="18">
        <f t="shared" si="241"/>
        <v>29.045454545454547</v>
      </c>
      <c r="Q3138" t="s">
        <v>8318</v>
      </c>
      <c r="R3138" t="s">
        <v>8319</v>
      </c>
      <c r="S3138" s="10">
        <f t="shared" si="242"/>
        <v>42789.462430555555</v>
      </c>
      <c r="T3138" s="11">
        <f t="shared" si="243"/>
        <v>42825.957638888889</v>
      </c>
      <c r="U3138">
        <f t="shared" si="244"/>
        <v>36</v>
      </c>
      <c r="W3138" s="20">
        <v>22</v>
      </c>
      <c r="X3138" s="18">
        <v>639</v>
      </c>
      <c r="Y3138" s="5">
        <v>1.278</v>
      </c>
    </row>
    <row r="3139" spans="1:25" ht="28.5" x14ac:dyDescent="0.45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20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18">
        <f t="shared" ref="P3139:P3202" si="246">E3139/L3139</f>
        <v>50</v>
      </c>
      <c r="Q3139" t="s">
        <v>8318</v>
      </c>
      <c r="R3139" t="s">
        <v>8319</v>
      </c>
      <c r="S3139" s="10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_xlfn.DAYS(T3139,S3139)</f>
        <v>51</v>
      </c>
      <c r="W3139" s="20">
        <v>1</v>
      </c>
      <c r="X3139" s="18">
        <v>50</v>
      </c>
      <c r="Y3139" s="5">
        <v>3.3333333333333333E-2</v>
      </c>
    </row>
    <row r="3140" spans="1:25" ht="57" hidden="1" x14ac:dyDescent="0.4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20">
        <v>0</v>
      </c>
      <c r="M3140" t="b">
        <v>0</v>
      </c>
      <c r="N3140" t="s">
        <v>8271</v>
      </c>
      <c r="O3140" s="5">
        <f t="shared" si="245"/>
        <v>0</v>
      </c>
      <c r="P3140" s="18" t="e">
        <f t="shared" si="246"/>
        <v>#DIV/0!</v>
      </c>
      <c r="Q3140" t="s">
        <v>8318</v>
      </c>
      <c r="R3140" t="s">
        <v>8319</v>
      </c>
      <c r="S3140" s="10">
        <f t="shared" si="247"/>
        <v>42809.645914351851</v>
      </c>
      <c r="T3140" s="11">
        <f t="shared" si="248"/>
        <v>42828.645914351851</v>
      </c>
      <c r="U3140">
        <f t="shared" si="249"/>
        <v>19</v>
      </c>
      <c r="W3140" s="20">
        <v>0</v>
      </c>
      <c r="X3140" s="18">
        <v>0</v>
      </c>
      <c r="Y3140" s="5">
        <v>0</v>
      </c>
    </row>
    <row r="3141" spans="1:25" ht="42.75" x14ac:dyDescent="0.45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20">
        <v>6</v>
      </c>
      <c r="M3141" t="b">
        <v>0</v>
      </c>
      <c r="N3141" t="s">
        <v>8271</v>
      </c>
      <c r="O3141" s="5">
        <f t="shared" si="245"/>
        <v>5.3999999999999999E-2</v>
      </c>
      <c r="P3141" s="18">
        <f t="shared" si="246"/>
        <v>450</v>
      </c>
      <c r="Q3141" t="s">
        <v>8318</v>
      </c>
      <c r="R3141" t="s">
        <v>8319</v>
      </c>
      <c r="S3141" s="10">
        <f t="shared" si="247"/>
        <v>42785.270370370374</v>
      </c>
      <c r="T3141" s="11">
        <f t="shared" si="248"/>
        <v>42819.189583333333</v>
      </c>
      <c r="U3141">
        <f t="shared" si="249"/>
        <v>34</v>
      </c>
      <c r="W3141" s="20">
        <v>6</v>
      </c>
      <c r="X3141" s="18">
        <v>2700</v>
      </c>
      <c r="Y3141" s="5">
        <v>5.3999999999999999E-2</v>
      </c>
    </row>
    <row r="3142" spans="1:25" ht="42.75" hidden="1" x14ac:dyDescent="0.45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20">
        <v>4</v>
      </c>
      <c r="M3142" t="b">
        <v>0</v>
      </c>
      <c r="N3142" t="s">
        <v>8271</v>
      </c>
      <c r="O3142" s="5">
        <f t="shared" si="245"/>
        <v>9.5999999999999992E-3</v>
      </c>
      <c r="P3142" s="18">
        <f t="shared" si="246"/>
        <v>24</v>
      </c>
      <c r="Q3142" t="s">
        <v>8318</v>
      </c>
      <c r="R3142" t="s">
        <v>8319</v>
      </c>
      <c r="S3142" s="10">
        <f t="shared" si="247"/>
        <v>42802.718784722223</v>
      </c>
      <c r="T3142" s="11">
        <f t="shared" si="248"/>
        <v>42832.677118055552</v>
      </c>
      <c r="U3142">
        <f t="shared" si="249"/>
        <v>30</v>
      </c>
      <c r="W3142" s="20">
        <v>4</v>
      </c>
      <c r="X3142" s="18">
        <v>96</v>
      </c>
      <c r="Y3142" s="5">
        <v>9.5999999999999992E-3</v>
      </c>
    </row>
    <row r="3143" spans="1:25" ht="57" x14ac:dyDescent="0.45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20">
        <v>8</v>
      </c>
      <c r="M3143" t="b">
        <v>0</v>
      </c>
      <c r="N3143" t="s">
        <v>8271</v>
      </c>
      <c r="O3143" s="5">
        <f t="shared" si="245"/>
        <v>0.51600000000000001</v>
      </c>
      <c r="P3143" s="18">
        <f t="shared" si="246"/>
        <v>32.25</v>
      </c>
      <c r="Q3143" t="s">
        <v>8318</v>
      </c>
      <c r="R3143" t="s">
        <v>8319</v>
      </c>
      <c r="S3143" s="10">
        <f t="shared" si="247"/>
        <v>42800.753333333334</v>
      </c>
      <c r="T3143" s="11">
        <f t="shared" si="248"/>
        <v>42841.833333333328</v>
      </c>
      <c r="U3143">
        <f t="shared" si="249"/>
        <v>41</v>
      </c>
      <c r="W3143" s="20">
        <v>8</v>
      </c>
      <c r="X3143" s="18">
        <v>258</v>
      </c>
      <c r="Y3143" s="5">
        <v>0.51600000000000001</v>
      </c>
    </row>
    <row r="3144" spans="1:25" ht="42.75" x14ac:dyDescent="0.4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20">
        <v>3</v>
      </c>
      <c r="M3144" t="b">
        <v>0</v>
      </c>
      <c r="N3144" t="s">
        <v>8271</v>
      </c>
      <c r="O3144" s="5">
        <f t="shared" si="245"/>
        <v>1.6363636363636365E-2</v>
      </c>
      <c r="P3144" s="18">
        <f t="shared" si="246"/>
        <v>15</v>
      </c>
      <c r="Q3144" t="s">
        <v>8318</v>
      </c>
      <c r="R3144" t="s">
        <v>8319</v>
      </c>
      <c r="S3144" s="10">
        <f t="shared" si="247"/>
        <v>42783.513182870374</v>
      </c>
      <c r="T3144" s="11">
        <f t="shared" si="248"/>
        <v>42813.471516203703</v>
      </c>
      <c r="U3144">
        <f t="shared" si="249"/>
        <v>30</v>
      </c>
      <c r="W3144" s="20">
        <v>3</v>
      </c>
      <c r="X3144" s="18">
        <v>45</v>
      </c>
      <c r="Y3144" s="5">
        <v>1.6363636363636365E-2</v>
      </c>
    </row>
    <row r="3145" spans="1:25" ht="57" hidden="1" x14ac:dyDescent="0.4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20">
        <v>0</v>
      </c>
      <c r="M3145" t="b">
        <v>0</v>
      </c>
      <c r="N3145" t="s">
        <v>8271</v>
      </c>
      <c r="O3145" s="5">
        <f t="shared" si="245"/>
        <v>0</v>
      </c>
      <c r="P3145" s="18" t="e">
        <f t="shared" si="246"/>
        <v>#DIV/0!</v>
      </c>
      <c r="Q3145" t="s">
        <v>8318</v>
      </c>
      <c r="R3145" t="s">
        <v>8319</v>
      </c>
      <c r="S3145" s="10">
        <f t="shared" si="247"/>
        <v>42808.358287037037</v>
      </c>
      <c r="T3145" s="11">
        <f t="shared" si="248"/>
        <v>42834.358287037037</v>
      </c>
      <c r="U3145">
        <f t="shared" si="249"/>
        <v>26</v>
      </c>
      <c r="W3145" s="20">
        <v>0</v>
      </c>
      <c r="X3145" s="18">
        <v>0</v>
      </c>
      <c r="Y3145" s="5">
        <v>0</v>
      </c>
    </row>
    <row r="3146" spans="1:25" ht="57" x14ac:dyDescent="0.45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20">
        <v>30</v>
      </c>
      <c r="M3146" t="b">
        <v>0</v>
      </c>
      <c r="N3146" t="s">
        <v>8271</v>
      </c>
      <c r="O3146" s="5">
        <f t="shared" si="245"/>
        <v>0.754</v>
      </c>
      <c r="P3146" s="18">
        <f t="shared" si="246"/>
        <v>251.33333333333334</v>
      </c>
      <c r="Q3146" t="s">
        <v>8318</v>
      </c>
      <c r="R3146" t="s">
        <v>8319</v>
      </c>
      <c r="S3146" s="10">
        <f t="shared" si="247"/>
        <v>42796.538275462968</v>
      </c>
      <c r="T3146" s="11">
        <f t="shared" si="248"/>
        <v>42813.25</v>
      </c>
      <c r="U3146">
        <f t="shared" si="249"/>
        <v>17</v>
      </c>
      <c r="W3146" s="20">
        <v>30</v>
      </c>
      <c r="X3146" s="18">
        <v>7540</v>
      </c>
      <c r="Y3146" s="5">
        <v>0.754</v>
      </c>
    </row>
    <row r="3147" spans="1:25" ht="42.75" hidden="1" x14ac:dyDescent="0.45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20">
        <v>0</v>
      </c>
      <c r="M3147" t="b">
        <v>0</v>
      </c>
      <c r="N3147" t="s">
        <v>8271</v>
      </c>
      <c r="O3147" s="5">
        <f t="shared" si="245"/>
        <v>0</v>
      </c>
      <c r="P3147" s="18" t="e">
        <f t="shared" si="246"/>
        <v>#DIV/0!</v>
      </c>
      <c r="Q3147" t="s">
        <v>8318</v>
      </c>
      <c r="R3147" t="s">
        <v>8319</v>
      </c>
      <c r="S3147" s="10">
        <f t="shared" si="247"/>
        <v>42762.040902777779</v>
      </c>
      <c r="T3147" s="11">
        <f t="shared" si="248"/>
        <v>42821.999236111107</v>
      </c>
      <c r="U3147">
        <f t="shared" si="249"/>
        <v>59</v>
      </c>
      <c r="W3147" s="20">
        <v>0</v>
      </c>
      <c r="X3147" s="18">
        <v>0</v>
      </c>
      <c r="Y3147" s="5">
        <v>0</v>
      </c>
    </row>
    <row r="3148" spans="1:25" ht="28.5" x14ac:dyDescent="0.45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20">
        <v>12</v>
      </c>
      <c r="M3148" t="b">
        <v>0</v>
      </c>
      <c r="N3148" t="s">
        <v>8271</v>
      </c>
      <c r="O3148" s="5">
        <f t="shared" si="245"/>
        <v>0.105</v>
      </c>
      <c r="P3148" s="18">
        <f t="shared" si="246"/>
        <v>437.5</v>
      </c>
      <c r="Q3148" t="s">
        <v>8318</v>
      </c>
      <c r="R3148" t="s">
        <v>8319</v>
      </c>
      <c r="S3148" s="10">
        <f t="shared" si="247"/>
        <v>42796.682476851856</v>
      </c>
      <c r="T3148" s="11">
        <f t="shared" si="248"/>
        <v>42841.640810185185</v>
      </c>
      <c r="U3148">
        <f t="shared" si="249"/>
        <v>45</v>
      </c>
      <c r="W3148" s="20">
        <v>12</v>
      </c>
      <c r="X3148" s="18">
        <v>5250</v>
      </c>
      <c r="Y3148" s="5">
        <v>0.105</v>
      </c>
    </row>
    <row r="3149" spans="1:25" ht="42.75" x14ac:dyDescent="0.4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20">
        <v>213</v>
      </c>
      <c r="M3149" t="b">
        <v>1</v>
      </c>
      <c r="N3149" t="s">
        <v>8271</v>
      </c>
      <c r="O3149" s="5">
        <f t="shared" si="245"/>
        <v>1.1752499999999999</v>
      </c>
      <c r="P3149" s="18">
        <f t="shared" si="246"/>
        <v>110.35211267605634</v>
      </c>
      <c r="Q3149" t="s">
        <v>8318</v>
      </c>
      <c r="R3149" t="s">
        <v>8319</v>
      </c>
      <c r="S3149" s="10">
        <f t="shared" si="247"/>
        <v>41909.969386574077</v>
      </c>
      <c r="T3149" s="11">
        <f t="shared" si="248"/>
        <v>41950.011053240742</v>
      </c>
      <c r="U3149">
        <f t="shared" si="249"/>
        <v>41</v>
      </c>
      <c r="W3149" s="20">
        <v>213</v>
      </c>
      <c r="X3149" s="18">
        <v>23505</v>
      </c>
      <c r="Y3149" s="5">
        <v>1.1752499999999999</v>
      </c>
    </row>
    <row r="3150" spans="1:25" ht="28.5" x14ac:dyDescent="0.4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20">
        <v>57</v>
      </c>
      <c r="M3150" t="b">
        <v>1</v>
      </c>
      <c r="N3150" t="s">
        <v>8271</v>
      </c>
      <c r="O3150" s="5">
        <f t="shared" si="245"/>
        <v>1.3116666666666668</v>
      </c>
      <c r="P3150" s="18">
        <f t="shared" si="246"/>
        <v>41.421052631578945</v>
      </c>
      <c r="Q3150" t="s">
        <v>8318</v>
      </c>
      <c r="R3150" t="s">
        <v>8319</v>
      </c>
      <c r="S3150" s="10">
        <f t="shared" si="247"/>
        <v>41891.665324074071</v>
      </c>
      <c r="T3150" s="11">
        <f t="shared" si="248"/>
        <v>41913.166666666664</v>
      </c>
      <c r="U3150">
        <f t="shared" si="249"/>
        <v>22</v>
      </c>
      <c r="W3150" s="20">
        <v>57</v>
      </c>
      <c r="X3150" s="18">
        <v>2361</v>
      </c>
      <c r="Y3150" s="5">
        <v>1.3116666666666668</v>
      </c>
    </row>
    <row r="3151" spans="1:25" ht="42.75" x14ac:dyDescent="0.4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20">
        <v>25</v>
      </c>
      <c r="M3151" t="b">
        <v>1</v>
      </c>
      <c r="N3151" t="s">
        <v>8271</v>
      </c>
      <c r="O3151" s="5">
        <f t="shared" si="245"/>
        <v>1.04</v>
      </c>
      <c r="P3151" s="18">
        <f t="shared" si="246"/>
        <v>52</v>
      </c>
      <c r="Q3151" t="s">
        <v>8318</v>
      </c>
      <c r="R3151" t="s">
        <v>8319</v>
      </c>
      <c r="S3151" s="10">
        <f t="shared" si="247"/>
        <v>41226.017361111109</v>
      </c>
      <c r="T3151" s="11">
        <f t="shared" si="248"/>
        <v>41250.083333333336</v>
      </c>
      <c r="U3151">
        <f t="shared" si="249"/>
        <v>24</v>
      </c>
      <c r="W3151" s="20">
        <v>25</v>
      </c>
      <c r="X3151" s="18">
        <v>1300</v>
      </c>
      <c r="Y3151" s="5">
        <v>1.04</v>
      </c>
    </row>
    <row r="3152" spans="1:25" ht="57" x14ac:dyDescent="0.4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20">
        <v>104</v>
      </c>
      <c r="M3152" t="b">
        <v>1</v>
      </c>
      <c r="N3152" t="s">
        <v>8271</v>
      </c>
      <c r="O3152" s="5">
        <f t="shared" si="245"/>
        <v>1.01</v>
      </c>
      <c r="P3152" s="18">
        <f t="shared" si="246"/>
        <v>33.990384615384613</v>
      </c>
      <c r="Q3152" t="s">
        <v>8318</v>
      </c>
      <c r="R3152" t="s">
        <v>8319</v>
      </c>
      <c r="S3152" s="10">
        <f t="shared" si="247"/>
        <v>40478.263923611114</v>
      </c>
      <c r="T3152" s="11">
        <f t="shared" si="248"/>
        <v>40568.166666666664</v>
      </c>
      <c r="U3152">
        <f t="shared" si="249"/>
        <v>90</v>
      </c>
      <c r="W3152" s="20">
        <v>104</v>
      </c>
      <c r="X3152" s="18">
        <v>3535</v>
      </c>
      <c r="Y3152" s="5">
        <v>1.01</v>
      </c>
    </row>
    <row r="3153" spans="1:25" ht="42.75" x14ac:dyDescent="0.4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20">
        <v>34</v>
      </c>
      <c r="M3153" t="b">
        <v>1</v>
      </c>
      <c r="N3153" t="s">
        <v>8271</v>
      </c>
      <c r="O3153" s="5">
        <f t="shared" si="245"/>
        <v>1.004</v>
      </c>
      <c r="P3153" s="18">
        <f t="shared" si="246"/>
        <v>103.35294117647059</v>
      </c>
      <c r="Q3153" t="s">
        <v>8318</v>
      </c>
      <c r="R3153" t="s">
        <v>8319</v>
      </c>
      <c r="S3153" s="10">
        <f t="shared" si="247"/>
        <v>41862.83997685185</v>
      </c>
      <c r="T3153" s="11">
        <f t="shared" si="248"/>
        <v>41892.83997685185</v>
      </c>
      <c r="U3153">
        <f t="shared" si="249"/>
        <v>30</v>
      </c>
      <c r="W3153" s="20">
        <v>34</v>
      </c>
      <c r="X3153" s="18">
        <v>3514</v>
      </c>
      <c r="Y3153" s="5">
        <v>1.004</v>
      </c>
    </row>
    <row r="3154" spans="1:25" ht="42.75" x14ac:dyDescent="0.4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20">
        <v>67</v>
      </c>
      <c r="M3154" t="b">
        <v>1</v>
      </c>
      <c r="N3154" t="s">
        <v>8271</v>
      </c>
      <c r="O3154" s="5">
        <f t="shared" si="245"/>
        <v>1.0595454545454546</v>
      </c>
      <c r="P3154" s="18">
        <f t="shared" si="246"/>
        <v>34.791044776119406</v>
      </c>
      <c r="Q3154" t="s">
        <v>8318</v>
      </c>
      <c r="R3154" t="s">
        <v>8319</v>
      </c>
      <c r="S3154" s="10">
        <f t="shared" si="247"/>
        <v>41550.867673611108</v>
      </c>
      <c r="T3154" s="11">
        <f t="shared" si="248"/>
        <v>41580.867673611108</v>
      </c>
      <c r="U3154">
        <f t="shared" si="249"/>
        <v>30</v>
      </c>
      <c r="W3154" s="20">
        <v>67</v>
      </c>
      <c r="X3154" s="18">
        <v>2331</v>
      </c>
      <c r="Y3154" s="5">
        <v>1.0595454545454546</v>
      </c>
    </row>
    <row r="3155" spans="1:25" ht="42.75" x14ac:dyDescent="0.4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20">
        <v>241</v>
      </c>
      <c r="M3155" t="b">
        <v>1</v>
      </c>
      <c r="N3155" t="s">
        <v>8271</v>
      </c>
      <c r="O3155" s="5">
        <f t="shared" si="245"/>
        <v>3.3558333333333334</v>
      </c>
      <c r="P3155" s="18">
        <f t="shared" si="246"/>
        <v>41.773858921161825</v>
      </c>
      <c r="Q3155" t="s">
        <v>8318</v>
      </c>
      <c r="R3155" t="s">
        <v>8319</v>
      </c>
      <c r="S3155" s="10">
        <f t="shared" si="247"/>
        <v>40633.154363425929</v>
      </c>
      <c r="T3155" s="11">
        <f t="shared" si="248"/>
        <v>40664.207638888889</v>
      </c>
      <c r="U3155">
        <f t="shared" si="249"/>
        <v>31</v>
      </c>
      <c r="W3155" s="20">
        <v>241</v>
      </c>
      <c r="X3155" s="18">
        <v>10067.5</v>
      </c>
      <c r="Y3155" s="5">
        <v>3.3558333333333334</v>
      </c>
    </row>
    <row r="3156" spans="1:25" ht="42.75" x14ac:dyDescent="0.4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20">
        <v>123</v>
      </c>
      <c r="M3156" t="b">
        <v>1</v>
      </c>
      <c r="N3156" t="s">
        <v>8271</v>
      </c>
      <c r="O3156" s="5">
        <f t="shared" si="245"/>
        <v>1.1292857142857142</v>
      </c>
      <c r="P3156" s="18">
        <f t="shared" si="246"/>
        <v>64.268292682926827</v>
      </c>
      <c r="Q3156" t="s">
        <v>8318</v>
      </c>
      <c r="R3156" t="s">
        <v>8319</v>
      </c>
      <c r="S3156" s="10">
        <f t="shared" si="247"/>
        <v>40970.875671296293</v>
      </c>
      <c r="T3156" s="11">
        <f t="shared" si="248"/>
        <v>41000.834004629629</v>
      </c>
      <c r="U3156">
        <f t="shared" si="249"/>
        <v>30</v>
      </c>
      <c r="W3156" s="20">
        <v>123</v>
      </c>
      <c r="X3156" s="18">
        <v>7905</v>
      </c>
      <c r="Y3156" s="5">
        <v>1.1292857142857142</v>
      </c>
    </row>
    <row r="3157" spans="1:25" ht="42.75" x14ac:dyDescent="0.4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20">
        <v>302</v>
      </c>
      <c r="M3157" t="b">
        <v>1</v>
      </c>
      <c r="N3157" t="s">
        <v>8271</v>
      </c>
      <c r="O3157" s="5">
        <f t="shared" si="245"/>
        <v>1.885046</v>
      </c>
      <c r="P3157" s="18">
        <f t="shared" si="246"/>
        <v>31.209370860927152</v>
      </c>
      <c r="Q3157" t="s">
        <v>8318</v>
      </c>
      <c r="R3157" t="s">
        <v>8319</v>
      </c>
      <c r="S3157" s="10">
        <f t="shared" si="247"/>
        <v>41233.499131944445</v>
      </c>
      <c r="T3157" s="11">
        <f t="shared" si="248"/>
        <v>41263.499131944445</v>
      </c>
      <c r="U3157">
        <f t="shared" si="249"/>
        <v>30</v>
      </c>
      <c r="W3157" s="20">
        <v>302</v>
      </c>
      <c r="X3157" s="18">
        <v>9425.23</v>
      </c>
      <c r="Y3157" s="5">
        <v>1.885046</v>
      </c>
    </row>
    <row r="3158" spans="1:25" ht="42.75" x14ac:dyDescent="0.4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20">
        <v>89</v>
      </c>
      <c r="M3158" t="b">
        <v>1</v>
      </c>
      <c r="N3158" t="s">
        <v>8271</v>
      </c>
      <c r="O3158" s="5">
        <f t="shared" si="245"/>
        <v>1.0181818181818181</v>
      </c>
      <c r="P3158" s="18">
        <f t="shared" si="246"/>
        <v>62.921348314606739</v>
      </c>
      <c r="Q3158" t="s">
        <v>8318</v>
      </c>
      <c r="R3158" t="s">
        <v>8319</v>
      </c>
      <c r="S3158" s="10">
        <f t="shared" si="247"/>
        <v>41026.953055555554</v>
      </c>
      <c r="T3158" s="11">
        <f t="shared" si="248"/>
        <v>41061.953055555554</v>
      </c>
      <c r="U3158">
        <f t="shared" si="249"/>
        <v>35</v>
      </c>
      <c r="W3158" s="20">
        <v>89</v>
      </c>
      <c r="X3158" s="18">
        <v>5600</v>
      </c>
      <c r="Y3158" s="5">
        <v>1.0181818181818181</v>
      </c>
    </row>
    <row r="3159" spans="1:25" ht="28.5" x14ac:dyDescent="0.4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20">
        <v>41</v>
      </c>
      <c r="M3159" t="b">
        <v>1</v>
      </c>
      <c r="N3159" t="s">
        <v>8271</v>
      </c>
      <c r="O3159" s="5">
        <f t="shared" si="245"/>
        <v>1.01</v>
      </c>
      <c r="P3159" s="18">
        <f t="shared" si="246"/>
        <v>98.536585365853654</v>
      </c>
      <c r="Q3159" t="s">
        <v>8318</v>
      </c>
      <c r="R3159" t="s">
        <v>8319</v>
      </c>
      <c r="S3159" s="10">
        <f t="shared" si="247"/>
        <v>41829.788252314815</v>
      </c>
      <c r="T3159" s="11">
        <f t="shared" si="248"/>
        <v>41839.208333333336</v>
      </c>
      <c r="U3159">
        <f t="shared" si="249"/>
        <v>10</v>
      </c>
      <c r="W3159" s="20">
        <v>41</v>
      </c>
      <c r="X3159" s="18">
        <v>4040</v>
      </c>
      <c r="Y3159" s="5">
        <v>1.01</v>
      </c>
    </row>
    <row r="3160" spans="1:25" ht="28.5" x14ac:dyDescent="0.4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20">
        <v>69</v>
      </c>
      <c r="M3160" t="b">
        <v>1</v>
      </c>
      <c r="N3160" t="s">
        <v>8271</v>
      </c>
      <c r="O3160" s="5">
        <f t="shared" si="245"/>
        <v>1.1399999999999999</v>
      </c>
      <c r="P3160" s="18">
        <f t="shared" si="246"/>
        <v>82.608695652173907</v>
      </c>
      <c r="Q3160" t="s">
        <v>8318</v>
      </c>
      <c r="R3160" t="s">
        <v>8319</v>
      </c>
      <c r="S3160" s="10">
        <f t="shared" si="247"/>
        <v>41447.839722222219</v>
      </c>
      <c r="T3160" s="11">
        <f t="shared" si="248"/>
        <v>41477.839722222219</v>
      </c>
      <c r="U3160">
        <f t="shared" si="249"/>
        <v>30</v>
      </c>
      <c r="W3160" s="20">
        <v>69</v>
      </c>
      <c r="X3160" s="18">
        <v>5700</v>
      </c>
      <c r="Y3160" s="5">
        <v>1.1399999999999999</v>
      </c>
    </row>
    <row r="3161" spans="1:25" ht="28.5" x14ac:dyDescent="0.4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20">
        <v>52</v>
      </c>
      <c r="M3161" t="b">
        <v>1</v>
      </c>
      <c r="N3161" t="s">
        <v>8271</v>
      </c>
      <c r="O3161" s="5">
        <f t="shared" si="245"/>
        <v>1.3348133333333334</v>
      </c>
      <c r="P3161" s="18">
        <f t="shared" si="246"/>
        <v>38.504230769230773</v>
      </c>
      <c r="Q3161" t="s">
        <v>8318</v>
      </c>
      <c r="R3161" t="s">
        <v>8319</v>
      </c>
      <c r="S3161" s="10">
        <f t="shared" si="247"/>
        <v>40884.066678240742</v>
      </c>
      <c r="T3161" s="11">
        <f t="shared" si="248"/>
        <v>40926.958333333336</v>
      </c>
      <c r="U3161">
        <f t="shared" si="249"/>
        <v>42</v>
      </c>
      <c r="W3161" s="20">
        <v>52</v>
      </c>
      <c r="X3161" s="18">
        <v>2002.22</v>
      </c>
      <c r="Y3161" s="5">
        <v>1.3348133333333334</v>
      </c>
    </row>
    <row r="3162" spans="1:25" ht="42.75" x14ac:dyDescent="0.4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20">
        <v>57</v>
      </c>
      <c r="M3162" t="b">
        <v>1</v>
      </c>
      <c r="N3162" t="s">
        <v>8271</v>
      </c>
      <c r="O3162" s="5">
        <f t="shared" si="245"/>
        <v>1.0153333333333334</v>
      </c>
      <c r="P3162" s="18">
        <f t="shared" si="246"/>
        <v>80.15789473684211</v>
      </c>
      <c r="Q3162" t="s">
        <v>8318</v>
      </c>
      <c r="R3162" t="s">
        <v>8319</v>
      </c>
      <c r="S3162" s="10">
        <f t="shared" si="247"/>
        <v>41841.26489583333</v>
      </c>
      <c r="T3162" s="11">
        <f t="shared" si="248"/>
        <v>41864.207638888889</v>
      </c>
      <c r="U3162">
        <f t="shared" si="249"/>
        <v>23</v>
      </c>
      <c r="W3162" s="20">
        <v>57</v>
      </c>
      <c r="X3162" s="18">
        <v>4569</v>
      </c>
      <c r="Y3162" s="5">
        <v>1.0153333333333334</v>
      </c>
    </row>
    <row r="3163" spans="1:25" ht="42.75" x14ac:dyDescent="0.4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20">
        <v>74</v>
      </c>
      <c r="M3163" t="b">
        <v>1</v>
      </c>
      <c r="N3163" t="s">
        <v>8271</v>
      </c>
      <c r="O3163" s="5">
        <f t="shared" si="245"/>
        <v>1.0509999999999999</v>
      </c>
      <c r="P3163" s="18">
        <f t="shared" si="246"/>
        <v>28.405405405405407</v>
      </c>
      <c r="Q3163" t="s">
        <v>8318</v>
      </c>
      <c r="R3163" t="s">
        <v>8319</v>
      </c>
      <c r="S3163" s="10">
        <f t="shared" si="247"/>
        <v>41897.536134259259</v>
      </c>
      <c r="T3163" s="11">
        <f t="shared" si="248"/>
        <v>41927.536134259259</v>
      </c>
      <c r="U3163">
        <f t="shared" si="249"/>
        <v>30</v>
      </c>
      <c r="W3163" s="20">
        <v>74</v>
      </c>
      <c r="X3163" s="18">
        <v>2102</v>
      </c>
      <c r="Y3163" s="5">
        <v>1.0509999999999999</v>
      </c>
    </row>
    <row r="3164" spans="1:25" ht="42.75" x14ac:dyDescent="0.4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20">
        <v>63</v>
      </c>
      <c r="M3164" t="b">
        <v>1</v>
      </c>
      <c r="N3164" t="s">
        <v>8271</v>
      </c>
      <c r="O3164" s="5">
        <f t="shared" si="245"/>
        <v>1.2715000000000001</v>
      </c>
      <c r="P3164" s="18">
        <f t="shared" si="246"/>
        <v>80.730158730158735</v>
      </c>
      <c r="Q3164" t="s">
        <v>8318</v>
      </c>
      <c r="R3164" t="s">
        <v>8319</v>
      </c>
      <c r="S3164" s="10">
        <f t="shared" si="247"/>
        <v>41799.685902777775</v>
      </c>
      <c r="T3164" s="11">
        <f t="shared" si="248"/>
        <v>41827.083333333336</v>
      </c>
      <c r="U3164">
        <f t="shared" si="249"/>
        <v>28</v>
      </c>
      <c r="W3164" s="20">
        <v>63</v>
      </c>
      <c r="X3164" s="18">
        <v>5086</v>
      </c>
      <c r="Y3164" s="5">
        <v>1.2715000000000001</v>
      </c>
    </row>
    <row r="3165" spans="1:25" ht="42.75" x14ac:dyDescent="0.4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20">
        <v>72</v>
      </c>
      <c r="M3165" t="b">
        <v>1</v>
      </c>
      <c r="N3165" t="s">
        <v>8271</v>
      </c>
      <c r="O3165" s="5">
        <f t="shared" si="245"/>
        <v>1.1115384615384616</v>
      </c>
      <c r="P3165" s="18">
        <f t="shared" si="246"/>
        <v>200.69444444444446</v>
      </c>
      <c r="Q3165" t="s">
        <v>8318</v>
      </c>
      <c r="R3165" t="s">
        <v>8319</v>
      </c>
      <c r="S3165" s="10">
        <f t="shared" si="247"/>
        <v>41775.753761574073</v>
      </c>
      <c r="T3165" s="11">
        <f t="shared" si="248"/>
        <v>41805.753761574073</v>
      </c>
      <c r="U3165">
        <f t="shared" si="249"/>
        <v>30</v>
      </c>
      <c r="W3165" s="20">
        <v>72</v>
      </c>
      <c r="X3165" s="18">
        <v>14450</v>
      </c>
      <c r="Y3165" s="5">
        <v>1.1115384615384616</v>
      </c>
    </row>
    <row r="3166" spans="1:25" ht="42.75" x14ac:dyDescent="0.4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20">
        <v>71</v>
      </c>
      <c r="M3166" t="b">
        <v>1</v>
      </c>
      <c r="N3166" t="s">
        <v>8271</v>
      </c>
      <c r="O3166" s="5">
        <f t="shared" si="245"/>
        <v>1.0676000000000001</v>
      </c>
      <c r="P3166" s="18">
        <f t="shared" si="246"/>
        <v>37.591549295774648</v>
      </c>
      <c r="Q3166" t="s">
        <v>8318</v>
      </c>
      <c r="R3166" t="s">
        <v>8319</v>
      </c>
      <c r="S3166" s="10">
        <f t="shared" si="247"/>
        <v>41766.80572916667</v>
      </c>
      <c r="T3166" s="11">
        <f t="shared" si="248"/>
        <v>41799.80572916667</v>
      </c>
      <c r="U3166">
        <f t="shared" si="249"/>
        <v>33</v>
      </c>
      <c r="W3166" s="20">
        <v>71</v>
      </c>
      <c r="X3166" s="18">
        <v>2669</v>
      </c>
      <c r="Y3166" s="5">
        <v>1.0676000000000001</v>
      </c>
    </row>
    <row r="3167" spans="1:25" ht="42.75" x14ac:dyDescent="0.4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20">
        <v>21</v>
      </c>
      <c r="M3167" t="b">
        <v>1</v>
      </c>
      <c r="N3167" t="s">
        <v>8271</v>
      </c>
      <c r="O3167" s="5">
        <f t="shared" si="245"/>
        <v>1.6266666666666667</v>
      </c>
      <c r="P3167" s="18">
        <f t="shared" si="246"/>
        <v>58.095238095238095</v>
      </c>
      <c r="Q3167" t="s">
        <v>8318</v>
      </c>
      <c r="R3167" t="s">
        <v>8319</v>
      </c>
      <c r="S3167" s="10">
        <f t="shared" si="247"/>
        <v>40644.159259259257</v>
      </c>
      <c r="T3167" s="11">
        <f t="shared" si="248"/>
        <v>40666.165972222225</v>
      </c>
      <c r="U3167">
        <f t="shared" si="249"/>
        <v>22</v>
      </c>
      <c r="W3167" s="20">
        <v>21</v>
      </c>
      <c r="X3167" s="18">
        <v>1220</v>
      </c>
      <c r="Y3167" s="5">
        <v>1.6266666666666667</v>
      </c>
    </row>
    <row r="3168" spans="1:25" ht="42.75" hidden="1" x14ac:dyDescent="0.4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20">
        <v>930</v>
      </c>
      <c r="M3168" t="b">
        <v>1</v>
      </c>
      <c r="N3168" t="s">
        <v>8271</v>
      </c>
      <c r="O3168" s="5">
        <f t="shared" si="245"/>
        <v>1.6022808571428573</v>
      </c>
      <c r="P3168" s="18">
        <f t="shared" si="246"/>
        <v>60.300892473118282</v>
      </c>
      <c r="Q3168" t="s">
        <v>8318</v>
      </c>
      <c r="R3168" t="s">
        <v>8319</v>
      </c>
      <c r="S3168" s="10">
        <f t="shared" si="247"/>
        <v>41940.69158564815</v>
      </c>
      <c r="T3168" s="11">
        <f t="shared" si="248"/>
        <v>41969.332638888889</v>
      </c>
      <c r="U3168">
        <f t="shared" si="249"/>
        <v>29</v>
      </c>
      <c r="W3168" s="20">
        <v>930</v>
      </c>
      <c r="X3168" s="18">
        <v>56079.83</v>
      </c>
      <c r="Y3168" s="5">
        <v>1.6022808571428573</v>
      </c>
    </row>
    <row r="3169" spans="1:25" ht="28.5" x14ac:dyDescent="0.4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20">
        <v>55</v>
      </c>
      <c r="M3169" t="b">
        <v>1</v>
      </c>
      <c r="N3169" t="s">
        <v>8271</v>
      </c>
      <c r="O3169" s="5">
        <f t="shared" si="245"/>
        <v>1.1616666666666666</v>
      </c>
      <c r="P3169" s="18">
        <f t="shared" si="246"/>
        <v>63.363636363636367</v>
      </c>
      <c r="Q3169" t="s">
        <v>8318</v>
      </c>
      <c r="R3169" t="s">
        <v>8319</v>
      </c>
      <c r="S3169" s="10">
        <f t="shared" si="247"/>
        <v>41839.175706018519</v>
      </c>
      <c r="T3169" s="11">
        <f t="shared" si="248"/>
        <v>41853.175706018519</v>
      </c>
      <c r="U3169">
        <f t="shared" si="249"/>
        <v>14</v>
      </c>
      <c r="W3169" s="20">
        <v>55</v>
      </c>
      <c r="X3169" s="18">
        <v>3485</v>
      </c>
      <c r="Y3169" s="5">
        <v>1.1616666666666666</v>
      </c>
    </row>
    <row r="3170" spans="1:25" ht="42.75" x14ac:dyDescent="0.4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20">
        <v>61</v>
      </c>
      <c r="M3170" t="b">
        <v>1</v>
      </c>
      <c r="N3170" t="s">
        <v>8271</v>
      </c>
      <c r="O3170" s="5">
        <f t="shared" si="245"/>
        <v>1.242</v>
      </c>
      <c r="P3170" s="18">
        <f t="shared" si="246"/>
        <v>50.901639344262293</v>
      </c>
      <c r="Q3170" t="s">
        <v>8318</v>
      </c>
      <c r="R3170" t="s">
        <v>8319</v>
      </c>
      <c r="S3170" s="10">
        <f t="shared" si="247"/>
        <v>41772.105937500004</v>
      </c>
      <c r="T3170" s="11">
        <f t="shared" si="248"/>
        <v>41803.916666666664</v>
      </c>
      <c r="U3170">
        <f t="shared" si="249"/>
        <v>31</v>
      </c>
      <c r="W3170" s="20">
        <v>61</v>
      </c>
      <c r="X3170" s="18">
        <v>3105</v>
      </c>
      <c r="Y3170" s="5">
        <v>1.242</v>
      </c>
    </row>
    <row r="3171" spans="1:25" ht="28.5" x14ac:dyDescent="0.4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20">
        <v>82</v>
      </c>
      <c r="M3171" t="b">
        <v>1</v>
      </c>
      <c r="N3171" t="s">
        <v>8271</v>
      </c>
      <c r="O3171" s="5">
        <f t="shared" si="245"/>
        <v>1.030125</v>
      </c>
      <c r="P3171" s="18">
        <f t="shared" si="246"/>
        <v>100.5</v>
      </c>
      <c r="Q3171" t="s">
        <v>8318</v>
      </c>
      <c r="R3171" t="s">
        <v>8319</v>
      </c>
      <c r="S3171" s="10">
        <f t="shared" si="247"/>
        <v>41591.737974537034</v>
      </c>
      <c r="T3171" s="11">
        <f t="shared" si="248"/>
        <v>41621.207638888889</v>
      </c>
      <c r="U3171">
        <f t="shared" si="249"/>
        <v>30</v>
      </c>
      <c r="W3171" s="20">
        <v>82</v>
      </c>
      <c r="X3171" s="18">
        <v>8241</v>
      </c>
      <c r="Y3171" s="5">
        <v>1.030125</v>
      </c>
    </row>
    <row r="3172" spans="1:25" ht="42.75" x14ac:dyDescent="0.4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20">
        <v>71</v>
      </c>
      <c r="M3172" t="b">
        <v>1</v>
      </c>
      <c r="N3172" t="s">
        <v>8271</v>
      </c>
      <c r="O3172" s="5">
        <f t="shared" si="245"/>
        <v>1.1225000000000001</v>
      </c>
      <c r="P3172" s="18">
        <f t="shared" si="246"/>
        <v>31.619718309859156</v>
      </c>
      <c r="Q3172" t="s">
        <v>8318</v>
      </c>
      <c r="R3172" t="s">
        <v>8319</v>
      </c>
      <c r="S3172" s="10">
        <f t="shared" si="247"/>
        <v>41789.080370370371</v>
      </c>
      <c r="T3172" s="11">
        <f t="shared" si="248"/>
        <v>41822.166666666664</v>
      </c>
      <c r="U3172">
        <f t="shared" si="249"/>
        <v>33</v>
      </c>
      <c r="W3172" s="20">
        <v>71</v>
      </c>
      <c r="X3172" s="18">
        <v>2245</v>
      </c>
      <c r="Y3172" s="5">
        <v>1.1225000000000001</v>
      </c>
    </row>
    <row r="3173" spans="1:25" ht="42.75" x14ac:dyDescent="0.4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20">
        <v>117</v>
      </c>
      <c r="M3173" t="b">
        <v>1</v>
      </c>
      <c r="N3173" t="s">
        <v>8271</v>
      </c>
      <c r="O3173" s="5">
        <f t="shared" si="245"/>
        <v>1.0881428571428571</v>
      </c>
      <c r="P3173" s="18">
        <f t="shared" si="246"/>
        <v>65.102564102564102</v>
      </c>
      <c r="Q3173" t="s">
        <v>8318</v>
      </c>
      <c r="R3173" t="s">
        <v>8319</v>
      </c>
      <c r="S3173" s="10">
        <f t="shared" si="247"/>
        <v>42466.608310185184</v>
      </c>
      <c r="T3173" s="11">
        <f t="shared" si="248"/>
        <v>42496.608310185184</v>
      </c>
      <c r="U3173">
        <f t="shared" si="249"/>
        <v>30</v>
      </c>
      <c r="W3173" s="20">
        <v>117</v>
      </c>
      <c r="X3173" s="18">
        <v>7617</v>
      </c>
      <c r="Y3173" s="5">
        <v>1.0881428571428571</v>
      </c>
    </row>
    <row r="3174" spans="1:25" ht="42.75" x14ac:dyDescent="0.4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20">
        <v>29</v>
      </c>
      <c r="M3174" t="b">
        <v>1</v>
      </c>
      <c r="N3174" t="s">
        <v>8271</v>
      </c>
      <c r="O3174" s="5">
        <f t="shared" si="245"/>
        <v>1.1499999999999999</v>
      </c>
      <c r="P3174" s="18">
        <f t="shared" si="246"/>
        <v>79.310344827586206</v>
      </c>
      <c r="Q3174" t="s">
        <v>8318</v>
      </c>
      <c r="R3174" t="s">
        <v>8319</v>
      </c>
      <c r="S3174" s="10">
        <f t="shared" si="247"/>
        <v>40923.729953703703</v>
      </c>
      <c r="T3174" s="11">
        <f t="shared" si="248"/>
        <v>40953.729953703703</v>
      </c>
      <c r="U3174">
        <f t="shared" si="249"/>
        <v>30</v>
      </c>
      <c r="W3174" s="20">
        <v>29</v>
      </c>
      <c r="X3174" s="18">
        <v>2300</v>
      </c>
      <c r="Y3174" s="5">
        <v>1.1499999999999999</v>
      </c>
    </row>
    <row r="3175" spans="1:25" ht="42.75" x14ac:dyDescent="0.4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20">
        <v>74</v>
      </c>
      <c r="M3175" t="b">
        <v>1</v>
      </c>
      <c r="N3175" t="s">
        <v>8271</v>
      </c>
      <c r="O3175" s="5">
        <f t="shared" si="245"/>
        <v>1.03</v>
      </c>
      <c r="P3175" s="18">
        <f t="shared" si="246"/>
        <v>139.18918918918919</v>
      </c>
      <c r="Q3175" t="s">
        <v>8318</v>
      </c>
      <c r="R3175" t="s">
        <v>8319</v>
      </c>
      <c r="S3175" s="10">
        <f t="shared" si="247"/>
        <v>41878.878379629627</v>
      </c>
      <c r="T3175" s="11">
        <f t="shared" si="248"/>
        <v>41908.878379629627</v>
      </c>
      <c r="U3175">
        <f t="shared" si="249"/>
        <v>30</v>
      </c>
      <c r="W3175" s="20">
        <v>74</v>
      </c>
      <c r="X3175" s="18">
        <v>10300</v>
      </c>
      <c r="Y3175" s="5">
        <v>1.03</v>
      </c>
    </row>
    <row r="3176" spans="1:25" ht="42.75" x14ac:dyDescent="0.4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20">
        <v>23</v>
      </c>
      <c r="M3176" t="b">
        <v>1</v>
      </c>
      <c r="N3176" t="s">
        <v>8271</v>
      </c>
      <c r="O3176" s="5">
        <f t="shared" si="245"/>
        <v>1.0113333333333334</v>
      </c>
      <c r="P3176" s="18">
        <f t="shared" si="246"/>
        <v>131.91304347826087</v>
      </c>
      <c r="Q3176" t="s">
        <v>8318</v>
      </c>
      <c r="R3176" t="s">
        <v>8319</v>
      </c>
      <c r="S3176" s="10">
        <f t="shared" si="247"/>
        <v>41862.864675925928</v>
      </c>
      <c r="T3176" s="11">
        <f t="shared" si="248"/>
        <v>41876.864675925928</v>
      </c>
      <c r="U3176">
        <f t="shared" si="249"/>
        <v>14</v>
      </c>
      <c r="W3176" s="20">
        <v>23</v>
      </c>
      <c r="X3176" s="18">
        <v>3034</v>
      </c>
      <c r="Y3176" s="5">
        <v>1.0113333333333334</v>
      </c>
    </row>
    <row r="3177" spans="1:25" ht="57" x14ac:dyDescent="0.4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20">
        <v>60</v>
      </c>
      <c r="M3177" t="b">
        <v>1</v>
      </c>
      <c r="N3177" t="s">
        <v>8271</v>
      </c>
      <c r="O3177" s="5">
        <f t="shared" si="245"/>
        <v>1.0955999999999999</v>
      </c>
      <c r="P3177" s="18">
        <f t="shared" si="246"/>
        <v>91.3</v>
      </c>
      <c r="Q3177" t="s">
        <v>8318</v>
      </c>
      <c r="R3177" t="s">
        <v>8319</v>
      </c>
      <c r="S3177" s="10">
        <f t="shared" si="247"/>
        <v>40531.886886574073</v>
      </c>
      <c r="T3177" s="11">
        <f t="shared" si="248"/>
        <v>40591.886886574073</v>
      </c>
      <c r="U3177">
        <f t="shared" si="249"/>
        <v>60</v>
      </c>
      <c r="W3177" s="20">
        <v>60</v>
      </c>
      <c r="X3177" s="18">
        <v>5478</v>
      </c>
      <c r="Y3177" s="5">
        <v>1.0955999999999999</v>
      </c>
    </row>
    <row r="3178" spans="1:25" ht="42.75" x14ac:dyDescent="0.4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20">
        <v>55</v>
      </c>
      <c r="M3178" t="b">
        <v>1</v>
      </c>
      <c r="N3178" t="s">
        <v>8271</v>
      </c>
      <c r="O3178" s="5">
        <f t="shared" si="245"/>
        <v>1.148421052631579</v>
      </c>
      <c r="P3178" s="18">
        <f t="shared" si="246"/>
        <v>39.672727272727272</v>
      </c>
      <c r="Q3178" t="s">
        <v>8318</v>
      </c>
      <c r="R3178" t="s">
        <v>8319</v>
      </c>
      <c r="S3178" s="10">
        <f t="shared" si="247"/>
        <v>41477.930914351848</v>
      </c>
      <c r="T3178" s="11">
        <f t="shared" si="248"/>
        <v>41504.625</v>
      </c>
      <c r="U3178">
        <f t="shared" si="249"/>
        <v>27</v>
      </c>
      <c r="W3178" s="20">
        <v>55</v>
      </c>
      <c r="X3178" s="18">
        <v>2182</v>
      </c>
      <c r="Y3178" s="5">
        <v>1.148421052631579</v>
      </c>
    </row>
    <row r="3179" spans="1:25" ht="42.75" x14ac:dyDescent="0.4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20">
        <v>51</v>
      </c>
      <c r="M3179" t="b">
        <v>1</v>
      </c>
      <c r="N3179" t="s">
        <v>8271</v>
      </c>
      <c r="O3179" s="5">
        <f t="shared" si="245"/>
        <v>1.1739999999999999</v>
      </c>
      <c r="P3179" s="18">
        <f t="shared" si="246"/>
        <v>57.549019607843135</v>
      </c>
      <c r="Q3179" t="s">
        <v>8318</v>
      </c>
      <c r="R3179" t="s">
        <v>8319</v>
      </c>
      <c r="S3179" s="10">
        <f t="shared" si="247"/>
        <v>41781.666770833333</v>
      </c>
      <c r="T3179" s="11">
        <f t="shared" si="248"/>
        <v>41811.666770833333</v>
      </c>
      <c r="U3179">
        <f t="shared" si="249"/>
        <v>30</v>
      </c>
      <c r="W3179" s="20">
        <v>51</v>
      </c>
      <c r="X3179" s="18">
        <v>2935</v>
      </c>
      <c r="Y3179" s="5">
        <v>1.1739999999999999</v>
      </c>
    </row>
    <row r="3180" spans="1:25" ht="42.75" x14ac:dyDescent="0.4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20">
        <v>78</v>
      </c>
      <c r="M3180" t="b">
        <v>1</v>
      </c>
      <c r="N3180" t="s">
        <v>8271</v>
      </c>
      <c r="O3180" s="5">
        <f t="shared" si="245"/>
        <v>1.7173333333333334</v>
      </c>
      <c r="P3180" s="18">
        <f t="shared" si="246"/>
        <v>33.025641025641029</v>
      </c>
      <c r="Q3180" t="s">
        <v>8318</v>
      </c>
      <c r="R3180" t="s">
        <v>8319</v>
      </c>
      <c r="S3180" s="10">
        <f t="shared" si="247"/>
        <v>41806.605034722219</v>
      </c>
      <c r="T3180" s="11">
        <f t="shared" si="248"/>
        <v>41836.605034722219</v>
      </c>
      <c r="U3180">
        <f t="shared" si="249"/>
        <v>30</v>
      </c>
      <c r="W3180" s="20">
        <v>78</v>
      </c>
      <c r="X3180" s="18">
        <v>2576</v>
      </c>
      <c r="Y3180" s="5">
        <v>1.7173333333333334</v>
      </c>
    </row>
    <row r="3181" spans="1:25" ht="28.5" x14ac:dyDescent="0.4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20">
        <v>62</v>
      </c>
      <c r="M3181" t="b">
        <v>1</v>
      </c>
      <c r="N3181" t="s">
        <v>8271</v>
      </c>
      <c r="O3181" s="5">
        <f t="shared" si="245"/>
        <v>1.1416238095238094</v>
      </c>
      <c r="P3181" s="18">
        <f t="shared" si="246"/>
        <v>77.335806451612896</v>
      </c>
      <c r="Q3181" t="s">
        <v>8318</v>
      </c>
      <c r="R3181" t="s">
        <v>8319</v>
      </c>
      <c r="S3181" s="10">
        <f t="shared" si="247"/>
        <v>41375.702210648145</v>
      </c>
      <c r="T3181" s="11">
        <f t="shared" si="248"/>
        <v>41400.702210648145</v>
      </c>
      <c r="U3181">
        <f t="shared" si="249"/>
        <v>25</v>
      </c>
      <c r="W3181" s="20">
        <v>62</v>
      </c>
      <c r="X3181" s="18">
        <v>4794.82</v>
      </c>
      <c r="Y3181" s="5">
        <v>1.1416238095238094</v>
      </c>
    </row>
    <row r="3182" spans="1:25" ht="42.75" x14ac:dyDescent="0.4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20">
        <v>45</v>
      </c>
      <c r="M3182" t="b">
        <v>1</v>
      </c>
      <c r="N3182" t="s">
        <v>8271</v>
      </c>
      <c r="O3182" s="5">
        <f t="shared" si="245"/>
        <v>1.1975</v>
      </c>
      <c r="P3182" s="18">
        <f t="shared" si="246"/>
        <v>31.933333333333334</v>
      </c>
      <c r="Q3182" t="s">
        <v>8318</v>
      </c>
      <c r="R3182" t="s">
        <v>8319</v>
      </c>
      <c r="S3182" s="10">
        <f t="shared" si="247"/>
        <v>41780.412604166668</v>
      </c>
      <c r="T3182" s="11">
        <f t="shared" si="248"/>
        <v>41810.412604166668</v>
      </c>
      <c r="U3182">
        <f t="shared" si="249"/>
        <v>30</v>
      </c>
      <c r="W3182" s="20">
        <v>45</v>
      </c>
      <c r="X3182" s="18">
        <v>1437</v>
      </c>
      <c r="Y3182" s="5">
        <v>1.1975</v>
      </c>
    </row>
    <row r="3183" spans="1:25" ht="42.75" x14ac:dyDescent="0.4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20">
        <v>15</v>
      </c>
      <c r="M3183" t="b">
        <v>1</v>
      </c>
      <c r="N3183" t="s">
        <v>8271</v>
      </c>
      <c r="O3183" s="5">
        <f t="shared" si="245"/>
        <v>1.0900000000000001</v>
      </c>
      <c r="P3183" s="18">
        <f t="shared" si="246"/>
        <v>36.333333333333336</v>
      </c>
      <c r="Q3183" t="s">
        <v>8318</v>
      </c>
      <c r="R3183" t="s">
        <v>8319</v>
      </c>
      <c r="S3183" s="10">
        <f t="shared" si="247"/>
        <v>41779.310034722221</v>
      </c>
      <c r="T3183" s="11">
        <f t="shared" si="248"/>
        <v>41805.666666666664</v>
      </c>
      <c r="U3183">
        <f t="shared" si="249"/>
        <v>26</v>
      </c>
      <c r="W3183" s="20">
        <v>15</v>
      </c>
      <c r="X3183" s="18">
        <v>545</v>
      </c>
      <c r="Y3183" s="5">
        <v>1.0900000000000001</v>
      </c>
    </row>
    <row r="3184" spans="1:25" ht="57" x14ac:dyDescent="0.4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20">
        <v>151</v>
      </c>
      <c r="M3184" t="b">
        <v>1</v>
      </c>
      <c r="N3184" t="s">
        <v>8271</v>
      </c>
      <c r="O3184" s="5">
        <f t="shared" si="245"/>
        <v>1.0088571428571429</v>
      </c>
      <c r="P3184" s="18">
        <f t="shared" si="246"/>
        <v>46.768211920529801</v>
      </c>
      <c r="Q3184" t="s">
        <v>8318</v>
      </c>
      <c r="R3184" t="s">
        <v>8319</v>
      </c>
      <c r="S3184" s="10">
        <f t="shared" si="247"/>
        <v>40883.949317129627</v>
      </c>
      <c r="T3184" s="11">
        <f t="shared" si="248"/>
        <v>40939.708333333336</v>
      </c>
      <c r="U3184">
        <f t="shared" si="249"/>
        <v>56</v>
      </c>
      <c r="W3184" s="20">
        <v>151</v>
      </c>
      <c r="X3184" s="18">
        <v>7062</v>
      </c>
      <c r="Y3184" s="5">
        <v>1.0088571428571429</v>
      </c>
    </row>
    <row r="3185" spans="1:25" ht="42.75" x14ac:dyDescent="0.4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20">
        <v>68</v>
      </c>
      <c r="M3185" t="b">
        <v>1</v>
      </c>
      <c r="N3185" t="s">
        <v>8271</v>
      </c>
      <c r="O3185" s="5">
        <f t="shared" si="245"/>
        <v>1.0900000000000001</v>
      </c>
      <c r="P3185" s="18">
        <f t="shared" si="246"/>
        <v>40.073529411764703</v>
      </c>
      <c r="Q3185" t="s">
        <v>8318</v>
      </c>
      <c r="R3185" t="s">
        <v>8319</v>
      </c>
      <c r="S3185" s="10">
        <f t="shared" si="247"/>
        <v>41491.79478009259</v>
      </c>
      <c r="T3185" s="11">
        <f t="shared" si="248"/>
        <v>41509.79478009259</v>
      </c>
      <c r="U3185">
        <f t="shared" si="249"/>
        <v>18</v>
      </c>
      <c r="W3185" s="20">
        <v>68</v>
      </c>
      <c r="X3185" s="18">
        <v>2725</v>
      </c>
      <c r="Y3185" s="5">
        <v>1.0900000000000001</v>
      </c>
    </row>
    <row r="3186" spans="1:25" ht="42.75" x14ac:dyDescent="0.4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20">
        <v>46</v>
      </c>
      <c r="M3186" t="b">
        <v>1</v>
      </c>
      <c r="N3186" t="s">
        <v>8271</v>
      </c>
      <c r="O3186" s="5">
        <f t="shared" si="245"/>
        <v>1.0720930232558139</v>
      </c>
      <c r="P3186" s="18">
        <f t="shared" si="246"/>
        <v>100.21739130434783</v>
      </c>
      <c r="Q3186" t="s">
        <v>8318</v>
      </c>
      <c r="R3186" t="s">
        <v>8319</v>
      </c>
      <c r="S3186" s="10">
        <f t="shared" si="247"/>
        <v>41791.993414351848</v>
      </c>
      <c r="T3186" s="11">
        <f t="shared" si="248"/>
        <v>41821.993414351848</v>
      </c>
      <c r="U3186">
        <f t="shared" si="249"/>
        <v>30</v>
      </c>
      <c r="W3186" s="20">
        <v>46</v>
      </c>
      <c r="X3186" s="18">
        <v>4610</v>
      </c>
      <c r="Y3186" s="5">
        <v>1.0720930232558139</v>
      </c>
    </row>
    <row r="3187" spans="1:25" ht="42.75" x14ac:dyDescent="0.4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20">
        <v>24</v>
      </c>
      <c r="M3187" t="b">
        <v>1</v>
      </c>
      <c r="N3187" t="s">
        <v>8271</v>
      </c>
      <c r="O3187" s="5">
        <f t="shared" si="245"/>
        <v>1</v>
      </c>
      <c r="P3187" s="18">
        <f t="shared" si="246"/>
        <v>41.666666666666664</v>
      </c>
      <c r="Q3187" t="s">
        <v>8318</v>
      </c>
      <c r="R3187" t="s">
        <v>8319</v>
      </c>
      <c r="S3187" s="10">
        <f t="shared" si="247"/>
        <v>41829.977326388893</v>
      </c>
      <c r="T3187" s="11">
        <f t="shared" si="248"/>
        <v>41836.977326388893</v>
      </c>
      <c r="U3187">
        <f t="shared" si="249"/>
        <v>7</v>
      </c>
      <c r="W3187" s="20">
        <v>24</v>
      </c>
      <c r="X3187" s="18">
        <v>1000</v>
      </c>
      <c r="Y3187" s="5">
        <v>1</v>
      </c>
    </row>
    <row r="3188" spans="1:25" ht="42.75" x14ac:dyDescent="0.4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20">
        <v>70</v>
      </c>
      <c r="M3188" t="b">
        <v>1</v>
      </c>
      <c r="N3188" t="s">
        <v>8271</v>
      </c>
      <c r="O3188" s="5">
        <f t="shared" si="245"/>
        <v>1.0218750000000001</v>
      </c>
      <c r="P3188" s="18">
        <f t="shared" si="246"/>
        <v>46.714285714285715</v>
      </c>
      <c r="Q3188" t="s">
        <v>8318</v>
      </c>
      <c r="R3188" t="s">
        <v>8319</v>
      </c>
      <c r="S3188" s="10">
        <f t="shared" si="247"/>
        <v>41868.924050925925</v>
      </c>
      <c r="T3188" s="11">
        <f t="shared" si="248"/>
        <v>41898.875</v>
      </c>
      <c r="U3188">
        <f t="shared" si="249"/>
        <v>30</v>
      </c>
      <c r="W3188" s="20">
        <v>70</v>
      </c>
      <c r="X3188" s="18">
        <v>3270</v>
      </c>
      <c r="Y3188" s="5">
        <v>1.0218750000000001</v>
      </c>
    </row>
    <row r="3189" spans="1:25" ht="42.75" x14ac:dyDescent="0.4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20">
        <v>244</v>
      </c>
      <c r="M3189" t="b">
        <v>1</v>
      </c>
      <c r="N3189" t="s">
        <v>8271</v>
      </c>
      <c r="O3189" s="5">
        <f t="shared" si="245"/>
        <v>1.1629333333333334</v>
      </c>
      <c r="P3189" s="18">
        <f t="shared" si="246"/>
        <v>71.491803278688522</v>
      </c>
      <c r="Q3189" t="s">
        <v>8318</v>
      </c>
      <c r="R3189" t="s">
        <v>8319</v>
      </c>
      <c r="S3189" s="10">
        <f t="shared" si="247"/>
        <v>41835.666354166664</v>
      </c>
      <c r="T3189" s="11">
        <f t="shared" si="248"/>
        <v>41855.666354166664</v>
      </c>
      <c r="U3189">
        <f t="shared" si="249"/>
        <v>20</v>
      </c>
      <c r="W3189" s="20">
        <v>244</v>
      </c>
      <c r="X3189" s="18">
        <v>17444</v>
      </c>
      <c r="Y3189" s="5">
        <v>1.1629333333333334</v>
      </c>
    </row>
    <row r="3190" spans="1:25" ht="42.75" x14ac:dyDescent="0.4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20">
        <v>9</v>
      </c>
      <c r="M3190" t="b">
        <v>0</v>
      </c>
      <c r="N3190" t="s">
        <v>8305</v>
      </c>
      <c r="O3190" s="5">
        <f t="shared" si="245"/>
        <v>0.65</v>
      </c>
      <c r="P3190" s="18">
        <f t="shared" si="246"/>
        <v>14.444444444444445</v>
      </c>
      <c r="Q3190" t="s">
        <v>8318</v>
      </c>
      <c r="R3190" t="s">
        <v>8360</v>
      </c>
      <c r="S3190" s="10">
        <f t="shared" si="247"/>
        <v>42144.415532407409</v>
      </c>
      <c r="T3190" s="11">
        <f t="shared" si="248"/>
        <v>42165.415532407409</v>
      </c>
      <c r="U3190">
        <f t="shared" si="249"/>
        <v>21</v>
      </c>
      <c r="W3190" s="20">
        <v>9</v>
      </c>
      <c r="X3190" s="18">
        <v>130</v>
      </c>
      <c r="Y3190" s="5">
        <v>0.65</v>
      </c>
    </row>
    <row r="3191" spans="1:25" ht="57" x14ac:dyDescent="0.4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20">
        <v>19</v>
      </c>
      <c r="M3191" t="b">
        <v>0</v>
      </c>
      <c r="N3191" t="s">
        <v>8305</v>
      </c>
      <c r="O3191" s="5">
        <f t="shared" si="245"/>
        <v>0.12327272727272727</v>
      </c>
      <c r="P3191" s="18">
        <f t="shared" si="246"/>
        <v>356.84210526315792</v>
      </c>
      <c r="Q3191" t="s">
        <v>8318</v>
      </c>
      <c r="R3191" t="s">
        <v>8360</v>
      </c>
      <c r="S3191" s="10">
        <f t="shared" si="247"/>
        <v>42118.346435185187</v>
      </c>
      <c r="T3191" s="11">
        <f t="shared" si="248"/>
        <v>42148.346435185187</v>
      </c>
      <c r="U3191">
        <f t="shared" si="249"/>
        <v>30</v>
      </c>
      <c r="W3191" s="20">
        <v>19</v>
      </c>
      <c r="X3191" s="18">
        <v>6780</v>
      </c>
      <c r="Y3191" s="5">
        <v>0.12327272727272727</v>
      </c>
    </row>
    <row r="3192" spans="1:25" ht="42.75" hidden="1" x14ac:dyDescent="0.4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20">
        <v>0</v>
      </c>
      <c r="M3192" t="b">
        <v>0</v>
      </c>
      <c r="N3192" t="s">
        <v>8305</v>
      </c>
      <c r="O3192" s="5">
        <f t="shared" si="245"/>
        <v>0</v>
      </c>
      <c r="P3192" s="18" t="e">
        <f t="shared" si="246"/>
        <v>#DIV/0!</v>
      </c>
      <c r="Q3192" t="s">
        <v>8318</v>
      </c>
      <c r="R3192" t="s">
        <v>8360</v>
      </c>
      <c r="S3192" s="10">
        <f t="shared" si="247"/>
        <v>42683.151331018518</v>
      </c>
      <c r="T3192" s="11">
        <f t="shared" si="248"/>
        <v>42713.192997685182</v>
      </c>
      <c r="U3192">
        <f t="shared" si="249"/>
        <v>30</v>
      </c>
      <c r="W3192" s="20">
        <v>0</v>
      </c>
      <c r="X3192" s="18">
        <v>0</v>
      </c>
      <c r="Y3192" s="5">
        <v>0</v>
      </c>
    </row>
    <row r="3193" spans="1:25" ht="42.75" x14ac:dyDescent="0.4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20">
        <v>4</v>
      </c>
      <c r="M3193" t="b">
        <v>0</v>
      </c>
      <c r="N3193" t="s">
        <v>8305</v>
      </c>
      <c r="O3193" s="5">
        <f t="shared" si="245"/>
        <v>4.0266666666666666E-2</v>
      </c>
      <c r="P3193" s="18">
        <f t="shared" si="246"/>
        <v>37.75</v>
      </c>
      <c r="Q3193" t="s">
        <v>8318</v>
      </c>
      <c r="R3193" t="s">
        <v>8360</v>
      </c>
      <c r="S3193" s="10">
        <f t="shared" si="247"/>
        <v>42538.755428240736</v>
      </c>
      <c r="T3193" s="11">
        <f t="shared" si="248"/>
        <v>42598.755428240736</v>
      </c>
      <c r="U3193">
        <f t="shared" si="249"/>
        <v>60</v>
      </c>
      <c r="W3193" s="20">
        <v>4</v>
      </c>
      <c r="X3193" s="18">
        <v>151</v>
      </c>
      <c r="Y3193" s="5">
        <v>4.0266666666666666E-2</v>
      </c>
    </row>
    <row r="3194" spans="1:25" ht="42.75" x14ac:dyDescent="0.4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20">
        <v>8</v>
      </c>
      <c r="M3194" t="b">
        <v>0</v>
      </c>
      <c r="N3194" t="s">
        <v>8305</v>
      </c>
      <c r="O3194" s="5">
        <f t="shared" si="245"/>
        <v>1.0200000000000001E-2</v>
      </c>
      <c r="P3194" s="18">
        <f t="shared" si="246"/>
        <v>12.75</v>
      </c>
      <c r="Q3194" t="s">
        <v>8318</v>
      </c>
      <c r="R3194" t="s">
        <v>8360</v>
      </c>
      <c r="S3194" s="10">
        <f t="shared" si="247"/>
        <v>42018.94049768518</v>
      </c>
      <c r="T3194" s="11">
        <f t="shared" si="248"/>
        <v>42063.916666666672</v>
      </c>
      <c r="U3194">
        <f t="shared" si="249"/>
        <v>45</v>
      </c>
      <c r="W3194" s="20">
        <v>8</v>
      </c>
      <c r="X3194" s="18">
        <v>102</v>
      </c>
      <c r="Y3194" s="5">
        <v>1.0200000000000001E-2</v>
      </c>
    </row>
    <row r="3195" spans="1:25" ht="42.75" x14ac:dyDescent="0.4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20">
        <v>24</v>
      </c>
      <c r="M3195" t="b">
        <v>0</v>
      </c>
      <c r="N3195" t="s">
        <v>8305</v>
      </c>
      <c r="O3195" s="5">
        <f t="shared" si="245"/>
        <v>0.1174</v>
      </c>
      <c r="P3195" s="18">
        <f t="shared" si="246"/>
        <v>24.458333333333332</v>
      </c>
      <c r="Q3195" t="s">
        <v>8318</v>
      </c>
      <c r="R3195" t="s">
        <v>8360</v>
      </c>
      <c r="S3195" s="10">
        <f t="shared" si="247"/>
        <v>42010.968240740738</v>
      </c>
      <c r="T3195" s="11">
        <f t="shared" si="248"/>
        <v>42055.968240740738</v>
      </c>
      <c r="U3195">
        <f t="shared" si="249"/>
        <v>45</v>
      </c>
      <c r="W3195" s="20">
        <v>24</v>
      </c>
      <c r="X3195" s="18">
        <v>587</v>
      </c>
      <c r="Y3195" s="5">
        <v>0.1174</v>
      </c>
    </row>
    <row r="3196" spans="1:25" ht="42.75" hidden="1" x14ac:dyDescent="0.4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20">
        <v>0</v>
      </c>
      <c r="M3196" t="b">
        <v>0</v>
      </c>
      <c r="N3196" t="s">
        <v>8305</v>
      </c>
      <c r="O3196" s="5">
        <f t="shared" si="245"/>
        <v>0</v>
      </c>
      <c r="P3196" s="18" t="e">
        <f t="shared" si="246"/>
        <v>#DIV/0!</v>
      </c>
      <c r="Q3196" t="s">
        <v>8318</v>
      </c>
      <c r="R3196" t="s">
        <v>8360</v>
      </c>
      <c r="S3196" s="10">
        <f t="shared" si="247"/>
        <v>42182.062476851846</v>
      </c>
      <c r="T3196" s="11">
        <f t="shared" si="248"/>
        <v>42212.062476851846</v>
      </c>
      <c r="U3196">
        <f t="shared" si="249"/>
        <v>30</v>
      </c>
      <c r="W3196" s="20">
        <v>0</v>
      </c>
      <c r="X3196" s="18">
        <v>0</v>
      </c>
      <c r="Y3196" s="5">
        <v>0</v>
      </c>
    </row>
    <row r="3197" spans="1:25" ht="42.75" x14ac:dyDescent="0.4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20">
        <v>39</v>
      </c>
      <c r="M3197" t="b">
        <v>0</v>
      </c>
      <c r="N3197" t="s">
        <v>8305</v>
      </c>
      <c r="O3197" s="5">
        <f t="shared" si="245"/>
        <v>0.59142857142857141</v>
      </c>
      <c r="P3197" s="18">
        <f t="shared" si="246"/>
        <v>53.07692307692308</v>
      </c>
      <c r="Q3197" t="s">
        <v>8318</v>
      </c>
      <c r="R3197" t="s">
        <v>8360</v>
      </c>
      <c r="S3197" s="10">
        <f t="shared" si="247"/>
        <v>42017.594236111108</v>
      </c>
      <c r="T3197" s="11">
        <f t="shared" si="248"/>
        <v>42047.594236111108</v>
      </c>
      <c r="U3197">
        <f t="shared" si="249"/>
        <v>30</v>
      </c>
      <c r="W3197" s="20">
        <v>39</v>
      </c>
      <c r="X3197" s="18">
        <v>2070</v>
      </c>
      <c r="Y3197" s="5">
        <v>0.59142857142857141</v>
      </c>
    </row>
    <row r="3198" spans="1:25" ht="42.75" hidden="1" x14ac:dyDescent="0.4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20">
        <v>6</v>
      </c>
      <c r="M3198" t="b">
        <v>0</v>
      </c>
      <c r="N3198" t="s">
        <v>8305</v>
      </c>
      <c r="O3198" s="5">
        <f t="shared" si="245"/>
        <v>5.9999999999999995E-4</v>
      </c>
      <c r="P3198" s="18">
        <f t="shared" si="246"/>
        <v>300</v>
      </c>
      <c r="Q3198" t="s">
        <v>8318</v>
      </c>
      <c r="R3198" t="s">
        <v>8360</v>
      </c>
      <c r="S3198" s="10">
        <f t="shared" si="247"/>
        <v>42157.598090277781</v>
      </c>
      <c r="T3198" s="11">
        <f t="shared" si="248"/>
        <v>42217.583333333328</v>
      </c>
      <c r="U3198">
        <f t="shared" si="249"/>
        <v>60</v>
      </c>
      <c r="W3198" s="20">
        <v>6</v>
      </c>
      <c r="X3198" s="18">
        <v>1800</v>
      </c>
      <c r="Y3198" s="5">
        <v>5.9999999999999995E-4</v>
      </c>
    </row>
    <row r="3199" spans="1:25" ht="28.5" x14ac:dyDescent="0.4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20">
        <v>4</v>
      </c>
      <c r="M3199" t="b">
        <v>0</v>
      </c>
      <c r="N3199" t="s">
        <v>8305</v>
      </c>
      <c r="O3199" s="5">
        <f t="shared" si="245"/>
        <v>0.1145</v>
      </c>
      <c r="P3199" s="18">
        <f t="shared" si="246"/>
        <v>286.25</v>
      </c>
      <c r="Q3199" t="s">
        <v>8318</v>
      </c>
      <c r="R3199" t="s">
        <v>8360</v>
      </c>
      <c r="S3199" s="10">
        <f t="shared" si="247"/>
        <v>42009.493263888886</v>
      </c>
      <c r="T3199" s="11">
        <f t="shared" si="248"/>
        <v>42039.493263888886</v>
      </c>
      <c r="U3199">
        <f t="shared" si="249"/>
        <v>30</v>
      </c>
      <c r="W3199" s="20">
        <v>4</v>
      </c>
      <c r="X3199" s="18">
        <v>1145</v>
      </c>
      <c r="Y3199" s="5">
        <v>0.1145</v>
      </c>
    </row>
    <row r="3200" spans="1:25" ht="42.75" hidden="1" x14ac:dyDescent="0.4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20">
        <v>3</v>
      </c>
      <c r="M3200" t="b">
        <v>0</v>
      </c>
      <c r="N3200" t="s">
        <v>8305</v>
      </c>
      <c r="O3200" s="5">
        <f t="shared" si="245"/>
        <v>3.6666666666666666E-3</v>
      </c>
      <c r="P3200" s="18">
        <f t="shared" si="246"/>
        <v>36.666666666666664</v>
      </c>
      <c r="Q3200" t="s">
        <v>8318</v>
      </c>
      <c r="R3200" t="s">
        <v>8360</v>
      </c>
      <c r="S3200" s="10">
        <f t="shared" si="247"/>
        <v>42013.424502314811</v>
      </c>
      <c r="T3200" s="11">
        <f t="shared" si="248"/>
        <v>42051.424502314811</v>
      </c>
      <c r="U3200">
        <f t="shared" si="249"/>
        <v>38</v>
      </c>
      <c r="W3200" s="20">
        <v>3</v>
      </c>
      <c r="X3200" s="18">
        <v>110</v>
      </c>
      <c r="Y3200" s="5">
        <v>3.6666666666666666E-3</v>
      </c>
    </row>
    <row r="3201" spans="1:25" ht="42.75" x14ac:dyDescent="0.4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20">
        <v>53</v>
      </c>
      <c r="M3201" t="b">
        <v>0</v>
      </c>
      <c r="N3201" t="s">
        <v>8305</v>
      </c>
      <c r="O3201" s="5">
        <f t="shared" si="245"/>
        <v>0.52159999999999995</v>
      </c>
      <c r="P3201" s="18">
        <f t="shared" si="246"/>
        <v>49.20754716981132</v>
      </c>
      <c r="Q3201" t="s">
        <v>8318</v>
      </c>
      <c r="R3201" t="s">
        <v>8360</v>
      </c>
      <c r="S3201" s="10">
        <f t="shared" si="247"/>
        <v>41858.761782407404</v>
      </c>
      <c r="T3201" s="11">
        <f t="shared" si="248"/>
        <v>41888.875</v>
      </c>
      <c r="U3201">
        <f t="shared" si="249"/>
        <v>30</v>
      </c>
      <c r="W3201" s="20">
        <v>53</v>
      </c>
      <c r="X3201" s="18">
        <v>2608</v>
      </c>
      <c r="Y3201" s="5">
        <v>0.52159999999999995</v>
      </c>
    </row>
    <row r="3202" spans="1:25" ht="42.75" hidden="1" x14ac:dyDescent="0.4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20">
        <v>1</v>
      </c>
      <c r="M3202" t="b">
        <v>0</v>
      </c>
      <c r="N3202" t="s">
        <v>8305</v>
      </c>
      <c r="O3202" s="5">
        <f t="shared" si="245"/>
        <v>2.0000000000000002E-5</v>
      </c>
      <c r="P3202" s="18">
        <f t="shared" si="246"/>
        <v>1</v>
      </c>
      <c r="Q3202" t="s">
        <v>8318</v>
      </c>
      <c r="R3202" t="s">
        <v>8360</v>
      </c>
      <c r="S3202" s="10">
        <f t="shared" si="247"/>
        <v>42460.320613425924</v>
      </c>
      <c r="T3202" s="11">
        <f t="shared" si="248"/>
        <v>42490.231944444444</v>
      </c>
      <c r="U3202">
        <f t="shared" si="249"/>
        <v>30</v>
      </c>
      <c r="W3202" s="20">
        <v>1</v>
      </c>
      <c r="X3202" s="18">
        <v>1</v>
      </c>
      <c r="Y3202" s="5">
        <v>2.0000000000000002E-5</v>
      </c>
    </row>
    <row r="3203" spans="1:25" ht="42.75" x14ac:dyDescent="0.4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20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18">
        <f t="shared" ref="P3203:P3266" si="251">E3203/L3203</f>
        <v>12.5</v>
      </c>
      <c r="Q3203" t="s">
        <v>8318</v>
      </c>
      <c r="R3203" t="s">
        <v>8360</v>
      </c>
      <c r="S3203" s="10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_xlfn.DAYS(T3203,S3203)</f>
        <v>21</v>
      </c>
      <c r="W3203" s="20">
        <v>2</v>
      </c>
      <c r="X3203" s="18">
        <v>25</v>
      </c>
      <c r="Y3203" s="5">
        <v>1.2500000000000001E-2</v>
      </c>
    </row>
    <row r="3204" spans="1:25" ht="42.75" x14ac:dyDescent="0.4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20">
        <v>25</v>
      </c>
      <c r="M3204" t="b">
        <v>0</v>
      </c>
      <c r="N3204" t="s">
        <v>8305</v>
      </c>
      <c r="O3204" s="5">
        <f t="shared" si="250"/>
        <v>0.54520000000000002</v>
      </c>
      <c r="P3204" s="18">
        <f t="shared" si="251"/>
        <v>109.04</v>
      </c>
      <c r="Q3204" t="s">
        <v>8318</v>
      </c>
      <c r="R3204" t="s">
        <v>8360</v>
      </c>
      <c r="S3204" s="10">
        <f t="shared" si="252"/>
        <v>42293.853541666671</v>
      </c>
      <c r="T3204" s="11">
        <f t="shared" si="253"/>
        <v>42352.249305555553</v>
      </c>
      <c r="U3204">
        <f t="shared" si="254"/>
        <v>59</v>
      </c>
      <c r="W3204" s="20">
        <v>25</v>
      </c>
      <c r="X3204" s="18">
        <v>2726</v>
      </c>
      <c r="Y3204" s="5">
        <v>0.54520000000000002</v>
      </c>
    </row>
    <row r="3205" spans="1:25" ht="42.75" x14ac:dyDescent="0.4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20">
        <v>6</v>
      </c>
      <c r="M3205" t="b">
        <v>0</v>
      </c>
      <c r="N3205" t="s">
        <v>8305</v>
      </c>
      <c r="O3205" s="5">
        <f t="shared" si="250"/>
        <v>0.25</v>
      </c>
      <c r="P3205" s="18">
        <f t="shared" si="251"/>
        <v>41.666666666666664</v>
      </c>
      <c r="Q3205" t="s">
        <v>8318</v>
      </c>
      <c r="R3205" t="s">
        <v>8360</v>
      </c>
      <c r="S3205" s="10">
        <f t="shared" si="252"/>
        <v>42242.988680555558</v>
      </c>
      <c r="T3205" s="11">
        <f t="shared" si="253"/>
        <v>42272.988680555558</v>
      </c>
      <c r="U3205">
        <f t="shared" si="254"/>
        <v>30</v>
      </c>
      <c r="W3205" s="20">
        <v>6</v>
      </c>
      <c r="X3205" s="18">
        <v>250</v>
      </c>
      <c r="Y3205" s="5">
        <v>0.25</v>
      </c>
    </row>
    <row r="3206" spans="1:25" ht="42.75" hidden="1" x14ac:dyDescent="0.4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20">
        <v>0</v>
      </c>
      <c r="M3206" t="b">
        <v>0</v>
      </c>
      <c r="N3206" t="s">
        <v>8305</v>
      </c>
      <c r="O3206" s="5">
        <f t="shared" si="250"/>
        <v>0</v>
      </c>
      <c r="P3206" s="18" t="e">
        <f t="shared" si="251"/>
        <v>#DIV/0!</v>
      </c>
      <c r="Q3206" t="s">
        <v>8318</v>
      </c>
      <c r="R3206" t="s">
        <v>8360</v>
      </c>
      <c r="S3206" s="10">
        <f t="shared" si="252"/>
        <v>42172.686099537037</v>
      </c>
      <c r="T3206" s="11">
        <f t="shared" si="253"/>
        <v>42202.676388888889</v>
      </c>
      <c r="U3206">
        <f t="shared" si="254"/>
        <v>30</v>
      </c>
      <c r="W3206" s="20">
        <v>0</v>
      </c>
      <c r="X3206" s="18">
        <v>0</v>
      </c>
      <c r="Y3206" s="5">
        <v>0</v>
      </c>
    </row>
    <row r="3207" spans="1:25" ht="42.75" x14ac:dyDescent="0.4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20">
        <v>12</v>
      </c>
      <c r="M3207" t="b">
        <v>0</v>
      </c>
      <c r="N3207" t="s">
        <v>8305</v>
      </c>
      <c r="O3207" s="5">
        <f t="shared" si="250"/>
        <v>3.4125000000000003E-2</v>
      </c>
      <c r="P3207" s="18">
        <f t="shared" si="251"/>
        <v>22.75</v>
      </c>
      <c r="Q3207" t="s">
        <v>8318</v>
      </c>
      <c r="R3207" t="s">
        <v>8360</v>
      </c>
      <c r="S3207" s="10">
        <f t="shared" si="252"/>
        <v>42095.374675925923</v>
      </c>
      <c r="T3207" s="11">
        <f t="shared" si="253"/>
        <v>42125.374675925923</v>
      </c>
      <c r="U3207">
        <f t="shared" si="254"/>
        <v>30</v>
      </c>
      <c r="W3207" s="20">
        <v>12</v>
      </c>
      <c r="X3207" s="18">
        <v>273</v>
      </c>
      <c r="Y3207" s="5">
        <v>3.4125000000000003E-2</v>
      </c>
    </row>
    <row r="3208" spans="1:25" ht="42.75" hidden="1" x14ac:dyDescent="0.4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20">
        <v>0</v>
      </c>
      <c r="M3208" t="b">
        <v>0</v>
      </c>
      <c r="N3208" t="s">
        <v>8305</v>
      </c>
      <c r="O3208" s="5">
        <f t="shared" si="250"/>
        <v>0</v>
      </c>
      <c r="P3208" s="18" t="e">
        <f t="shared" si="251"/>
        <v>#DIV/0!</v>
      </c>
      <c r="Q3208" t="s">
        <v>8318</v>
      </c>
      <c r="R3208" t="s">
        <v>8360</v>
      </c>
      <c r="S3208" s="10">
        <f t="shared" si="252"/>
        <v>42236.276053240741</v>
      </c>
      <c r="T3208" s="11">
        <f t="shared" si="253"/>
        <v>42266.276053240741</v>
      </c>
      <c r="U3208">
        <f t="shared" si="254"/>
        <v>30</v>
      </c>
      <c r="W3208" s="20">
        <v>0</v>
      </c>
      <c r="X3208" s="18">
        <v>0</v>
      </c>
      <c r="Y3208" s="5">
        <v>0</v>
      </c>
    </row>
    <row r="3209" spans="1:25" ht="42.75" x14ac:dyDescent="0.4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20">
        <v>36</v>
      </c>
      <c r="M3209" t="b">
        <v>0</v>
      </c>
      <c r="N3209" t="s">
        <v>8305</v>
      </c>
      <c r="O3209" s="5">
        <f t="shared" si="250"/>
        <v>0.46363636363636362</v>
      </c>
      <c r="P3209" s="18">
        <f t="shared" si="251"/>
        <v>70.833333333333329</v>
      </c>
      <c r="Q3209" t="s">
        <v>8318</v>
      </c>
      <c r="R3209" t="s">
        <v>8360</v>
      </c>
      <c r="S3209" s="10">
        <f t="shared" si="252"/>
        <v>42057.277858796297</v>
      </c>
      <c r="T3209" s="11">
        <f t="shared" si="253"/>
        <v>42117.236192129625</v>
      </c>
      <c r="U3209">
        <f t="shared" si="254"/>
        <v>60</v>
      </c>
      <c r="W3209" s="20">
        <v>36</v>
      </c>
      <c r="X3209" s="18">
        <v>2550</v>
      </c>
      <c r="Y3209" s="5">
        <v>0.46363636363636362</v>
      </c>
    </row>
    <row r="3210" spans="1:25" ht="42.75" x14ac:dyDescent="0.4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20">
        <v>82</v>
      </c>
      <c r="M3210" t="b">
        <v>1</v>
      </c>
      <c r="N3210" t="s">
        <v>8271</v>
      </c>
      <c r="O3210" s="5">
        <f t="shared" si="250"/>
        <v>1.0349999999999999</v>
      </c>
      <c r="P3210" s="18">
        <f t="shared" si="251"/>
        <v>63.109756097560975</v>
      </c>
      <c r="Q3210" t="s">
        <v>8318</v>
      </c>
      <c r="R3210" t="s">
        <v>8319</v>
      </c>
      <c r="S3210" s="10">
        <f t="shared" si="252"/>
        <v>41827.605057870373</v>
      </c>
      <c r="T3210" s="11">
        <f t="shared" si="253"/>
        <v>41848.605057870373</v>
      </c>
      <c r="U3210">
        <f t="shared" si="254"/>
        <v>21</v>
      </c>
      <c r="W3210" s="20">
        <v>82</v>
      </c>
      <c r="X3210" s="18">
        <v>5175</v>
      </c>
      <c r="Y3210" s="5">
        <v>1.0349999999999999</v>
      </c>
    </row>
    <row r="3211" spans="1:25" ht="42.75" x14ac:dyDescent="0.4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20">
        <v>226</v>
      </c>
      <c r="M3211" t="b">
        <v>1</v>
      </c>
      <c r="N3211" t="s">
        <v>8271</v>
      </c>
      <c r="O3211" s="5">
        <f t="shared" si="250"/>
        <v>1.1932315789473684</v>
      </c>
      <c r="P3211" s="18">
        <f t="shared" si="251"/>
        <v>50.157964601769912</v>
      </c>
      <c r="Q3211" t="s">
        <v>8318</v>
      </c>
      <c r="R3211" t="s">
        <v>8319</v>
      </c>
      <c r="S3211" s="10">
        <f t="shared" si="252"/>
        <v>41778.637245370373</v>
      </c>
      <c r="T3211" s="11">
        <f t="shared" si="253"/>
        <v>41810.958333333336</v>
      </c>
      <c r="U3211">
        <f t="shared" si="254"/>
        <v>32</v>
      </c>
      <c r="W3211" s="20">
        <v>226</v>
      </c>
      <c r="X3211" s="18">
        <v>11335.7</v>
      </c>
      <c r="Y3211" s="5">
        <v>1.1932315789473684</v>
      </c>
    </row>
    <row r="3212" spans="1:25" ht="42.75" x14ac:dyDescent="0.4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20">
        <v>60</v>
      </c>
      <c r="M3212" t="b">
        <v>1</v>
      </c>
      <c r="N3212" t="s">
        <v>8271</v>
      </c>
      <c r="O3212" s="5">
        <f t="shared" si="250"/>
        <v>1.2576666666666667</v>
      </c>
      <c r="P3212" s="18">
        <f t="shared" si="251"/>
        <v>62.883333333333333</v>
      </c>
      <c r="Q3212" t="s">
        <v>8318</v>
      </c>
      <c r="R3212" t="s">
        <v>8319</v>
      </c>
      <c r="S3212" s="10">
        <f t="shared" si="252"/>
        <v>41013.936562499999</v>
      </c>
      <c r="T3212" s="11">
        <f t="shared" si="253"/>
        <v>41061.165972222225</v>
      </c>
      <c r="U3212">
        <f t="shared" si="254"/>
        <v>48</v>
      </c>
      <c r="W3212" s="20">
        <v>60</v>
      </c>
      <c r="X3212" s="18">
        <v>3773</v>
      </c>
      <c r="Y3212" s="5">
        <v>1.2576666666666667</v>
      </c>
    </row>
    <row r="3213" spans="1:25" ht="42.75" x14ac:dyDescent="0.4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20">
        <v>322</v>
      </c>
      <c r="M3213" t="b">
        <v>1</v>
      </c>
      <c r="N3213" t="s">
        <v>8271</v>
      </c>
      <c r="O3213" s="5">
        <f t="shared" si="250"/>
        <v>1.1974347826086957</v>
      </c>
      <c r="P3213" s="18">
        <f t="shared" si="251"/>
        <v>85.531055900621112</v>
      </c>
      <c r="Q3213" t="s">
        <v>8318</v>
      </c>
      <c r="R3213" t="s">
        <v>8319</v>
      </c>
      <c r="S3213" s="10">
        <f t="shared" si="252"/>
        <v>41834.586574074077</v>
      </c>
      <c r="T3213" s="11">
        <f t="shared" si="253"/>
        <v>41866.083333333336</v>
      </c>
      <c r="U3213">
        <f t="shared" si="254"/>
        <v>32</v>
      </c>
      <c r="W3213" s="20">
        <v>322</v>
      </c>
      <c r="X3213" s="18">
        <v>27541</v>
      </c>
      <c r="Y3213" s="5">
        <v>1.1974347826086957</v>
      </c>
    </row>
    <row r="3214" spans="1:25" ht="28.5" x14ac:dyDescent="0.4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20">
        <v>94</v>
      </c>
      <c r="M3214" t="b">
        <v>1</v>
      </c>
      <c r="N3214" t="s">
        <v>8271</v>
      </c>
      <c r="O3214" s="5">
        <f t="shared" si="250"/>
        <v>1.2625</v>
      </c>
      <c r="P3214" s="18">
        <f t="shared" si="251"/>
        <v>53.723404255319146</v>
      </c>
      <c r="Q3214" t="s">
        <v>8318</v>
      </c>
      <c r="R3214" t="s">
        <v>8319</v>
      </c>
      <c r="S3214" s="10">
        <f t="shared" si="252"/>
        <v>41829.795729166668</v>
      </c>
      <c r="T3214" s="11">
        <f t="shared" si="253"/>
        <v>41859.795729166668</v>
      </c>
      <c r="U3214">
        <f t="shared" si="254"/>
        <v>30</v>
      </c>
      <c r="W3214" s="20">
        <v>94</v>
      </c>
      <c r="X3214" s="18">
        <v>5050</v>
      </c>
      <c r="Y3214" s="5">
        <v>1.2625</v>
      </c>
    </row>
    <row r="3215" spans="1:25" ht="42.75" x14ac:dyDescent="0.4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20">
        <v>47</v>
      </c>
      <c r="M3215" t="b">
        <v>1</v>
      </c>
      <c r="N3215" t="s">
        <v>8271</v>
      </c>
      <c r="O3215" s="5">
        <f t="shared" si="250"/>
        <v>1.0011666666666668</v>
      </c>
      <c r="P3215" s="18">
        <f t="shared" si="251"/>
        <v>127.80851063829788</v>
      </c>
      <c r="Q3215" t="s">
        <v>8318</v>
      </c>
      <c r="R3215" t="s">
        <v>8319</v>
      </c>
      <c r="S3215" s="10">
        <f t="shared" si="252"/>
        <v>42171.763414351852</v>
      </c>
      <c r="T3215" s="11">
        <f t="shared" si="253"/>
        <v>42211.763414351852</v>
      </c>
      <c r="U3215">
        <f t="shared" si="254"/>
        <v>40</v>
      </c>
      <c r="W3215" s="20">
        <v>47</v>
      </c>
      <c r="X3215" s="18">
        <v>6007</v>
      </c>
      <c r="Y3215" s="5">
        <v>1.0011666666666668</v>
      </c>
    </row>
    <row r="3216" spans="1:25" ht="42.75" x14ac:dyDescent="0.4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20">
        <v>115</v>
      </c>
      <c r="M3216" t="b">
        <v>1</v>
      </c>
      <c r="N3216" t="s">
        <v>8271</v>
      </c>
      <c r="O3216" s="5">
        <f t="shared" si="250"/>
        <v>1.0213333333333334</v>
      </c>
      <c r="P3216" s="18">
        <f t="shared" si="251"/>
        <v>106.57391304347826</v>
      </c>
      <c r="Q3216" t="s">
        <v>8318</v>
      </c>
      <c r="R3216" t="s">
        <v>8319</v>
      </c>
      <c r="S3216" s="10">
        <f t="shared" si="252"/>
        <v>42337.792511574073</v>
      </c>
      <c r="T3216" s="11">
        <f t="shared" si="253"/>
        <v>42374.996527777781</v>
      </c>
      <c r="U3216">
        <f t="shared" si="254"/>
        <v>37</v>
      </c>
      <c r="W3216" s="20">
        <v>115</v>
      </c>
      <c r="X3216" s="18">
        <v>12256</v>
      </c>
      <c r="Y3216" s="5">
        <v>1.0213333333333334</v>
      </c>
    </row>
    <row r="3217" spans="1:25" ht="57" x14ac:dyDescent="0.4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20">
        <v>134</v>
      </c>
      <c r="M3217" t="b">
        <v>1</v>
      </c>
      <c r="N3217" t="s">
        <v>8271</v>
      </c>
      <c r="O3217" s="5">
        <f t="shared" si="250"/>
        <v>1.0035142857142858</v>
      </c>
      <c r="P3217" s="18">
        <f t="shared" si="251"/>
        <v>262.11194029850748</v>
      </c>
      <c r="Q3217" t="s">
        <v>8318</v>
      </c>
      <c r="R3217" t="s">
        <v>8319</v>
      </c>
      <c r="S3217" s="10">
        <f t="shared" si="252"/>
        <v>42219.665173611109</v>
      </c>
      <c r="T3217" s="11">
        <f t="shared" si="253"/>
        <v>42257.165972222225</v>
      </c>
      <c r="U3217">
        <f t="shared" si="254"/>
        <v>38</v>
      </c>
      <c r="W3217" s="20">
        <v>134</v>
      </c>
      <c r="X3217" s="18">
        <v>35123</v>
      </c>
      <c r="Y3217" s="5">
        <v>1.0035142857142858</v>
      </c>
    </row>
    <row r="3218" spans="1:25" ht="42.75" x14ac:dyDescent="0.4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20">
        <v>35</v>
      </c>
      <c r="M3218" t="b">
        <v>1</v>
      </c>
      <c r="N3218" t="s">
        <v>8271</v>
      </c>
      <c r="O3218" s="5">
        <f t="shared" si="250"/>
        <v>1.0004999999999999</v>
      </c>
      <c r="P3218" s="18">
        <f t="shared" si="251"/>
        <v>57.171428571428571</v>
      </c>
      <c r="Q3218" t="s">
        <v>8318</v>
      </c>
      <c r="R3218" t="s">
        <v>8319</v>
      </c>
      <c r="S3218" s="10">
        <f t="shared" si="252"/>
        <v>42165.462627314817</v>
      </c>
      <c r="T3218" s="11">
        <f t="shared" si="253"/>
        <v>42196.604166666672</v>
      </c>
      <c r="U3218">
        <f t="shared" si="254"/>
        <v>31</v>
      </c>
      <c r="W3218" s="20">
        <v>35</v>
      </c>
      <c r="X3218" s="18">
        <v>2001</v>
      </c>
      <c r="Y3218" s="5">
        <v>1.0004999999999999</v>
      </c>
    </row>
    <row r="3219" spans="1:25" ht="28.5" x14ac:dyDescent="0.4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20">
        <v>104</v>
      </c>
      <c r="M3219" t="b">
        <v>1</v>
      </c>
      <c r="N3219" t="s">
        <v>8271</v>
      </c>
      <c r="O3219" s="5">
        <f t="shared" si="250"/>
        <v>1.1602222222222223</v>
      </c>
      <c r="P3219" s="18">
        <f t="shared" si="251"/>
        <v>50.20192307692308</v>
      </c>
      <c r="Q3219" t="s">
        <v>8318</v>
      </c>
      <c r="R3219" t="s">
        <v>8319</v>
      </c>
      <c r="S3219" s="10">
        <f t="shared" si="252"/>
        <v>42648.546111111107</v>
      </c>
      <c r="T3219" s="11">
        <f t="shared" si="253"/>
        <v>42678.546111111107</v>
      </c>
      <c r="U3219">
        <f t="shared" si="254"/>
        <v>30</v>
      </c>
      <c r="W3219" s="20">
        <v>104</v>
      </c>
      <c r="X3219" s="18">
        <v>5221</v>
      </c>
      <c r="Y3219" s="5">
        <v>1.1602222222222223</v>
      </c>
    </row>
    <row r="3220" spans="1:25" ht="42.75" x14ac:dyDescent="0.4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20">
        <v>184</v>
      </c>
      <c r="M3220" t="b">
        <v>1</v>
      </c>
      <c r="N3220" t="s">
        <v>8271</v>
      </c>
      <c r="O3220" s="5">
        <f t="shared" si="250"/>
        <v>1.0209999999999999</v>
      </c>
      <c r="P3220" s="18">
        <f t="shared" si="251"/>
        <v>66.586956521739125</v>
      </c>
      <c r="Q3220" t="s">
        <v>8318</v>
      </c>
      <c r="R3220" t="s">
        <v>8319</v>
      </c>
      <c r="S3220" s="10">
        <f t="shared" si="252"/>
        <v>41971.002152777779</v>
      </c>
      <c r="T3220" s="11">
        <f t="shared" si="253"/>
        <v>42004</v>
      </c>
      <c r="U3220">
        <f t="shared" si="254"/>
        <v>33</v>
      </c>
      <c r="W3220" s="20">
        <v>184</v>
      </c>
      <c r="X3220" s="18">
        <v>12252</v>
      </c>
      <c r="Y3220" s="5">
        <v>1.0209999999999999</v>
      </c>
    </row>
    <row r="3221" spans="1:25" ht="28.5" x14ac:dyDescent="0.4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20">
        <v>119</v>
      </c>
      <c r="M3221" t="b">
        <v>1</v>
      </c>
      <c r="N3221" t="s">
        <v>8271</v>
      </c>
      <c r="O3221" s="5">
        <f t="shared" si="250"/>
        <v>1.0011000000000001</v>
      </c>
      <c r="P3221" s="18">
        <f t="shared" si="251"/>
        <v>168.25210084033614</v>
      </c>
      <c r="Q3221" t="s">
        <v>8318</v>
      </c>
      <c r="R3221" t="s">
        <v>8319</v>
      </c>
      <c r="S3221" s="10">
        <f t="shared" si="252"/>
        <v>42050.983182870375</v>
      </c>
      <c r="T3221" s="11">
        <f t="shared" si="253"/>
        <v>42085.941516203704</v>
      </c>
      <c r="U3221">
        <f t="shared" si="254"/>
        <v>35</v>
      </c>
      <c r="W3221" s="20">
        <v>119</v>
      </c>
      <c r="X3221" s="18">
        <v>20022</v>
      </c>
      <c r="Y3221" s="5">
        <v>1.0011000000000001</v>
      </c>
    </row>
    <row r="3222" spans="1:25" ht="28.5" x14ac:dyDescent="0.4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20">
        <v>59</v>
      </c>
      <c r="M3222" t="b">
        <v>1</v>
      </c>
      <c r="N3222" t="s">
        <v>8271</v>
      </c>
      <c r="O3222" s="5">
        <f t="shared" si="250"/>
        <v>1.0084</v>
      </c>
      <c r="P3222" s="18">
        <f t="shared" si="251"/>
        <v>256.37288135593218</v>
      </c>
      <c r="Q3222" t="s">
        <v>8318</v>
      </c>
      <c r="R3222" t="s">
        <v>8319</v>
      </c>
      <c r="S3222" s="10">
        <f t="shared" si="252"/>
        <v>42772.833379629628</v>
      </c>
      <c r="T3222" s="11">
        <f t="shared" si="253"/>
        <v>42806.875</v>
      </c>
      <c r="U3222">
        <f t="shared" si="254"/>
        <v>34</v>
      </c>
      <c r="W3222" s="20">
        <v>59</v>
      </c>
      <c r="X3222" s="18">
        <v>15126</v>
      </c>
      <c r="Y3222" s="5">
        <v>1.0084</v>
      </c>
    </row>
    <row r="3223" spans="1:25" ht="57" x14ac:dyDescent="0.4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20">
        <v>113</v>
      </c>
      <c r="M3223" t="b">
        <v>1</v>
      </c>
      <c r="N3223" t="s">
        <v>8271</v>
      </c>
      <c r="O3223" s="5">
        <f t="shared" si="250"/>
        <v>1.0342499999999999</v>
      </c>
      <c r="P3223" s="18">
        <f t="shared" si="251"/>
        <v>36.610619469026545</v>
      </c>
      <c r="Q3223" t="s">
        <v>8318</v>
      </c>
      <c r="R3223" t="s">
        <v>8319</v>
      </c>
      <c r="S3223" s="10">
        <f t="shared" si="252"/>
        <v>42155.696793981479</v>
      </c>
      <c r="T3223" s="11">
        <f t="shared" si="253"/>
        <v>42190.696793981479</v>
      </c>
      <c r="U3223">
        <f t="shared" si="254"/>
        <v>35</v>
      </c>
      <c r="W3223" s="20">
        <v>113</v>
      </c>
      <c r="X3223" s="18">
        <v>4137</v>
      </c>
      <c r="Y3223" s="5">
        <v>1.0342499999999999</v>
      </c>
    </row>
    <row r="3224" spans="1:25" ht="42.75" x14ac:dyDescent="0.4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20">
        <v>84</v>
      </c>
      <c r="M3224" t="b">
        <v>1</v>
      </c>
      <c r="N3224" t="s">
        <v>8271</v>
      </c>
      <c r="O3224" s="5">
        <f t="shared" si="250"/>
        <v>1.248</v>
      </c>
      <c r="P3224" s="18">
        <f t="shared" si="251"/>
        <v>37.142857142857146</v>
      </c>
      <c r="Q3224" t="s">
        <v>8318</v>
      </c>
      <c r="R3224" t="s">
        <v>8319</v>
      </c>
      <c r="S3224" s="10">
        <f t="shared" si="252"/>
        <v>42270.582141203704</v>
      </c>
      <c r="T3224" s="11">
        <f t="shared" si="253"/>
        <v>42301.895138888889</v>
      </c>
      <c r="U3224">
        <f t="shared" si="254"/>
        <v>31</v>
      </c>
      <c r="W3224" s="20">
        <v>84</v>
      </c>
      <c r="X3224" s="18">
        <v>3120</v>
      </c>
      <c r="Y3224" s="5">
        <v>1.248</v>
      </c>
    </row>
    <row r="3225" spans="1:25" ht="28.5" x14ac:dyDescent="0.4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20">
        <v>74</v>
      </c>
      <c r="M3225" t="b">
        <v>1</v>
      </c>
      <c r="N3225" t="s">
        <v>8271</v>
      </c>
      <c r="O3225" s="5">
        <f t="shared" si="250"/>
        <v>1.0951612903225807</v>
      </c>
      <c r="P3225" s="18">
        <f t="shared" si="251"/>
        <v>45.878378378378379</v>
      </c>
      <c r="Q3225" t="s">
        <v>8318</v>
      </c>
      <c r="R3225" t="s">
        <v>8319</v>
      </c>
      <c r="S3225" s="10">
        <f t="shared" si="252"/>
        <v>42206.835370370376</v>
      </c>
      <c r="T3225" s="11">
        <f t="shared" si="253"/>
        <v>42236.835370370376</v>
      </c>
      <c r="U3225">
        <f t="shared" si="254"/>
        <v>30</v>
      </c>
      <c r="W3225" s="20">
        <v>74</v>
      </c>
      <c r="X3225" s="18">
        <v>3395</v>
      </c>
      <c r="Y3225" s="5">
        <v>1.0951612903225807</v>
      </c>
    </row>
    <row r="3226" spans="1:25" ht="42.75" x14ac:dyDescent="0.4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20">
        <v>216</v>
      </c>
      <c r="M3226" t="b">
        <v>1</v>
      </c>
      <c r="N3226" t="s">
        <v>8271</v>
      </c>
      <c r="O3226" s="5">
        <f t="shared" si="250"/>
        <v>1.0203333333333333</v>
      </c>
      <c r="P3226" s="18">
        <f t="shared" si="251"/>
        <v>141.71296296296296</v>
      </c>
      <c r="Q3226" t="s">
        <v>8318</v>
      </c>
      <c r="R3226" t="s">
        <v>8319</v>
      </c>
      <c r="S3226" s="10">
        <f t="shared" si="252"/>
        <v>42697.850844907407</v>
      </c>
      <c r="T3226" s="11">
        <f t="shared" si="253"/>
        <v>42745.208333333328</v>
      </c>
      <c r="U3226">
        <f t="shared" si="254"/>
        <v>48</v>
      </c>
      <c r="W3226" s="20">
        <v>216</v>
      </c>
      <c r="X3226" s="18">
        <v>30610</v>
      </c>
      <c r="Y3226" s="5">
        <v>1.0203333333333333</v>
      </c>
    </row>
    <row r="3227" spans="1:25" ht="42.75" x14ac:dyDescent="0.4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20">
        <v>39</v>
      </c>
      <c r="M3227" t="b">
        <v>1</v>
      </c>
      <c r="N3227" t="s">
        <v>8271</v>
      </c>
      <c r="O3227" s="5">
        <f t="shared" si="250"/>
        <v>1.0235000000000001</v>
      </c>
      <c r="P3227" s="18">
        <f t="shared" si="251"/>
        <v>52.487179487179489</v>
      </c>
      <c r="Q3227" t="s">
        <v>8318</v>
      </c>
      <c r="R3227" t="s">
        <v>8319</v>
      </c>
      <c r="S3227" s="10">
        <f t="shared" si="252"/>
        <v>42503.559467592597</v>
      </c>
      <c r="T3227" s="11">
        <f t="shared" si="253"/>
        <v>42524.875</v>
      </c>
      <c r="U3227">
        <f t="shared" si="254"/>
        <v>21</v>
      </c>
      <c r="W3227" s="20">
        <v>39</v>
      </c>
      <c r="X3227" s="18">
        <v>2047</v>
      </c>
      <c r="Y3227" s="5">
        <v>1.0235000000000001</v>
      </c>
    </row>
    <row r="3228" spans="1:25" ht="42.75" x14ac:dyDescent="0.4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20">
        <v>21</v>
      </c>
      <c r="M3228" t="b">
        <v>1</v>
      </c>
      <c r="N3228" t="s">
        <v>8271</v>
      </c>
      <c r="O3228" s="5">
        <f t="shared" si="250"/>
        <v>1.0416666666666667</v>
      </c>
      <c r="P3228" s="18">
        <f t="shared" si="251"/>
        <v>59.523809523809526</v>
      </c>
      <c r="Q3228" t="s">
        <v>8318</v>
      </c>
      <c r="R3228" t="s">
        <v>8319</v>
      </c>
      <c r="S3228" s="10">
        <f t="shared" si="252"/>
        <v>42277.583472222221</v>
      </c>
      <c r="T3228" s="11">
        <f t="shared" si="253"/>
        <v>42307.583472222221</v>
      </c>
      <c r="U3228">
        <f t="shared" si="254"/>
        <v>30</v>
      </c>
      <c r="W3228" s="20">
        <v>21</v>
      </c>
      <c r="X3228" s="18">
        <v>1250</v>
      </c>
      <c r="Y3228" s="5">
        <v>1.0416666666666667</v>
      </c>
    </row>
    <row r="3229" spans="1:25" ht="42.75" x14ac:dyDescent="0.4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20">
        <v>30</v>
      </c>
      <c r="M3229" t="b">
        <v>1</v>
      </c>
      <c r="N3229" t="s">
        <v>8271</v>
      </c>
      <c r="O3229" s="5">
        <f t="shared" si="250"/>
        <v>1.25</v>
      </c>
      <c r="P3229" s="18">
        <f t="shared" si="251"/>
        <v>50</v>
      </c>
      <c r="Q3229" t="s">
        <v>8318</v>
      </c>
      <c r="R3229" t="s">
        <v>8319</v>
      </c>
      <c r="S3229" s="10">
        <f t="shared" si="252"/>
        <v>42722.882361111115</v>
      </c>
      <c r="T3229" s="11">
        <f t="shared" si="253"/>
        <v>42752.882361111115</v>
      </c>
      <c r="U3229">
        <f t="shared" si="254"/>
        <v>30</v>
      </c>
      <c r="W3229" s="20">
        <v>30</v>
      </c>
      <c r="X3229" s="18">
        <v>1500</v>
      </c>
      <c r="Y3229" s="5">
        <v>1.25</v>
      </c>
    </row>
    <row r="3230" spans="1:25" ht="28.5" x14ac:dyDescent="0.4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20">
        <v>37</v>
      </c>
      <c r="M3230" t="b">
        <v>1</v>
      </c>
      <c r="N3230" t="s">
        <v>8271</v>
      </c>
      <c r="O3230" s="5">
        <f t="shared" si="250"/>
        <v>1.0234285714285714</v>
      </c>
      <c r="P3230" s="18">
        <f t="shared" si="251"/>
        <v>193.62162162162161</v>
      </c>
      <c r="Q3230" t="s">
        <v>8318</v>
      </c>
      <c r="R3230" t="s">
        <v>8319</v>
      </c>
      <c r="S3230" s="10">
        <f t="shared" si="252"/>
        <v>42323.70930555556</v>
      </c>
      <c r="T3230" s="11">
        <f t="shared" si="253"/>
        <v>42355.207638888889</v>
      </c>
      <c r="U3230">
        <f t="shared" si="254"/>
        <v>32</v>
      </c>
      <c r="W3230" s="20">
        <v>37</v>
      </c>
      <c r="X3230" s="18">
        <v>7164</v>
      </c>
      <c r="Y3230" s="5">
        <v>1.0234285714285714</v>
      </c>
    </row>
    <row r="3231" spans="1:25" ht="42.75" x14ac:dyDescent="0.4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20">
        <v>202</v>
      </c>
      <c r="M3231" t="b">
        <v>1</v>
      </c>
      <c r="N3231" t="s">
        <v>8271</v>
      </c>
      <c r="O3231" s="5">
        <f t="shared" si="250"/>
        <v>1.0786500000000001</v>
      </c>
      <c r="P3231" s="18">
        <f t="shared" si="251"/>
        <v>106.79702970297029</v>
      </c>
      <c r="Q3231" t="s">
        <v>8318</v>
      </c>
      <c r="R3231" t="s">
        <v>8319</v>
      </c>
      <c r="S3231" s="10">
        <f t="shared" si="252"/>
        <v>41933.291643518518</v>
      </c>
      <c r="T3231" s="11">
        <f t="shared" si="253"/>
        <v>41963.333310185189</v>
      </c>
      <c r="U3231">
        <f t="shared" si="254"/>
        <v>30</v>
      </c>
      <c r="W3231" s="20">
        <v>202</v>
      </c>
      <c r="X3231" s="18">
        <v>21573</v>
      </c>
      <c r="Y3231" s="5">
        <v>1.0786500000000001</v>
      </c>
    </row>
    <row r="3232" spans="1:25" ht="42.75" x14ac:dyDescent="0.4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20">
        <v>37</v>
      </c>
      <c r="M3232" t="b">
        <v>1</v>
      </c>
      <c r="N3232" t="s">
        <v>8271</v>
      </c>
      <c r="O3232" s="5">
        <f t="shared" si="250"/>
        <v>1.0988461538461538</v>
      </c>
      <c r="P3232" s="18">
        <f t="shared" si="251"/>
        <v>77.21621621621621</v>
      </c>
      <c r="Q3232" t="s">
        <v>8318</v>
      </c>
      <c r="R3232" t="s">
        <v>8319</v>
      </c>
      <c r="S3232" s="10">
        <f t="shared" si="252"/>
        <v>41898.168125000004</v>
      </c>
      <c r="T3232" s="11">
        <f t="shared" si="253"/>
        <v>41913.165972222225</v>
      </c>
      <c r="U3232">
        <f t="shared" si="254"/>
        <v>15</v>
      </c>
      <c r="W3232" s="20">
        <v>37</v>
      </c>
      <c r="X3232" s="18">
        <v>2857</v>
      </c>
      <c r="Y3232" s="5">
        <v>1.0988461538461538</v>
      </c>
    </row>
    <row r="3233" spans="1:25" ht="42.75" x14ac:dyDescent="0.4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20">
        <v>28</v>
      </c>
      <c r="M3233" t="b">
        <v>1</v>
      </c>
      <c r="N3233" t="s">
        <v>8271</v>
      </c>
      <c r="O3233" s="5">
        <f t="shared" si="250"/>
        <v>1.61</v>
      </c>
      <c r="P3233" s="18">
        <f t="shared" si="251"/>
        <v>57.5</v>
      </c>
      <c r="Q3233" t="s">
        <v>8318</v>
      </c>
      <c r="R3233" t="s">
        <v>8319</v>
      </c>
      <c r="S3233" s="10">
        <f t="shared" si="252"/>
        <v>42446.943831018521</v>
      </c>
      <c r="T3233" s="11">
        <f t="shared" si="253"/>
        <v>42476.943831018521</v>
      </c>
      <c r="U3233">
        <f t="shared" si="254"/>
        <v>30</v>
      </c>
      <c r="W3233" s="20">
        <v>28</v>
      </c>
      <c r="X3233" s="18">
        <v>1610</v>
      </c>
      <c r="Y3233" s="5">
        <v>1.61</v>
      </c>
    </row>
    <row r="3234" spans="1:25" ht="42.75" x14ac:dyDescent="0.4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20">
        <v>26</v>
      </c>
      <c r="M3234" t="b">
        <v>1</v>
      </c>
      <c r="N3234" t="s">
        <v>8271</v>
      </c>
      <c r="O3234" s="5">
        <f t="shared" si="250"/>
        <v>1.3120000000000001</v>
      </c>
      <c r="P3234" s="18">
        <f t="shared" si="251"/>
        <v>50.46153846153846</v>
      </c>
      <c r="Q3234" t="s">
        <v>8318</v>
      </c>
      <c r="R3234" t="s">
        <v>8319</v>
      </c>
      <c r="S3234" s="10">
        <f t="shared" si="252"/>
        <v>42463.81385416667</v>
      </c>
      <c r="T3234" s="11">
        <f t="shared" si="253"/>
        <v>42494.165972222225</v>
      </c>
      <c r="U3234">
        <f t="shared" si="254"/>
        <v>31</v>
      </c>
      <c r="W3234" s="20">
        <v>26</v>
      </c>
      <c r="X3234" s="18">
        <v>1312</v>
      </c>
      <c r="Y3234" s="5">
        <v>1.3120000000000001</v>
      </c>
    </row>
    <row r="3235" spans="1:25" ht="42.75" x14ac:dyDescent="0.4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20">
        <v>61</v>
      </c>
      <c r="M3235" t="b">
        <v>1</v>
      </c>
      <c r="N3235" t="s">
        <v>8271</v>
      </c>
      <c r="O3235" s="5">
        <f t="shared" si="250"/>
        <v>1.1879999999999999</v>
      </c>
      <c r="P3235" s="18">
        <f t="shared" si="251"/>
        <v>97.377049180327873</v>
      </c>
      <c r="Q3235" t="s">
        <v>8318</v>
      </c>
      <c r="R3235" t="s">
        <v>8319</v>
      </c>
      <c r="S3235" s="10">
        <f t="shared" si="252"/>
        <v>42766.805034722223</v>
      </c>
      <c r="T3235" s="11">
        <f t="shared" si="253"/>
        <v>42796.805034722223</v>
      </c>
      <c r="U3235">
        <f t="shared" si="254"/>
        <v>30</v>
      </c>
      <c r="W3235" s="20">
        <v>61</v>
      </c>
      <c r="X3235" s="18">
        <v>5940</v>
      </c>
      <c r="Y3235" s="5">
        <v>1.1879999999999999</v>
      </c>
    </row>
    <row r="3236" spans="1:25" ht="42.75" x14ac:dyDescent="0.4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20">
        <v>115</v>
      </c>
      <c r="M3236" t="b">
        <v>1</v>
      </c>
      <c r="N3236" t="s">
        <v>8271</v>
      </c>
      <c r="O3236" s="5">
        <f t="shared" si="250"/>
        <v>1.0039275000000001</v>
      </c>
      <c r="P3236" s="18">
        <f t="shared" si="251"/>
        <v>34.91921739130435</v>
      </c>
      <c r="Q3236" t="s">
        <v>8318</v>
      </c>
      <c r="R3236" t="s">
        <v>8319</v>
      </c>
      <c r="S3236" s="10">
        <f t="shared" si="252"/>
        <v>42734.789444444439</v>
      </c>
      <c r="T3236" s="11">
        <f t="shared" si="253"/>
        <v>42767.979861111111</v>
      </c>
      <c r="U3236">
        <f t="shared" si="254"/>
        <v>33</v>
      </c>
      <c r="W3236" s="20">
        <v>115</v>
      </c>
      <c r="X3236" s="18">
        <v>4015.71</v>
      </c>
      <c r="Y3236" s="5">
        <v>1.0039275000000001</v>
      </c>
    </row>
    <row r="3237" spans="1:25" ht="42.75" x14ac:dyDescent="0.4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20">
        <v>181</v>
      </c>
      <c r="M3237" t="b">
        <v>1</v>
      </c>
      <c r="N3237" t="s">
        <v>8271</v>
      </c>
      <c r="O3237" s="5">
        <f t="shared" si="250"/>
        <v>1.0320666666666667</v>
      </c>
      <c r="P3237" s="18">
        <f t="shared" si="251"/>
        <v>85.530386740331494</v>
      </c>
      <c r="Q3237" t="s">
        <v>8318</v>
      </c>
      <c r="R3237" t="s">
        <v>8319</v>
      </c>
      <c r="S3237" s="10">
        <f t="shared" si="252"/>
        <v>42522.347812499997</v>
      </c>
      <c r="T3237" s="11">
        <f t="shared" si="253"/>
        <v>42552.347812499997</v>
      </c>
      <c r="U3237">
        <f t="shared" si="254"/>
        <v>30</v>
      </c>
      <c r="W3237" s="20">
        <v>181</v>
      </c>
      <c r="X3237" s="18">
        <v>15481</v>
      </c>
      <c r="Y3237" s="5">
        <v>1.0320666666666667</v>
      </c>
    </row>
    <row r="3238" spans="1:25" ht="42.75" x14ac:dyDescent="0.4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20">
        <v>110</v>
      </c>
      <c r="M3238" t="b">
        <v>1</v>
      </c>
      <c r="N3238" t="s">
        <v>8271</v>
      </c>
      <c r="O3238" s="5">
        <f t="shared" si="250"/>
        <v>1.006</v>
      </c>
      <c r="P3238" s="18">
        <f t="shared" si="251"/>
        <v>182.90909090909091</v>
      </c>
      <c r="Q3238" t="s">
        <v>8318</v>
      </c>
      <c r="R3238" t="s">
        <v>8319</v>
      </c>
      <c r="S3238" s="10">
        <f t="shared" si="252"/>
        <v>42702.917048611111</v>
      </c>
      <c r="T3238" s="11">
        <f t="shared" si="253"/>
        <v>42732.917048611111</v>
      </c>
      <c r="U3238">
        <f t="shared" si="254"/>
        <v>30</v>
      </c>
      <c r="W3238" s="20">
        <v>110</v>
      </c>
      <c r="X3238" s="18">
        <v>20120</v>
      </c>
      <c r="Y3238" s="5">
        <v>1.006</v>
      </c>
    </row>
    <row r="3239" spans="1:25" ht="28.5" x14ac:dyDescent="0.4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20">
        <v>269</v>
      </c>
      <c r="M3239" t="b">
        <v>1</v>
      </c>
      <c r="N3239" t="s">
        <v>8271</v>
      </c>
      <c r="O3239" s="5">
        <f t="shared" si="250"/>
        <v>1.0078754285714286</v>
      </c>
      <c r="P3239" s="18">
        <f t="shared" si="251"/>
        <v>131.13620817843866</v>
      </c>
      <c r="Q3239" t="s">
        <v>8318</v>
      </c>
      <c r="R3239" t="s">
        <v>8319</v>
      </c>
      <c r="S3239" s="10">
        <f t="shared" si="252"/>
        <v>42252.474351851852</v>
      </c>
      <c r="T3239" s="11">
        <f t="shared" si="253"/>
        <v>42276.165972222225</v>
      </c>
      <c r="U3239">
        <f t="shared" si="254"/>
        <v>24</v>
      </c>
      <c r="W3239" s="20">
        <v>269</v>
      </c>
      <c r="X3239" s="18">
        <v>35275.64</v>
      </c>
      <c r="Y3239" s="5">
        <v>1.0078754285714286</v>
      </c>
    </row>
    <row r="3240" spans="1:25" ht="42.75" x14ac:dyDescent="0.4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20">
        <v>79</v>
      </c>
      <c r="M3240" t="b">
        <v>1</v>
      </c>
      <c r="N3240" t="s">
        <v>8271</v>
      </c>
      <c r="O3240" s="5">
        <f t="shared" si="250"/>
        <v>1.1232142857142857</v>
      </c>
      <c r="P3240" s="18">
        <f t="shared" si="251"/>
        <v>39.810126582278478</v>
      </c>
      <c r="Q3240" t="s">
        <v>8318</v>
      </c>
      <c r="R3240" t="s">
        <v>8319</v>
      </c>
      <c r="S3240" s="10">
        <f t="shared" si="252"/>
        <v>42156.510393518518</v>
      </c>
      <c r="T3240" s="11">
        <f t="shared" si="253"/>
        <v>42186.510393518518</v>
      </c>
      <c r="U3240">
        <f t="shared" si="254"/>
        <v>30</v>
      </c>
      <c r="W3240" s="20">
        <v>79</v>
      </c>
      <c r="X3240" s="18">
        <v>3145</v>
      </c>
      <c r="Y3240" s="5">
        <v>1.1232142857142857</v>
      </c>
    </row>
    <row r="3241" spans="1:25" ht="42.75" x14ac:dyDescent="0.4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20">
        <v>104</v>
      </c>
      <c r="M3241" t="b">
        <v>1</v>
      </c>
      <c r="N3241" t="s">
        <v>8271</v>
      </c>
      <c r="O3241" s="5">
        <f t="shared" si="250"/>
        <v>1.0591914022517912</v>
      </c>
      <c r="P3241" s="18">
        <f t="shared" si="251"/>
        <v>59.701730769230764</v>
      </c>
      <c r="Q3241" t="s">
        <v>8318</v>
      </c>
      <c r="R3241" t="s">
        <v>8319</v>
      </c>
      <c r="S3241" s="10">
        <f t="shared" si="252"/>
        <v>42278.089039351849</v>
      </c>
      <c r="T3241" s="11">
        <f t="shared" si="253"/>
        <v>42302.999305555553</v>
      </c>
      <c r="U3241">
        <f t="shared" si="254"/>
        <v>24</v>
      </c>
      <c r="W3241" s="20">
        <v>104</v>
      </c>
      <c r="X3241" s="18">
        <v>6208.98</v>
      </c>
      <c r="Y3241" s="5">
        <v>1.0591914022517912</v>
      </c>
    </row>
    <row r="3242" spans="1:25" ht="42.75" x14ac:dyDescent="0.4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20">
        <v>34</v>
      </c>
      <c r="M3242" t="b">
        <v>1</v>
      </c>
      <c r="N3242" t="s">
        <v>8271</v>
      </c>
      <c r="O3242" s="5">
        <f t="shared" si="250"/>
        <v>1.0056666666666667</v>
      </c>
      <c r="P3242" s="18">
        <f t="shared" si="251"/>
        <v>88.735294117647058</v>
      </c>
      <c r="Q3242" t="s">
        <v>8318</v>
      </c>
      <c r="R3242" t="s">
        <v>8319</v>
      </c>
      <c r="S3242" s="10">
        <f t="shared" si="252"/>
        <v>42754.693842592591</v>
      </c>
      <c r="T3242" s="11">
        <f t="shared" si="253"/>
        <v>42782.958333333328</v>
      </c>
      <c r="U3242">
        <f t="shared" si="254"/>
        <v>28</v>
      </c>
      <c r="W3242" s="20">
        <v>34</v>
      </c>
      <c r="X3242" s="18">
        <v>3017</v>
      </c>
      <c r="Y3242" s="5">
        <v>1.0056666666666667</v>
      </c>
    </row>
    <row r="3243" spans="1:25" ht="57" x14ac:dyDescent="0.4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20">
        <v>167</v>
      </c>
      <c r="M3243" t="b">
        <v>1</v>
      </c>
      <c r="N3243" t="s">
        <v>8271</v>
      </c>
      <c r="O3243" s="5">
        <f t="shared" si="250"/>
        <v>1.1530588235294117</v>
      </c>
      <c r="P3243" s="18">
        <f t="shared" si="251"/>
        <v>58.688622754491021</v>
      </c>
      <c r="Q3243" t="s">
        <v>8318</v>
      </c>
      <c r="R3243" t="s">
        <v>8319</v>
      </c>
      <c r="S3243" s="10">
        <f t="shared" si="252"/>
        <v>41893.324884259258</v>
      </c>
      <c r="T3243" s="11">
        <f t="shared" si="253"/>
        <v>41926.290972222225</v>
      </c>
      <c r="U3243">
        <f t="shared" si="254"/>
        <v>33</v>
      </c>
      <c r="W3243" s="20">
        <v>167</v>
      </c>
      <c r="X3243" s="18">
        <v>9801</v>
      </c>
      <c r="Y3243" s="5">
        <v>1.1530588235294117</v>
      </c>
    </row>
    <row r="3244" spans="1:25" ht="28.5" x14ac:dyDescent="0.4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20">
        <v>183</v>
      </c>
      <c r="M3244" t="b">
        <v>1</v>
      </c>
      <c r="N3244" t="s">
        <v>8271</v>
      </c>
      <c r="O3244" s="5">
        <f t="shared" si="250"/>
        <v>1.273042</v>
      </c>
      <c r="P3244" s="18">
        <f t="shared" si="251"/>
        <v>69.56513661202186</v>
      </c>
      <c r="Q3244" t="s">
        <v>8318</v>
      </c>
      <c r="R3244" t="s">
        <v>8319</v>
      </c>
      <c r="S3244" s="10">
        <f t="shared" si="252"/>
        <v>41871.755694444444</v>
      </c>
      <c r="T3244" s="11">
        <f t="shared" si="253"/>
        <v>41901.755694444444</v>
      </c>
      <c r="U3244">
        <f t="shared" si="254"/>
        <v>30</v>
      </c>
      <c r="W3244" s="20">
        <v>183</v>
      </c>
      <c r="X3244" s="18">
        <v>12730.42</v>
      </c>
      <c r="Y3244" s="5">
        <v>1.273042</v>
      </c>
    </row>
    <row r="3245" spans="1:25" ht="42.75" x14ac:dyDescent="0.4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20">
        <v>71</v>
      </c>
      <c r="M3245" t="b">
        <v>1</v>
      </c>
      <c r="N3245" t="s">
        <v>8271</v>
      </c>
      <c r="O3245" s="5">
        <f t="shared" si="250"/>
        <v>1.028375</v>
      </c>
      <c r="P3245" s="18">
        <f t="shared" si="251"/>
        <v>115.87323943661971</v>
      </c>
      <c r="Q3245" t="s">
        <v>8318</v>
      </c>
      <c r="R3245" t="s">
        <v>8319</v>
      </c>
      <c r="S3245" s="10">
        <f t="shared" si="252"/>
        <v>42262.096782407403</v>
      </c>
      <c r="T3245" s="11">
        <f t="shared" si="253"/>
        <v>42286</v>
      </c>
      <c r="U3245">
        <f t="shared" si="254"/>
        <v>24</v>
      </c>
      <c r="W3245" s="20">
        <v>71</v>
      </c>
      <c r="X3245" s="18">
        <v>8227</v>
      </c>
      <c r="Y3245" s="5">
        <v>1.028375</v>
      </c>
    </row>
    <row r="3246" spans="1:25" ht="42.75" x14ac:dyDescent="0.4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20">
        <v>69</v>
      </c>
      <c r="M3246" t="b">
        <v>1</v>
      </c>
      <c r="N3246" t="s">
        <v>8271</v>
      </c>
      <c r="O3246" s="5">
        <f t="shared" si="250"/>
        <v>1.0293749999999999</v>
      </c>
      <c r="P3246" s="18">
        <f t="shared" si="251"/>
        <v>23.869565217391305</v>
      </c>
      <c r="Q3246" t="s">
        <v>8318</v>
      </c>
      <c r="R3246" t="s">
        <v>8319</v>
      </c>
      <c r="S3246" s="10">
        <f t="shared" si="252"/>
        <v>42675.694236111114</v>
      </c>
      <c r="T3246" s="11">
        <f t="shared" si="253"/>
        <v>42705.735902777778</v>
      </c>
      <c r="U3246">
        <f t="shared" si="254"/>
        <v>30</v>
      </c>
      <c r="W3246" s="20">
        <v>69</v>
      </c>
      <c r="X3246" s="18">
        <v>1647</v>
      </c>
      <c r="Y3246" s="5">
        <v>1.0293749999999999</v>
      </c>
    </row>
    <row r="3247" spans="1:25" ht="42.75" x14ac:dyDescent="0.4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20">
        <v>270</v>
      </c>
      <c r="M3247" t="b">
        <v>1</v>
      </c>
      <c r="N3247" t="s">
        <v>8271</v>
      </c>
      <c r="O3247" s="5">
        <f t="shared" si="250"/>
        <v>1.043047619047619</v>
      </c>
      <c r="P3247" s="18">
        <f t="shared" si="251"/>
        <v>81.125925925925927</v>
      </c>
      <c r="Q3247" t="s">
        <v>8318</v>
      </c>
      <c r="R3247" t="s">
        <v>8319</v>
      </c>
      <c r="S3247" s="10">
        <f t="shared" si="252"/>
        <v>42135.60020833333</v>
      </c>
      <c r="T3247" s="11">
        <f t="shared" si="253"/>
        <v>42167.083333333328</v>
      </c>
      <c r="U3247">
        <f t="shared" si="254"/>
        <v>32</v>
      </c>
      <c r="W3247" s="20">
        <v>270</v>
      </c>
      <c r="X3247" s="18">
        <v>21904</v>
      </c>
      <c r="Y3247" s="5">
        <v>1.043047619047619</v>
      </c>
    </row>
    <row r="3248" spans="1:25" ht="42.75" x14ac:dyDescent="0.4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20">
        <v>193</v>
      </c>
      <c r="M3248" t="b">
        <v>1</v>
      </c>
      <c r="N3248" t="s">
        <v>8271</v>
      </c>
      <c r="O3248" s="5">
        <f t="shared" si="250"/>
        <v>1.1122000000000001</v>
      </c>
      <c r="P3248" s="18">
        <f t="shared" si="251"/>
        <v>57.626943005181346</v>
      </c>
      <c r="Q3248" t="s">
        <v>8318</v>
      </c>
      <c r="R3248" t="s">
        <v>8319</v>
      </c>
      <c r="S3248" s="10">
        <f t="shared" si="252"/>
        <v>42230.472222222219</v>
      </c>
      <c r="T3248" s="11">
        <f t="shared" si="253"/>
        <v>42259.165972222225</v>
      </c>
      <c r="U3248">
        <f t="shared" si="254"/>
        <v>29</v>
      </c>
      <c r="W3248" s="20">
        <v>193</v>
      </c>
      <c r="X3248" s="18">
        <v>11122</v>
      </c>
      <c r="Y3248" s="5">
        <v>1.1122000000000001</v>
      </c>
    </row>
    <row r="3249" spans="1:25" ht="42.75" x14ac:dyDescent="0.4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20">
        <v>57</v>
      </c>
      <c r="M3249" t="b">
        <v>1</v>
      </c>
      <c r="N3249" t="s">
        <v>8271</v>
      </c>
      <c r="O3249" s="5">
        <f t="shared" si="250"/>
        <v>1.0586</v>
      </c>
      <c r="P3249" s="18">
        <f t="shared" si="251"/>
        <v>46.429824561403507</v>
      </c>
      <c r="Q3249" t="s">
        <v>8318</v>
      </c>
      <c r="R3249" t="s">
        <v>8319</v>
      </c>
      <c r="S3249" s="10">
        <f t="shared" si="252"/>
        <v>42167.434166666666</v>
      </c>
      <c r="T3249" s="11">
        <f t="shared" si="253"/>
        <v>42197.434166666666</v>
      </c>
      <c r="U3249">
        <f t="shared" si="254"/>
        <v>30</v>
      </c>
      <c r="W3249" s="20">
        <v>57</v>
      </c>
      <c r="X3249" s="18">
        <v>2646.5</v>
      </c>
      <c r="Y3249" s="5">
        <v>1.0586</v>
      </c>
    </row>
    <row r="3250" spans="1:25" ht="28.5" x14ac:dyDescent="0.4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20">
        <v>200</v>
      </c>
      <c r="M3250" t="b">
        <v>1</v>
      </c>
      <c r="N3250" t="s">
        <v>8271</v>
      </c>
      <c r="O3250" s="5">
        <f t="shared" si="250"/>
        <v>1.0079166666666666</v>
      </c>
      <c r="P3250" s="18">
        <f t="shared" si="251"/>
        <v>60.475000000000001</v>
      </c>
      <c r="Q3250" t="s">
        <v>8318</v>
      </c>
      <c r="R3250" t="s">
        <v>8319</v>
      </c>
      <c r="S3250" s="10">
        <f t="shared" si="252"/>
        <v>42068.888391203705</v>
      </c>
      <c r="T3250" s="11">
        <f t="shared" si="253"/>
        <v>42098.846724537041</v>
      </c>
      <c r="U3250">
        <f t="shared" si="254"/>
        <v>30</v>
      </c>
      <c r="W3250" s="20">
        <v>200</v>
      </c>
      <c r="X3250" s="18">
        <v>12095</v>
      </c>
      <c r="Y3250" s="5">
        <v>1.0079166666666666</v>
      </c>
    </row>
    <row r="3251" spans="1:25" ht="42.75" x14ac:dyDescent="0.4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20">
        <v>88</v>
      </c>
      <c r="M3251" t="b">
        <v>1</v>
      </c>
      <c r="N3251" t="s">
        <v>8271</v>
      </c>
      <c r="O3251" s="5">
        <f t="shared" si="250"/>
        <v>1.0492727272727274</v>
      </c>
      <c r="P3251" s="18">
        <f t="shared" si="251"/>
        <v>65.579545454545453</v>
      </c>
      <c r="Q3251" t="s">
        <v>8318</v>
      </c>
      <c r="R3251" t="s">
        <v>8319</v>
      </c>
      <c r="S3251" s="10">
        <f t="shared" si="252"/>
        <v>42145.746689814812</v>
      </c>
      <c r="T3251" s="11">
        <f t="shared" si="253"/>
        <v>42175.746689814812</v>
      </c>
      <c r="U3251">
        <f t="shared" si="254"/>
        <v>30</v>
      </c>
      <c r="W3251" s="20">
        <v>88</v>
      </c>
      <c r="X3251" s="18">
        <v>5771</v>
      </c>
      <c r="Y3251" s="5">
        <v>1.0492727272727274</v>
      </c>
    </row>
    <row r="3252" spans="1:25" ht="42.75" x14ac:dyDescent="0.4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20">
        <v>213</v>
      </c>
      <c r="M3252" t="b">
        <v>1</v>
      </c>
      <c r="N3252" t="s">
        <v>8271</v>
      </c>
      <c r="O3252" s="5">
        <f t="shared" si="250"/>
        <v>1.01552</v>
      </c>
      <c r="P3252" s="18">
        <f t="shared" si="251"/>
        <v>119.1924882629108</v>
      </c>
      <c r="Q3252" t="s">
        <v>8318</v>
      </c>
      <c r="R3252" t="s">
        <v>8319</v>
      </c>
      <c r="S3252" s="10">
        <f t="shared" si="252"/>
        <v>41918.742175925923</v>
      </c>
      <c r="T3252" s="11">
        <f t="shared" si="253"/>
        <v>41948.783842592595</v>
      </c>
      <c r="U3252">
        <f t="shared" si="254"/>
        <v>30</v>
      </c>
      <c r="W3252" s="20">
        <v>213</v>
      </c>
      <c r="X3252" s="18">
        <v>25388</v>
      </c>
      <c r="Y3252" s="5">
        <v>1.01552</v>
      </c>
    </row>
    <row r="3253" spans="1:25" ht="42.75" x14ac:dyDescent="0.4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20">
        <v>20</v>
      </c>
      <c r="M3253" t="b">
        <v>1</v>
      </c>
      <c r="N3253" t="s">
        <v>8271</v>
      </c>
      <c r="O3253" s="5">
        <f t="shared" si="250"/>
        <v>1.1073333333333333</v>
      </c>
      <c r="P3253" s="18">
        <f t="shared" si="251"/>
        <v>83.05</v>
      </c>
      <c r="Q3253" t="s">
        <v>8318</v>
      </c>
      <c r="R3253" t="s">
        <v>8319</v>
      </c>
      <c r="S3253" s="10">
        <f t="shared" si="252"/>
        <v>42146.731087962966</v>
      </c>
      <c r="T3253" s="11">
        <f t="shared" si="253"/>
        <v>42176.731087962966</v>
      </c>
      <c r="U3253">
        <f t="shared" si="254"/>
        <v>30</v>
      </c>
      <c r="W3253" s="20">
        <v>20</v>
      </c>
      <c r="X3253" s="18">
        <v>1661</v>
      </c>
      <c r="Y3253" s="5">
        <v>1.1073333333333333</v>
      </c>
    </row>
    <row r="3254" spans="1:25" ht="28.5" x14ac:dyDescent="0.4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20">
        <v>50</v>
      </c>
      <c r="M3254" t="b">
        <v>1</v>
      </c>
      <c r="N3254" t="s">
        <v>8271</v>
      </c>
      <c r="O3254" s="5">
        <f t="shared" si="250"/>
        <v>1.2782222222222221</v>
      </c>
      <c r="P3254" s="18">
        <f t="shared" si="251"/>
        <v>57.52</v>
      </c>
      <c r="Q3254" t="s">
        <v>8318</v>
      </c>
      <c r="R3254" t="s">
        <v>8319</v>
      </c>
      <c r="S3254" s="10">
        <f t="shared" si="252"/>
        <v>42590.472685185188</v>
      </c>
      <c r="T3254" s="11">
        <f t="shared" si="253"/>
        <v>42620.472685185188</v>
      </c>
      <c r="U3254">
        <f t="shared" si="254"/>
        <v>30</v>
      </c>
      <c r="W3254" s="20">
        <v>50</v>
      </c>
      <c r="X3254" s="18">
        <v>2876</v>
      </c>
      <c r="Y3254" s="5">
        <v>1.2782222222222221</v>
      </c>
    </row>
    <row r="3255" spans="1:25" ht="42.75" x14ac:dyDescent="0.4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20">
        <v>115</v>
      </c>
      <c r="M3255" t="b">
        <v>1</v>
      </c>
      <c r="N3255" t="s">
        <v>8271</v>
      </c>
      <c r="O3255" s="5">
        <f t="shared" si="250"/>
        <v>1.0182500000000001</v>
      </c>
      <c r="P3255" s="18">
        <f t="shared" si="251"/>
        <v>177.08695652173913</v>
      </c>
      <c r="Q3255" t="s">
        <v>8318</v>
      </c>
      <c r="R3255" t="s">
        <v>8319</v>
      </c>
      <c r="S3255" s="10">
        <f t="shared" si="252"/>
        <v>42602.576712962968</v>
      </c>
      <c r="T3255" s="11">
        <f t="shared" si="253"/>
        <v>42621.15625</v>
      </c>
      <c r="U3255">
        <f t="shared" si="254"/>
        <v>19</v>
      </c>
      <c r="W3255" s="20">
        <v>115</v>
      </c>
      <c r="X3255" s="18">
        <v>20365</v>
      </c>
      <c r="Y3255" s="5">
        <v>1.0182500000000001</v>
      </c>
    </row>
    <row r="3256" spans="1:25" ht="42.75" x14ac:dyDescent="0.4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20">
        <v>186</v>
      </c>
      <c r="M3256" t="b">
        <v>1</v>
      </c>
      <c r="N3256" t="s">
        <v>8271</v>
      </c>
      <c r="O3256" s="5">
        <f t="shared" si="250"/>
        <v>1.012576923076923</v>
      </c>
      <c r="P3256" s="18">
        <f t="shared" si="251"/>
        <v>70.771505376344081</v>
      </c>
      <c r="Q3256" t="s">
        <v>8318</v>
      </c>
      <c r="R3256" t="s">
        <v>8319</v>
      </c>
      <c r="S3256" s="10">
        <f t="shared" si="252"/>
        <v>42059.085752314815</v>
      </c>
      <c r="T3256" s="11">
        <f t="shared" si="253"/>
        <v>42089.044085648144</v>
      </c>
      <c r="U3256">
        <f t="shared" si="254"/>
        <v>30</v>
      </c>
      <c r="W3256" s="20">
        <v>186</v>
      </c>
      <c r="X3256" s="18">
        <v>13163.5</v>
      </c>
      <c r="Y3256" s="5">
        <v>1.012576923076923</v>
      </c>
    </row>
    <row r="3257" spans="1:25" ht="42.75" x14ac:dyDescent="0.4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20">
        <v>18</v>
      </c>
      <c r="M3257" t="b">
        <v>1</v>
      </c>
      <c r="N3257" t="s">
        <v>8271</v>
      </c>
      <c r="O3257" s="5">
        <f t="shared" si="250"/>
        <v>1.75</v>
      </c>
      <c r="P3257" s="18">
        <f t="shared" si="251"/>
        <v>29.166666666666668</v>
      </c>
      <c r="Q3257" t="s">
        <v>8318</v>
      </c>
      <c r="R3257" t="s">
        <v>8319</v>
      </c>
      <c r="S3257" s="10">
        <f t="shared" si="252"/>
        <v>41889.768229166664</v>
      </c>
      <c r="T3257" s="11">
        <f t="shared" si="253"/>
        <v>41919.768229166664</v>
      </c>
      <c r="U3257">
        <f t="shared" si="254"/>
        <v>30</v>
      </c>
      <c r="W3257" s="20">
        <v>18</v>
      </c>
      <c r="X3257" s="18">
        <v>525</v>
      </c>
      <c r="Y3257" s="5">
        <v>1.75</v>
      </c>
    </row>
    <row r="3258" spans="1:25" ht="42.75" x14ac:dyDescent="0.4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20">
        <v>176</v>
      </c>
      <c r="M3258" t="b">
        <v>1</v>
      </c>
      <c r="N3258" t="s">
        <v>8271</v>
      </c>
      <c r="O3258" s="5">
        <f t="shared" si="250"/>
        <v>1.2806</v>
      </c>
      <c r="P3258" s="18">
        <f t="shared" si="251"/>
        <v>72.76136363636364</v>
      </c>
      <c r="Q3258" t="s">
        <v>8318</v>
      </c>
      <c r="R3258" t="s">
        <v>8319</v>
      </c>
      <c r="S3258" s="10">
        <f t="shared" si="252"/>
        <v>42144.573807870373</v>
      </c>
      <c r="T3258" s="11">
        <f t="shared" si="253"/>
        <v>42166.165972222225</v>
      </c>
      <c r="U3258">
        <f t="shared" si="254"/>
        <v>22</v>
      </c>
      <c r="W3258" s="20">
        <v>176</v>
      </c>
      <c r="X3258" s="18">
        <v>12806</v>
      </c>
      <c r="Y3258" s="5">
        <v>1.2806</v>
      </c>
    </row>
    <row r="3259" spans="1:25" ht="42.75" x14ac:dyDescent="0.4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20">
        <v>41</v>
      </c>
      <c r="M3259" t="b">
        <v>1</v>
      </c>
      <c r="N3259" t="s">
        <v>8271</v>
      </c>
      <c r="O3259" s="5">
        <f t="shared" si="250"/>
        <v>1.0629949999999999</v>
      </c>
      <c r="P3259" s="18">
        <f t="shared" si="251"/>
        <v>51.853414634146333</v>
      </c>
      <c r="Q3259" t="s">
        <v>8318</v>
      </c>
      <c r="R3259" t="s">
        <v>8319</v>
      </c>
      <c r="S3259" s="10">
        <f t="shared" si="252"/>
        <v>42758.559629629628</v>
      </c>
      <c r="T3259" s="11">
        <f t="shared" si="253"/>
        <v>42788.559629629628</v>
      </c>
      <c r="U3259">
        <f t="shared" si="254"/>
        <v>30</v>
      </c>
      <c r="W3259" s="20">
        <v>41</v>
      </c>
      <c r="X3259" s="18">
        <v>2125.9899999999998</v>
      </c>
      <c r="Y3259" s="5">
        <v>1.0629949999999999</v>
      </c>
    </row>
    <row r="3260" spans="1:25" ht="28.5" x14ac:dyDescent="0.4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20">
        <v>75</v>
      </c>
      <c r="M3260" t="b">
        <v>1</v>
      </c>
      <c r="N3260" t="s">
        <v>8271</v>
      </c>
      <c r="O3260" s="5">
        <f t="shared" si="250"/>
        <v>1.052142857142857</v>
      </c>
      <c r="P3260" s="18">
        <f t="shared" si="251"/>
        <v>98.2</v>
      </c>
      <c r="Q3260" t="s">
        <v>8318</v>
      </c>
      <c r="R3260" t="s">
        <v>8319</v>
      </c>
      <c r="S3260" s="10">
        <f t="shared" si="252"/>
        <v>41982.887280092589</v>
      </c>
      <c r="T3260" s="11">
        <f t="shared" si="253"/>
        <v>42012.887280092589</v>
      </c>
      <c r="U3260">
        <f t="shared" si="254"/>
        <v>30</v>
      </c>
      <c r="W3260" s="20">
        <v>75</v>
      </c>
      <c r="X3260" s="18">
        <v>7365</v>
      </c>
      <c r="Y3260" s="5">
        <v>1.052142857142857</v>
      </c>
    </row>
    <row r="3261" spans="1:25" ht="42.75" x14ac:dyDescent="0.4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20">
        <v>97</v>
      </c>
      <c r="M3261" t="b">
        <v>1</v>
      </c>
      <c r="N3261" t="s">
        <v>8271</v>
      </c>
      <c r="O3261" s="5">
        <f t="shared" si="250"/>
        <v>1.0616782608695652</v>
      </c>
      <c r="P3261" s="18">
        <f t="shared" si="251"/>
        <v>251.7381443298969</v>
      </c>
      <c r="Q3261" t="s">
        <v>8318</v>
      </c>
      <c r="R3261" t="s">
        <v>8319</v>
      </c>
      <c r="S3261" s="10">
        <f t="shared" si="252"/>
        <v>42614.760937500003</v>
      </c>
      <c r="T3261" s="11">
        <f t="shared" si="253"/>
        <v>42644.165972222225</v>
      </c>
      <c r="U3261">
        <f t="shared" si="254"/>
        <v>30</v>
      </c>
      <c r="W3261" s="20">
        <v>97</v>
      </c>
      <c r="X3261" s="18">
        <v>24418.6</v>
      </c>
      <c r="Y3261" s="5">
        <v>1.0616782608695652</v>
      </c>
    </row>
    <row r="3262" spans="1:25" ht="42.75" x14ac:dyDescent="0.4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20">
        <v>73</v>
      </c>
      <c r="M3262" t="b">
        <v>1</v>
      </c>
      <c r="N3262" t="s">
        <v>8271</v>
      </c>
      <c r="O3262" s="5">
        <f t="shared" si="250"/>
        <v>1.0924</v>
      </c>
      <c r="P3262" s="18">
        <f t="shared" si="251"/>
        <v>74.821917808219183</v>
      </c>
      <c r="Q3262" t="s">
        <v>8318</v>
      </c>
      <c r="R3262" t="s">
        <v>8319</v>
      </c>
      <c r="S3262" s="10">
        <f t="shared" si="252"/>
        <v>42303.672662037032</v>
      </c>
      <c r="T3262" s="11">
        <f t="shared" si="253"/>
        <v>42338.714328703703</v>
      </c>
      <c r="U3262">
        <f t="shared" si="254"/>
        <v>35</v>
      </c>
      <c r="W3262" s="20">
        <v>73</v>
      </c>
      <c r="X3262" s="18">
        <v>5462</v>
      </c>
      <c r="Y3262" s="5">
        <v>1.0924</v>
      </c>
    </row>
    <row r="3263" spans="1:25" ht="42.75" x14ac:dyDescent="0.4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20">
        <v>49</v>
      </c>
      <c r="M3263" t="b">
        <v>1</v>
      </c>
      <c r="N3263" t="s">
        <v>8271</v>
      </c>
      <c r="O3263" s="5">
        <f t="shared" si="250"/>
        <v>1.0045454545454546</v>
      </c>
      <c r="P3263" s="18">
        <f t="shared" si="251"/>
        <v>67.65306122448979</v>
      </c>
      <c r="Q3263" t="s">
        <v>8318</v>
      </c>
      <c r="R3263" t="s">
        <v>8319</v>
      </c>
      <c r="S3263" s="10">
        <f t="shared" si="252"/>
        <v>42171.725416666668</v>
      </c>
      <c r="T3263" s="11">
        <f t="shared" si="253"/>
        <v>42201.725416666668</v>
      </c>
      <c r="U3263">
        <f t="shared" si="254"/>
        <v>30</v>
      </c>
      <c r="W3263" s="20">
        <v>49</v>
      </c>
      <c r="X3263" s="18">
        <v>3315</v>
      </c>
      <c r="Y3263" s="5">
        <v>1.0045454545454546</v>
      </c>
    </row>
    <row r="3264" spans="1:25" ht="28.5" x14ac:dyDescent="0.4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20">
        <v>134</v>
      </c>
      <c r="M3264" t="b">
        <v>1</v>
      </c>
      <c r="N3264" t="s">
        <v>8271</v>
      </c>
      <c r="O3264" s="5">
        <f t="shared" si="250"/>
        <v>1.0304098360655738</v>
      </c>
      <c r="P3264" s="18">
        <f t="shared" si="251"/>
        <v>93.81343283582089</v>
      </c>
      <c r="Q3264" t="s">
        <v>8318</v>
      </c>
      <c r="R3264" t="s">
        <v>8319</v>
      </c>
      <c r="S3264" s="10">
        <f t="shared" si="252"/>
        <v>41964.315532407403</v>
      </c>
      <c r="T3264" s="11">
        <f t="shared" si="253"/>
        <v>41995.166666666672</v>
      </c>
      <c r="U3264">
        <f t="shared" si="254"/>
        <v>31</v>
      </c>
      <c r="W3264" s="20">
        <v>134</v>
      </c>
      <c r="X3264" s="18">
        <v>12571</v>
      </c>
      <c r="Y3264" s="5">
        <v>1.0304098360655738</v>
      </c>
    </row>
    <row r="3265" spans="1:25" ht="28.5" x14ac:dyDescent="0.4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20">
        <v>68</v>
      </c>
      <c r="M3265" t="b">
        <v>1</v>
      </c>
      <c r="N3265" t="s">
        <v>8271</v>
      </c>
      <c r="O3265" s="5">
        <f t="shared" si="250"/>
        <v>1.121664</v>
      </c>
      <c r="P3265" s="18">
        <f t="shared" si="251"/>
        <v>41.237647058823526</v>
      </c>
      <c r="Q3265" t="s">
        <v>8318</v>
      </c>
      <c r="R3265" t="s">
        <v>8319</v>
      </c>
      <c r="S3265" s="10">
        <f t="shared" si="252"/>
        <v>42284.516064814816</v>
      </c>
      <c r="T3265" s="11">
        <f t="shared" si="253"/>
        <v>42307.875</v>
      </c>
      <c r="U3265">
        <f t="shared" si="254"/>
        <v>23</v>
      </c>
      <c r="W3265" s="20">
        <v>68</v>
      </c>
      <c r="X3265" s="18">
        <v>2804.16</v>
      </c>
      <c r="Y3265" s="5">
        <v>1.121664</v>
      </c>
    </row>
    <row r="3266" spans="1:25" ht="28.5" x14ac:dyDescent="0.4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20">
        <v>49</v>
      </c>
      <c r="M3266" t="b">
        <v>1</v>
      </c>
      <c r="N3266" t="s">
        <v>8271</v>
      </c>
      <c r="O3266" s="5">
        <f t="shared" si="250"/>
        <v>1.03</v>
      </c>
      <c r="P3266" s="18">
        <f t="shared" si="251"/>
        <v>52.551020408163268</v>
      </c>
      <c r="Q3266" t="s">
        <v>8318</v>
      </c>
      <c r="R3266" t="s">
        <v>8319</v>
      </c>
      <c r="S3266" s="10">
        <f t="shared" si="252"/>
        <v>42016.800208333334</v>
      </c>
      <c r="T3266" s="11">
        <f t="shared" si="253"/>
        <v>42032.916666666672</v>
      </c>
      <c r="U3266">
        <f t="shared" si="254"/>
        <v>16</v>
      </c>
      <c r="W3266" s="20">
        <v>49</v>
      </c>
      <c r="X3266" s="18">
        <v>2575</v>
      </c>
      <c r="Y3266" s="5">
        <v>1.03</v>
      </c>
    </row>
    <row r="3267" spans="1:25" ht="42.75" x14ac:dyDescent="0.4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20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18">
        <f t="shared" ref="P3267:P3330" si="256">E3267/L3267</f>
        <v>70.285714285714292</v>
      </c>
      <c r="Q3267" t="s">
        <v>8318</v>
      </c>
      <c r="R3267" t="s">
        <v>8319</v>
      </c>
      <c r="S3267" s="10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_xlfn.DAYS(T3267,S3267)</f>
        <v>30</v>
      </c>
      <c r="W3267" s="20">
        <v>63</v>
      </c>
      <c r="X3267" s="18">
        <v>4428</v>
      </c>
      <c r="Y3267" s="5">
        <v>1.64</v>
      </c>
    </row>
    <row r="3268" spans="1:25" ht="42.75" x14ac:dyDescent="0.4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20">
        <v>163</v>
      </c>
      <c r="M3268" t="b">
        <v>1</v>
      </c>
      <c r="N3268" t="s">
        <v>8271</v>
      </c>
      <c r="O3268" s="5">
        <f t="shared" si="255"/>
        <v>1.3128333333333333</v>
      </c>
      <c r="P3268" s="18">
        <f t="shared" si="256"/>
        <v>48.325153374233132</v>
      </c>
      <c r="Q3268" t="s">
        <v>8318</v>
      </c>
      <c r="R3268" t="s">
        <v>8319</v>
      </c>
      <c r="S3268" s="10">
        <f t="shared" si="257"/>
        <v>42136.536134259266</v>
      </c>
      <c r="T3268" s="11">
        <f t="shared" si="258"/>
        <v>42167.875</v>
      </c>
      <c r="U3268">
        <f t="shared" si="259"/>
        <v>31</v>
      </c>
      <c r="W3268" s="20">
        <v>163</v>
      </c>
      <c r="X3268" s="18">
        <v>7877</v>
      </c>
      <c r="Y3268" s="5">
        <v>1.3128333333333333</v>
      </c>
    </row>
    <row r="3269" spans="1:25" ht="42.75" x14ac:dyDescent="0.4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20">
        <v>288</v>
      </c>
      <c r="M3269" t="b">
        <v>1</v>
      </c>
      <c r="N3269" t="s">
        <v>8271</v>
      </c>
      <c r="O3269" s="5">
        <f t="shared" si="255"/>
        <v>1.0209999999999999</v>
      </c>
      <c r="P3269" s="18">
        <f t="shared" si="256"/>
        <v>53.177083333333336</v>
      </c>
      <c r="Q3269" t="s">
        <v>8318</v>
      </c>
      <c r="R3269" t="s">
        <v>8319</v>
      </c>
      <c r="S3269" s="10">
        <f t="shared" si="257"/>
        <v>42172.757638888885</v>
      </c>
      <c r="T3269" s="11">
        <f t="shared" si="258"/>
        <v>42202.757638888885</v>
      </c>
      <c r="U3269">
        <f t="shared" si="259"/>
        <v>30</v>
      </c>
      <c r="W3269" s="20">
        <v>288</v>
      </c>
      <c r="X3269" s="18">
        <v>15315</v>
      </c>
      <c r="Y3269" s="5">
        <v>1.0209999999999999</v>
      </c>
    </row>
    <row r="3270" spans="1:25" ht="42.75" x14ac:dyDescent="0.4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20">
        <v>42</v>
      </c>
      <c r="M3270" t="b">
        <v>1</v>
      </c>
      <c r="N3270" t="s">
        <v>8271</v>
      </c>
      <c r="O3270" s="5">
        <f t="shared" si="255"/>
        <v>1.28</v>
      </c>
      <c r="P3270" s="18">
        <f t="shared" si="256"/>
        <v>60.952380952380949</v>
      </c>
      <c r="Q3270" t="s">
        <v>8318</v>
      </c>
      <c r="R3270" t="s">
        <v>8319</v>
      </c>
      <c r="S3270" s="10">
        <f t="shared" si="257"/>
        <v>42590.90425925926</v>
      </c>
      <c r="T3270" s="11">
        <f t="shared" si="258"/>
        <v>42606.90425925926</v>
      </c>
      <c r="U3270">
        <f t="shared" si="259"/>
        <v>16</v>
      </c>
      <c r="W3270" s="20">
        <v>42</v>
      </c>
      <c r="X3270" s="18">
        <v>2560</v>
      </c>
      <c r="Y3270" s="5">
        <v>1.28</v>
      </c>
    </row>
    <row r="3271" spans="1:25" ht="42.75" x14ac:dyDescent="0.4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20">
        <v>70</v>
      </c>
      <c r="M3271" t="b">
        <v>1</v>
      </c>
      <c r="N3271" t="s">
        <v>8271</v>
      </c>
      <c r="O3271" s="5">
        <f t="shared" si="255"/>
        <v>1.0149999999999999</v>
      </c>
      <c r="P3271" s="18">
        <f t="shared" si="256"/>
        <v>116</v>
      </c>
      <c r="Q3271" t="s">
        <v>8318</v>
      </c>
      <c r="R3271" t="s">
        <v>8319</v>
      </c>
      <c r="S3271" s="10">
        <f t="shared" si="257"/>
        <v>42137.395798611105</v>
      </c>
      <c r="T3271" s="11">
        <f t="shared" si="258"/>
        <v>42171.458333333328</v>
      </c>
      <c r="U3271">
        <f t="shared" si="259"/>
        <v>34</v>
      </c>
      <c r="W3271" s="20">
        <v>70</v>
      </c>
      <c r="X3271" s="18">
        <v>8120</v>
      </c>
      <c r="Y3271" s="5">
        <v>1.0149999999999999</v>
      </c>
    </row>
    <row r="3272" spans="1:25" ht="42.75" x14ac:dyDescent="0.4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20">
        <v>30</v>
      </c>
      <c r="M3272" t="b">
        <v>1</v>
      </c>
      <c r="N3272" t="s">
        <v>8271</v>
      </c>
      <c r="O3272" s="5">
        <f t="shared" si="255"/>
        <v>1.0166666666666666</v>
      </c>
      <c r="P3272" s="18">
        <f t="shared" si="256"/>
        <v>61</v>
      </c>
      <c r="Q3272" t="s">
        <v>8318</v>
      </c>
      <c r="R3272" t="s">
        <v>8319</v>
      </c>
      <c r="S3272" s="10">
        <f t="shared" si="257"/>
        <v>42167.533159722225</v>
      </c>
      <c r="T3272" s="11">
        <f t="shared" si="258"/>
        <v>42197.533159722225</v>
      </c>
      <c r="U3272">
        <f t="shared" si="259"/>
        <v>30</v>
      </c>
      <c r="W3272" s="20">
        <v>30</v>
      </c>
      <c r="X3272" s="18">
        <v>1830</v>
      </c>
      <c r="Y3272" s="5">
        <v>1.0166666666666666</v>
      </c>
    </row>
    <row r="3273" spans="1:25" x14ac:dyDescent="0.4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20">
        <v>51</v>
      </c>
      <c r="M3273" t="b">
        <v>1</v>
      </c>
      <c r="N3273" t="s">
        <v>8271</v>
      </c>
      <c r="O3273" s="5">
        <f t="shared" si="255"/>
        <v>1.3</v>
      </c>
      <c r="P3273" s="18">
        <f t="shared" si="256"/>
        <v>38.235294117647058</v>
      </c>
      <c r="Q3273" t="s">
        <v>8318</v>
      </c>
      <c r="R3273" t="s">
        <v>8319</v>
      </c>
      <c r="S3273" s="10">
        <f t="shared" si="257"/>
        <v>41915.437210648146</v>
      </c>
      <c r="T3273" s="11">
        <f t="shared" si="258"/>
        <v>41945.478877314818</v>
      </c>
      <c r="U3273">
        <f t="shared" si="259"/>
        <v>30</v>
      </c>
      <c r="W3273" s="20">
        <v>51</v>
      </c>
      <c r="X3273" s="18">
        <v>1950</v>
      </c>
      <c r="Y3273" s="5">
        <v>1.3</v>
      </c>
    </row>
    <row r="3274" spans="1:25" ht="42.75" x14ac:dyDescent="0.4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20">
        <v>145</v>
      </c>
      <c r="M3274" t="b">
        <v>1</v>
      </c>
      <c r="N3274" t="s">
        <v>8271</v>
      </c>
      <c r="O3274" s="5">
        <f t="shared" si="255"/>
        <v>1.5443</v>
      </c>
      <c r="P3274" s="18">
        <f t="shared" si="256"/>
        <v>106.50344827586207</v>
      </c>
      <c r="Q3274" t="s">
        <v>8318</v>
      </c>
      <c r="R3274" t="s">
        <v>8319</v>
      </c>
      <c r="S3274" s="10">
        <f t="shared" si="257"/>
        <v>42284.500104166669</v>
      </c>
      <c r="T3274" s="11">
        <f t="shared" si="258"/>
        <v>42314.541770833333</v>
      </c>
      <c r="U3274">
        <f t="shared" si="259"/>
        <v>30</v>
      </c>
      <c r="W3274" s="20">
        <v>145</v>
      </c>
      <c r="X3274" s="18">
        <v>15443</v>
      </c>
      <c r="Y3274" s="5">
        <v>1.5443</v>
      </c>
    </row>
    <row r="3275" spans="1:25" ht="42.75" x14ac:dyDescent="0.4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20">
        <v>21</v>
      </c>
      <c r="M3275" t="b">
        <v>1</v>
      </c>
      <c r="N3275" t="s">
        <v>8271</v>
      </c>
      <c r="O3275" s="5">
        <f t="shared" si="255"/>
        <v>1.0740000000000001</v>
      </c>
      <c r="P3275" s="18">
        <f t="shared" si="256"/>
        <v>204.57142857142858</v>
      </c>
      <c r="Q3275" t="s">
        <v>8318</v>
      </c>
      <c r="R3275" t="s">
        <v>8319</v>
      </c>
      <c r="S3275" s="10">
        <f t="shared" si="257"/>
        <v>42611.801412037035</v>
      </c>
      <c r="T3275" s="11">
        <f t="shared" si="258"/>
        <v>42627.791666666672</v>
      </c>
      <c r="U3275">
        <f t="shared" si="259"/>
        <v>16</v>
      </c>
      <c r="W3275" s="20">
        <v>21</v>
      </c>
      <c r="X3275" s="18">
        <v>4296</v>
      </c>
      <c r="Y3275" s="5">
        <v>1.0740000000000001</v>
      </c>
    </row>
    <row r="3276" spans="1:25" ht="42.75" x14ac:dyDescent="0.4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20">
        <v>286</v>
      </c>
      <c r="M3276" t="b">
        <v>1</v>
      </c>
      <c r="N3276" t="s">
        <v>8271</v>
      </c>
      <c r="O3276" s="5">
        <f t="shared" si="255"/>
        <v>1.0132258064516129</v>
      </c>
      <c r="P3276" s="18">
        <f t="shared" si="256"/>
        <v>54.912587412587413</v>
      </c>
      <c r="Q3276" t="s">
        <v>8318</v>
      </c>
      <c r="R3276" t="s">
        <v>8319</v>
      </c>
      <c r="S3276" s="10">
        <f t="shared" si="257"/>
        <v>42400.704537037032</v>
      </c>
      <c r="T3276" s="11">
        <f t="shared" si="258"/>
        <v>42444.875</v>
      </c>
      <c r="U3276">
        <f t="shared" si="259"/>
        <v>44</v>
      </c>
      <c r="W3276" s="20">
        <v>286</v>
      </c>
      <c r="X3276" s="18">
        <v>15705</v>
      </c>
      <c r="Y3276" s="5">
        <v>1.0132258064516129</v>
      </c>
    </row>
    <row r="3277" spans="1:25" ht="42.75" x14ac:dyDescent="0.4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20">
        <v>12</v>
      </c>
      <c r="M3277" t="b">
        <v>1</v>
      </c>
      <c r="N3277" t="s">
        <v>8271</v>
      </c>
      <c r="O3277" s="5">
        <f t="shared" si="255"/>
        <v>1.0027777777777778</v>
      </c>
      <c r="P3277" s="18">
        <f t="shared" si="256"/>
        <v>150.41666666666666</v>
      </c>
      <c r="Q3277" t="s">
        <v>8318</v>
      </c>
      <c r="R3277" t="s">
        <v>8319</v>
      </c>
      <c r="S3277" s="10">
        <f t="shared" si="257"/>
        <v>42017.88045138889</v>
      </c>
      <c r="T3277" s="11">
        <f t="shared" si="258"/>
        <v>42044.1875</v>
      </c>
      <c r="U3277">
        <f t="shared" si="259"/>
        <v>27</v>
      </c>
      <c r="W3277" s="20">
        <v>12</v>
      </c>
      <c r="X3277" s="18">
        <v>1805</v>
      </c>
      <c r="Y3277" s="5">
        <v>1.0027777777777778</v>
      </c>
    </row>
    <row r="3278" spans="1:25" ht="42.75" x14ac:dyDescent="0.4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20">
        <v>100</v>
      </c>
      <c r="M3278" t="b">
        <v>1</v>
      </c>
      <c r="N3278" t="s">
        <v>8271</v>
      </c>
      <c r="O3278" s="5">
        <f t="shared" si="255"/>
        <v>1.1684444444444444</v>
      </c>
      <c r="P3278" s="18">
        <f t="shared" si="256"/>
        <v>52.58</v>
      </c>
      <c r="Q3278" t="s">
        <v>8318</v>
      </c>
      <c r="R3278" t="s">
        <v>8319</v>
      </c>
      <c r="S3278" s="10">
        <f t="shared" si="257"/>
        <v>42426.949988425928</v>
      </c>
      <c r="T3278" s="11">
        <f t="shared" si="258"/>
        <v>42461.165972222225</v>
      </c>
      <c r="U3278">
        <f t="shared" si="259"/>
        <v>35</v>
      </c>
      <c r="W3278" s="20">
        <v>100</v>
      </c>
      <c r="X3278" s="18">
        <v>5258</v>
      </c>
      <c r="Y3278" s="5">
        <v>1.1684444444444444</v>
      </c>
    </row>
    <row r="3279" spans="1:25" ht="42.75" x14ac:dyDescent="0.4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20">
        <v>100</v>
      </c>
      <c r="M3279" t="b">
        <v>1</v>
      </c>
      <c r="N3279" t="s">
        <v>8271</v>
      </c>
      <c r="O3279" s="5">
        <f t="shared" si="255"/>
        <v>1.0860000000000001</v>
      </c>
      <c r="P3279" s="18">
        <f t="shared" si="256"/>
        <v>54.3</v>
      </c>
      <c r="Q3279" t="s">
        <v>8318</v>
      </c>
      <c r="R3279" t="s">
        <v>8319</v>
      </c>
      <c r="S3279" s="10">
        <f t="shared" si="257"/>
        <v>41931.682939814818</v>
      </c>
      <c r="T3279" s="11">
        <f t="shared" si="258"/>
        <v>41961.724606481483</v>
      </c>
      <c r="U3279">
        <f t="shared" si="259"/>
        <v>30</v>
      </c>
      <c r="W3279" s="20">
        <v>100</v>
      </c>
      <c r="X3279" s="18">
        <v>5430</v>
      </c>
      <c r="Y3279" s="5">
        <v>1.0860000000000001</v>
      </c>
    </row>
    <row r="3280" spans="1:25" ht="42.75" x14ac:dyDescent="0.4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20">
        <v>34</v>
      </c>
      <c r="M3280" t="b">
        <v>1</v>
      </c>
      <c r="N3280" t="s">
        <v>8271</v>
      </c>
      <c r="O3280" s="5">
        <f t="shared" si="255"/>
        <v>1.034</v>
      </c>
      <c r="P3280" s="18">
        <f t="shared" si="256"/>
        <v>76.029411764705884</v>
      </c>
      <c r="Q3280" t="s">
        <v>8318</v>
      </c>
      <c r="R3280" t="s">
        <v>8319</v>
      </c>
      <c r="S3280" s="10">
        <f t="shared" si="257"/>
        <v>42124.848414351851</v>
      </c>
      <c r="T3280" s="11">
        <f t="shared" si="258"/>
        <v>42154.848414351851</v>
      </c>
      <c r="U3280">
        <f t="shared" si="259"/>
        <v>30</v>
      </c>
      <c r="W3280" s="20">
        <v>34</v>
      </c>
      <c r="X3280" s="18">
        <v>2585</v>
      </c>
      <c r="Y3280" s="5">
        <v>1.034</v>
      </c>
    </row>
    <row r="3281" spans="1:25" ht="42.75" x14ac:dyDescent="0.4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20">
        <v>63</v>
      </c>
      <c r="M3281" t="b">
        <v>1</v>
      </c>
      <c r="N3281" t="s">
        <v>8271</v>
      </c>
      <c r="O3281" s="5">
        <f t="shared" si="255"/>
        <v>1.1427586206896552</v>
      </c>
      <c r="P3281" s="18">
        <f t="shared" si="256"/>
        <v>105.2063492063492</v>
      </c>
      <c r="Q3281" t="s">
        <v>8318</v>
      </c>
      <c r="R3281" t="s">
        <v>8319</v>
      </c>
      <c r="S3281" s="10">
        <f t="shared" si="257"/>
        <v>42431.102534722217</v>
      </c>
      <c r="T3281" s="11">
        <f t="shared" si="258"/>
        <v>42461.06086805556</v>
      </c>
      <c r="U3281">
        <f t="shared" si="259"/>
        <v>30</v>
      </c>
      <c r="W3281" s="20">
        <v>63</v>
      </c>
      <c r="X3281" s="18">
        <v>6628</v>
      </c>
      <c r="Y3281" s="5">
        <v>1.1427586206896552</v>
      </c>
    </row>
    <row r="3282" spans="1:25" ht="42.75" x14ac:dyDescent="0.4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20">
        <v>30</v>
      </c>
      <c r="M3282" t="b">
        <v>1</v>
      </c>
      <c r="N3282" t="s">
        <v>8271</v>
      </c>
      <c r="O3282" s="5">
        <f t="shared" si="255"/>
        <v>1.03</v>
      </c>
      <c r="P3282" s="18">
        <f t="shared" si="256"/>
        <v>68.666666666666671</v>
      </c>
      <c r="Q3282" t="s">
        <v>8318</v>
      </c>
      <c r="R3282" t="s">
        <v>8319</v>
      </c>
      <c r="S3282" s="10">
        <f t="shared" si="257"/>
        <v>42121.756921296299</v>
      </c>
      <c r="T3282" s="11">
        <f t="shared" si="258"/>
        <v>42156.208333333328</v>
      </c>
      <c r="U3282">
        <f t="shared" si="259"/>
        <v>35</v>
      </c>
      <c r="W3282" s="20">
        <v>30</v>
      </c>
      <c r="X3282" s="18">
        <v>2060</v>
      </c>
      <c r="Y3282" s="5">
        <v>1.03</v>
      </c>
    </row>
    <row r="3283" spans="1:25" ht="28.5" x14ac:dyDescent="0.4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20">
        <v>47</v>
      </c>
      <c r="M3283" t="b">
        <v>1</v>
      </c>
      <c r="N3283" t="s">
        <v>8271</v>
      </c>
      <c r="O3283" s="5">
        <f t="shared" si="255"/>
        <v>1.216</v>
      </c>
      <c r="P3283" s="18">
        <f t="shared" si="256"/>
        <v>129.36170212765958</v>
      </c>
      <c r="Q3283" t="s">
        <v>8318</v>
      </c>
      <c r="R3283" t="s">
        <v>8319</v>
      </c>
      <c r="S3283" s="10">
        <f t="shared" si="257"/>
        <v>42219.019733796296</v>
      </c>
      <c r="T3283" s="11">
        <f t="shared" si="258"/>
        <v>42249.019733796296</v>
      </c>
      <c r="U3283">
        <f t="shared" si="259"/>
        <v>30</v>
      </c>
      <c r="W3283" s="20">
        <v>47</v>
      </c>
      <c r="X3283" s="18">
        <v>6080</v>
      </c>
      <c r="Y3283" s="5">
        <v>1.216</v>
      </c>
    </row>
    <row r="3284" spans="1:25" ht="42.75" x14ac:dyDescent="0.4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20">
        <v>237</v>
      </c>
      <c r="M3284" t="b">
        <v>1</v>
      </c>
      <c r="N3284" t="s">
        <v>8271</v>
      </c>
      <c r="O3284" s="5">
        <f t="shared" si="255"/>
        <v>1.026467741935484</v>
      </c>
      <c r="P3284" s="18">
        <f t="shared" si="256"/>
        <v>134.26371308016877</v>
      </c>
      <c r="Q3284" t="s">
        <v>8318</v>
      </c>
      <c r="R3284" t="s">
        <v>8319</v>
      </c>
      <c r="S3284" s="10">
        <f t="shared" si="257"/>
        <v>42445.19430555556</v>
      </c>
      <c r="T3284" s="11">
        <f t="shared" si="258"/>
        <v>42489.19430555556</v>
      </c>
      <c r="U3284">
        <f t="shared" si="259"/>
        <v>44</v>
      </c>
      <c r="W3284" s="20">
        <v>237</v>
      </c>
      <c r="X3284" s="18">
        <v>31820.5</v>
      </c>
      <c r="Y3284" s="5">
        <v>1.026467741935484</v>
      </c>
    </row>
    <row r="3285" spans="1:25" ht="42.75" x14ac:dyDescent="0.4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20">
        <v>47</v>
      </c>
      <c r="M3285" t="b">
        <v>1</v>
      </c>
      <c r="N3285" t="s">
        <v>8271</v>
      </c>
      <c r="O3285" s="5">
        <f t="shared" si="255"/>
        <v>1.0475000000000001</v>
      </c>
      <c r="P3285" s="18">
        <f t="shared" si="256"/>
        <v>17.829787234042552</v>
      </c>
      <c r="Q3285" t="s">
        <v>8318</v>
      </c>
      <c r="R3285" t="s">
        <v>8319</v>
      </c>
      <c r="S3285" s="10">
        <f t="shared" si="257"/>
        <v>42379.74418981481</v>
      </c>
      <c r="T3285" s="11">
        <f t="shared" si="258"/>
        <v>42410.875</v>
      </c>
      <c r="U3285">
        <f t="shared" si="259"/>
        <v>31</v>
      </c>
      <c r="W3285" s="20">
        <v>47</v>
      </c>
      <c r="X3285" s="18">
        <v>838</v>
      </c>
      <c r="Y3285" s="5">
        <v>1.0475000000000001</v>
      </c>
    </row>
    <row r="3286" spans="1:25" ht="42.75" x14ac:dyDescent="0.4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20">
        <v>15</v>
      </c>
      <c r="M3286" t="b">
        <v>1</v>
      </c>
      <c r="N3286" t="s">
        <v>8271</v>
      </c>
      <c r="O3286" s="5">
        <f t="shared" si="255"/>
        <v>1.016</v>
      </c>
      <c r="P3286" s="18">
        <f t="shared" si="256"/>
        <v>203.2</v>
      </c>
      <c r="Q3286" t="s">
        <v>8318</v>
      </c>
      <c r="R3286" t="s">
        <v>8319</v>
      </c>
      <c r="S3286" s="10">
        <f t="shared" si="257"/>
        <v>42380.884872685187</v>
      </c>
      <c r="T3286" s="11">
        <f t="shared" si="258"/>
        <v>42398.249305555553</v>
      </c>
      <c r="U3286">
        <f t="shared" si="259"/>
        <v>18</v>
      </c>
      <c r="W3286" s="20">
        <v>15</v>
      </c>
      <c r="X3286" s="18">
        <v>3048</v>
      </c>
      <c r="Y3286" s="5">
        <v>1.016</v>
      </c>
    </row>
    <row r="3287" spans="1:25" x14ac:dyDescent="0.4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20">
        <v>81</v>
      </c>
      <c r="M3287" t="b">
        <v>1</v>
      </c>
      <c r="N3287" t="s">
        <v>8271</v>
      </c>
      <c r="O3287" s="5">
        <f t="shared" si="255"/>
        <v>1.1210242048409682</v>
      </c>
      <c r="P3287" s="18">
        <f t="shared" si="256"/>
        <v>69.18518518518519</v>
      </c>
      <c r="Q3287" t="s">
        <v>8318</v>
      </c>
      <c r="R3287" t="s">
        <v>8319</v>
      </c>
      <c r="S3287" s="10">
        <f t="shared" si="257"/>
        <v>42762.942430555559</v>
      </c>
      <c r="T3287" s="11">
        <f t="shared" si="258"/>
        <v>42794.208333333328</v>
      </c>
      <c r="U3287">
        <f t="shared" si="259"/>
        <v>32</v>
      </c>
      <c r="W3287" s="20">
        <v>81</v>
      </c>
      <c r="X3287" s="18">
        <v>5604</v>
      </c>
      <c r="Y3287" s="5">
        <v>1.1210242048409682</v>
      </c>
    </row>
    <row r="3288" spans="1:25" ht="42.75" x14ac:dyDescent="0.4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20">
        <v>122</v>
      </c>
      <c r="M3288" t="b">
        <v>1</v>
      </c>
      <c r="N3288" t="s">
        <v>8271</v>
      </c>
      <c r="O3288" s="5">
        <f t="shared" si="255"/>
        <v>1.0176666666666667</v>
      </c>
      <c r="P3288" s="18">
        <f t="shared" si="256"/>
        <v>125.12295081967213</v>
      </c>
      <c r="Q3288" t="s">
        <v>8318</v>
      </c>
      <c r="R3288" t="s">
        <v>8319</v>
      </c>
      <c r="S3288" s="10">
        <f t="shared" si="257"/>
        <v>42567.840069444443</v>
      </c>
      <c r="T3288" s="11">
        <f t="shared" si="258"/>
        <v>42597.840069444443</v>
      </c>
      <c r="U3288">
        <f t="shared" si="259"/>
        <v>30</v>
      </c>
      <c r="W3288" s="20">
        <v>122</v>
      </c>
      <c r="X3288" s="18">
        <v>15265</v>
      </c>
      <c r="Y3288" s="5">
        <v>1.0176666666666667</v>
      </c>
    </row>
    <row r="3289" spans="1:25" ht="28.5" x14ac:dyDescent="0.4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20">
        <v>34</v>
      </c>
      <c r="M3289" t="b">
        <v>1</v>
      </c>
      <c r="N3289" t="s">
        <v>8271</v>
      </c>
      <c r="O3289" s="5">
        <f t="shared" si="255"/>
        <v>1</v>
      </c>
      <c r="P3289" s="18">
        <f t="shared" si="256"/>
        <v>73.529411764705884</v>
      </c>
      <c r="Q3289" t="s">
        <v>8318</v>
      </c>
      <c r="R3289" t="s">
        <v>8319</v>
      </c>
      <c r="S3289" s="10">
        <f t="shared" si="257"/>
        <v>42311.750324074077</v>
      </c>
      <c r="T3289" s="11">
        <f t="shared" si="258"/>
        <v>42336.750324074077</v>
      </c>
      <c r="U3289">
        <f t="shared" si="259"/>
        <v>25</v>
      </c>
      <c r="W3289" s="20">
        <v>34</v>
      </c>
      <c r="X3289" s="18">
        <v>2500</v>
      </c>
      <c r="Y3289" s="5">
        <v>1</v>
      </c>
    </row>
    <row r="3290" spans="1:25" ht="42.75" x14ac:dyDescent="0.4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20">
        <v>207</v>
      </c>
      <c r="M3290" t="b">
        <v>1</v>
      </c>
      <c r="N3290" t="s">
        <v>8271</v>
      </c>
      <c r="O3290" s="5">
        <f t="shared" si="255"/>
        <v>1.0026489999999999</v>
      </c>
      <c r="P3290" s="18">
        <f t="shared" si="256"/>
        <v>48.437149758454105</v>
      </c>
      <c r="Q3290" t="s">
        <v>8318</v>
      </c>
      <c r="R3290" t="s">
        <v>8319</v>
      </c>
      <c r="S3290" s="10">
        <f t="shared" si="257"/>
        <v>42505.774479166663</v>
      </c>
      <c r="T3290" s="11">
        <f t="shared" si="258"/>
        <v>42541.958333333328</v>
      </c>
      <c r="U3290">
        <f t="shared" si="259"/>
        <v>36</v>
      </c>
      <c r="W3290" s="20">
        <v>207</v>
      </c>
      <c r="X3290" s="18">
        <v>10026.49</v>
      </c>
      <c r="Y3290" s="5">
        <v>1.0026489999999999</v>
      </c>
    </row>
    <row r="3291" spans="1:25" ht="42.75" x14ac:dyDescent="0.4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20">
        <v>25</v>
      </c>
      <c r="M3291" t="b">
        <v>1</v>
      </c>
      <c r="N3291" t="s">
        <v>8271</v>
      </c>
      <c r="O3291" s="5">
        <f t="shared" si="255"/>
        <v>1.3304200000000002</v>
      </c>
      <c r="P3291" s="18">
        <f t="shared" si="256"/>
        <v>26.608400000000003</v>
      </c>
      <c r="Q3291" t="s">
        <v>8318</v>
      </c>
      <c r="R3291" t="s">
        <v>8319</v>
      </c>
      <c r="S3291" s="10">
        <f t="shared" si="257"/>
        <v>42758.368078703701</v>
      </c>
      <c r="T3291" s="11">
        <f t="shared" si="258"/>
        <v>42786.368078703701</v>
      </c>
      <c r="U3291">
        <f t="shared" si="259"/>
        <v>28</v>
      </c>
      <c r="W3291" s="20">
        <v>25</v>
      </c>
      <c r="X3291" s="18">
        <v>665.21</v>
      </c>
      <c r="Y3291" s="5">
        <v>1.3304200000000002</v>
      </c>
    </row>
    <row r="3292" spans="1:25" ht="71.25" x14ac:dyDescent="0.4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20">
        <v>72</v>
      </c>
      <c r="M3292" t="b">
        <v>1</v>
      </c>
      <c r="N3292" t="s">
        <v>8271</v>
      </c>
      <c r="O3292" s="5">
        <f t="shared" si="255"/>
        <v>1.212</v>
      </c>
      <c r="P3292" s="18">
        <f t="shared" si="256"/>
        <v>33.666666666666664</v>
      </c>
      <c r="Q3292" t="s">
        <v>8318</v>
      </c>
      <c r="R3292" t="s">
        <v>8319</v>
      </c>
      <c r="S3292" s="10">
        <f t="shared" si="257"/>
        <v>42775.51494212963</v>
      </c>
      <c r="T3292" s="11">
        <f t="shared" si="258"/>
        <v>42805.51494212963</v>
      </c>
      <c r="U3292">
        <f t="shared" si="259"/>
        <v>30</v>
      </c>
      <c r="W3292" s="20">
        <v>72</v>
      </c>
      <c r="X3292" s="18">
        <v>2424</v>
      </c>
      <c r="Y3292" s="5">
        <v>1.212</v>
      </c>
    </row>
    <row r="3293" spans="1:25" ht="42.75" x14ac:dyDescent="0.4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20">
        <v>14</v>
      </c>
      <c r="M3293" t="b">
        <v>1</v>
      </c>
      <c r="N3293" t="s">
        <v>8271</v>
      </c>
      <c r="O3293" s="5">
        <f t="shared" si="255"/>
        <v>1.1399999999999999</v>
      </c>
      <c r="P3293" s="18">
        <f t="shared" si="256"/>
        <v>40.714285714285715</v>
      </c>
      <c r="Q3293" t="s">
        <v>8318</v>
      </c>
      <c r="R3293" t="s">
        <v>8319</v>
      </c>
      <c r="S3293" s="10">
        <f t="shared" si="257"/>
        <v>42232.702546296292</v>
      </c>
      <c r="T3293" s="11">
        <f t="shared" si="258"/>
        <v>42264.165972222225</v>
      </c>
      <c r="U3293">
        <f t="shared" si="259"/>
        <v>32</v>
      </c>
      <c r="W3293" s="20">
        <v>14</v>
      </c>
      <c r="X3293" s="18">
        <v>570</v>
      </c>
      <c r="Y3293" s="5">
        <v>1.1399999999999999</v>
      </c>
    </row>
    <row r="3294" spans="1:25" ht="42.75" x14ac:dyDescent="0.4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20">
        <v>15</v>
      </c>
      <c r="M3294" t="b">
        <v>1</v>
      </c>
      <c r="N3294" t="s">
        <v>8271</v>
      </c>
      <c r="O3294" s="5">
        <f t="shared" si="255"/>
        <v>2.8613861386138613</v>
      </c>
      <c r="P3294" s="18">
        <f t="shared" si="256"/>
        <v>19.266666666666666</v>
      </c>
      <c r="Q3294" t="s">
        <v>8318</v>
      </c>
      <c r="R3294" t="s">
        <v>8319</v>
      </c>
      <c r="S3294" s="10">
        <f t="shared" si="257"/>
        <v>42282.770231481481</v>
      </c>
      <c r="T3294" s="11">
        <f t="shared" si="258"/>
        <v>42342.811898148153</v>
      </c>
      <c r="U3294">
        <f t="shared" si="259"/>
        <v>60</v>
      </c>
      <c r="W3294" s="20">
        <v>15</v>
      </c>
      <c r="X3294" s="18">
        <v>289</v>
      </c>
      <c r="Y3294" s="5">
        <v>2.8613861386138613</v>
      </c>
    </row>
    <row r="3295" spans="1:25" ht="57" x14ac:dyDescent="0.4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20">
        <v>91</v>
      </c>
      <c r="M3295" t="b">
        <v>1</v>
      </c>
      <c r="N3295" t="s">
        <v>8271</v>
      </c>
      <c r="O3295" s="5">
        <f t="shared" si="255"/>
        <v>1.7044444444444444</v>
      </c>
      <c r="P3295" s="18">
        <f t="shared" si="256"/>
        <v>84.285714285714292</v>
      </c>
      <c r="Q3295" t="s">
        <v>8318</v>
      </c>
      <c r="R3295" t="s">
        <v>8319</v>
      </c>
      <c r="S3295" s="10">
        <f t="shared" si="257"/>
        <v>42768.425370370373</v>
      </c>
      <c r="T3295" s="11">
        <f t="shared" si="258"/>
        <v>42798.425370370373</v>
      </c>
      <c r="U3295">
        <f t="shared" si="259"/>
        <v>30</v>
      </c>
      <c r="W3295" s="20">
        <v>91</v>
      </c>
      <c r="X3295" s="18">
        <v>7670</v>
      </c>
      <c r="Y3295" s="5">
        <v>1.7044444444444444</v>
      </c>
    </row>
    <row r="3296" spans="1:25" ht="42.75" x14ac:dyDescent="0.4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20">
        <v>24</v>
      </c>
      <c r="M3296" t="b">
        <v>1</v>
      </c>
      <c r="N3296" t="s">
        <v>8271</v>
      </c>
      <c r="O3296" s="5">
        <f t="shared" si="255"/>
        <v>1.1833333333333333</v>
      </c>
      <c r="P3296" s="18">
        <f t="shared" si="256"/>
        <v>29.583333333333332</v>
      </c>
      <c r="Q3296" t="s">
        <v>8318</v>
      </c>
      <c r="R3296" t="s">
        <v>8319</v>
      </c>
      <c r="S3296" s="10">
        <f t="shared" si="257"/>
        <v>42141.541134259256</v>
      </c>
      <c r="T3296" s="11">
        <f t="shared" si="258"/>
        <v>42171.541134259256</v>
      </c>
      <c r="U3296">
        <f t="shared" si="259"/>
        <v>30</v>
      </c>
      <c r="W3296" s="20">
        <v>24</v>
      </c>
      <c r="X3296" s="18">
        <v>710</v>
      </c>
      <c r="Y3296" s="5">
        <v>1.1833333333333333</v>
      </c>
    </row>
    <row r="3297" spans="1:25" ht="42.75" x14ac:dyDescent="0.4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20">
        <v>27</v>
      </c>
      <c r="M3297" t="b">
        <v>1</v>
      </c>
      <c r="N3297" t="s">
        <v>8271</v>
      </c>
      <c r="O3297" s="5">
        <f t="shared" si="255"/>
        <v>1.0285857142857142</v>
      </c>
      <c r="P3297" s="18">
        <f t="shared" si="256"/>
        <v>26.667037037037037</v>
      </c>
      <c r="Q3297" t="s">
        <v>8318</v>
      </c>
      <c r="R3297" t="s">
        <v>8319</v>
      </c>
      <c r="S3297" s="10">
        <f t="shared" si="257"/>
        <v>42609.442465277782</v>
      </c>
      <c r="T3297" s="11">
        <f t="shared" si="258"/>
        <v>42639.442465277782</v>
      </c>
      <c r="U3297">
        <f t="shared" si="259"/>
        <v>30</v>
      </c>
      <c r="W3297" s="20">
        <v>27</v>
      </c>
      <c r="X3297" s="18">
        <v>720.01</v>
      </c>
      <c r="Y3297" s="5">
        <v>1.0285857142857142</v>
      </c>
    </row>
    <row r="3298" spans="1:25" ht="42.75" x14ac:dyDescent="0.4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20">
        <v>47</v>
      </c>
      <c r="M3298" t="b">
        <v>1</v>
      </c>
      <c r="N3298" t="s">
        <v>8271</v>
      </c>
      <c r="O3298" s="5">
        <f t="shared" si="255"/>
        <v>1.4406666666666668</v>
      </c>
      <c r="P3298" s="18">
        <f t="shared" si="256"/>
        <v>45.978723404255319</v>
      </c>
      <c r="Q3298" t="s">
        <v>8318</v>
      </c>
      <c r="R3298" t="s">
        <v>8319</v>
      </c>
      <c r="S3298" s="10">
        <f t="shared" si="257"/>
        <v>42309.756620370375</v>
      </c>
      <c r="T3298" s="11">
        <f t="shared" si="258"/>
        <v>42330.916666666672</v>
      </c>
      <c r="U3298">
        <f t="shared" si="259"/>
        <v>21</v>
      </c>
      <c r="W3298" s="20">
        <v>47</v>
      </c>
      <c r="X3298" s="18">
        <v>2161</v>
      </c>
      <c r="Y3298" s="5">
        <v>1.4406666666666668</v>
      </c>
    </row>
    <row r="3299" spans="1:25" ht="42.75" x14ac:dyDescent="0.4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20">
        <v>44</v>
      </c>
      <c r="M3299" t="b">
        <v>1</v>
      </c>
      <c r="N3299" t="s">
        <v>8271</v>
      </c>
      <c r="O3299" s="5">
        <f t="shared" si="255"/>
        <v>1.0007272727272727</v>
      </c>
      <c r="P3299" s="18">
        <f t="shared" si="256"/>
        <v>125.09090909090909</v>
      </c>
      <c r="Q3299" t="s">
        <v>8318</v>
      </c>
      <c r="R3299" t="s">
        <v>8319</v>
      </c>
      <c r="S3299" s="10">
        <f t="shared" si="257"/>
        <v>42193.771481481483</v>
      </c>
      <c r="T3299" s="11">
        <f t="shared" si="258"/>
        <v>42212.957638888889</v>
      </c>
      <c r="U3299">
        <f t="shared" si="259"/>
        <v>19</v>
      </c>
      <c r="W3299" s="20">
        <v>44</v>
      </c>
      <c r="X3299" s="18">
        <v>5504</v>
      </c>
      <c r="Y3299" s="5">
        <v>1.0007272727272727</v>
      </c>
    </row>
    <row r="3300" spans="1:25" ht="42.75" x14ac:dyDescent="0.4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20">
        <v>72</v>
      </c>
      <c r="M3300" t="b">
        <v>1</v>
      </c>
      <c r="N3300" t="s">
        <v>8271</v>
      </c>
      <c r="O3300" s="5">
        <f t="shared" si="255"/>
        <v>1.0173000000000001</v>
      </c>
      <c r="P3300" s="18">
        <f t="shared" si="256"/>
        <v>141.29166666666666</v>
      </c>
      <c r="Q3300" t="s">
        <v>8318</v>
      </c>
      <c r="R3300" t="s">
        <v>8319</v>
      </c>
      <c r="S3300" s="10">
        <f t="shared" si="257"/>
        <v>42239.957962962959</v>
      </c>
      <c r="T3300" s="11">
        <f t="shared" si="258"/>
        <v>42260</v>
      </c>
      <c r="U3300">
        <f t="shared" si="259"/>
        <v>21</v>
      </c>
      <c r="W3300" s="20">
        <v>72</v>
      </c>
      <c r="X3300" s="18">
        <v>10173</v>
      </c>
      <c r="Y3300" s="5">
        <v>1.0173000000000001</v>
      </c>
    </row>
    <row r="3301" spans="1:25" ht="42.75" x14ac:dyDescent="0.4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20">
        <v>63</v>
      </c>
      <c r="M3301" t="b">
        <v>1</v>
      </c>
      <c r="N3301" t="s">
        <v>8271</v>
      </c>
      <c r="O3301" s="5">
        <f t="shared" si="255"/>
        <v>1.1619999999999999</v>
      </c>
      <c r="P3301" s="18">
        <f t="shared" si="256"/>
        <v>55.333333333333336</v>
      </c>
      <c r="Q3301" t="s">
        <v>8318</v>
      </c>
      <c r="R3301" t="s">
        <v>8319</v>
      </c>
      <c r="S3301" s="10">
        <f t="shared" si="257"/>
        <v>42261.917395833334</v>
      </c>
      <c r="T3301" s="11">
        <f t="shared" si="258"/>
        <v>42291.917395833334</v>
      </c>
      <c r="U3301">
        <f t="shared" si="259"/>
        <v>30</v>
      </c>
      <c r="W3301" s="20">
        <v>63</v>
      </c>
      <c r="X3301" s="18">
        <v>3486</v>
      </c>
      <c r="Y3301" s="5">
        <v>1.1619999999999999</v>
      </c>
    </row>
    <row r="3302" spans="1:25" ht="42.75" x14ac:dyDescent="0.4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20">
        <v>88</v>
      </c>
      <c r="M3302" t="b">
        <v>1</v>
      </c>
      <c r="N3302" t="s">
        <v>8271</v>
      </c>
      <c r="O3302" s="5">
        <f t="shared" si="255"/>
        <v>1.3616666666666666</v>
      </c>
      <c r="P3302" s="18">
        <f t="shared" si="256"/>
        <v>46.420454545454547</v>
      </c>
      <c r="Q3302" t="s">
        <v>8318</v>
      </c>
      <c r="R3302" t="s">
        <v>8319</v>
      </c>
      <c r="S3302" s="10">
        <f t="shared" si="257"/>
        <v>42102.743773148148</v>
      </c>
      <c r="T3302" s="11">
        <f t="shared" si="258"/>
        <v>42123.743773148148</v>
      </c>
      <c r="U3302">
        <f t="shared" si="259"/>
        <v>21</v>
      </c>
      <c r="W3302" s="20">
        <v>88</v>
      </c>
      <c r="X3302" s="18">
        <v>4085</v>
      </c>
      <c r="Y3302" s="5">
        <v>1.3616666666666666</v>
      </c>
    </row>
    <row r="3303" spans="1:25" ht="42.75" x14ac:dyDescent="0.4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20">
        <v>70</v>
      </c>
      <c r="M3303" t="b">
        <v>1</v>
      </c>
      <c r="N3303" t="s">
        <v>8271</v>
      </c>
      <c r="O3303" s="5">
        <f t="shared" si="255"/>
        <v>1.3346666666666667</v>
      </c>
      <c r="P3303" s="18">
        <f t="shared" si="256"/>
        <v>57.2</v>
      </c>
      <c r="Q3303" t="s">
        <v>8318</v>
      </c>
      <c r="R3303" t="s">
        <v>8319</v>
      </c>
      <c r="S3303" s="10">
        <f t="shared" si="257"/>
        <v>42538.73583333334</v>
      </c>
      <c r="T3303" s="11">
        <f t="shared" si="258"/>
        <v>42583.290972222225</v>
      </c>
      <c r="U3303">
        <f t="shared" si="259"/>
        <v>45</v>
      </c>
      <c r="W3303" s="20">
        <v>70</v>
      </c>
      <c r="X3303" s="18">
        <v>4004</v>
      </c>
      <c r="Y3303" s="5">
        <v>1.3346666666666667</v>
      </c>
    </row>
    <row r="3304" spans="1:25" x14ac:dyDescent="0.4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20">
        <v>50</v>
      </c>
      <c r="M3304" t="b">
        <v>1</v>
      </c>
      <c r="N3304" t="s">
        <v>8271</v>
      </c>
      <c r="O3304" s="5">
        <f t="shared" si="255"/>
        <v>1.0339285714285715</v>
      </c>
      <c r="P3304" s="18">
        <f t="shared" si="256"/>
        <v>173.7</v>
      </c>
      <c r="Q3304" t="s">
        <v>8318</v>
      </c>
      <c r="R3304" t="s">
        <v>8319</v>
      </c>
      <c r="S3304" s="10">
        <f t="shared" si="257"/>
        <v>42681.35157407407</v>
      </c>
      <c r="T3304" s="11">
        <f t="shared" si="258"/>
        <v>42711.35157407407</v>
      </c>
      <c r="U3304">
        <f t="shared" si="259"/>
        <v>30</v>
      </c>
      <c r="W3304" s="20">
        <v>50</v>
      </c>
      <c r="X3304" s="18">
        <v>8685</v>
      </c>
      <c r="Y3304" s="5">
        <v>1.0339285714285715</v>
      </c>
    </row>
    <row r="3305" spans="1:25" ht="42.75" x14ac:dyDescent="0.4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20">
        <v>35</v>
      </c>
      <c r="M3305" t="b">
        <v>1</v>
      </c>
      <c r="N3305" t="s">
        <v>8271</v>
      </c>
      <c r="O3305" s="5">
        <f t="shared" si="255"/>
        <v>1.1588888888888889</v>
      </c>
      <c r="P3305" s="18">
        <f t="shared" si="256"/>
        <v>59.6</v>
      </c>
      <c r="Q3305" t="s">
        <v>8318</v>
      </c>
      <c r="R3305" t="s">
        <v>8319</v>
      </c>
      <c r="S3305" s="10">
        <f t="shared" si="257"/>
        <v>42056.65143518518</v>
      </c>
      <c r="T3305" s="11">
        <f t="shared" si="258"/>
        <v>42091.609768518523</v>
      </c>
      <c r="U3305">
        <f t="shared" si="259"/>
        <v>35</v>
      </c>
      <c r="W3305" s="20">
        <v>35</v>
      </c>
      <c r="X3305" s="18">
        <v>2086</v>
      </c>
      <c r="Y3305" s="5">
        <v>1.1588888888888889</v>
      </c>
    </row>
    <row r="3306" spans="1:25" ht="42.75" x14ac:dyDescent="0.4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20">
        <v>175</v>
      </c>
      <c r="M3306" t="b">
        <v>1</v>
      </c>
      <c r="N3306" t="s">
        <v>8271</v>
      </c>
      <c r="O3306" s="5">
        <f t="shared" si="255"/>
        <v>1.0451666666666666</v>
      </c>
      <c r="P3306" s="18">
        <f t="shared" si="256"/>
        <v>89.585714285714289</v>
      </c>
      <c r="Q3306" t="s">
        <v>8318</v>
      </c>
      <c r="R3306" t="s">
        <v>8319</v>
      </c>
      <c r="S3306" s="10">
        <f t="shared" si="257"/>
        <v>42696.624444444446</v>
      </c>
      <c r="T3306" s="11">
        <f t="shared" si="258"/>
        <v>42726.624444444446</v>
      </c>
      <c r="U3306">
        <f t="shared" si="259"/>
        <v>30</v>
      </c>
      <c r="W3306" s="20">
        <v>175</v>
      </c>
      <c r="X3306" s="18">
        <v>15677.5</v>
      </c>
      <c r="Y3306" s="5">
        <v>1.0451666666666666</v>
      </c>
    </row>
    <row r="3307" spans="1:25" ht="42.75" x14ac:dyDescent="0.4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20">
        <v>20</v>
      </c>
      <c r="M3307" t="b">
        <v>1</v>
      </c>
      <c r="N3307" t="s">
        <v>8271</v>
      </c>
      <c r="O3307" s="5">
        <f t="shared" si="255"/>
        <v>1.0202500000000001</v>
      </c>
      <c r="P3307" s="18">
        <f t="shared" si="256"/>
        <v>204.05</v>
      </c>
      <c r="Q3307" t="s">
        <v>8318</v>
      </c>
      <c r="R3307" t="s">
        <v>8319</v>
      </c>
      <c r="S3307" s="10">
        <f t="shared" si="257"/>
        <v>42186.855879629627</v>
      </c>
      <c r="T3307" s="11">
        <f t="shared" si="258"/>
        <v>42216.855879629627</v>
      </c>
      <c r="U3307">
        <f t="shared" si="259"/>
        <v>30</v>
      </c>
      <c r="W3307" s="20">
        <v>20</v>
      </c>
      <c r="X3307" s="18">
        <v>4081</v>
      </c>
      <c r="Y3307" s="5">
        <v>1.0202500000000001</v>
      </c>
    </row>
    <row r="3308" spans="1:25" ht="57" x14ac:dyDescent="0.4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20">
        <v>54</v>
      </c>
      <c r="M3308" t="b">
        <v>1</v>
      </c>
      <c r="N3308" t="s">
        <v>8271</v>
      </c>
      <c r="O3308" s="5">
        <f t="shared" si="255"/>
        <v>1.7533333333333334</v>
      </c>
      <c r="P3308" s="18">
        <f t="shared" si="256"/>
        <v>48.703703703703702</v>
      </c>
      <c r="Q3308" t="s">
        <v>8318</v>
      </c>
      <c r="R3308" t="s">
        <v>8319</v>
      </c>
      <c r="S3308" s="10">
        <f t="shared" si="257"/>
        <v>42493.219236111108</v>
      </c>
      <c r="T3308" s="11">
        <f t="shared" si="258"/>
        <v>42531.125</v>
      </c>
      <c r="U3308">
        <f t="shared" si="259"/>
        <v>38</v>
      </c>
      <c r="W3308" s="20">
        <v>54</v>
      </c>
      <c r="X3308" s="18">
        <v>2630</v>
      </c>
      <c r="Y3308" s="5">
        <v>1.7533333333333334</v>
      </c>
    </row>
    <row r="3309" spans="1:25" ht="42.75" x14ac:dyDescent="0.4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20">
        <v>20</v>
      </c>
      <c r="M3309" t="b">
        <v>1</v>
      </c>
      <c r="N3309" t="s">
        <v>8271</v>
      </c>
      <c r="O3309" s="5">
        <f t="shared" si="255"/>
        <v>1.0668</v>
      </c>
      <c r="P3309" s="18">
        <f t="shared" si="256"/>
        <v>53.339999999999996</v>
      </c>
      <c r="Q3309" t="s">
        <v>8318</v>
      </c>
      <c r="R3309" t="s">
        <v>8319</v>
      </c>
      <c r="S3309" s="10">
        <f t="shared" si="257"/>
        <v>42475.057164351849</v>
      </c>
      <c r="T3309" s="11">
        <f t="shared" si="258"/>
        <v>42505.057164351849</v>
      </c>
      <c r="U3309">
        <f t="shared" si="259"/>
        <v>30</v>
      </c>
      <c r="W3309" s="20">
        <v>20</v>
      </c>
      <c r="X3309" s="18">
        <v>1066.8</v>
      </c>
      <c r="Y3309" s="5">
        <v>1.0668</v>
      </c>
    </row>
    <row r="3310" spans="1:25" ht="42.75" x14ac:dyDescent="0.4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20">
        <v>57</v>
      </c>
      <c r="M3310" t="b">
        <v>1</v>
      </c>
      <c r="N3310" t="s">
        <v>8271</v>
      </c>
      <c r="O3310" s="5">
        <f t="shared" si="255"/>
        <v>1.2228571428571429</v>
      </c>
      <c r="P3310" s="18">
        <f t="shared" si="256"/>
        <v>75.087719298245617</v>
      </c>
      <c r="Q3310" t="s">
        <v>8318</v>
      </c>
      <c r="R3310" t="s">
        <v>8319</v>
      </c>
      <c r="S3310" s="10">
        <f t="shared" si="257"/>
        <v>42452.876909722225</v>
      </c>
      <c r="T3310" s="11">
        <f t="shared" si="258"/>
        <v>42473.876909722225</v>
      </c>
      <c r="U3310">
        <f t="shared" si="259"/>
        <v>21</v>
      </c>
      <c r="W3310" s="20">
        <v>57</v>
      </c>
      <c r="X3310" s="18">
        <v>4280</v>
      </c>
      <c r="Y3310" s="5">
        <v>1.2228571428571429</v>
      </c>
    </row>
    <row r="3311" spans="1:25" ht="28.5" x14ac:dyDescent="0.4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20">
        <v>31</v>
      </c>
      <c r="M3311" t="b">
        <v>1</v>
      </c>
      <c r="N3311" t="s">
        <v>8271</v>
      </c>
      <c r="O3311" s="5">
        <f t="shared" si="255"/>
        <v>1.5942857142857143</v>
      </c>
      <c r="P3311" s="18">
        <f t="shared" si="256"/>
        <v>18</v>
      </c>
      <c r="Q3311" t="s">
        <v>8318</v>
      </c>
      <c r="R3311" t="s">
        <v>8319</v>
      </c>
      <c r="S3311" s="10">
        <f t="shared" si="257"/>
        <v>42628.650208333333</v>
      </c>
      <c r="T3311" s="11">
        <f t="shared" si="258"/>
        <v>42659.650208333333</v>
      </c>
      <c r="U3311">
        <f t="shared" si="259"/>
        <v>31</v>
      </c>
      <c r="W3311" s="20">
        <v>31</v>
      </c>
      <c r="X3311" s="18">
        <v>558</v>
      </c>
      <c r="Y3311" s="5">
        <v>1.5942857142857143</v>
      </c>
    </row>
    <row r="3312" spans="1:25" ht="28.5" x14ac:dyDescent="0.4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20">
        <v>31</v>
      </c>
      <c r="M3312" t="b">
        <v>1</v>
      </c>
      <c r="N3312" t="s">
        <v>8271</v>
      </c>
      <c r="O3312" s="5">
        <f t="shared" si="255"/>
        <v>1.0007692307692309</v>
      </c>
      <c r="P3312" s="18">
        <f t="shared" si="256"/>
        <v>209.83870967741936</v>
      </c>
      <c r="Q3312" t="s">
        <v>8318</v>
      </c>
      <c r="R3312" t="s">
        <v>8319</v>
      </c>
      <c r="S3312" s="10">
        <f t="shared" si="257"/>
        <v>42253.928530092591</v>
      </c>
      <c r="T3312" s="11">
        <f t="shared" si="258"/>
        <v>42283.928530092591</v>
      </c>
      <c r="U3312">
        <f t="shared" si="259"/>
        <v>30</v>
      </c>
      <c r="W3312" s="20">
        <v>31</v>
      </c>
      <c r="X3312" s="18">
        <v>6505</v>
      </c>
      <c r="Y3312" s="5">
        <v>1.0007692307692309</v>
      </c>
    </row>
    <row r="3313" spans="1:25" ht="42.75" x14ac:dyDescent="0.4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20">
        <v>45</v>
      </c>
      <c r="M3313" t="b">
        <v>1</v>
      </c>
      <c r="N3313" t="s">
        <v>8271</v>
      </c>
      <c r="O3313" s="5">
        <f t="shared" si="255"/>
        <v>1.0984</v>
      </c>
      <c r="P3313" s="18">
        <f t="shared" si="256"/>
        <v>61.022222222222226</v>
      </c>
      <c r="Q3313" t="s">
        <v>8318</v>
      </c>
      <c r="R3313" t="s">
        <v>8319</v>
      </c>
      <c r="S3313" s="10">
        <f t="shared" si="257"/>
        <v>42264.29178240741</v>
      </c>
      <c r="T3313" s="11">
        <f t="shared" si="258"/>
        <v>42294.29178240741</v>
      </c>
      <c r="U3313">
        <f t="shared" si="259"/>
        <v>30</v>
      </c>
      <c r="W3313" s="20">
        <v>45</v>
      </c>
      <c r="X3313" s="18">
        <v>2746</v>
      </c>
      <c r="Y3313" s="5">
        <v>1.0984</v>
      </c>
    </row>
    <row r="3314" spans="1:25" ht="42.75" x14ac:dyDescent="0.4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20">
        <v>41</v>
      </c>
      <c r="M3314" t="b">
        <v>1</v>
      </c>
      <c r="N3314" t="s">
        <v>8271</v>
      </c>
      <c r="O3314" s="5">
        <f t="shared" si="255"/>
        <v>1.0004</v>
      </c>
      <c r="P3314" s="18">
        <f t="shared" si="256"/>
        <v>61</v>
      </c>
      <c r="Q3314" t="s">
        <v>8318</v>
      </c>
      <c r="R3314" t="s">
        <v>8319</v>
      </c>
      <c r="S3314" s="10">
        <f t="shared" si="257"/>
        <v>42664.809560185182</v>
      </c>
      <c r="T3314" s="11">
        <f t="shared" si="258"/>
        <v>42685.916666666672</v>
      </c>
      <c r="U3314">
        <f t="shared" si="259"/>
        <v>21</v>
      </c>
      <c r="W3314" s="20">
        <v>41</v>
      </c>
      <c r="X3314" s="18">
        <v>2501</v>
      </c>
      <c r="Y3314" s="5">
        <v>1.0004</v>
      </c>
    </row>
    <row r="3315" spans="1:25" ht="42.75" x14ac:dyDescent="0.4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20">
        <v>29</v>
      </c>
      <c r="M3315" t="b">
        <v>1</v>
      </c>
      <c r="N3315" t="s">
        <v>8271</v>
      </c>
      <c r="O3315" s="5">
        <f t="shared" si="255"/>
        <v>1.1605000000000001</v>
      </c>
      <c r="P3315" s="18">
        <f t="shared" si="256"/>
        <v>80.034482758620683</v>
      </c>
      <c r="Q3315" t="s">
        <v>8318</v>
      </c>
      <c r="R3315" t="s">
        <v>8319</v>
      </c>
      <c r="S3315" s="10">
        <f t="shared" si="257"/>
        <v>42382.244409722218</v>
      </c>
      <c r="T3315" s="11">
        <f t="shared" si="258"/>
        <v>42396.041666666672</v>
      </c>
      <c r="U3315">
        <f t="shared" si="259"/>
        <v>14</v>
      </c>
      <c r="W3315" s="20">
        <v>29</v>
      </c>
      <c r="X3315" s="18">
        <v>2321</v>
      </c>
      <c r="Y3315" s="5">
        <v>1.1605000000000001</v>
      </c>
    </row>
    <row r="3316" spans="1:25" ht="42.75" x14ac:dyDescent="0.4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20">
        <v>58</v>
      </c>
      <c r="M3316" t="b">
        <v>1</v>
      </c>
      <c r="N3316" t="s">
        <v>8271</v>
      </c>
      <c r="O3316" s="5">
        <f t="shared" si="255"/>
        <v>2.1074999999999999</v>
      </c>
      <c r="P3316" s="18">
        <f t="shared" si="256"/>
        <v>29.068965517241381</v>
      </c>
      <c r="Q3316" t="s">
        <v>8318</v>
      </c>
      <c r="R3316" t="s">
        <v>8319</v>
      </c>
      <c r="S3316" s="10">
        <f t="shared" si="257"/>
        <v>42105.267488425925</v>
      </c>
      <c r="T3316" s="11">
        <f t="shared" si="258"/>
        <v>42132.836805555555</v>
      </c>
      <c r="U3316">
        <f t="shared" si="259"/>
        <v>27</v>
      </c>
      <c r="W3316" s="20">
        <v>58</v>
      </c>
      <c r="X3316" s="18">
        <v>1686</v>
      </c>
      <c r="Y3316" s="5">
        <v>2.1074999999999999</v>
      </c>
    </row>
    <row r="3317" spans="1:25" ht="42.75" x14ac:dyDescent="0.4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20">
        <v>89</v>
      </c>
      <c r="M3317" t="b">
        <v>1</v>
      </c>
      <c r="N3317" t="s">
        <v>8271</v>
      </c>
      <c r="O3317" s="5">
        <f t="shared" si="255"/>
        <v>1.1000000000000001</v>
      </c>
      <c r="P3317" s="18">
        <f t="shared" si="256"/>
        <v>49.438202247191015</v>
      </c>
      <c r="Q3317" t="s">
        <v>8318</v>
      </c>
      <c r="R3317" t="s">
        <v>8319</v>
      </c>
      <c r="S3317" s="10">
        <f t="shared" si="257"/>
        <v>42466.303715277783</v>
      </c>
      <c r="T3317" s="11">
        <f t="shared" si="258"/>
        <v>42496.303715277783</v>
      </c>
      <c r="U3317">
        <f t="shared" si="259"/>
        <v>30</v>
      </c>
      <c r="W3317" s="20">
        <v>89</v>
      </c>
      <c r="X3317" s="18">
        <v>4400</v>
      </c>
      <c r="Y3317" s="5">
        <v>1.1000000000000001</v>
      </c>
    </row>
    <row r="3318" spans="1:25" ht="71.25" x14ac:dyDescent="0.4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20">
        <v>125</v>
      </c>
      <c r="M3318" t="b">
        <v>1</v>
      </c>
      <c r="N3318" t="s">
        <v>8271</v>
      </c>
      <c r="O3318" s="5">
        <f t="shared" si="255"/>
        <v>1.0008673425918038</v>
      </c>
      <c r="P3318" s="18">
        <f t="shared" si="256"/>
        <v>93.977440000000001</v>
      </c>
      <c r="Q3318" t="s">
        <v>8318</v>
      </c>
      <c r="R3318" t="s">
        <v>8319</v>
      </c>
      <c r="S3318" s="10">
        <f t="shared" si="257"/>
        <v>41826.871238425927</v>
      </c>
      <c r="T3318" s="11">
        <f t="shared" si="258"/>
        <v>41859.57916666667</v>
      </c>
      <c r="U3318">
        <f t="shared" si="259"/>
        <v>33</v>
      </c>
      <c r="W3318" s="20">
        <v>125</v>
      </c>
      <c r="X3318" s="18">
        <v>11747.18</v>
      </c>
      <c r="Y3318" s="5">
        <v>1.0008673425918038</v>
      </c>
    </row>
    <row r="3319" spans="1:25" ht="42.75" x14ac:dyDescent="0.4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20">
        <v>18</v>
      </c>
      <c r="M3319" t="b">
        <v>1</v>
      </c>
      <c r="N3319" t="s">
        <v>8271</v>
      </c>
      <c r="O3319" s="5">
        <f t="shared" si="255"/>
        <v>1.0619047619047619</v>
      </c>
      <c r="P3319" s="18">
        <f t="shared" si="256"/>
        <v>61.944444444444443</v>
      </c>
      <c r="Q3319" t="s">
        <v>8318</v>
      </c>
      <c r="R3319" t="s">
        <v>8319</v>
      </c>
      <c r="S3319" s="10">
        <f t="shared" si="257"/>
        <v>42499.039629629624</v>
      </c>
      <c r="T3319" s="11">
        <f t="shared" si="258"/>
        <v>42529.039629629624</v>
      </c>
      <c r="U3319">
        <f t="shared" si="259"/>
        <v>30</v>
      </c>
      <c r="W3319" s="20">
        <v>18</v>
      </c>
      <c r="X3319" s="18">
        <v>1115</v>
      </c>
      <c r="Y3319" s="5">
        <v>1.0619047619047619</v>
      </c>
    </row>
    <row r="3320" spans="1:25" ht="28.5" x14ac:dyDescent="0.4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20">
        <v>32</v>
      </c>
      <c r="M3320" t="b">
        <v>1</v>
      </c>
      <c r="N3320" t="s">
        <v>8271</v>
      </c>
      <c r="O3320" s="5">
        <f t="shared" si="255"/>
        <v>1.256</v>
      </c>
      <c r="P3320" s="18">
        <f t="shared" si="256"/>
        <v>78.5</v>
      </c>
      <c r="Q3320" t="s">
        <v>8318</v>
      </c>
      <c r="R3320" t="s">
        <v>8319</v>
      </c>
      <c r="S3320" s="10">
        <f t="shared" si="257"/>
        <v>42431.302002314813</v>
      </c>
      <c r="T3320" s="11">
        <f t="shared" si="258"/>
        <v>42471.104166666672</v>
      </c>
      <c r="U3320">
        <f t="shared" si="259"/>
        <v>40</v>
      </c>
      <c r="W3320" s="20">
        <v>32</v>
      </c>
      <c r="X3320" s="18">
        <v>2512</v>
      </c>
      <c r="Y3320" s="5">
        <v>1.256</v>
      </c>
    </row>
    <row r="3321" spans="1:25" ht="42.75" x14ac:dyDescent="0.4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20">
        <v>16</v>
      </c>
      <c r="M3321" t="b">
        <v>1</v>
      </c>
      <c r="N3321" t="s">
        <v>8271</v>
      </c>
      <c r="O3321" s="5">
        <f t="shared" si="255"/>
        <v>1.08</v>
      </c>
      <c r="P3321" s="18">
        <f t="shared" si="256"/>
        <v>33.75</v>
      </c>
      <c r="Q3321" t="s">
        <v>8318</v>
      </c>
      <c r="R3321" t="s">
        <v>8319</v>
      </c>
      <c r="S3321" s="10">
        <f t="shared" si="257"/>
        <v>41990.585486111115</v>
      </c>
      <c r="T3321" s="11">
        <f t="shared" si="258"/>
        <v>42035.585486111115</v>
      </c>
      <c r="U3321">
        <f t="shared" si="259"/>
        <v>45</v>
      </c>
      <c r="W3321" s="20">
        <v>16</v>
      </c>
      <c r="X3321" s="18">
        <v>540</v>
      </c>
      <c r="Y3321" s="5">
        <v>1.08</v>
      </c>
    </row>
    <row r="3322" spans="1:25" ht="42.75" x14ac:dyDescent="0.4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20">
        <v>38</v>
      </c>
      <c r="M3322" t="b">
        <v>1</v>
      </c>
      <c r="N3322" t="s">
        <v>8271</v>
      </c>
      <c r="O3322" s="5">
        <f t="shared" si="255"/>
        <v>1.01</v>
      </c>
      <c r="P3322" s="18">
        <f t="shared" si="256"/>
        <v>66.44736842105263</v>
      </c>
      <c r="Q3322" t="s">
        <v>8318</v>
      </c>
      <c r="R3322" t="s">
        <v>8319</v>
      </c>
      <c r="S3322" s="10">
        <f t="shared" si="257"/>
        <v>42513.045798611114</v>
      </c>
      <c r="T3322" s="11">
        <f t="shared" si="258"/>
        <v>42543.045798611114</v>
      </c>
      <c r="U3322">
        <f t="shared" si="259"/>
        <v>30</v>
      </c>
      <c r="W3322" s="20">
        <v>38</v>
      </c>
      <c r="X3322" s="18">
        <v>2525</v>
      </c>
      <c r="Y3322" s="5">
        <v>1.01</v>
      </c>
    </row>
    <row r="3323" spans="1:25" ht="42.75" x14ac:dyDescent="0.4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20">
        <v>15</v>
      </c>
      <c r="M3323" t="b">
        <v>1</v>
      </c>
      <c r="N3323" t="s">
        <v>8271</v>
      </c>
      <c r="O3323" s="5">
        <f t="shared" si="255"/>
        <v>1.0740000000000001</v>
      </c>
      <c r="P3323" s="18">
        <f t="shared" si="256"/>
        <v>35.799999999999997</v>
      </c>
      <c r="Q3323" t="s">
        <v>8318</v>
      </c>
      <c r="R3323" t="s">
        <v>8319</v>
      </c>
      <c r="S3323" s="10">
        <f t="shared" si="257"/>
        <v>41914.100289351853</v>
      </c>
      <c r="T3323" s="11">
        <f t="shared" si="258"/>
        <v>41928.165972222225</v>
      </c>
      <c r="U3323">
        <f t="shared" si="259"/>
        <v>14</v>
      </c>
      <c r="W3323" s="20">
        <v>15</v>
      </c>
      <c r="X3323" s="18">
        <v>537</v>
      </c>
      <c r="Y3323" s="5">
        <v>1.0740000000000001</v>
      </c>
    </row>
    <row r="3324" spans="1:25" ht="42.75" x14ac:dyDescent="0.4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20">
        <v>23</v>
      </c>
      <c r="M3324" t="b">
        <v>1</v>
      </c>
      <c r="N3324" t="s">
        <v>8271</v>
      </c>
      <c r="O3324" s="5">
        <f t="shared" si="255"/>
        <v>1.0151515151515151</v>
      </c>
      <c r="P3324" s="18">
        <f t="shared" si="256"/>
        <v>145.65217391304347</v>
      </c>
      <c r="Q3324" t="s">
        <v>8318</v>
      </c>
      <c r="R3324" t="s">
        <v>8319</v>
      </c>
      <c r="S3324" s="10">
        <f t="shared" si="257"/>
        <v>42521.010370370372</v>
      </c>
      <c r="T3324" s="11">
        <f t="shared" si="258"/>
        <v>42543.163194444445</v>
      </c>
      <c r="U3324">
        <f t="shared" si="259"/>
        <v>22</v>
      </c>
      <c r="W3324" s="20">
        <v>23</v>
      </c>
      <c r="X3324" s="18">
        <v>3350</v>
      </c>
      <c r="Y3324" s="5">
        <v>1.0151515151515151</v>
      </c>
    </row>
    <row r="3325" spans="1:25" ht="42.75" x14ac:dyDescent="0.4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20">
        <v>49</v>
      </c>
      <c r="M3325" t="b">
        <v>1</v>
      </c>
      <c r="N3325" t="s">
        <v>8271</v>
      </c>
      <c r="O3325" s="5">
        <f t="shared" si="255"/>
        <v>1.2589999999999999</v>
      </c>
      <c r="P3325" s="18">
        <f t="shared" si="256"/>
        <v>25.693877551020407</v>
      </c>
      <c r="Q3325" t="s">
        <v>8318</v>
      </c>
      <c r="R3325" t="s">
        <v>8319</v>
      </c>
      <c r="S3325" s="10">
        <f t="shared" si="257"/>
        <v>42608.36583333333</v>
      </c>
      <c r="T3325" s="11">
        <f t="shared" si="258"/>
        <v>42638.36583333333</v>
      </c>
      <c r="U3325">
        <f t="shared" si="259"/>
        <v>30</v>
      </c>
      <c r="W3325" s="20">
        <v>49</v>
      </c>
      <c r="X3325" s="18">
        <v>1259</v>
      </c>
      <c r="Y3325" s="5">
        <v>1.2589999999999999</v>
      </c>
    </row>
    <row r="3326" spans="1:25" ht="42.75" x14ac:dyDescent="0.4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20">
        <v>10</v>
      </c>
      <c r="M3326" t="b">
        <v>1</v>
      </c>
      <c r="N3326" t="s">
        <v>8271</v>
      </c>
      <c r="O3326" s="5">
        <f t="shared" si="255"/>
        <v>1.0166666666666666</v>
      </c>
      <c r="P3326" s="18">
        <f t="shared" si="256"/>
        <v>152.5</v>
      </c>
      <c r="Q3326" t="s">
        <v>8318</v>
      </c>
      <c r="R3326" t="s">
        <v>8319</v>
      </c>
      <c r="S3326" s="10">
        <f t="shared" si="257"/>
        <v>42512.58321759259</v>
      </c>
      <c r="T3326" s="11">
        <f t="shared" si="258"/>
        <v>42526.58321759259</v>
      </c>
      <c r="U3326">
        <f t="shared" si="259"/>
        <v>14</v>
      </c>
      <c r="W3326" s="20">
        <v>10</v>
      </c>
      <c r="X3326" s="18">
        <v>1525</v>
      </c>
      <c r="Y3326" s="5">
        <v>1.0166666666666666</v>
      </c>
    </row>
    <row r="3327" spans="1:25" ht="42.75" x14ac:dyDescent="0.4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20">
        <v>15</v>
      </c>
      <c r="M3327" t="b">
        <v>1</v>
      </c>
      <c r="N3327" t="s">
        <v>8271</v>
      </c>
      <c r="O3327" s="5">
        <f t="shared" si="255"/>
        <v>1.125</v>
      </c>
      <c r="P3327" s="18">
        <f t="shared" si="256"/>
        <v>30</v>
      </c>
      <c r="Q3327" t="s">
        <v>8318</v>
      </c>
      <c r="R3327" t="s">
        <v>8319</v>
      </c>
      <c r="S3327" s="10">
        <f t="shared" si="257"/>
        <v>42064.785613425927</v>
      </c>
      <c r="T3327" s="11">
        <f t="shared" si="258"/>
        <v>42099.743946759263</v>
      </c>
      <c r="U3327">
        <f t="shared" si="259"/>
        <v>35</v>
      </c>
      <c r="W3327" s="20">
        <v>15</v>
      </c>
      <c r="X3327" s="18">
        <v>450</v>
      </c>
      <c r="Y3327" s="5">
        <v>1.125</v>
      </c>
    </row>
    <row r="3328" spans="1:25" ht="42.75" x14ac:dyDescent="0.4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20">
        <v>57</v>
      </c>
      <c r="M3328" t="b">
        <v>1</v>
      </c>
      <c r="N3328" t="s">
        <v>8271</v>
      </c>
      <c r="O3328" s="5">
        <f t="shared" si="255"/>
        <v>1.0137499999999999</v>
      </c>
      <c r="P3328" s="18">
        <f t="shared" si="256"/>
        <v>142.28070175438597</v>
      </c>
      <c r="Q3328" t="s">
        <v>8318</v>
      </c>
      <c r="R3328" t="s">
        <v>8319</v>
      </c>
      <c r="S3328" s="10">
        <f t="shared" si="257"/>
        <v>42041.714178240742</v>
      </c>
      <c r="T3328" s="11">
        <f t="shared" si="258"/>
        <v>42071.67251157407</v>
      </c>
      <c r="U3328">
        <f t="shared" si="259"/>
        <v>30</v>
      </c>
      <c r="W3328" s="20">
        <v>57</v>
      </c>
      <c r="X3328" s="18">
        <v>8110</v>
      </c>
      <c r="Y3328" s="5">
        <v>1.0137499999999999</v>
      </c>
    </row>
    <row r="3329" spans="1:25" ht="42.75" x14ac:dyDescent="0.4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20">
        <v>33</v>
      </c>
      <c r="M3329" t="b">
        <v>1</v>
      </c>
      <c r="N3329" t="s">
        <v>8271</v>
      </c>
      <c r="O3329" s="5">
        <f t="shared" si="255"/>
        <v>1.0125</v>
      </c>
      <c r="P3329" s="18">
        <f t="shared" si="256"/>
        <v>24.545454545454547</v>
      </c>
      <c r="Q3329" t="s">
        <v>8318</v>
      </c>
      <c r="R3329" t="s">
        <v>8319</v>
      </c>
      <c r="S3329" s="10">
        <f t="shared" si="257"/>
        <v>42468.374606481477</v>
      </c>
      <c r="T3329" s="11">
        <f t="shared" si="258"/>
        <v>42498.374606481477</v>
      </c>
      <c r="U3329">
        <f t="shared" si="259"/>
        <v>30</v>
      </c>
      <c r="W3329" s="20">
        <v>33</v>
      </c>
      <c r="X3329" s="18">
        <v>810</v>
      </c>
      <c r="Y3329" s="5">
        <v>1.0125</v>
      </c>
    </row>
    <row r="3330" spans="1:25" ht="42.75" x14ac:dyDescent="0.4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20">
        <v>9</v>
      </c>
      <c r="M3330" t="b">
        <v>1</v>
      </c>
      <c r="N3330" t="s">
        <v>8271</v>
      </c>
      <c r="O3330" s="5">
        <f t="shared" si="255"/>
        <v>1.4638888888888888</v>
      </c>
      <c r="P3330" s="18">
        <f t="shared" si="256"/>
        <v>292.77777777777777</v>
      </c>
      <c r="Q3330" t="s">
        <v>8318</v>
      </c>
      <c r="R3330" t="s">
        <v>8319</v>
      </c>
      <c r="S3330" s="10">
        <f t="shared" si="257"/>
        <v>41822.57503472222</v>
      </c>
      <c r="T3330" s="11">
        <f t="shared" si="258"/>
        <v>41825.041666666664</v>
      </c>
      <c r="U3330">
        <f t="shared" si="259"/>
        <v>3</v>
      </c>
      <c r="W3330" s="20">
        <v>9</v>
      </c>
      <c r="X3330" s="18">
        <v>2635</v>
      </c>
      <c r="Y3330" s="5">
        <v>1.4638888888888888</v>
      </c>
    </row>
    <row r="3331" spans="1:25" ht="42.75" x14ac:dyDescent="0.4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20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18">
        <f t="shared" ref="P3331:P3394" si="261">E3331/L3331</f>
        <v>44.92307692307692</v>
      </c>
      <c r="Q3331" t="s">
        <v>8318</v>
      </c>
      <c r="R3331" t="s">
        <v>8319</v>
      </c>
      <c r="S3331" s="10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_xlfn.DAYS(T3331,S3331)</f>
        <v>10</v>
      </c>
      <c r="W3331" s="20">
        <v>26</v>
      </c>
      <c r="X3331" s="18">
        <v>1168</v>
      </c>
      <c r="Y3331" s="5">
        <v>1.1679999999999999</v>
      </c>
    </row>
    <row r="3332" spans="1:25" ht="42.75" x14ac:dyDescent="0.4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20">
        <v>69</v>
      </c>
      <c r="M3332" t="b">
        <v>1</v>
      </c>
      <c r="N3332" t="s">
        <v>8271</v>
      </c>
      <c r="O3332" s="5">
        <f t="shared" si="260"/>
        <v>1.0626666666666666</v>
      </c>
      <c r="P3332" s="18">
        <f t="shared" si="261"/>
        <v>23.10144927536232</v>
      </c>
      <c r="Q3332" t="s">
        <v>8318</v>
      </c>
      <c r="R3332" t="s">
        <v>8319</v>
      </c>
      <c r="S3332" s="10">
        <f t="shared" si="262"/>
        <v>42065.887361111112</v>
      </c>
      <c r="T3332" s="11">
        <f t="shared" si="263"/>
        <v>42095.845694444448</v>
      </c>
      <c r="U3332">
        <f t="shared" si="264"/>
        <v>30</v>
      </c>
      <c r="W3332" s="20">
        <v>69</v>
      </c>
      <c r="X3332" s="18">
        <v>1594</v>
      </c>
      <c r="Y3332" s="5">
        <v>1.0626666666666666</v>
      </c>
    </row>
    <row r="3333" spans="1:25" ht="42.75" x14ac:dyDescent="0.4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20">
        <v>65</v>
      </c>
      <c r="M3333" t="b">
        <v>1</v>
      </c>
      <c r="N3333" t="s">
        <v>8271</v>
      </c>
      <c r="O3333" s="5">
        <f t="shared" si="260"/>
        <v>1.0451999999999999</v>
      </c>
      <c r="P3333" s="18">
        <f t="shared" si="261"/>
        <v>80.400000000000006</v>
      </c>
      <c r="Q3333" t="s">
        <v>8318</v>
      </c>
      <c r="R3333" t="s">
        <v>8319</v>
      </c>
      <c r="S3333" s="10">
        <f t="shared" si="262"/>
        <v>42248.697754629626</v>
      </c>
      <c r="T3333" s="11">
        <f t="shared" si="263"/>
        <v>42283.697754629626</v>
      </c>
      <c r="U3333">
        <f t="shared" si="264"/>
        <v>35</v>
      </c>
      <c r="W3333" s="20">
        <v>65</v>
      </c>
      <c r="X3333" s="18">
        <v>5226</v>
      </c>
      <c r="Y3333" s="5">
        <v>1.0451999999999999</v>
      </c>
    </row>
    <row r="3334" spans="1:25" ht="42.75" x14ac:dyDescent="0.4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20">
        <v>83</v>
      </c>
      <c r="M3334" t="b">
        <v>1</v>
      </c>
      <c r="N3334" t="s">
        <v>8271</v>
      </c>
      <c r="O3334" s="5">
        <f t="shared" si="260"/>
        <v>1</v>
      </c>
      <c r="P3334" s="18">
        <f t="shared" si="261"/>
        <v>72.289156626506028</v>
      </c>
      <c r="Q3334" t="s">
        <v>8318</v>
      </c>
      <c r="R3334" t="s">
        <v>8319</v>
      </c>
      <c r="S3334" s="10">
        <f t="shared" si="262"/>
        <v>41809.860300925924</v>
      </c>
      <c r="T3334" s="11">
        <f t="shared" si="263"/>
        <v>41839.860300925924</v>
      </c>
      <c r="U3334">
        <f t="shared" si="264"/>
        <v>30</v>
      </c>
      <c r="W3334" s="20">
        <v>83</v>
      </c>
      <c r="X3334" s="18">
        <v>6000</v>
      </c>
      <c r="Y3334" s="5">
        <v>1</v>
      </c>
    </row>
    <row r="3335" spans="1:25" ht="42.75" x14ac:dyDescent="0.4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20">
        <v>111</v>
      </c>
      <c r="M3335" t="b">
        <v>1</v>
      </c>
      <c r="N3335" t="s">
        <v>8271</v>
      </c>
      <c r="O3335" s="5">
        <f t="shared" si="260"/>
        <v>1.0457142857142858</v>
      </c>
      <c r="P3335" s="18">
        <f t="shared" si="261"/>
        <v>32.972972972972975</v>
      </c>
      <c r="Q3335" t="s">
        <v>8318</v>
      </c>
      <c r="R3335" t="s">
        <v>8319</v>
      </c>
      <c r="S3335" s="10">
        <f t="shared" si="262"/>
        <v>42148.676851851851</v>
      </c>
      <c r="T3335" s="11">
        <f t="shared" si="263"/>
        <v>42170.676851851851</v>
      </c>
      <c r="U3335">
        <f t="shared" si="264"/>
        <v>22</v>
      </c>
      <c r="W3335" s="20">
        <v>111</v>
      </c>
      <c r="X3335" s="18">
        <v>3660</v>
      </c>
      <c r="Y3335" s="5">
        <v>1.0457142857142858</v>
      </c>
    </row>
    <row r="3336" spans="1:25" ht="28.5" x14ac:dyDescent="0.4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20">
        <v>46</v>
      </c>
      <c r="M3336" t="b">
        <v>1</v>
      </c>
      <c r="N3336" t="s">
        <v>8271</v>
      </c>
      <c r="O3336" s="5">
        <f t="shared" si="260"/>
        <v>1.3862051149573753</v>
      </c>
      <c r="P3336" s="18">
        <f t="shared" si="261"/>
        <v>116.65217391304348</v>
      </c>
      <c r="Q3336" t="s">
        <v>8318</v>
      </c>
      <c r="R3336" t="s">
        <v>8319</v>
      </c>
      <c r="S3336" s="10">
        <f t="shared" si="262"/>
        <v>42185.521087962959</v>
      </c>
      <c r="T3336" s="11">
        <f t="shared" si="263"/>
        <v>42215.521087962959</v>
      </c>
      <c r="U3336">
        <f t="shared" si="264"/>
        <v>30</v>
      </c>
      <c r="W3336" s="20">
        <v>46</v>
      </c>
      <c r="X3336" s="18">
        <v>5366</v>
      </c>
      <c r="Y3336" s="5">
        <v>1.3862051149573753</v>
      </c>
    </row>
    <row r="3337" spans="1:25" ht="42.75" x14ac:dyDescent="0.4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20">
        <v>63</v>
      </c>
      <c r="M3337" t="b">
        <v>1</v>
      </c>
      <c r="N3337" t="s">
        <v>8271</v>
      </c>
      <c r="O3337" s="5">
        <f t="shared" si="260"/>
        <v>1.0032000000000001</v>
      </c>
      <c r="P3337" s="18">
        <f t="shared" si="261"/>
        <v>79.61904761904762</v>
      </c>
      <c r="Q3337" t="s">
        <v>8318</v>
      </c>
      <c r="R3337" t="s">
        <v>8319</v>
      </c>
      <c r="S3337" s="10">
        <f t="shared" si="262"/>
        <v>41827.674143518518</v>
      </c>
      <c r="T3337" s="11">
        <f t="shared" si="263"/>
        <v>41854.958333333336</v>
      </c>
      <c r="U3337">
        <f t="shared" si="264"/>
        <v>27</v>
      </c>
      <c r="W3337" s="20">
        <v>63</v>
      </c>
      <c r="X3337" s="18">
        <v>5016</v>
      </c>
      <c r="Y3337" s="5">
        <v>1.0032000000000001</v>
      </c>
    </row>
    <row r="3338" spans="1:25" ht="42.75" x14ac:dyDescent="0.4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20">
        <v>9</v>
      </c>
      <c r="M3338" t="b">
        <v>1</v>
      </c>
      <c r="N3338" t="s">
        <v>8271</v>
      </c>
      <c r="O3338" s="5">
        <f t="shared" si="260"/>
        <v>1</v>
      </c>
      <c r="P3338" s="18">
        <f t="shared" si="261"/>
        <v>27.777777777777779</v>
      </c>
      <c r="Q3338" t="s">
        <v>8318</v>
      </c>
      <c r="R3338" t="s">
        <v>8319</v>
      </c>
      <c r="S3338" s="10">
        <f t="shared" si="262"/>
        <v>42437.398680555561</v>
      </c>
      <c r="T3338" s="11">
        <f t="shared" si="263"/>
        <v>42465.35701388889</v>
      </c>
      <c r="U3338">
        <f t="shared" si="264"/>
        <v>28</v>
      </c>
      <c r="W3338" s="20">
        <v>9</v>
      </c>
      <c r="X3338" s="18">
        <v>250</v>
      </c>
      <c r="Y3338" s="5">
        <v>1</v>
      </c>
    </row>
    <row r="3339" spans="1:25" ht="42.75" x14ac:dyDescent="0.4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20">
        <v>34</v>
      </c>
      <c r="M3339" t="b">
        <v>1</v>
      </c>
      <c r="N3339" t="s">
        <v>8271</v>
      </c>
      <c r="O3339" s="5">
        <f t="shared" si="260"/>
        <v>1.1020000000000001</v>
      </c>
      <c r="P3339" s="18">
        <f t="shared" si="261"/>
        <v>81.029411764705884</v>
      </c>
      <c r="Q3339" t="s">
        <v>8318</v>
      </c>
      <c r="R3339" t="s">
        <v>8319</v>
      </c>
      <c r="S3339" s="10">
        <f t="shared" si="262"/>
        <v>41901.282025462962</v>
      </c>
      <c r="T3339" s="11">
        <f t="shared" si="263"/>
        <v>41922.875</v>
      </c>
      <c r="U3339">
        <f t="shared" si="264"/>
        <v>21</v>
      </c>
      <c r="W3339" s="20">
        <v>34</v>
      </c>
      <c r="X3339" s="18">
        <v>2755</v>
      </c>
      <c r="Y3339" s="5">
        <v>1.1020000000000001</v>
      </c>
    </row>
    <row r="3340" spans="1:25" ht="28.5" x14ac:dyDescent="0.4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20">
        <v>112</v>
      </c>
      <c r="M3340" t="b">
        <v>1</v>
      </c>
      <c r="N3340" t="s">
        <v>8271</v>
      </c>
      <c r="O3340" s="5">
        <f t="shared" si="260"/>
        <v>1.0218</v>
      </c>
      <c r="P3340" s="18">
        <f t="shared" si="261"/>
        <v>136.84821428571428</v>
      </c>
      <c r="Q3340" t="s">
        <v>8318</v>
      </c>
      <c r="R3340" t="s">
        <v>8319</v>
      </c>
      <c r="S3340" s="10">
        <f t="shared" si="262"/>
        <v>42769.574999999997</v>
      </c>
      <c r="T3340" s="11">
        <f t="shared" si="263"/>
        <v>42790.574999999997</v>
      </c>
      <c r="U3340">
        <f t="shared" si="264"/>
        <v>21</v>
      </c>
      <c r="W3340" s="20">
        <v>112</v>
      </c>
      <c r="X3340" s="18">
        <v>15327</v>
      </c>
      <c r="Y3340" s="5">
        <v>1.0218</v>
      </c>
    </row>
    <row r="3341" spans="1:25" ht="28.5" x14ac:dyDescent="0.4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20">
        <v>47</v>
      </c>
      <c r="M3341" t="b">
        <v>1</v>
      </c>
      <c r="N3341" t="s">
        <v>8271</v>
      </c>
      <c r="O3341" s="5">
        <f t="shared" si="260"/>
        <v>1.0435000000000001</v>
      </c>
      <c r="P3341" s="18">
        <f t="shared" si="261"/>
        <v>177.61702127659575</v>
      </c>
      <c r="Q3341" t="s">
        <v>8318</v>
      </c>
      <c r="R3341" t="s">
        <v>8319</v>
      </c>
      <c r="S3341" s="10">
        <f t="shared" si="262"/>
        <v>42549.665717592594</v>
      </c>
      <c r="T3341" s="11">
        <f t="shared" si="263"/>
        <v>42579.665717592594</v>
      </c>
      <c r="U3341">
        <f t="shared" si="264"/>
        <v>30</v>
      </c>
      <c r="W3341" s="20">
        <v>47</v>
      </c>
      <c r="X3341" s="18">
        <v>8348</v>
      </c>
      <c r="Y3341" s="5">
        <v>1.0435000000000001</v>
      </c>
    </row>
    <row r="3342" spans="1:25" ht="42.75" x14ac:dyDescent="0.4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20">
        <v>38</v>
      </c>
      <c r="M3342" t="b">
        <v>1</v>
      </c>
      <c r="N3342" t="s">
        <v>8271</v>
      </c>
      <c r="O3342" s="5">
        <f t="shared" si="260"/>
        <v>1.3816666666666666</v>
      </c>
      <c r="P3342" s="18">
        <f t="shared" si="261"/>
        <v>109.07894736842105</v>
      </c>
      <c r="Q3342" t="s">
        <v>8318</v>
      </c>
      <c r="R3342" t="s">
        <v>8319</v>
      </c>
      <c r="S3342" s="10">
        <f t="shared" si="262"/>
        <v>42685.974004629628</v>
      </c>
      <c r="T3342" s="11">
        <f t="shared" si="263"/>
        <v>42710.974004629628</v>
      </c>
      <c r="U3342">
        <f t="shared" si="264"/>
        <v>25</v>
      </c>
      <c r="W3342" s="20">
        <v>38</v>
      </c>
      <c r="X3342" s="18">
        <v>4145</v>
      </c>
      <c r="Y3342" s="5">
        <v>1.3816666666666666</v>
      </c>
    </row>
    <row r="3343" spans="1:25" ht="42.75" x14ac:dyDescent="0.4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20">
        <v>28</v>
      </c>
      <c r="M3343" t="b">
        <v>1</v>
      </c>
      <c r="N3343" t="s">
        <v>8271</v>
      </c>
      <c r="O3343" s="5">
        <f t="shared" si="260"/>
        <v>1</v>
      </c>
      <c r="P3343" s="18">
        <f t="shared" si="261"/>
        <v>119.64285714285714</v>
      </c>
      <c r="Q3343" t="s">
        <v>8318</v>
      </c>
      <c r="R3343" t="s">
        <v>8319</v>
      </c>
      <c r="S3343" s="10">
        <f t="shared" si="262"/>
        <v>42510.798854166671</v>
      </c>
      <c r="T3343" s="11">
        <f t="shared" si="263"/>
        <v>42533.708333333328</v>
      </c>
      <c r="U3343">
        <f t="shared" si="264"/>
        <v>23</v>
      </c>
      <c r="W3343" s="20">
        <v>28</v>
      </c>
      <c r="X3343" s="18">
        <v>3350</v>
      </c>
      <c r="Y3343" s="5">
        <v>1</v>
      </c>
    </row>
    <row r="3344" spans="1:25" ht="28.5" x14ac:dyDescent="0.4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20">
        <v>78</v>
      </c>
      <c r="M3344" t="b">
        <v>1</v>
      </c>
      <c r="N3344" t="s">
        <v>8271</v>
      </c>
      <c r="O3344" s="5">
        <f t="shared" si="260"/>
        <v>1.0166666666666666</v>
      </c>
      <c r="P3344" s="18">
        <f t="shared" si="261"/>
        <v>78.205128205128204</v>
      </c>
      <c r="Q3344" t="s">
        <v>8318</v>
      </c>
      <c r="R3344" t="s">
        <v>8319</v>
      </c>
      <c r="S3344" s="10">
        <f t="shared" si="262"/>
        <v>42062.296412037031</v>
      </c>
      <c r="T3344" s="11">
        <f t="shared" si="263"/>
        <v>42095.207638888889</v>
      </c>
      <c r="U3344">
        <f t="shared" si="264"/>
        <v>33</v>
      </c>
      <c r="W3344" s="20">
        <v>78</v>
      </c>
      <c r="X3344" s="18">
        <v>6100</v>
      </c>
      <c r="Y3344" s="5">
        <v>1.0166666666666666</v>
      </c>
    </row>
    <row r="3345" spans="1:25" ht="42.75" x14ac:dyDescent="0.4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20">
        <v>23</v>
      </c>
      <c r="M3345" t="b">
        <v>1</v>
      </c>
      <c r="N3345" t="s">
        <v>8271</v>
      </c>
      <c r="O3345" s="5">
        <f t="shared" si="260"/>
        <v>1.7142857142857142</v>
      </c>
      <c r="P3345" s="18">
        <f t="shared" si="261"/>
        <v>52.173913043478258</v>
      </c>
      <c r="Q3345" t="s">
        <v>8318</v>
      </c>
      <c r="R3345" t="s">
        <v>8319</v>
      </c>
      <c r="S3345" s="10">
        <f t="shared" si="262"/>
        <v>42452.916481481487</v>
      </c>
      <c r="T3345" s="11">
        <f t="shared" si="263"/>
        <v>42473.554166666669</v>
      </c>
      <c r="U3345">
        <f t="shared" si="264"/>
        <v>21</v>
      </c>
      <c r="W3345" s="20">
        <v>23</v>
      </c>
      <c r="X3345" s="18">
        <v>1200</v>
      </c>
      <c r="Y3345" s="5">
        <v>1.7142857142857142</v>
      </c>
    </row>
    <row r="3346" spans="1:25" ht="42.75" x14ac:dyDescent="0.4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20">
        <v>40</v>
      </c>
      <c r="M3346" t="b">
        <v>1</v>
      </c>
      <c r="N3346" t="s">
        <v>8271</v>
      </c>
      <c r="O3346" s="5">
        <f t="shared" si="260"/>
        <v>1.0144444444444445</v>
      </c>
      <c r="P3346" s="18">
        <f t="shared" si="261"/>
        <v>114.125</v>
      </c>
      <c r="Q3346" t="s">
        <v>8318</v>
      </c>
      <c r="R3346" t="s">
        <v>8319</v>
      </c>
      <c r="S3346" s="10">
        <f t="shared" si="262"/>
        <v>41851.200150462959</v>
      </c>
      <c r="T3346" s="11">
        <f t="shared" si="263"/>
        <v>41881.200150462959</v>
      </c>
      <c r="U3346">
        <f t="shared" si="264"/>
        <v>30</v>
      </c>
      <c r="W3346" s="20">
        <v>40</v>
      </c>
      <c r="X3346" s="18">
        <v>4565</v>
      </c>
      <c r="Y3346" s="5">
        <v>1.0144444444444445</v>
      </c>
    </row>
    <row r="3347" spans="1:25" ht="42.75" x14ac:dyDescent="0.4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20">
        <v>13</v>
      </c>
      <c r="M3347" t="b">
        <v>1</v>
      </c>
      <c r="N3347" t="s">
        <v>8271</v>
      </c>
      <c r="O3347" s="5">
        <f t="shared" si="260"/>
        <v>1.3</v>
      </c>
      <c r="P3347" s="18">
        <f t="shared" si="261"/>
        <v>50</v>
      </c>
      <c r="Q3347" t="s">
        <v>8318</v>
      </c>
      <c r="R3347" t="s">
        <v>8319</v>
      </c>
      <c r="S3347" s="10">
        <f t="shared" si="262"/>
        <v>42053.106111111112</v>
      </c>
      <c r="T3347" s="11">
        <f t="shared" si="263"/>
        <v>42112.025694444441</v>
      </c>
      <c r="U3347">
        <f t="shared" si="264"/>
        <v>59</v>
      </c>
      <c r="W3347" s="20">
        <v>13</v>
      </c>
      <c r="X3347" s="18">
        <v>650</v>
      </c>
      <c r="Y3347" s="5">
        <v>1.3</v>
      </c>
    </row>
    <row r="3348" spans="1:25" ht="42.75" x14ac:dyDescent="0.4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20">
        <v>18</v>
      </c>
      <c r="M3348" t="b">
        <v>1</v>
      </c>
      <c r="N3348" t="s">
        <v>8271</v>
      </c>
      <c r="O3348" s="5">
        <f t="shared" si="260"/>
        <v>1.1000000000000001</v>
      </c>
      <c r="P3348" s="18">
        <f t="shared" si="261"/>
        <v>91.666666666666671</v>
      </c>
      <c r="Q3348" t="s">
        <v>8318</v>
      </c>
      <c r="R3348" t="s">
        <v>8319</v>
      </c>
      <c r="S3348" s="10">
        <f t="shared" si="262"/>
        <v>42054.024421296301</v>
      </c>
      <c r="T3348" s="11">
        <f t="shared" si="263"/>
        <v>42061.024421296301</v>
      </c>
      <c r="U3348">
        <f t="shared" si="264"/>
        <v>7</v>
      </c>
      <c r="W3348" s="20">
        <v>18</v>
      </c>
      <c r="X3348" s="18">
        <v>1650</v>
      </c>
      <c r="Y3348" s="5">
        <v>1.1000000000000001</v>
      </c>
    </row>
    <row r="3349" spans="1:25" ht="42.75" x14ac:dyDescent="0.4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20">
        <v>22</v>
      </c>
      <c r="M3349" t="b">
        <v>1</v>
      </c>
      <c r="N3349" t="s">
        <v>8271</v>
      </c>
      <c r="O3349" s="5">
        <f t="shared" si="260"/>
        <v>1.1944999999999999</v>
      </c>
      <c r="P3349" s="18">
        <f t="shared" si="261"/>
        <v>108.59090909090909</v>
      </c>
      <c r="Q3349" t="s">
        <v>8318</v>
      </c>
      <c r="R3349" t="s">
        <v>8319</v>
      </c>
      <c r="S3349" s="10">
        <f t="shared" si="262"/>
        <v>42484.551550925928</v>
      </c>
      <c r="T3349" s="11">
        <f t="shared" si="263"/>
        <v>42498.875</v>
      </c>
      <c r="U3349">
        <f t="shared" si="264"/>
        <v>14</v>
      </c>
      <c r="W3349" s="20">
        <v>22</v>
      </c>
      <c r="X3349" s="18">
        <v>2389</v>
      </c>
      <c r="Y3349" s="5">
        <v>1.1944999999999999</v>
      </c>
    </row>
    <row r="3350" spans="1:25" ht="42.75" x14ac:dyDescent="0.4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20">
        <v>79</v>
      </c>
      <c r="M3350" t="b">
        <v>1</v>
      </c>
      <c r="N3350" t="s">
        <v>8271</v>
      </c>
      <c r="O3350" s="5">
        <f t="shared" si="260"/>
        <v>1.002909090909091</v>
      </c>
      <c r="P3350" s="18">
        <f t="shared" si="261"/>
        <v>69.822784810126578</v>
      </c>
      <c r="Q3350" t="s">
        <v>8318</v>
      </c>
      <c r="R3350" t="s">
        <v>8319</v>
      </c>
      <c r="S3350" s="10">
        <f t="shared" si="262"/>
        <v>42466.558796296296</v>
      </c>
      <c r="T3350" s="11">
        <f t="shared" si="263"/>
        <v>42490.165972222225</v>
      </c>
      <c r="U3350">
        <f t="shared" si="264"/>
        <v>24</v>
      </c>
      <c r="W3350" s="20">
        <v>79</v>
      </c>
      <c r="X3350" s="18">
        <v>5516</v>
      </c>
      <c r="Y3350" s="5">
        <v>1.002909090909091</v>
      </c>
    </row>
    <row r="3351" spans="1:25" ht="42.75" x14ac:dyDescent="0.4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20">
        <v>14</v>
      </c>
      <c r="M3351" t="b">
        <v>1</v>
      </c>
      <c r="N3351" t="s">
        <v>8271</v>
      </c>
      <c r="O3351" s="5">
        <f t="shared" si="260"/>
        <v>1.534</v>
      </c>
      <c r="P3351" s="18">
        <f t="shared" si="261"/>
        <v>109.57142857142857</v>
      </c>
      <c r="Q3351" t="s">
        <v>8318</v>
      </c>
      <c r="R3351" t="s">
        <v>8319</v>
      </c>
      <c r="S3351" s="10">
        <f t="shared" si="262"/>
        <v>42513.110787037032</v>
      </c>
      <c r="T3351" s="11">
        <f t="shared" si="263"/>
        <v>42534.708333333328</v>
      </c>
      <c r="U3351">
        <f t="shared" si="264"/>
        <v>21</v>
      </c>
      <c r="W3351" s="20">
        <v>14</v>
      </c>
      <c r="X3351" s="18">
        <v>1534</v>
      </c>
      <c r="Y3351" s="5">
        <v>1.534</v>
      </c>
    </row>
    <row r="3352" spans="1:25" ht="42.75" x14ac:dyDescent="0.4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20">
        <v>51</v>
      </c>
      <c r="M3352" t="b">
        <v>1</v>
      </c>
      <c r="N3352" t="s">
        <v>8271</v>
      </c>
      <c r="O3352" s="5">
        <f t="shared" si="260"/>
        <v>1.0442857142857143</v>
      </c>
      <c r="P3352" s="18">
        <f t="shared" si="261"/>
        <v>71.666666666666671</v>
      </c>
      <c r="Q3352" t="s">
        <v>8318</v>
      </c>
      <c r="R3352" t="s">
        <v>8319</v>
      </c>
      <c r="S3352" s="10">
        <f t="shared" si="262"/>
        <v>42302.701516203699</v>
      </c>
      <c r="T3352" s="11">
        <f t="shared" si="263"/>
        <v>42337.958333333328</v>
      </c>
      <c r="U3352">
        <f t="shared" si="264"/>
        <v>35</v>
      </c>
      <c r="W3352" s="20">
        <v>51</v>
      </c>
      <c r="X3352" s="18">
        <v>3655</v>
      </c>
      <c r="Y3352" s="5">
        <v>1.0442857142857143</v>
      </c>
    </row>
    <row r="3353" spans="1:25" ht="42.75" x14ac:dyDescent="0.4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20">
        <v>54</v>
      </c>
      <c r="M3353" t="b">
        <v>1</v>
      </c>
      <c r="N3353" t="s">
        <v>8271</v>
      </c>
      <c r="O3353" s="5">
        <f t="shared" si="260"/>
        <v>1.0109999999999999</v>
      </c>
      <c r="P3353" s="18">
        <f t="shared" si="261"/>
        <v>93.611111111111114</v>
      </c>
      <c r="Q3353" t="s">
        <v>8318</v>
      </c>
      <c r="R3353" t="s">
        <v>8319</v>
      </c>
      <c r="S3353" s="10">
        <f t="shared" si="262"/>
        <v>41806.395428240743</v>
      </c>
      <c r="T3353" s="11">
        <f t="shared" si="263"/>
        <v>41843.458333333336</v>
      </c>
      <c r="U3353">
        <f t="shared" si="264"/>
        <v>37</v>
      </c>
      <c r="W3353" s="20">
        <v>54</v>
      </c>
      <c r="X3353" s="18">
        <v>5055</v>
      </c>
      <c r="Y3353" s="5">
        <v>1.0109999999999999</v>
      </c>
    </row>
    <row r="3354" spans="1:25" ht="42.75" x14ac:dyDescent="0.4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20">
        <v>70</v>
      </c>
      <c r="M3354" t="b">
        <v>1</v>
      </c>
      <c r="N3354" t="s">
        <v>8271</v>
      </c>
      <c r="O3354" s="5">
        <f t="shared" si="260"/>
        <v>1.0751999999999999</v>
      </c>
      <c r="P3354" s="18">
        <f t="shared" si="261"/>
        <v>76.8</v>
      </c>
      <c r="Q3354" t="s">
        <v>8318</v>
      </c>
      <c r="R3354" t="s">
        <v>8319</v>
      </c>
      <c r="S3354" s="10">
        <f t="shared" si="262"/>
        <v>42495.992800925931</v>
      </c>
      <c r="T3354" s="11">
        <f t="shared" si="263"/>
        <v>42552.958333333328</v>
      </c>
      <c r="U3354">
        <f t="shared" si="264"/>
        <v>57</v>
      </c>
      <c r="W3354" s="20">
        <v>70</v>
      </c>
      <c r="X3354" s="18">
        <v>5376</v>
      </c>
      <c r="Y3354" s="5">
        <v>1.0751999999999999</v>
      </c>
    </row>
    <row r="3355" spans="1:25" ht="42.75" x14ac:dyDescent="0.4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20">
        <v>44</v>
      </c>
      <c r="M3355" t="b">
        <v>1</v>
      </c>
      <c r="N3355" t="s">
        <v>8271</v>
      </c>
      <c r="O3355" s="5">
        <f t="shared" si="260"/>
        <v>3.15</v>
      </c>
      <c r="P3355" s="18">
        <f t="shared" si="261"/>
        <v>35.795454545454547</v>
      </c>
      <c r="Q3355" t="s">
        <v>8318</v>
      </c>
      <c r="R3355" t="s">
        <v>8319</v>
      </c>
      <c r="S3355" s="10">
        <f t="shared" si="262"/>
        <v>42479.432291666672</v>
      </c>
      <c r="T3355" s="11">
        <f t="shared" si="263"/>
        <v>42492.958333333328</v>
      </c>
      <c r="U3355">
        <f t="shared" si="264"/>
        <v>13</v>
      </c>
      <c r="W3355" s="20">
        <v>44</v>
      </c>
      <c r="X3355" s="18">
        <v>1575</v>
      </c>
      <c r="Y3355" s="5">
        <v>3.15</v>
      </c>
    </row>
    <row r="3356" spans="1:25" ht="28.5" x14ac:dyDescent="0.4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20">
        <v>55</v>
      </c>
      <c r="M3356" t="b">
        <v>1</v>
      </c>
      <c r="N3356" t="s">
        <v>8271</v>
      </c>
      <c r="O3356" s="5">
        <f t="shared" si="260"/>
        <v>1.0193333333333334</v>
      </c>
      <c r="P3356" s="18">
        <f t="shared" si="261"/>
        <v>55.6</v>
      </c>
      <c r="Q3356" t="s">
        <v>8318</v>
      </c>
      <c r="R3356" t="s">
        <v>8319</v>
      </c>
      <c r="S3356" s="10">
        <f t="shared" si="262"/>
        <v>42270.7269212963</v>
      </c>
      <c r="T3356" s="11">
        <f t="shared" si="263"/>
        <v>42306.167361111111</v>
      </c>
      <c r="U3356">
        <f t="shared" si="264"/>
        <v>36</v>
      </c>
      <c r="W3356" s="20">
        <v>55</v>
      </c>
      <c r="X3356" s="18">
        <v>3058</v>
      </c>
      <c r="Y3356" s="5">
        <v>1.0193333333333334</v>
      </c>
    </row>
    <row r="3357" spans="1:25" ht="42.75" x14ac:dyDescent="0.4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20">
        <v>15</v>
      </c>
      <c r="M3357" t="b">
        <v>1</v>
      </c>
      <c r="N3357" t="s">
        <v>8271</v>
      </c>
      <c r="O3357" s="5">
        <f t="shared" si="260"/>
        <v>1.2628571428571429</v>
      </c>
      <c r="P3357" s="18">
        <f t="shared" si="261"/>
        <v>147.33333333333334</v>
      </c>
      <c r="Q3357" t="s">
        <v>8318</v>
      </c>
      <c r="R3357" t="s">
        <v>8319</v>
      </c>
      <c r="S3357" s="10">
        <f t="shared" si="262"/>
        <v>42489.619525462964</v>
      </c>
      <c r="T3357" s="11">
        <f t="shared" si="263"/>
        <v>42500.470138888893</v>
      </c>
      <c r="U3357">
        <f t="shared" si="264"/>
        <v>11</v>
      </c>
      <c r="W3357" s="20">
        <v>15</v>
      </c>
      <c r="X3357" s="18">
        <v>2210</v>
      </c>
      <c r="Y3357" s="5">
        <v>1.2628571428571429</v>
      </c>
    </row>
    <row r="3358" spans="1:25" ht="42.75" x14ac:dyDescent="0.4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20">
        <v>27</v>
      </c>
      <c r="M3358" t="b">
        <v>1</v>
      </c>
      <c r="N3358" t="s">
        <v>8271</v>
      </c>
      <c r="O3358" s="5">
        <f t="shared" si="260"/>
        <v>1.014</v>
      </c>
      <c r="P3358" s="18">
        <f t="shared" si="261"/>
        <v>56.333333333333336</v>
      </c>
      <c r="Q3358" t="s">
        <v>8318</v>
      </c>
      <c r="R3358" t="s">
        <v>8319</v>
      </c>
      <c r="S3358" s="10">
        <f t="shared" si="262"/>
        <v>42536.815648148149</v>
      </c>
      <c r="T3358" s="11">
        <f t="shared" si="263"/>
        <v>42566.815648148149</v>
      </c>
      <c r="U3358">
        <f t="shared" si="264"/>
        <v>30</v>
      </c>
      <c r="W3358" s="20">
        <v>27</v>
      </c>
      <c r="X3358" s="18">
        <v>1521</v>
      </c>
      <c r="Y3358" s="5">
        <v>1.014</v>
      </c>
    </row>
    <row r="3359" spans="1:25" ht="42.75" x14ac:dyDescent="0.4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20">
        <v>21</v>
      </c>
      <c r="M3359" t="b">
        <v>1</v>
      </c>
      <c r="N3359" t="s">
        <v>8271</v>
      </c>
      <c r="O3359" s="5">
        <f t="shared" si="260"/>
        <v>1.01</v>
      </c>
      <c r="P3359" s="18">
        <f t="shared" si="261"/>
        <v>96.19047619047619</v>
      </c>
      <c r="Q3359" t="s">
        <v>8318</v>
      </c>
      <c r="R3359" t="s">
        <v>8319</v>
      </c>
      <c r="S3359" s="10">
        <f t="shared" si="262"/>
        <v>41822.417939814812</v>
      </c>
      <c r="T3359" s="11">
        <f t="shared" si="263"/>
        <v>41852.417939814812</v>
      </c>
      <c r="U3359">
        <f t="shared" si="264"/>
        <v>30</v>
      </c>
      <c r="W3359" s="20">
        <v>21</v>
      </c>
      <c r="X3359" s="18">
        <v>2020</v>
      </c>
      <c r="Y3359" s="5">
        <v>1.01</v>
      </c>
    </row>
    <row r="3360" spans="1:25" ht="42.75" x14ac:dyDescent="0.4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20">
        <v>162</v>
      </c>
      <c r="M3360" t="b">
        <v>1</v>
      </c>
      <c r="N3360" t="s">
        <v>8271</v>
      </c>
      <c r="O3360" s="5">
        <f t="shared" si="260"/>
        <v>1.0299</v>
      </c>
      <c r="P3360" s="18">
        <f t="shared" si="261"/>
        <v>63.574074074074076</v>
      </c>
      <c r="Q3360" t="s">
        <v>8318</v>
      </c>
      <c r="R3360" t="s">
        <v>8319</v>
      </c>
      <c r="S3360" s="10">
        <f t="shared" si="262"/>
        <v>41932.311099537037</v>
      </c>
      <c r="T3360" s="11">
        <f t="shared" si="263"/>
        <v>41962.352766203709</v>
      </c>
      <c r="U3360">
        <f t="shared" si="264"/>
        <v>30</v>
      </c>
      <c r="W3360" s="20">
        <v>162</v>
      </c>
      <c r="X3360" s="18">
        <v>10299</v>
      </c>
      <c r="Y3360" s="5">
        <v>1.0299</v>
      </c>
    </row>
    <row r="3361" spans="1:25" ht="28.5" x14ac:dyDescent="0.4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20">
        <v>23</v>
      </c>
      <c r="M3361" t="b">
        <v>1</v>
      </c>
      <c r="N3361" t="s">
        <v>8271</v>
      </c>
      <c r="O3361" s="5">
        <f t="shared" si="260"/>
        <v>1.0625</v>
      </c>
      <c r="P3361" s="18">
        <f t="shared" si="261"/>
        <v>184.78260869565219</v>
      </c>
      <c r="Q3361" t="s">
        <v>8318</v>
      </c>
      <c r="R3361" t="s">
        <v>8319</v>
      </c>
      <c r="S3361" s="10">
        <f t="shared" si="262"/>
        <v>42746.057106481487</v>
      </c>
      <c r="T3361" s="11">
        <f t="shared" si="263"/>
        <v>42791.057106481487</v>
      </c>
      <c r="U3361">
        <f t="shared" si="264"/>
        <v>45</v>
      </c>
      <c r="W3361" s="20">
        <v>23</v>
      </c>
      <c r="X3361" s="18">
        <v>4250</v>
      </c>
      <c r="Y3361" s="5">
        <v>1.0625</v>
      </c>
    </row>
    <row r="3362" spans="1:25" ht="28.5" x14ac:dyDescent="0.4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20">
        <v>72</v>
      </c>
      <c r="M3362" t="b">
        <v>1</v>
      </c>
      <c r="N3362" t="s">
        <v>8271</v>
      </c>
      <c r="O3362" s="5">
        <f t="shared" si="260"/>
        <v>1.0137777777777779</v>
      </c>
      <c r="P3362" s="18">
        <f t="shared" si="261"/>
        <v>126.72222222222223</v>
      </c>
      <c r="Q3362" t="s">
        <v>8318</v>
      </c>
      <c r="R3362" t="s">
        <v>8319</v>
      </c>
      <c r="S3362" s="10">
        <f t="shared" si="262"/>
        <v>42697.082673611112</v>
      </c>
      <c r="T3362" s="11">
        <f t="shared" si="263"/>
        <v>42718.665972222225</v>
      </c>
      <c r="U3362">
        <f t="shared" si="264"/>
        <v>21</v>
      </c>
      <c r="W3362" s="20">
        <v>72</v>
      </c>
      <c r="X3362" s="18">
        <v>9124</v>
      </c>
      <c r="Y3362" s="5">
        <v>1.0137777777777779</v>
      </c>
    </row>
    <row r="3363" spans="1:25" ht="42.75" x14ac:dyDescent="0.4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20">
        <v>68</v>
      </c>
      <c r="M3363" t="b">
        <v>1</v>
      </c>
      <c r="N3363" t="s">
        <v>8271</v>
      </c>
      <c r="O3363" s="5">
        <f t="shared" si="260"/>
        <v>1.1346000000000001</v>
      </c>
      <c r="P3363" s="18">
        <f t="shared" si="261"/>
        <v>83.42647058823529</v>
      </c>
      <c r="Q3363" t="s">
        <v>8318</v>
      </c>
      <c r="R3363" t="s">
        <v>8319</v>
      </c>
      <c r="S3363" s="10">
        <f t="shared" si="262"/>
        <v>41866.025347222225</v>
      </c>
      <c r="T3363" s="11">
        <f t="shared" si="263"/>
        <v>41883.665972222225</v>
      </c>
      <c r="U3363">
        <f t="shared" si="264"/>
        <v>17</v>
      </c>
      <c r="W3363" s="20">
        <v>68</v>
      </c>
      <c r="X3363" s="18">
        <v>5673</v>
      </c>
      <c r="Y3363" s="5">
        <v>1.1346000000000001</v>
      </c>
    </row>
    <row r="3364" spans="1:25" ht="42.75" x14ac:dyDescent="0.4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20">
        <v>20</v>
      </c>
      <c r="M3364" t="b">
        <v>1</v>
      </c>
      <c r="N3364" t="s">
        <v>8271</v>
      </c>
      <c r="O3364" s="5">
        <f t="shared" si="260"/>
        <v>2.1800000000000002</v>
      </c>
      <c r="P3364" s="18">
        <f t="shared" si="261"/>
        <v>54.5</v>
      </c>
      <c r="Q3364" t="s">
        <v>8318</v>
      </c>
      <c r="R3364" t="s">
        <v>8319</v>
      </c>
      <c r="S3364" s="10">
        <f t="shared" si="262"/>
        <v>42056.091631944444</v>
      </c>
      <c r="T3364" s="11">
        <f t="shared" si="263"/>
        <v>42070.204861111109</v>
      </c>
      <c r="U3364">
        <f t="shared" si="264"/>
        <v>14</v>
      </c>
      <c r="W3364" s="20">
        <v>20</v>
      </c>
      <c r="X3364" s="18">
        <v>1090</v>
      </c>
      <c r="Y3364" s="5">
        <v>2.1800000000000002</v>
      </c>
    </row>
    <row r="3365" spans="1:25" ht="42.75" x14ac:dyDescent="0.4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20">
        <v>26</v>
      </c>
      <c r="M3365" t="b">
        <v>1</v>
      </c>
      <c r="N3365" t="s">
        <v>8271</v>
      </c>
      <c r="O3365" s="5">
        <f t="shared" si="260"/>
        <v>1.0141935483870967</v>
      </c>
      <c r="P3365" s="18">
        <f t="shared" si="261"/>
        <v>302.30769230769232</v>
      </c>
      <c r="Q3365" t="s">
        <v>8318</v>
      </c>
      <c r="R3365" t="s">
        <v>8319</v>
      </c>
      <c r="S3365" s="10">
        <f t="shared" si="262"/>
        <v>41851.771354166667</v>
      </c>
      <c r="T3365" s="11">
        <f t="shared" si="263"/>
        <v>41870.666666666664</v>
      </c>
      <c r="U3365">
        <f t="shared" si="264"/>
        <v>19</v>
      </c>
      <c r="W3365" s="20">
        <v>26</v>
      </c>
      <c r="X3365" s="18">
        <v>7860</v>
      </c>
      <c r="Y3365" s="5">
        <v>1.0141935483870967</v>
      </c>
    </row>
    <row r="3366" spans="1:25" ht="42.75" x14ac:dyDescent="0.4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20">
        <v>72</v>
      </c>
      <c r="M3366" t="b">
        <v>1</v>
      </c>
      <c r="N3366" t="s">
        <v>8271</v>
      </c>
      <c r="O3366" s="5">
        <f t="shared" si="260"/>
        <v>1.0593333333333332</v>
      </c>
      <c r="P3366" s="18">
        <f t="shared" si="261"/>
        <v>44.138888888888886</v>
      </c>
      <c r="Q3366" t="s">
        <v>8318</v>
      </c>
      <c r="R3366" t="s">
        <v>8319</v>
      </c>
      <c r="S3366" s="10">
        <f t="shared" si="262"/>
        <v>42422.977418981478</v>
      </c>
      <c r="T3366" s="11">
        <f t="shared" si="263"/>
        <v>42444.875</v>
      </c>
      <c r="U3366">
        <f t="shared" si="264"/>
        <v>22</v>
      </c>
      <c r="W3366" s="20">
        <v>72</v>
      </c>
      <c r="X3366" s="18">
        <v>3178</v>
      </c>
      <c r="Y3366" s="5">
        <v>1.0593333333333332</v>
      </c>
    </row>
    <row r="3367" spans="1:25" ht="42.75" x14ac:dyDescent="0.4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20">
        <v>3</v>
      </c>
      <c r="M3367" t="b">
        <v>1</v>
      </c>
      <c r="N3367" t="s">
        <v>8271</v>
      </c>
      <c r="O3367" s="5">
        <f t="shared" si="260"/>
        <v>1.04</v>
      </c>
      <c r="P3367" s="18">
        <f t="shared" si="261"/>
        <v>866.66666666666663</v>
      </c>
      <c r="Q3367" t="s">
        <v>8318</v>
      </c>
      <c r="R3367" t="s">
        <v>8319</v>
      </c>
      <c r="S3367" s="10">
        <f t="shared" si="262"/>
        <v>42321.101759259262</v>
      </c>
      <c r="T3367" s="11">
        <f t="shared" si="263"/>
        <v>42351.101759259262</v>
      </c>
      <c r="U3367">
        <f t="shared" si="264"/>
        <v>30</v>
      </c>
      <c r="W3367" s="20">
        <v>3</v>
      </c>
      <c r="X3367" s="18">
        <v>2600</v>
      </c>
      <c r="Y3367" s="5">
        <v>1.04</v>
      </c>
    </row>
    <row r="3368" spans="1:25" ht="42.75" x14ac:dyDescent="0.4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20">
        <v>18</v>
      </c>
      <c r="M3368" t="b">
        <v>1</v>
      </c>
      <c r="N3368" t="s">
        <v>8271</v>
      </c>
      <c r="O3368" s="5">
        <f t="shared" si="260"/>
        <v>2.21</v>
      </c>
      <c r="P3368" s="18">
        <f t="shared" si="261"/>
        <v>61.388888888888886</v>
      </c>
      <c r="Q3368" t="s">
        <v>8318</v>
      </c>
      <c r="R3368" t="s">
        <v>8319</v>
      </c>
      <c r="S3368" s="10">
        <f t="shared" si="262"/>
        <v>42107.067557870367</v>
      </c>
      <c r="T3368" s="11">
        <f t="shared" si="263"/>
        <v>42137.067557870367</v>
      </c>
      <c r="U3368">
        <f t="shared" si="264"/>
        <v>30</v>
      </c>
      <c r="W3368" s="20">
        <v>18</v>
      </c>
      <c r="X3368" s="18">
        <v>1105</v>
      </c>
      <c r="Y3368" s="5">
        <v>2.21</v>
      </c>
    </row>
    <row r="3369" spans="1:25" ht="42.75" x14ac:dyDescent="0.4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20">
        <v>30</v>
      </c>
      <c r="M3369" t="b">
        <v>1</v>
      </c>
      <c r="N3369" t="s">
        <v>8271</v>
      </c>
      <c r="O3369" s="5">
        <f t="shared" si="260"/>
        <v>1.1866666666666668</v>
      </c>
      <c r="P3369" s="18">
        <f t="shared" si="261"/>
        <v>29.666666666666668</v>
      </c>
      <c r="Q3369" t="s">
        <v>8318</v>
      </c>
      <c r="R3369" t="s">
        <v>8319</v>
      </c>
      <c r="S3369" s="10">
        <f t="shared" si="262"/>
        <v>42192.933958333335</v>
      </c>
      <c r="T3369" s="11">
        <f t="shared" si="263"/>
        <v>42217.933958333335</v>
      </c>
      <c r="U3369">
        <f t="shared" si="264"/>
        <v>25</v>
      </c>
      <c r="W3369" s="20">
        <v>30</v>
      </c>
      <c r="X3369" s="18">
        <v>890</v>
      </c>
      <c r="Y3369" s="5">
        <v>1.1866666666666668</v>
      </c>
    </row>
    <row r="3370" spans="1:25" ht="42.75" x14ac:dyDescent="0.4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20">
        <v>23</v>
      </c>
      <c r="M3370" t="b">
        <v>1</v>
      </c>
      <c r="N3370" t="s">
        <v>8271</v>
      </c>
      <c r="O3370" s="5">
        <f t="shared" si="260"/>
        <v>1.046</v>
      </c>
      <c r="P3370" s="18">
        <f t="shared" si="261"/>
        <v>45.478260869565219</v>
      </c>
      <c r="Q3370" t="s">
        <v>8318</v>
      </c>
      <c r="R3370" t="s">
        <v>8319</v>
      </c>
      <c r="S3370" s="10">
        <f t="shared" si="262"/>
        <v>41969.199756944443</v>
      </c>
      <c r="T3370" s="11">
        <f t="shared" si="263"/>
        <v>42005.208333333328</v>
      </c>
      <c r="U3370">
        <f t="shared" si="264"/>
        <v>36</v>
      </c>
      <c r="W3370" s="20">
        <v>23</v>
      </c>
      <c r="X3370" s="18">
        <v>1046</v>
      </c>
      <c r="Y3370" s="5">
        <v>1.046</v>
      </c>
    </row>
    <row r="3371" spans="1:25" ht="42.75" x14ac:dyDescent="0.4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20">
        <v>54</v>
      </c>
      <c r="M3371" t="b">
        <v>1</v>
      </c>
      <c r="N3371" t="s">
        <v>8271</v>
      </c>
      <c r="O3371" s="5">
        <f t="shared" si="260"/>
        <v>1.0389999999999999</v>
      </c>
      <c r="P3371" s="18">
        <f t="shared" si="261"/>
        <v>96.203703703703709</v>
      </c>
      <c r="Q3371" t="s">
        <v>8318</v>
      </c>
      <c r="R3371" t="s">
        <v>8319</v>
      </c>
      <c r="S3371" s="10">
        <f t="shared" si="262"/>
        <v>42690.041435185187</v>
      </c>
      <c r="T3371" s="11">
        <f t="shared" si="263"/>
        <v>42750.041435185187</v>
      </c>
      <c r="U3371">
        <f t="shared" si="264"/>
        <v>60</v>
      </c>
      <c r="W3371" s="20">
        <v>54</v>
      </c>
      <c r="X3371" s="18">
        <v>5195</v>
      </c>
      <c r="Y3371" s="5">
        <v>1.0389999999999999</v>
      </c>
    </row>
    <row r="3372" spans="1:25" ht="28.5" x14ac:dyDescent="0.4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20">
        <v>26</v>
      </c>
      <c r="M3372" t="b">
        <v>1</v>
      </c>
      <c r="N3372" t="s">
        <v>8271</v>
      </c>
      <c r="O3372" s="5">
        <f t="shared" si="260"/>
        <v>1.1773333333333333</v>
      </c>
      <c r="P3372" s="18">
        <f t="shared" si="261"/>
        <v>67.92307692307692</v>
      </c>
      <c r="Q3372" t="s">
        <v>8318</v>
      </c>
      <c r="R3372" t="s">
        <v>8319</v>
      </c>
      <c r="S3372" s="10">
        <f t="shared" si="262"/>
        <v>42690.334317129629</v>
      </c>
      <c r="T3372" s="11">
        <f t="shared" si="263"/>
        <v>42721.333333333328</v>
      </c>
      <c r="U3372">
        <f t="shared" si="264"/>
        <v>31</v>
      </c>
      <c r="W3372" s="20">
        <v>26</v>
      </c>
      <c r="X3372" s="18">
        <v>1766</v>
      </c>
      <c r="Y3372" s="5">
        <v>1.1773333333333333</v>
      </c>
    </row>
    <row r="3373" spans="1:25" ht="28.5" x14ac:dyDescent="0.4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20">
        <v>9</v>
      </c>
      <c r="M3373" t="b">
        <v>1</v>
      </c>
      <c r="N3373" t="s">
        <v>8271</v>
      </c>
      <c r="O3373" s="5">
        <f t="shared" si="260"/>
        <v>1.385</v>
      </c>
      <c r="P3373" s="18">
        <f t="shared" si="261"/>
        <v>30.777777777777779</v>
      </c>
      <c r="Q3373" t="s">
        <v>8318</v>
      </c>
      <c r="R3373" t="s">
        <v>8319</v>
      </c>
      <c r="S3373" s="10">
        <f t="shared" si="262"/>
        <v>42312.874594907407</v>
      </c>
      <c r="T3373" s="11">
        <f t="shared" si="263"/>
        <v>42340.874594907407</v>
      </c>
      <c r="U3373">
        <f t="shared" si="264"/>
        <v>28</v>
      </c>
      <c r="W3373" s="20">
        <v>9</v>
      </c>
      <c r="X3373" s="18">
        <v>277</v>
      </c>
      <c r="Y3373" s="5">
        <v>1.385</v>
      </c>
    </row>
    <row r="3374" spans="1:25" ht="42.75" x14ac:dyDescent="0.4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20">
        <v>27</v>
      </c>
      <c r="M3374" t="b">
        <v>1</v>
      </c>
      <c r="N3374" t="s">
        <v>8271</v>
      </c>
      <c r="O3374" s="5">
        <f t="shared" si="260"/>
        <v>1.0349999999999999</v>
      </c>
      <c r="P3374" s="18">
        <f t="shared" si="261"/>
        <v>38.333333333333336</v>
      </c>
      <c r="Q3374" t="s">
        <v>8318</v>
      </c>
      <c r="R3374" t="s">
        <v>8319</v>
      </c>
      <c r="S3374" s="10">
        <f t="shared" si="262"/>
        <v>41855.548101851848</v>
      </c>
      <c r="T3374" s="11">
        <f t="shared" si="263"/>
        <v>41876.207638888889</v>
      </c>
      <c r="U3374">
        <f t="shared" si="264"/>
        <v>21</v>
      </c>
      <c r="W3374" s="20">
        <v>27</v>
      </c>
      <c r="X3374" s="18">
        <v>1035</v>
      </c>
      <c r="Y3374" s="5">
        <v>1.0349999999999999</v>
      </c>
    </row>
    <row r="3375" spans="1:25" ht="42.75" x14ac:dyDescent="0.4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20">
        <v>30</v>
      </c>
      <c r="M3375" t="b">
        <v>1</v>
      </c>
      <c r="N3375" t="s">
        <v>8271</v>
      </c>
      <c r="O3375" s="5">
        <f t="shared" si="260"/>
        <v>1.0024999999999999</v>
      </c>
      <c r="P3375" s="18">
        <f t="shared" si="261"/>
        <v>66.833333333333329</v>
      </c>
      <c r="Q3375" t="s">
        <v>8318</v>
      </c>
      <c r="R3375" t="s">
        <v>8319</v>
      </c>
      <c r="S3375" s="10">
        <f t="shared" si="262"/>
        <v>42179.854629629626</v>
      </c>
      <c r="T3375" s="11">
        <f t="shared" si="263"/>
        <v>42203.666666666672</v>
      </c>
      <c r="U3375">
        <f t="shared" si="264"/>
        <v>24</v>
      </c>
      <c r="W3375" s="20">
        <v>30</v>
      </c>
      <c r="X3375" s="18">
        <v>2005</v>
      </c>
      <c r="Y3375" s="5">
        <v>1.0024999999999999</v>
      </c>
    </row>
    <row r="3376" spans="1:25" ht="42.75" x14ac:dyDescent="0.4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20">
        <v>52</v>
      </c>
      <c r="M3376" t="b">
        <v>1</v>
      </c>
      <c r="N3376" t="s">
        <v>8271</v>
      </c>
      <c r="O3376" s="5">
        <f t="shared" si="260"/>
        <v>1.0657142857142856</v>
      </c>
      <c r="P3376" s="18">
        <f t="shared" si="261"/>
        <v>71.730769230769226</v>
      </c>
      <c r="Q3376" t="s">
        <v>8318</v>
      </c>
      <c r="R3376" t="s">
        <v>8319</v>
      </c>
      <c r="S3376" s="10">
        <f t="shared" si="262"/>
        <v>42275.731666666667</v>
      </c>
      <c r="T3376" s="11">
        <f t="shared" si="263"/>
        <v>42305.731666666667</v>
      </c>
      <c r="U3376">
        <f t="shared" si="264"/>
        <v>30</v>
      </c>
      <c r="W3376" s="20">
        <v>52</v>
      </c>
      <c r="X3376" s="18">
        <v>3730</v>
      </c>
      <c r="Y3376" s="5">
        <v>1.0657142857142856</v>
      </c>
    </row>
    <row r="3377" spans="1:25" ht="42.75" x14ac:dyDescent="0.4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20">
        <v>17</v>
      </c>
      <c r="M3377" t="b">
        <v>1</v>
      </c>
      <c r="N3377" t="s">
        <v>8271</v>
      </c>
      <c r="O3377" s="5">
        <f t="shared" si="260"/>
        <v>1</v>
      </c>
      <c r="P3377" s="18">
        <f t="shared" si="261"/>
        <v>176.47058823529412</v>
      </c>
      <c r="Q3377" t="s">
        <v>8318</v>
      </c>
      <c r="R3377" t="s">
        <v>8319</v>
      </c>
      <c r="S3377" s="10">
        <f t="shared" si="262"/>
        <v>41765.610798611109</v>
      </c>
      <c r="T3377" s="11">
        <f t="shared" si="263"/>
        <v>41777.610798611109</v>
      </c>
      <c r="U3377">
        <f t="shared" si="264"/>
        <v>12</v>
      </c>
      <c r="W3377" s="20">
        <v>17</v>
      </c>
      <c r="X3377" s="18">
        <v>3000</v>
      </c>
      <c r="Y3377" s="5">
        <v>1</v>
      </c>
    </row>
    <row r="3378" spans="1:25" ht="42.75" x14ac:dyDescent="0.4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20">
        <v>19</v>
      </c>
      <c r="M3378" t="b">
        <v>1</v>
      </c>
      <c r="N3378" t="s">
        <v>8271</v>
      </c>
      <c r="O3378" s="5">
        <f t="shared" si="260"/>
        <v>1.0001249999999999</v>
      </c>
      <c r="P3378" s="18">
        <f t="shared" si="261"/>
        <v>421.10526315789474</v>
      </c>
      <c r="Q3378" t="s">
        <v>8318</v>
      </c>
      <c r="R3378" t="s">
        <v>8319</v>
      </c>
      <c r="S3378" s="10">
        <f t="shared" si="262"/>
        <v>42059.701319444444</v>
      </c>
      <c r="T3378" s="11">
        <f t="shared" si="263"/>
        <v>42119.659652777773</v>
      </c>
      <c r="U3378">
        <f t="shared" si="264"/>
        <v>60</v>
      </c>
      <c r="W3378" s="20">
        <v>19</v>
      </c>
      <c r="X3378" s="18">
        <v>8001</v>
      </c>
      <c r="Y3378" s="5">
        <v>1.0001249999999999</v>
      </c>
    </row>
    <row r="3379" spans="1:25" ht="42.75" x14ac:dyDescent="0.4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20">
        <v>77</v>
      </c>
      <c r="M3379" t="b">
        <v>1</v>
      </c>
      <c r="N3379" t="s">
        <v>8271</v>
      </c>
      <c r="O3379" s="5">
        <f t="shared" si="260"/>
        <v>1.0105</v>
      </c>
      <c r="P3379" s="18">
        <f t="shared" si="261"/>
        <v>104.98701298701299</v>
      </c>
      <c r="Q3379" t="s">
        <v>8318</v>
      </c>
      <c r="R3379" t="s">
        <v>8319</v>
      </c>
      <c r="S3379" s="10">
        <f t="shared" si="262"/>
        <v>42053.732627314821</v>
      </c>
      <c r="T3379" s="11">
        <f t="shared" si="263"/>
        <v>42083.705555555556</v>
      </c>
      <c r="U3379">
        <f t="shared" si="264"/>
        <v>30</v>
      </c>
      <c r="W3379" s="20">
        <v>77</v>
      </c>
      <c r="X3379" s="18">
        <v>8084</v>
      </c>
      <c r="Y3379" s="5">
        <v>1.0105</v>
      </c>
    </row>
    <row r="3380" spans="1:25" ht="42.75" x14ac:dyDescent="0.4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20">
        <v>21</v>
      </c>
      <c r="M3380" t="b">
        <v>1</v>
      </c>
      <c r="N3380" t="s">
        <v>8271</v>
      </c>
      <c r="O3380" s="5">
        <f t="shared" si="260"/>
        <v>1.0763636363636364</v>
      </c>
      <c r="P3380" s="18">
        <f t="shared" si="261"/>
        <v>28.19047619047619</v>
      </c>
      <c r="Q3380" t="s">
        <v>8318</v>
      </c>
      <c r="R3380" t="s">
        <v>8319</v>
      </c>
      <c r="S3380" s="10">
        <f t="shared" si="262"/>
        <v>41858.355393518519</v>
      </c>
      <c r="T3380" s="11">
        <f t="shared" si="263"/>
        <v>41882.547222222223</v>
      </c>
      <c r="U3380">
        <f t="shared" si="264"/>
        <v>24</v>
      </c>
      <c r="W3380" s="20">
        <v>21</v>
      </c>
      <c r="X3380" s="18">
        <v>592</v>
      </c>
      <c r="Y3380" s="5">
        <v>1.0763636363636364</v>
      </c>
    </row>
    <row r="3381" spans="1:25" ht="42.75" x14ac:dyDescent="0.4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20">
        <v>38</v>
      </c>
      <c r="M3381" t="b">
        <v>1</v>
      </c>
      <c r="N3381" t="s">
        <v>8271</v>
      </c>
      <c r="O3381" s="5">
        <f t="shared" si="260"/>
        <v>1.0365</v>
      </c>
      <c r="P3381" s="18">
        <f t="shared" si="261"/>
        <v>54.55263157894737</v>
      </c>
      <c r="Q3381" t="s">
        <v>8318</v>
      </c>
      <c r="R3381" t="s">
        <v>8319</v>
      </c>
      <c r="S3381" s="10">
        <f t="shared" si="262"/>
        <v>42225.513888888891</v>
      </c>
      <c r="T3381" s="11">
        <f t="shared" si="263"/>
        <v>42242.958333333328</v>
      </c>
      <c r="U3381">
        <f t="shared" si="264"/>
        <v>17</v>
      </c>
      <c r="W3381" s="20">
        <v>38</v>
      </c>
      <c r="X3381" s="18">
        <v>2073</v>
      </c>
      <c r="Y3381" s="5">
        <v>1.0365</v>
      </c>
    </row>
    <row r="3382" spans="1:25" ht="42.75" x14ac:dyDescent="0.4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20">
        <v>28</v>
      </c>
      <c r="M3382" t="b">
        <v>1</v>
      </c>
      <c r="N3382" t="s">
        <v>8271</v>
      </c>
      <c r="O3382" s="5">
        <f t="shared" si="260"/>
        <v>1.0443333333333333</v>
      </c>
      <c r="P3382" s="18">
        <f t="shared" si="261"/>
        <v>111.89285714285714</v>
      </c>
      <c r="Q3382" t="s">
        <v>8318</v>
      </c>
      <c r="R3382" t="s">
        <v>8319</v>
      </c>
      <c r="S3382" s="10">
        <f t="shared" si="262"/>
        <v>41937.95344907407</v>
      </c>
      <c r="T3382" s="11">
        <f t="shared" si="263"/>
        <v>41972.995115740734</v>
      </c>
      <c r="U3382">
        <f t="shared" si="264"/>
        <v>35</v>
      </c>
      <c r="W3382" s="20">
        <v>28</v>
      </c>
      <c r="X3382" s="18">
        <v>3133</v>
      </c>
      <c r="Y3382" s="5">
        <v>1.0443333333333333</v>
      </c>
    </row>
    <row r="3383" spans="1:25" ht="42.75" x14ac:dyDescent="0.4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20">
        <v>48</v>
      </c>
      <c r="M3383" t="b">
        <v>1</v>
      </c>
      <c r="N3383" t="s">
        <v>8271</v>
      </c>
      <c r="O3383" s="5">
        <f t="shared" si="260"/>
        <v>1.0225</v>
      </c>
      <c r="P3383" s="18">
        <f t="shared" si="261"/>
        <v>85.208333333333329</v>
      </c>
      <c r="Q3383" t="s">
        <v>8318</v>
      </c>
      <c r="R3383" t="s">
        <v>8319</v>
      </c>
      <c r="S3383" s="10">
        <f t="shared" si="262"/>
        <v>42044.184988425928</v>
      </c>
      <c r="T3383" s="11">
        <f t="shared" si="263"/>
        <v>42074.143321759257</v>
      </c>
      <c r="U3383">
        <f t="shared" si="264"/>
        <v>30</v>
      </c>
      <c r="W3383" s="20">
        <v>48</v>
      </c>
      <c r="X3383" s="18">
        <v>4090</v>
      </c>
      <c r="Y3383" s="5">
        <v>1.0225</v>
      </c>
    </row>
    <row r="3384" spans="1:25" ht="42.75" x14ac:dyDescent="0.4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20">
        <v>46</v>
      </c>
      <c r="M3384" t="b">
        <v>1</v>
      </c>
      <c r="N3384" t="s">
        <v>8271</v>
      </c>
      <c r="O3384" s="5">
        <f t="shared" si="260"/>
        <v>1.0074285714285713</v>
      </c>
      <c r="P3384" s="18">
        <f t="shared" si="261"/>
        <v>76.652173913043484</v>
      </c>
      <c r="Q3384" t="s">
        <v>8318</v>
      </c>
      <c r="R3384" t="s">
        <v>8319</v>
      </c>
      <c r="S3384" s="10">
        <f t="shared" si="262"/>
        <v>42559.431203703702</v>
      </c>
      <c r="T3384" s="11">
        <f t="shared" si="263"/>
        <v>42583.957638888889</v>
      </c>
      <c r="U3384">
        <f t="shared" si="264"/>
        <v>24</v>
      </c>
      <c r="W3384" s="20">
        <v>46</v>
      </c>
      <c r="X3384" s="18">
        <v>3526</v>
      </c>
      <c r="Y3384" s="5">
        <v>1.0074285714285713</v>
      </c>
    </row>
    <row r="3385" spans="1:25" ht="42.75" x14ac:dyDescent="0.4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20">
        <v>30</v>
      </c>
      <c r="M3385" t="b">
        <v>1</v>
      </c>
      <c r="N3385" t="s">
        <v>8271</v>
      </c>
      <c r="O3385" s="5">
        <f t="shared" si="260"/>
        <v>1.1171428571428572</v>
      </c>
      <c r="P3385" s="18">
        <f t="shared" si="261"/>
        <v>65.166666666666671</v>
      </c>
      <c r="Q3385" t="s">
        <v>8318</v>
      </c>
      <c r="R3385" t="s">
        <v>8319</v>
      </c>
      <c r="S3385" s="10">
        <f t="shared" si="262"/>
        <v>42524.782638888893</v>
      </c>
      <c r="T3385" s="11">
        <f t="shared" si="263"/>
        <v>42544.782638888893</v>
      </c>
      <c r="U3385">
        <f t="shared" si="264"/>
        <v>20</v>
      </c>
      <c r="W3385" s="20">
        <v>30</v>
      </c>
      <c r="X3385" s="18">
        <v>1955</v>
      </c>
      <c r="Y3385" s="5">
        <v>1.1171428571428572</v>
      </c>
    </row>
    <row r="3386" spans="1:25" ht="42.75" x14ac:dyDescent="0.4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20">
        <v>64</v>
      </c>
      <c r="M3386" t="b">
        <v>1</v>
      </c>
      <c r="N3386" t="s">
        <v>8271</v>
      </c>
      <c r="O3386" s="5">
        <f t="shared" si="260"/>
        <v>1.0001100000000001</v>
      </c>
      <c r="P3386" s="18">
        <f t="shared" si="261"/>
        <v>93.760312499999998</v>
      </c>
      <c r="Q3386" t="s">
        <v>8318</v>
      </c>
      <c r="R3386" t="s">
        <v>8319</v>
      </c>
      <c r="S3386" s="10">
        <f t="shared" si="262"/>
        <v>42292.087592592594</v>
      </c>
      <c r="T3386" s="11">
        <f t="shared" si="263"/>
        <v>42329.125</v>
      </c>
      <c r="U3386">
        <f t="shared" si="264"/>
        <v>37</v>
      </c>
      <c r="W3386" s="20">
        <v>64</v>
      </c>
      <c r="X3386" s="18">
        <v>6000.66</v>
      </c>
      <c r="Y3386" s="5">
        <v>1.0001100000000001</v>
      </c>
    </row>
    <row r="3387" spans="1:25" ht="42.75" x14ac:dyDescent="0.4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20">
        <v>15</v>
      </c>
      <c r="M3387" t="b">
        <v>1</v>
      </c>
      <c r="N3387" t="s">
        <v>8271</v>
      </c>
      <c r="O3387" s="5">
        <f t="shared" si="260"/>
        <v>1</v>
      </c>
      <c r="P3387" s="18">
        <f t="shared" si="261"/>
        <v>133.33333333333334</v>
      </c>
      <c r="Q3387" t="s">
        <v>8318</v>
      </c>
      <c r="R3387" t="s">
        <v>8319</v>
      </c>
      <c r="S3387" s="10">
        <f t="shared" si="262"/>
        <v>41953.8675</v>
      </c>
      <c r="T3387" s="11">
        <f t="shared" si="263"/>
        <v>41983.8675</v>
      </c>
      <c r="U3387">
        <f t="shared" si="264"/>
        <v>30</v>
      </c>
      <c r="W3387" s="20">
        <v>15</v>
      </c>
      <c r="X3387" s="18">
        <v>2000</v>
      </c>
      <c r="Y3387" s="5">
        <v>1</v>
      </c>
    </row>
    <row r="3388" spans="1:25" ht="42.75" x14ac:dyDescent="0.4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20">
        <v>41</v>
      </c>
      <c r="M3388" t="b">
        <v>1</v>
      </c>
      <c r="N3388" t="s">
        <v>8271</v>
      </c>
      <c r="O3388" s="5">
        <f t="shared" si="260"/>
        <v>1.05</v>
      </c>
      <c r="P3388" s="18">
        <f t="shared" si="261"/>
        <v>51.219512195121951</v>
      </c>
      <c r="Q3388" t="s">
        <v>8318</v>
      </c>
      <c r="R3388" t="s">
        <v>8319</v>
      </c>
      <c r="S3388" s="10">
        <f t="shared" si="262"/>
        <v>41946.644745370373</v>
      </c>
      <c r="T3388" s="11">
        <f t="shared" si="263"/>
        <v>41976.644745370373</v>
      </c>
      <c r="U3388">
        <f t="shared" si="264"/>
        <v>30</v>
      </c>
      <c r="W3388" s="20">
        <v>41</v>
      </c>
      <c r="X3388" s="18">
        <v>2100</v>
      </c>
      <c r="Y3388" s="5">
        <v>1.05</v>
      </c>
    </row>
    <row r="3389" spans="1:25" ht="42.75" x14ac:dyDescent="0.4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20">
        <v>35</v>
      </c>
      <c r="M3389" t="b">
        <v>1</v>
      </c>
      <c r="N3389" t="s">
        <v>8271</v>
      </c>
      <c r="O3389" s="5">
        <f t="shared" si="260"/>
        <v>1.1686666666666667</v>
      </c>
      <c r="P3389" s="18">
        <f t="shared" si="261"/>
        <v>100.17142857142858</v>
      </c>
      <c r="Q3389" t="s">
        <v>8318</v>
      </c>
      <c r="R3389" t="s">
        <v>8319</v>
      </c>
      <c r="S3389" s="10">
        <f t="shared" si="262"/>
        <v>41947.762592592589</v>
      </c>
      <c r="T3389" s="11">
        <f t="shared" si="263"/>
        <v>41987.762592592597</v>
      </c>
      <c r="U3389">
        <f t="shared" si="264"/>
        <v>40</v>
      </c>
      <c r="W3389" s="20">
        <v>35</v>
      </c>
      <c r="X3389" s="18">
        <v>3506</v>
      </c>
      <c r="Y3389" s="5">
        <v>1.1686666666666667</v>
      </c>
    </row>
    <row r="3390" spans="1:25" ht="42.75" x14ac:dyDescent="0.4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20">
        <v>45</v>
      </c>
      <c r="M3390" t="b">
        <v>1</v>
      </c>
      <c r="N3390" t="s">
        <v>8271</v>
      </c>
      <c r="O3390" s="5">
        <f t="shared" si="260"/>
        <v>1.038</v>
      </c>
      <c r="P3390" s="18">
        <f t="shared" si="261"/>
        <v>34.6</v>
      </c>
      <c r="Q3390" t="s">
        <v>8318</v>
      </c>
      <c r="R3390" t="s">
        <v>8319</v>
      </c>
      <c r="S3390" s="10">
        <f t="shared" si="262"/>
        <v>42143.461122685185</v>
      </c>
      <c r="T3390" s="11">
        <f t="shared" si="263"/>
        <v>42173.461122685185</v>
      </c>
      <c r="U3390">
        <f t="shared" si="264"/>
        <v>30</v>
      </c>
      <c r="W3390" s="20">
        <v>45</v>
      </c>
      <c r="X3390" s="18">
        <v>1557</v>
      </c>
      <c r="Y3390" s="5">
        <v>1.038</v>
      </c>
    </row>
    <row r="3391" spans="1:25" ht="42.75" x14ac:dyDescent="0.4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20">
        <v>62</v>
      </c>
      <c r="M3391" t="b">
        <v>1</v>
      </c>
      <c r="N3391" t="s">
        <v>8271</v>
      </c>
      <c r="O3391" s="5">
        <f t="shared" si="260"/>
        <v>1.145</v>
      </c>
      <c r="P3391" s="18">
        <f t="shared" si="261"/>
        <v>184.67741935483872</v>
      </c>
      <c r="Q3391" t="s">
        <v>8318</v>
      </c>
      <c r="R3391" t="s">
        <v>8319</v>
      </c>
      <c r="S3391" s="10">
        <f t="shared" si="262"/>
        <v>42494.563449074078</v>
      </c>
      <c r="T3391" s="11">
        <f t="shared" si="263"/>
        <v>42524.563449074078</v>
      </c>
      <c r="U3391">
        <f t="shared" si="264"/>
        <v>30</v>
      </c>
      <c r="W3391" s="20">
        <v>62</v>
      </c>
      <c r="X3391" s="18">
        <v>11450</v>
      </c>
      <c r="Y3391" s="5">
        <v>1.145</v>
      </c>
    </row>
    <row r="3392" spans="1:25" ht="42.75" x14ac:dyDescent="0.4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20">
        <v>22</v>
      </c>
      <c r="M3392" t="b">
        <v>1</v>
      </c>
      <c r="N3392" t="s">
        <v>8271</v>
      </c>
      <c r="O3392" s="5">
        <f t="shared" si="260"/>
        <v>1.024</v>
      </c>
      <c r="P3392" s="18">
        <f t="shared" si="261"/>
        <v>69.818181818181813</v>
      </c>
      <c r="Q3392" t="s">
        <v>8318</v>
      </c>
      <c r="R3392" t="s">
        <v>8319</v>
      </c>
      <c r="S3392" s="10">
        <f t="shared" si="262"/>
        <v>41815.774826388886</v>
      </c>
      <c r="T3392" s="11">
        <f t="shared" si="263"/>
        <v>41830.774826388886</v>
      </c>
      <c r="U3392">
        <f t="shared" si="264"/>
        <v>15</v>
      </c>
      <c r="W3392" s="20">
        <v>22</v>
      </c>
      <c r="X3392" s="18">
        <v>1536</v>
      </c>
      <c r="Y3392" s="5">
        <v>1.024</v>
      </c>
    </row>
    <row r="3393" spans="1:25" ht="42.75" x14ac:dyDescent="0.4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20">
        <v>18</v>
      </c>
      <c r="M3393" t="b">
        <v>1</v>
      </c>
      <c r="N3393" t="s">
        <v>8271</v>
      </c>
      <c r="O3393" s="5">
        <f t="shared" si="260"/>
        <v>2.23</v>
      </c>
      <c r="P3393" s="18">
        <f t="shared" si="261"/>
        <v>61.944444444444443</v>
      </c>
      <c r="Q3393" t="s">
        <v>8318</v>
      </c>
      <c r="R3393" t="s">
        <v>8319</v>
      </c>
      <c r="S3393" s="10">
        <f t="shared" si="262"/>
        <v>41830.545694444445</v>
      </c>
      <c r="T3393" s="11">
        <f t="shared" si="263"/>
        <v>41859.936111111114</v>
      </c>
      <c r="U3393">
        <f t="shared" si="264"/>
        <v>29</v>
      </c>
      <c r="W3393" s="20">
        <v>18</v>
      </c>
      <c r="X3393" s="18">
        <v>1115</v>
      </c>
      <c r="Y3393" s="5">
        <v>2.23</v>
      </c>
    </row>
    <row r="3394" spans="1:25" ht="42.75" x14ac:dyDescent="0.4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20">
        <v>12</v>
      </c>
      <c r="M3394" t="b">
        <v>1</v>
      </c>
      <c r="N3394" t="s">
        <v>8271</v>
      </c>
      <c r="O3394" s="5">
        <f t="shared" si="260"/>
        <v>1</v>
      </c>
      <c r="P3394" s="18">
        <f t="shared" si="261"/>
        <v>41.666666666666664</v>
      </c>
      <c r="Q3394" t="s">
        <v>8318</v>
      </c>
      <c r="R3394" t="s">
        <v>8319</v>
      </c>
      <c r="S3394" s="10">
        <f t="shared" si="262"/>
        <v>42446.845543981486</v>
      </c>
      <c r="T3394" s="11">
        <f t="shared" si="263"/>
        <v>42496.845543981486</v>
      </c>
      <c r="U3394">
        <f t="shared" si="264"/>
        <v>50</v>
      </c>
      <c r="W3394" s="20">
        <v>12</v>
      </c>
      <c r="X3394" s="18">
        <v>500</v>
      </c>
      <c r="Y3394" s="5">
        <v>1</v>
      </c>
    </row>
    <row r="3395" spans="1:25" ht="42.75" x14ac:dyDescent="0.4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20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18">
        <f t="shared" ref="P3395:P3458" si="266">E3395/L3395</f>
        <v>36.06818181818182</v>
      </c>
      <c r="Q3395" t="s">
        <v>8318</v>
      </c>
      <c r="R3395" t="s">
        <v>8319</v>
      </c>
      <c r="S3395" s="10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_xlfn.DAYS(T3395,S3395)</f>
        <v>26</v>
      </c>
      <c r="W3395" s="20">
        <v>44</v>
      </c>
      <c r="X3395" s="18">
        <v>1587</v>
      </c>
      <c r="Y3395" s="5">
        <v>1.0580000000000001</v>
      </c>
    </row>
    <row r="3396" spans="1:25" ht="42.75" x14ac:dyDescent="0.4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20">
        <v>27</v>
      </c>
      <c r="M3396" t="b">
        <v>1</v>
      </c>
      <c r="N3396" t="s">
        <v>8271</v>
      </c>
      <c r="O3396" s="5">
        <f t="shared" si="265"/>
        <v>1.4236363636363636</v>
      </c>
      <c r="P3396" s="18">
        <f t="shared" si="266"/>
        <v>29</v>
      </c>
      <c r="Q3396" t="s">
        <v>8318</v>
      </c>
      <c r="R3396" t="s">
        <v>8319</v>
      </c>
      <c r="S3396" s="10">
        <f t="shared" si="267"/>
        <v>41817.59542824074</v>
      </c>
      <c r="T3396" s="11">
        <f t="shared" si="268"/>
        <v>41847.59542824074</v>
      </c>
      <c r="U3396">
        <f t="shared" si="269"/>
        <v>30</v>
      </c>
      <c r="W3396" s="20">
        <v>27</v>
      </c>
      <c r="X3396" s="18">
        <v>783</v>
      </c>
      <c r="Y3396" s="5">
        <v>1.4236363636363636</v>
      </c>
    </row>
    <row r="3397" spans="1:25" ht="28.5" x14ac:dyDescent="0.4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20">
        <v>38</v>
      </c>
      <c r="M3397" t="b">
        <v>1</v>
      </c>
      <c r="N3397" t="s">
        <v>8271</v>
      </c>
      <c r="O3397" s="5">
        <f t="shared" si="265"/>
        <v>1.84</v>
      </c>
      <c r="P3397" s="18">
        <f t="shared" si="266"/>
        <v>24.210526315789473</v>
      </c>
      <c r="Q3397" t="s">
        <v>8318</v>
      </c>
      <c r="R3397" t="s">
        <v>8319</v>
      </c>
      <c r="S3397" s="10">
        <f t="shared" si="267"/>
        <v>42140.712314814817</v>
      </c>
      <c r="T3397" s="11">
        <f t="shared" si="268"/>
        <v>42154.756944444445</v>
      </c>
      <c r="U3397">
        <f t="shared" si="269"/>
        <v>14</v>
      </c>
      <c r="W3397" s="20">
        <v>38</v>
      </c>
      <c r="X3397" s="18">
        <v>920</v>
      </c>
      <c r="Y3397" s="5">
        <v>1.84</v>
      </c>
    </row>
    <row r="3398" spans="1:25" ht="42.75" x14ac:dyDescent="0.4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20">
        <v>28</v>
      </c>
      <c r="M3398" t="b">
        <v>1</v>
      </c>
      <c r="N3398" t="s">
        <v>8271</v>
      </c>
      <c r="O3398" s="5">
        <f t="shared" si="265"/>
        <v>1.0433333333333332</v>
      </c>
      <c r="P3398" s="18">
        <f t="shared" si="266"/>
        <v>55.892857142857146</v>
      </c>
      <c r="Q3398" t="s">
        <v>8318</v>
      </c>
      <c r="R3398" t="s">
        <v>8319</v>
      </c>
      <c r="S3398" s="10">
        <f t="shared" si="267"/>
        <v>41764.44663194444</v>
      </c>
      <c r="T3398" s="11">
        <f t="shared" si="268"/>
        <v>41791.165972222225</v>
      </c>
      <c r="U3398">
        <f t="shared" si="269"/>
        <v>27</v>
      </c>
      <c r="W3398" s="20">
        <v>28</v>
      </c>
      <c r="X3398" s="18">
        <v>1565</v>
      </c>
      <c r="Y3398" s="5">
        <v>1.0433333333333332</v>
      </c>
    </row>
    <row r="3399" spans="1:25" ht="28.5" x14ac:dyDescent="0.4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20">
        <v>24</v>
      </c>
      <c r="M3399" t="b">
        <v>1</v>
      </c>
      <c r="N3399" t="s">
        <v>8271</v>
      </c>
      <c r="O3399" s="5">
        <f t="shared" si="265"/>
        <v>1.1200000000000001</v>
      </c>
      <c r="P3399" s="18">
        <f t="shared" si="266"/>
        <v>11.666666666666666</v>
      </c>
      <c r="Q3399" t="s">
        <v>8318</v>
      </c>
      <c r="R3399" t="s">
        <v>8319</v>
      </c>
      <c r="S3399" s="10">
        <f t="shared" si="267"/>
        <v>42378.478344907402</v>
      </c>
      <c r="T3399" s="11">
        <f t="shared" si="268"/>
        <v>42418.916666666672</v>
      </c>
      <c r="U3399">
        <f t="shared" si="269"/>
        <v>40</v>
      </c>
      <c r="W3399" s="20">
        <v>24</v>
      </c>
      <c r="X3399" s="18">
        <v>280</v>
      </c>
      <c r="Y3399" s="5">
        <v>1.1200000000000001</v>
      </c>
    </row>
    <row r="3400" spans="1:25" ht="42.75" x14ac:dyDescent="0.4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20">
        <v>65</v>
      </c>
      <c r="M3400" t="b">
        <v>1</v>
      </c>
      <c r="N3400" t="s">
        <v>8271</v>
      </c>
      <c r="O3400" s="5">
        <f t="shared" si="265"/>
        <v>1.1107499999999999</v>
      </c>
      <c r="P3400" s="18">
        <f t="shared" si="266"/>
        <v>68.353846153846149</v>
      </c>
      <c r="Q3400" t="s">
        <v>8318</v>
      </c>
      <c r="R3400" t="s">
        <v>8319</v>
      </c>
      <c r="S3400" s="10">
        <f t="shared" si="267"/>
        <v>41941.75203703704</v>
      </c>
      <c r="T3400" s="11">
        <f t="shared" si="268"/>
        <v>41964.708333333328</v>
      </c>
      <c r="U3400">
        <f t="shared" si="269"/>
        <v>23</v>
      </c>
      <c r="W3400" s="20">
        <v>65</v>
      </c>
      <c r="X3400" s="18">
        <v>4443</v>
      </c>
      <c r="Y3400" s="5">
        <v>1.1107499999999999</v>
      </c>
    </row>
    <row r="3401" spans="1:25" ht="42.75" x14ac:dyDescent="0.4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20">
        <v>46</v>
      </c>
      <c r="M3401" t="b">
        <v>1</v>
      </c>
      <c r="N3401" t="s">
        <v>8271</v>
      </c>
      <c r="O3401" s="5">
        <f t="shared" si="265"/>
        <v>1.0375000000000001</v>
      </c>
      <c r="P3401" s="18">
        <f t="shared" si="266"/>
        <v>27.065217391304348</v>
      </c>
      <c r="Q3401" t="s">
        <v>8318</v>
      </c>
      <c r="R3401" t="s">
        <v>8319</v>
      </c>
      <c r="S3401" s="10">
        <f t="shared" si="267"/>
        <v>42026.920428240745</v>
      </c>
      <c r="T3401" s="11">
        <f t="shared" si="268"/>
        <v>42056.920428240745</v>
      </c>
      <c r="U3401">
        <f t="shared" si="269"/>
        <v>30</v>
      </c>
      <c r="W3401" s="20">
        <v>46</v>
      </c>
      <c r="X3401" s="18">
        <v>1245</v>
      </c>
      <c r="Y3401" s="5">
        <v>1.0375000000000001</v>
      </c>
    </row>
    <row r="3402" spans="1:25" ht="42.75" x14ac:dyDescent="0.4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20">
        <v>85</v>
      </c>
      <c r="M3402" t="b">
        <v>1</v>
      </c>
      <c r="N3402" t="s">
        <v>8271</v>
      </c>
      <c r="O3402" s="5">
        <f t="shared" si="265"/>
        <v>1.0041</v>
      </c>
      <c r="P3402" s="18">
        <f t="shared" si="266"/>
        <v>118.12941176470588</v>
      </c>
      <c r="Q3402" t="s">
        <v>8318</v>
      </c>
      <c r="R3402" t="s">
        <v>8319</v>
      </c>
      <c r="S3402" s="10">
        <f t="shared" si="267"/>
        <v>41834.953865740739</v>
      </c>
      <c r="T3402" s="11">
        <f t="shared" si="268"/>
        <v>41879.953865740739</v>
      </c>
      <c r="U3402">
        <f t="shared" si="269"/>
        <v>45</v>
      </c>
      <c r="W3402" s="20">
        <v>85</v>
      </c>
      <c r="X3402" s="18">
        <v>10041</v>
      </c>
      <c r="Y3402" s="5">
        <v>1.0041</v>
      </c>
    </row>
    <row r="3403" spans="1:25" ht="42.75" x14ac:dyDescent="0.4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20">
        <v>66</v>
      </c>
      <c r="M3403" t="b">
        <v>1</v>
      </c>
      <c r="N3403" t="s">
        <v>8271</v>
      </c>
      <c r="O3403" s="5">
        <f t="shared" si="265"/>
        <v>1.0186206896551724</v>
      </c>
      <c r="P3403" s="18">
        <f t="shared" si="266"/>
        <v>44.757575757575758</v>
      </c>
      <c r="Q3403" t="s">
        <v>8318</v>
      </c>
      <c r="R3403" t="s">
        <v>8319</v>
      </c>
      <c r="S3403" s="10">
        <f t="shared" si="267"/>
        <v>42193.723912037036</v>
      </c>
      <c r="T3403" s="11">
        <f t="shared" si="268"/>
        <v>42223.723912037036</v>
      </c>
      <c r="U3403">
        <f t="shared" si="269"/>
        <v>30</v>
      </c>
      <c r="W3403" s="20">
        <v>66</v>
      </c>
      <c r="X3403" s="18">
        <v>2954</v>
      </c>
      <c r="Y3403" s="5">
        <v>1.0186206896551724</v>
      </c>
    </row>
    <row r="3404" spans="1:25" ht="42.75" x14ac:dyDescent="0.4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20">
        <v>165</v>
      </c>
      <c r="M3404" t="b">
        <v>1</v>
      </c>
      <c r="N3404" t="s">
        <v>8271</v>
      </c>
      <c r="O3404" s="5">
        <f t="shared" si="265"/>
        <v>1.0976666666666666</v>
      </c>
      <c r="P3404" s="18">
        <f t="shared" si="266"/>
        <v>99.787878787878782</v>
      </c>
      <c r="Q3404" t="s">
        <v>8318</v>
      </c>
      <c r="R3404" t="s">
        <v>8319</v>
      </c>
      <c r="S3404" s="10">
        <f t="shared" si="267"/>
        <v>42290.61855324074</v>
      </c>
      <c r="T3404" s="11">
        <f t="shared" si="268"/>
        <v>42320.104861111111</v>
      </c>
      <c r="U3404">
        <f t="shared" si="269"/>
        <v>30</v>
      </c>
      <c r="W3404" s="20">
        <v>165</v>
      </c>
      <c r="X3404" s="18">
        <v>16465</v>
      </c>
      <c r="Y3404" s="5">
        <v>1.0976666666666666</v>
      </c>
    </row>
    <row r="3405" spans="1:25" ht="42.75" x14ac:dyDescent="0.4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20">
        <v>17</v>
      </c>
      <c r="M3405" t="b">
        <v>1</v>
      </c>
      <c r="N3405" t="s">
        <v>8271</v>
      </c>
      <c r="O3405" s="5">
        <f t="shared" si="265"/>
        <v>1</v>
      </c>
      <c r="P3405" s="18">
        <f t="shared" si="266"/>
        <v>117.64705882352941</v>
      </c>
      <c r="Q3405" t="s">
        <v>8318</v>
      </c>
      <c r="R3405" t="s">
        <v>8319</v>
      </c>
      <c r="S3405" s="10">
        <f t="shared" si="267"/>
        <v>42150.462083333332</v>
      </c>
      <c r="T3405" s="11">
        <f t="shared" si="268"/>
        <v>42180.462083333332</v>
      </c>
      <c r="U3405">
        <f t="shared" si="269"/>
        <v>30</v>
      </c>
      <c r="W3405" s="20">
        <v>17</v>
      </c>
      <c r="X3405" s="18">
        <v>2000</v>
      </c>
      <c r="Y3405" s="5">
        <v>1</v>
      </c>
    </row>
    <row r="3406" spans="1:25" ht="42.75" x14ac:dyDescent="0.4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20">
        <v>3</v>
      </c>
      <c r="M3406" t="b">
        <v>1</v>
      </c>
      <c r="N3406" t="s">
        <v>8271</v>
      </c>
      <c r="O3406" s="5">
        <f t="shared" si="265"/>
        <v>1.22</v>
      </c>
      <c r="P3406" s="18">
        <f t="shared" si="266"/>
        <v>203.33333333333334</v>
      </c>
      <c r="Q3406" t="s">
        <v>8318</v>
      </c>
      <c r="R3406" t="s">
        <v>8319</v>
      </c>
      <c r="S3406" s="10">
        <f t="shared" si="267"/>
        <v>42152.503495370373</v>
      </c>
      <c r="T3406" s="11">
        <f t="shared" si="268"/>
        <v>42172.503495370373</v>
      </c>
      <c r="U3406">
        <f t="shared" si="269"/>
        <v>20</v>
      </c>
      <c r="W3406" s="20">
        <v>3</v>
      </c>
      <c r="X3406" s="18">
        <v>610</v>
      </c>
      <c r="Y3406" s="5">
        <v>1.22</v>
      </c>
    </row>
    <row r="3407" spans="1:25" ht="42.75" x14ac:dyDescent="0.4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20">
        <v>17</v>
      </c>
      <c r="M3407" t="b">
        <v>1</v>
      </c>
      <c r="N3407" t="s">
        <v>8271</v>
      </c>
      <c r="O3407" s="5">
        <f t="shared" si="265"/>
        <v>1.3757142857142857</v>
      </c>
      <c r="P3407" s="18">
        <f t="shared" si="266"/>
        <v>28.323529411764707</v>
      </c>
      <c r="Q3407" t="s">
        <v>8318</v>
      </c>
      <c r="R3407" t="s">
        <v>8319</v>
      </c>
      <c r="S3407" s="10">
        <f t="shared" si="267"/>
        <v>42410.017199074078</v>
      </c>
      <c r="T3407" s="11">
        <f t="shared" si="268"/>
        <v>42430.999305555553</v>
      </c>
      <c r="U3407">
        <f t="shared" si="269"/>
        <v>20</v>
      </c>
      <c r="W3407" s="20">
        <v>17</v>
      </c>
      <c r="X3407" s="18">
        <v>481.5</v>
      </c>
      <c r="Y3407" s="5">
        <v>1.3757142857142857</v>
      </c>
    </row>
    <row r="3408" spans="1:25" ht="28.5" x14ac:dyDescent="0.4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20">
        <v>91</v>
      </c>
      <c r="M3408" t="b">
        <v>1</v>
      </c>
      <c r="N3408" t="s">
        <v>8271</v>
      </c>
      <c r="O3408" s="5">
        <f t="shared" si="265"/>
        <v>1.0031000000000001</v>
      </c>
      <c r="P3408" s="18">
        <f t="shared" si="266"/>
        <v>110.23076923076923</v>
      </c>
      <c r="Q3408" t="s">
        <v>8318</v>
      </c>
      <c r="R3408" t="s">
        <v>8319</v>
      </c>
      <c r="S3408" s="10">
        <f t="shared" si="267"/>
        <v>41791.492777777778</v>
      </c>
      <c r="T3408" s="11">
        <f t="shared" si="268"/>
        <v>41836.492777777778</v>
      </c>
      <c r="U3408">
        <f t="shared" si="269"/>
        <v>45</v>
      </c>
      <c r="W3408" s="20">
        <v>91</v>
      </c>
      <c r="X3408" s="18">
        <v>10031</v>
      </c>
      <c r="Y3408" s="5">
        <v>1.0031000000000001</v>
      </c>
    </row>
    <row r="3409" spans="1:25" ht="57" x14ac:dyDescent="0.4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20">
        <v>67</v>
      </c>
      <c r="M3409" t="b">
        <v>1</v>
      </c>
      <c r="N3409" t="s">
        <v>8271</v>
      </c>
      <c r="O3409" s="5">
        <f t="shared" si="265"/>
        <v>1.071</v>
      </c>
      <c r="P3409" s="18">
        <f t="shared" si="266"/>
        <v>31.970149253731343</v>
      </c>
      <c r="Q3409" t="s">
        <v>8318</v>
      </c>
      <c r="R3409" t="s">
        <v>8319</v>
      </c>
      <c r="S3409" s="10">
        <f t="shared" si="267"/>
        <v>41796.422326388885</v>
      </c>
      <c r="T3409" s="11">
        <f t="shared" si="268"/>
        <v>41826.422326388885</v>
      </c>
      <c r="U3409">
        <f t="shared" si="269"/>
        <v>30</v>
      </c>
      <c r="W3409" s="20">
        <v>67</v>
      </c>
      <c r="X3409" s="18">
        <v>2142</v>
      </c>
      <c r="Y3409" s="5">
        <v>1.071</v>
      </c>
    </row>
    <row r="3410" spans="1:25" ht="42.75" x14ac:dyDescent="0.4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20">
        <v>18</v>
      </c>
      <c r="M3410" t="b">
        <v>1</v>
      </c>
      <c r="N3410" t="s">
        <v>8271</v>
      </c>
      <c r="O3410" s="5">
        <f t="shared" si="265"/>
        <v>2.11</v>
      </c>
      <c r="P3410" s="18">
        <f t="shared" si="266"/>
        <v>58.611111111111114</v>
      </c>
      <c r="Q3410" t="s">
        <v>8318</v>
      </c>
      <c r="R3410" t="s">
        <v>8319</v>
      </c>
      <c r="S3410" s="10">
        <f t="shared" si="267"/>
        <v>41808.991944444446</v>
      </c>
      <c r="T3410" s="11">
        <f t="shared" si="268"/>
        <v>41838.991944444446</v>
      </c>
      <c r="U3410">
        <f t="shared" si="269"/>
        <v>30</v>
      </c>
      <c r="W3410" s="20">
        <v>18</v>
      </c>
      <c r="X3410" s="18">
        <v>1055</v>
      </c>
      <c r="Y3410" s="5">
        <v>2.11</v>
      </c>
    </row>
    <row r="3411" spans="1:25" ht="42.75" x14ac:dyDescent="0.4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20">
        <v>21</v>
      </c>
      <c r="M3411" t="b">
        <v>1</v>
      </c>
      <c r="N3411" t="s">
        <v>8271</v>
      </c>
      <c r="O3411" s="5">
        <f t="shared" si="265"/>
        <v>1.236</v>
      </c>
      <c r="P3411" s="18">
        <f t="shared" si="266"/>
        <v>29.428571428571427</v>
      </c>
      <c r="Q3411" t="s">
        <v>8318</v>
      </c>
      <c r="R3411" t="s">
        <v>8319</v>
      </c>
      <c r="S3411" s="10">
        <f t="shared" si="267"/>
        <v>42544.814328703709</v>
      </c>
      <c r="T3411" s="11">
        <f t="shared" si="268"/>
        <v>42582.873611111107</v>
      </c>
      <c r="U3411">
        <f t="shared" si="269"/>
        <v>38</v>
      </c>
      <c r="W3411" s="20">
        <v>21</v>
      </c>
      <c r="X3411" s="18">
        <v>618</v>
      </c>
      <c r="Y3411" s="5">
        <v>1.236</v>
      </c>
    </row>
    <row r="3412" spans="1:25" ht="42.75" x14ac:dyDescent="0.4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20">
        <v>40</v>
      </c>
      <c r="M3412" t="b">
        <v>1</v>
      </c>
      <c r="N3412" t="s">
        <v>8271</v>
      </c>
      <c r="O3412" s="5">
        <f t="shared" si="265"/>
        <v>1.085</v>
      </c>
      <c r="P3412" s="18">
        <f t="shared" si="266"/>
        <v>81.375</v>
      </c>
      <c r="Q3412" t="s">
        <v>8318</v>
      </c>
      <c r="R3412" t="s">
        <v>8319</v>
      </c>
      <c r="S3412" s="10">
        <f t="shared" si="267"/>
        <v>42500.041550925926</v>
      </c>
      <c r="T3412" s="11">
        <f t="shared" si="268"/>
        <v>42527.291666666672</v>
      </c>
      <c r="U3412">
        <f t="shared" si="269"/>
        <v>27</v>
      </c>
      <c r="W3412" s="20">
        <v>40</v>
      </c>
      <c r="X3412" s="18">
        <v>3255</v>
      </c>
      <c r="Y3412" s="5">
        <v>1.085</v>
      </c>
    </row>
    <row r="3413" spans="1:25" ht="42.75" x14ac:dyDescent="0.4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20">
        <v>78</v>
      </c>
      <c r="M3413" t="b">
        <v>1</v>
      </c>
      <c r="N3413" t="s">
        <v>8271</v>
      </c>
      <c r="O3413" s="5">
        <f t="shared" si="265"/>
        <v>1.0356666666666667</v>
      </c>
      <c r="P3413" s="18">
        <f t="shared" si="266"/>
        <v>199.16666666666666</v>
      </c>
      <c r="Q3413" t="s">
        <v>8318</v>
      </c>
      <c r="R3413" t="s">
        <v>8319</v>
      </c>
      <c r="S3413" s="10">
        <f t="shared" si="267"/>
        <v>42265.022824074069</v>
      </c>
      <c r="T3413" s="11">
        <f t="shared" si="268"/>
        <v>42285.022824074069</v>
      </c>
      <c r="U3413">
        <f t="shared" si="269"/>
        <v>20</v>
      </c>
      <c r="W3413" s="20">
        <v>78</v>
      </c>
      <c r="X3413" s="18">
        <v>15535</v>
      </c>
      <c r="Y3413" s="5">
        <v>1.0356666666666667</v>
      </c>
    </row>
    <row r="3414" spans="1:25" ht="42.75" x14ac:dyDescent="0.4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20">
        <v>26</v>
      </c>
      <c r="M3414" t="b">
        <v>1</v>
      </c>
      <c r="N3414" t="s">
        <v>8271</v>
      </c>
      <c r="O3414" s="5">
        <f t="shared" si="265"/>
        <v>1</v>
      </c>
      <c r="P3414" s="18">
        <f t="shared" si="266"/>
        <v>115.38461538461539</v>
      </c>
      <c r="Q3414" t="s">
        <v>8318</v>
      </c>
      <c r="R3414" t="s">
        <v>8319</v>
      </c>
      <c r="S3414" s="10">
        <f t="shared" si="267"/>
        <v>41879.959050925929</v>
      </c>
      <c r="T3414" s="11">
        <f t="shared" si="268"/>
        <v>41909.959050925929</v>
      </c>
      <c r="U3414">
        <f t="shared" si="269"/>
        <v>30</v>
      </c>
      <c r="W3414" s="20">
        <v>26</v>
      </c>
      <c r="X3414" s="18">
        <v>3000</v>
      </c>
      <c r="Y3414" s="5">
        <v>1</v>
      </c>
    </row>
    <row r="3415" spans="1:25" ht="42.75" x14ac:dyDescent="0.4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20">
        <v>14</v>
      </c>
      <c r="M3415" t="b">
        <v>1</v>
      </c>
      <c r="N3415" t="s">
        <v>8271</v>
      </c>
      <c r="O3415" s="5">
        <f t="shared" si="265"/>
        <v>1.3</v>
      </c>
      <c r="P3415" s="18">
        <f t="shared" si="266"/>
        <v>46.428571428571431</v>
      </c>
      <c r="Q3415" t="s">
        <v>8318</v>
      </c>
      <c r="R3415" t="s">
        <v>8319</v>
      </c>
      <c r="S3415" s="10">
        <f t="shared" si="267"/>
        <v>42053.733078703706</v>
      </c>
      <c r="T3415" s="11">
        <f t="shared" si="268"/>
        <v>42063.207638888889</v>
      </c>
      <c r="U3415">
        <f t="shared" si="269"/>
        <v>10</v>
      </c>
      <c r="W3415" s="20">
        <v>14</v>
      </c>
      <c r="X3415" s="18">
        <v>650</v>
      </c>
      <c r="Y3415" s="5">
        <v>1.3</v>
      </c>
    </row>
    <row r="3416" spans="1:25" ht="42.75" x14ac:dyDescent="0.4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20">
        <v>44</v>
      </c>
      <c r="M3416" t="b">
        <v>1</v>
      </c>
      <c r="N3416" t="s">
        <v>8271</v>
      </c>
      <c r="O3416" s="5">
        <f t="shared" si="265"/>
        <v>1.0349999999999999</v>
      </c>
      <c r="P3416" s="18">
        <f t="shared" si="266"/>
        <v>70.568181818181813</v>
      </c>
      <c r="Q3416" t="s">
        <v>8318</v>
      </c>
      <c r="R3416" t="s">
        <v>8319</v>
      </c>
      <c r="S3416" s="10">
        <f t="shared" si="267"/>
        <v>42675.832465277781</v>
      </c>
      <c r="T3416" s="11">
        <f t="shared" si="268"/>
        <v>42705.332638888889</v>
      </c>
      <c r="U3416">
        <f t="shared" si="269"/>
        <v>30</v>
      </c>
      <c r="W3416" s="20">
        <v>44</v>
      </c>
      <c r="X3416" s="18">
        <v>3105</v>
      </c>
      <c r="Y3416" s="5">
        <v>1.0349999999999999</v>
      </c>
    </row>
    <row r="3417" spans="1:25" ht="42.75" x14ac:dyDescent="0.4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20">
        <v>9</v>
      </c>
      <c r="M3417" t="b">
        <v>1</v>
      </c>
      <c r="N3417" t="s">
        <v>8271</v>
      </c>
      <c r="O3417" s="5">
        <f t="shared" si="265"/>
        <v>1</v>
      </c>
      <c r="P3417" s="18">
        <f t="shared" si="266"/>
        <v>22.222222222222221</v>
      </c>
      <c r="Q3417" t="s">
        <v>8318</v>
      </c>
      <c r="R3417" t="s">
        <v>8319</v>
      </c>
      <c r="S3417" s="10">
        <f t="shared" si="267"/>
        <v>42467.144166666665</v>
      </c>
      <c r="T3417" s="11">
        <f t="shared" si="268"/>
        <v>42477.979166666672</v>
      </c>
      <c r="U3417">
        <f t="shared" si="269"/>
        <v>10</v>
      </c>
      <c r="W3417" s="20">
        <v>9</v>
      </c>
      <c r="X3417" s="18">
        <v>200</v>
      </c>
      <c r="Y3417" s="5">
        <v>1</v>
      </c>
    </row>
    <row r="3418" spans="1:25" ht="57" x14ac:dyDescent="0.4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20">
        <v>30</v>
      </c>
      <c r="M3418" t="b">
        <v>1</v>
      </c>
      <c r="N3418" t="s">
        <v>8271</v>
      </c>
      <c r="O3418" s="5">
        <f t="shared" si="265"/>
        <v>1.196</v>
      </c>
      <c r="P3418" s="18">
        <f t="shared" si="266"/>
        <v>159.46666666666667</v>
      </c>
      <c r="Q3418" t="s">
        <v>8318</v>
      </c>
      <c r="R3418" t="s">
        <v>8319</v>
      </c>
      <c r="S3418" s="10">
        <f t="shared" si="267"/>
        <v>42089.412557870368</v>
      </c>
      <c r="T3418" s="11">
        <f t="shared" si="268"/>
        <v>42117.770833333328</v>
      </c>
      <c r="U3418">
        <f t="shared" si="269"/>
        <v>28</v>
      </c>
      <c r="W3418" s="20">
        <v>30</v>
      </c>
      <c r="X3418" s="18">
        <v>4784</v>
      </c>
      <c r="Y3418" s="5">
        <v>1.196</v>
      </c>
    </row>
    <row r="3419" spans="1:25" ht="42.75" x14ac:dyDescent="0.4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20">
        <v>45</v>
      </c>
      <c r="M3419" t="b">
        <v>1</v>
      </c>
      <c r="N3419" t="s">
        <v>8271</v>
      </c>
      <c r="O3419" s="5">
        <f t="shared" si="265"/>
        <v>1.0000058823529412</v>
      </c>
      <c r="P3419" s="18">
        <f t="shared" si="266"/>
        <v>37.777999999999999</v>
      </c>
      <c r="Q3419" t="s">
        <v>8318</v>
      </c>
      <c r="R3419" t="s">
        <v>8319</v>
      </c>
      <c r="S3419" s="10">
        <f t="shared" si="267"/>
        <v>41894.91375</v>
      </c>
      <c r="T3419" s="11">
        <f t="shared" si="268"/>
        <v>41938.029861111114</v>
      </c>
      <c r="U3419">
        <f t="shared" si="269"/>
        <v>44</v>
      </c>
      <c r="W3419" s="20">
        <v>45</v>
      </c>
      <c r="X3419" s="18">
        <v>1700.01</v>
      </c>
      <c r="Y3419" s="5">
        <v>1.0000058823529412</v>
      </c>
    </row>
    <row r="3420" spans="1:25" ht="42.75" x14ac:dyDescent="0.4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20">
        <v>56</v>
      </c>
      <c r="M3420" t="b">
        <v>1</v>
      </c>
      <c r="N3420" t="s">
        <v>8271</v>
      </c>
      <c r="O3420" s="5">
        <f t="shared" si="265"/>
        <v>1.00875</v>
      </c>
      <c r="P3420" s="18">
        <f t="shared" si="266"/>
        <v>72.053571428571431</v>
      </c>
      <c r="Q3420" t="s">
        <v>8318</v>
      </c>
      <c r="R3420" t="s">
        <v>8319</v>
      </c>
      <c r="S3420" s="10">
        <f t="shared" si="267"/>
        <v>41752.83457175926</v>
      </c>
      <c r="T3420" s="11">
        <f t="shared" si="268"/>
        <v>41782.83457175926</v>
      </c>
      <c r="U3420">
        <f t="shared" si="269"/>
        <v>30</v>
      </c>
      <c r="W3420" s="20">
        <v>56</v>
      </c>
      <c r="X3420" s="18">
        <v>4035</v>
      </c>
      <c r="Y3420" s="5">
        <v>1.00875</v>
      </c>
    </row>
    <row r="3421" spans="1:25" ht="57" x14ac:dyDescent="0.4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20">
        <v>46</v>
      </c>
      <c r="M3421" t="b">
        <v>1</v>
      </c>
      <c r="N3421" t="s">
        <v>8271</v>
      </c>
      <c r="O3421" s="5">
        <f t="shared" si="265"/>
        <v>1.0654545454545454</v>
      </c>
      <c r="P3421" s="18">
        <f t="shared" si="266"/>
        <v>63.695652173913047</v>
      </c>
      <c r="Q3421" t="s">
        <v>8318</v>
      </c>
      <c r="R3421" t="s">
        <v>8319</v>
      </c>
      <c r="S3421" s="10">
        <f t="shared" si="267"/>
        <v>42448.821585648147</v>
      </c>
      <c r="T3421" s="11">
        <f t="shared" si="268"/>
        <v>42466.895833333328</v>
      </c>
      <c r="U3421">
        <f t="shared" si="269"/>
        <v>18</v>
      </c>
      <c r="W3421" s="20">
        <v>46</v>
      </c>
      <c r="X3421" s="18">
        <v>2930</v>
      </c>
      <c r="Y3421" s="5">
        <v>1.0654545454545454</v>
      </c>
    </row>
    <row r="3422" spans="1:25" ht="42.75" x14ac:dyDescent="0.4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20">
        <v>34</v>
      </c>
      <c r="M3422" t="b">
        <v>1</v>
      </c>
      <c r="N3422" t="s">
        <v>8271</v>
      </c>
      <c r="O3422" s="5">
        <f t="shared" si="265"/>
        <v>1.38</v>
      </c>
      <c r="P3422" s="18">
        <f t="shared" si="266"/>
        <v>28.411764705882351</v>
      </c>
      <c r="Q3422" t="s">
        <v>8318</v>
      </c>
      <c r="R3422" t="s">
        <v>8319</v>
      </c>
      <c r="S3422" s="10">
        <f t="shared" si="267"/>
        <v>42405.090300925927</v>
      </c>
      <c r="T3422" s="11">
        <f t="shared" si="268"/>
        <v>42414</v>
      </c>
      <c r="U3422">
        <f t="shared" si="269"/>
        <v>9</v>
      </c>
      <c r="W3422" s="20">
        <v>34</v>
      </c>
      <c r="X3422" s="18">
        <v>966</v>
      </c>
      <c r="Y3422" s="5">
        <v>1.38</v>
      </c>
    </row>
    <row r="3423" spans="1:25" ht="42.75" x14ac:dyDescent="0.4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20">
        <v>98</v>
      </c>
      <c r="M3423" t="b">
        <v>1</v>
      </c>
      <c r="N3423" t="s">
        <v>8271</v>
      </c>
      <c r="O3423" s="5">
        <f t="shared" si="265"/>
        <v>1.0115000000000001</v>
      </c>
      <c r="P3423" s="18">
        <f t="shared" si="266"/>
        <v>103.21428571428571</v>
      </c>
      <c r="Q3423" t="s">
        <v>8318</v>
      </c>
      <c r="R3423" t="s">
        <v>8319</v>
      </c>
      <c r="S3423" s="10">
        <f t="shared" si="267"/>
        <v>42037.791238425925</v>
      </c>
      <c r="T3423" s="11">
        <f t="shared" si="268"/>
        <v>42067.791238425925</v>
      </c>
      <c r="U3423">
        <f t="shared" si="269"/>
        <v>30</v>
      </c>
      <c r="W3423" s="20">
        <v>98</v>
      </c>
      <c r="X3423" s="18">
        <v>10115</v>
      </c>
      <c r="Y3423" s="5">
        <v>1.0115000000000001</v>
      </c>
    </row>
    <row r="3424" spans="1:25" ht="42.75" x14ac:dyDescent="0.4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20">
        <v>46</v>
      </c>
      <c r="M3424" t="b">
        <v>1</v>
      </c>
      <c r="N3424" t="s">
        <v>8271</v>
      </c>
      <c r="O3424" s="5">
        <f t="shared" si="265"/>
        <v>1.091</v>
      </c>
      <c r="P3424" s="18">
        <f t="shared" si="266"/>
        <v>71.152173913043484</v>
      </c>
      <c r="Q3424" t="s">
        <v>8318</v>
      </c>
      <c r="R3424" t="s">
        <v>8319</v>
      </c>
      <c r="S3424" s="10">
        <f t="shared" si="267"/>
        <v>42323.562222222223</v>
      </c>
      <c r="T3424" s="11">
        <f t="shared" si="268"/>
        <v>42352</v>
      </c>
      <c r="U3424">
        <f t="shared" si="269"/>
        <v>29</v>
      </c>
      <c r="W3424" s="20">
        <v>46</v>
      </c>
      <c r="X3424" s="18">
        <v>3273</v>
      </c>
      <c r="Y3424" s="5">
        <v>1.091</v>
      </c>
    </row>
    <row r="3425" spans="1:25" ht="42.75" x14ac:dyDescent="0.4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20">
        <v>10</v>
      </c>
      <c r="M3425" t="b">
        <v>1</v>
      </c>
      <c r="N3425" t="s">
        <v>8271</v>
      </c>
      <c r="O3425" s="5">
        <f t="shared" si="265"/>
        <v>1.4</v>
      </c>
      <c r="P3425" s="18">
        <f t="shared" si="266"/>
        <v>35</v>
      </c>
      <c r="Q3425" t="s">
        <v>8318</v>
      </c>
      <c r="R3425" t="s">
        <v>8319</v>
      </c>
      <c r="S3425" s="10">
        <f t="shared" si="267"/>
        <v>42088.911354166667</v>
      </c>
      <c r="T3425" s="11">
        <f t="shared" si="268"/>
        <v>42118.911354166667</v>
      </c>
      <c r="U3425">
        <f t="shared" si="269"/>
        <v>30</v>
      </c>
      <c r="W3425" s="20">
        <v>10</v>
      </c>
      <c r="X3425" s="18">
        <v>350</v>
      </c>
      <c r="Y3425" s="5">
        <v>1.4</v>
      </c>
    </row>
    <row r="3426" spans="1:25" ht="42.75" x14ac:dyDescent="0.4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20">
        <v>76</v>
      </c>
      <c r="M3426" t="b">
        <v>1</v>
      </c>
      <c r="N3426" t="s">
        <v>8271</v>
      </c>
      <c r="O3426" s="5">
        <f t="shared" si="265"/>
        <v>1.0358333333333334</v>
      </c>
      <c r="P3426" s="18">
        <f t="shared" si="266"/>
        <v>81.776315789473685</v>
      </c>
      <c r="Q3426" t="s">
        <v>8318</v>
      </c>
      <c r="R3426" t="s">
        <v>8319</v>
      </c>
      <c r="S3426" s="10">
        <f t="shared" si="267"/>
        <v>42018.676898148144</v>
      </c>
      <c r="T3426" s="11">
        <f t="shared" si="268"/>
        <v>42040.290972222225</v>
      </c>
      <c r="U3426">
        <f t="shared" si="269"/>
        <v>22</v>
      </c>
      <c r="W3426" s="20">
        <v>76</v>
      </c>
      <c r="X3426" s="18">
        <v>6215</v>
      </c>
      <c r="Y3426" s="5">
        <v>1.0358333333333334</v>
      </c>
    </row>
    <row r="3427" spans="1:25" ht="42.75" x14ac:dyDescent="0.4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20">
        <v>104</v>
      </c>
      <c r="M3427" t="b">
        <v>1</v>
      </c>
      <c r="N3427" t="s">
        <v>8271</v>
      </c>
      <c r="O3427" s="5">
        <f t="shared" si="265"/>
        <v>1.0297033333333332</v>
      </c>
      <c r="P3427" s="18">
        <f t="shared" si="266"/>
        <v>297.02980769230766</v>
      </c>
      <c r="Q3427" t="s">
        <v>8318</v>
      </c>
      <c r="R3427" t="s">
        <v>8319</v>
      </c>
      <c r="S3427" s="10">
        <f t="shared" si="267"/>
        <v>41884.617314814815</v>
      </c>
      <c r="T3427" s="11">
        <f t="shared" si="268"/>
        <v>41916.617314814815</v>
      </c>
      <c r="U3427">
        <f t="shared" si="269"/>
        <v>32</v>
      </c>
      <c r="W3427" s="20">
        <v>104</v>
      </c>
      <c r="X3427" s="18">
        <v>30891.1</v>
      </c>
      <c r="Y3427" s="5">
        <v>1.0297033333333332</v>
      </c>
    </row>
    <row r="3428" spans="1:25" ht="42.75" x14ac:dyDescent="0.4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20">
        <v>87</v>
      </c>
      <c r="M3428" t="b">
        <v>1</v>
      </c>
      <c r="N3428" t="s">
        <v>8271</v>
      </c>
      <c r="O3428" s="5">
        <f t="shared" si="265"/>
        <v>1.0813333333333333</v>
      </c>
      <c r="P3428" s="18">
        <f t="shared" si="266"/>
        <v>46.609195402298852</v>
      </c>
      <c r="Q3428" t="s">
        <v>8318</v>
      </c>
      <c r="R3428" t="s">
        <v>8319</v>
      </c>
      <c r="S3428" s="10">
        <f t="shared" si="267"/>
        <v>41884.056747685187</v>
      </c>
      <c r="T3428" s="11">
        <f t="shared" si="268"/>
        <v>41903.083333333336</v>
      </c>
      <c r="U3428">
        <f t="shared" si="269"/>
        <v>19</v>
      </c>
      <c r="W3428" s="20">
        <v>87</v>
      </c>
      <c r="X3428" s="18">
        <v>4055</v>
      </c>
      <c r="Y3428" s="5">
        <v>1.0813333333333333</v>
      </c>
    </row>
    <row r="3429" spans="1:25" ht="42.75" x14ac:dyDescent="0.4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20">
        <v>29</v>
      </c>
      <c r="M3429" t="b">
        <v>1</v>
      </c>
      <c r="N3429" t="s">
        <v>8271</v>
      </c>
      <c r="O3429" s="5">
        <f t="shared" si="265"/>
        <v>1</v>
      </c>
      <c r="P3429" s="18">
        <f t="shared" si="266"/>
        <v>51.724137931034484</v>
      </c>
      <c r="Q3429" t="s">
        <v>8318</v>
      </c>
      <c r="R3429" t="s">
        <v>8319</v>
      </c>
      <c r="S3429" s="10">
        <f t="shared" si="267"/>
        <v>41792.645277777774</v>
      </c>
      <c r="T3429" s="11">
        <f t="shared" si="268"/>
        <v>41822.645277777774</v>
      </c>
      <c r="U3429">
        <f t="shared" si="269"/>
        <v>30</v>
      </c>
      <c r="W3429" s="20">
        <v>29</v>
      </c>
      <c r="X3429" s="18">
        <v>1500</v>
      </c>
      <c r="Y3429" s="5">
        <v>1</v>
      </c>
    </row>
    <row r="3430" spans="1:25" ht="42.75" x14ac:dyDescent="0.4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20">
        <v>51</v>
      </c>
      <c r="M3430" t="b">
        <v>1</v>
      </c>
      <c r="N3430" t="s">
        <v>8271</v>
      </c>
      <c r="O3430" s="5">
        <f t="shared" si="265"/>
        <v>1.0275000000000001</v>
      </c>
      <c r="P3430" s="18">
        <f t="shared" si="266"/>
        <v>40.294117647058826</v>
      </c>
      <c r="Q3430" t="s">
        <v>8318</v>
      </c>
      <c r="R3430" t="s">
        <v>8319</v>
      </c>
      <c r="S3430" s="10">
        <f t="shared" si="267"/>
        <v>42038.720451388886</v>
      </c>
      <c r="T3430" s="11">
        <f t="shared" si="268"/>
        <v>42063.708333333328</v>
      </c>
      <c r="U3430">
        <f t="shared" si="269"/>
        <v>25</v>
      </c>
      <c r="W3430" s="20">
        <v>51</v>
      </c>
      <c r="X3430" s="18">
        <v>2055</v>
      </c>
      <c r="Y3430" s="5">
        <v>1.0275000000000001</v>
      </c>
    </row>
    <row r="3431" spans="1:25" ht="42.75" x14ac:dyDescent="0.4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20">
        <v>12</v>
      </c>
      <c r="M3431" t="b">
        <v>1</v>
      </c>
      <c r="N3431" t="s">
        <v>8271</v>
      </c>
      <c r="O3431" s="5">
        <f t="shared" si="265"/>
        <v>1.3</v>
      </c>
      <c r="P3431" s="18">
        <f t="shared" si="266"/>
        <v>16.25</v>
      </c>
      <c r="Q3431" t="s">
        <v>8318</v>
      </c>
      <c r="R3431" t="s">
        <v>8319</v>
      </c>
      <c r="S3431" s="10">
        <f t="shared" si="267"/>
        <v>42662.021539351852</v>
      </c>
      <c r="T3431" s="11">
        <f t="shared" si="268"/>
        <v>42676.021539351852</v>
      </c>
      <c r="U3431">
        <f t="shared" si="269"/>
        <v>14</v>
      </c>
      <c r="W3431" s="20">
        <v>12</v>
      </c>
      <c r="X3431" s="18">
        <v>195</v>
      </c>
      <c r="Y3431" s="5">
        <v>1.3</v>
      </c>
    </row>
    <row r="3432" spans="1:25" ht="42.75" x14ac:dyDescent="0.4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20">
        <v>72</v>
      </c>
      <c r="M3432" t="b">
        <v>1</v>
      </c>
      <c r="N3432" t="s">
        <v>8271</v>
      </c>
      <c r="O3432" s="5">
        <f t="shared" si="265"/>
        <v>1.0854949999999999</v>
      </c>
      <c r="P3432" s="18">
        <f t="shared" si="266"/>
        <v>30.152638888888887</v>
      </c>
      <c r="Q3432" t="s">
        <v>8318</v>
      </c>
      <c r="R3432" t="s">
        <v>8319</v>
      </c>
      <c r="S3432" s="10">
        <f t="shared" si="267"/>
        <v>41820.945613425924</v>
      </c>
      <c r="T3432" s="11">
        <f t="shared" si="268"/>
        <v>41850.945613425924</v>
      </c>
      <c r="U3432">
        <f t="shared" si="269"/>
        <v>30</v>
      </c>
      <c r="W3432" s="20">
        <v>72</v>
      </c>
      <c r="X3432" s="18">
        <v>2170.9899999999998</v>
      </c>
      <c r="Y3432" s="5">
        <v>1.0854949999999999</v>
      </c>
    </row>
    <row r="3433" spans="1:25" ht="42.75" x14ac:dyDescent="0.4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20">
        <v>21</v>
      </c>
      <c r="M3433" t="b">
        <v>1</v>
      </c>
      <c r="N3433" t="s">
        <v>8271</v>
      </c>
      <c r="O3433" s="5">
        <f t="shared" si="265"/>
        <v>1</v>
      </c>
      <c r="P3433" s="18">
        <f t="shared" si="266"/>
        <v>95.238095238095241</v>
      </c>
      <c r="Q3433" t="s">
        <v>8318</v>
      </c>
      <c r="R3433" t="s">
        <v>8319</v>
      </c>
      <c r="S3433" s="10">
        <f t="shared" si="267"/>
        <v>41839.730937500004</v>
      </c>
      <c r="T3433" s="11">
        <f t="shared" si="268"/>
        <v>41869.730937500004</v>
      </c>
      <c r="U3433">
        <f t="shared" si="269"/>
        <v>30</v>
      </c>
      <c r="W3433" s="20">
        <v>21</v>
      </c>
      <c r="X3433" s="18">
        <v>2000</v>
      </c>
      <c r="Y3433" s="5">
        <v>1</v>
      </c>
    </row>
    <row r="3434" spans="1:25" ht="42.75" x14ac:dyDescent="0.4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20">
        <v>42</v>
      </c>
      <c r="M3434" t="b">
        <v>1</v>
      </c>
      <c r="N3434" t="s">
        <v>8271</v>
      </c>
      <c r="O3434" s="5">
        <f t="shared" si="265"/>
        <v>1.0965</v>
      </c>
      <c r="P3434" s="18">
        <f t="shared" si="266"/>
        <v>52.214285714285715</v>
      </c>
      <c r="Q3434" t="s">
        <v>8318</v>
      </c>
      <c r="R3434" t="s">
        <v>8319</v>
      </c>
      <c r="S3434" s="10">
        <f t="shared" si="267"/>
        <v>42380.581180555557</v>
      </c>
      <c r="T3434" s="11">
        <f t="shared" si="268"/>
        <v>42405.916666666672</v>
      </c>
      <c r="U3434">
        <f t="shared" si="269"/>
        <v>25</v>
      </c>
      <c r="W3434" s="20">
        <v>42</v>
      </c>
      <c r="X3434" s="18">
        <v>2193</v>
      </c>
      <c r="Y3434" s="5">
        <v>1.0965</v>
      </c>
    </row>
    <row r="3435" spans="1:25" ht="42.75" x14ac:dyDescent="0.4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20">
        <v>71</v>
      </c>
      <c r="M3435" t="b">
        <v>1</v>
      </c>
      <c r="N3435" t="s">
        <v>8271</v>
      </c>
      <c r="O3435" s="5">
        <f t="shared" si="265"/>
        <v>1.0026315789473683</v>
      </c>
      <c r="P3435" s="18">
        <f t="shared" si="266"/>
        <v>134.1549295774648</v>
      </c>
      <c r="Q3435" t="s">
        <v>8318</v>
      </c>
      <c r="R3435" t="s">
        <v>8319</v>
      </c>
      <c r="S3435" s="10">
        <f t="shared" si="267"/>
        <v>41776.063136574077</v>
      </c>
      <c r="T3435" s="11">
        <f t="shared" si="268"/>
        <v>41807.125</v>
      </c>
      <c r="U3435">
        <f t="shared" si="269"/>
        <v>31</v>
      </c>
      <c r="W3435" s="20">
        <v>71</v>
      </c>
      <c r="X3435" s="18">
        <v>9525</v>
      </c>
      <c r="Y3435" s="5">
        <v>1.0026315789473683</v>
      </c>
    </row>
    <row r="3436" spans="1:25" ht="42.75" x14ac:dyDescent="0.4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20">
        <v>168</v>
      </c>
      <c r="M3436" t="b">
        <v>1</v>
      </c>
      <c r="N3436" t="s">
        <v>8271</v>
      </c>
      <c r="O3436" s="5">
        <f t="shared" si="265"/>
        <v>1.0555000000000001</v>
      </c>
      <c r="P3436" s="18">
        <f t="shared" si="266"/>
        <v>62.827380952380949</v>
      </c>
      <c r="Q3436" t="s">
        <v>8318</v>
      </c>
      <c r="R3436" t="s">
        <v>8319</v>
      </c>
      <c r="S3436" s="10">
        <f t="shared" si="267"/>
        <v>41800.380428240744</v>
      </c>
      <c r="T3436" s="11">
        <f t="shared" si="268"/>
        <v>41830.380428240744</v>
      </c>
      <c r="U3436">
        <f t="shared" si="269"/>
        <v>30</v>
      </c>
      <c r="W3436" s="20">
        <v>168</v>
      </c>
      <c r="X3436" s="18">
        <v>10555</v>
      </c>
      <c r="Y3436" s="5">
        <v>1.0555000000000001</v>
      </c>
    </row>
    <row r="3437" spans="1:25" ht="42.75" x14ac:dyDescent="0.4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20">
        <v>19</v>
      </c>
      <c r="M3437" t="b">
        <v>1</v>
      </c>
      <c r="N3437" t="s">
        <v>8271</v>
      </c>
      <c r="O3437" s="5">
        <f t="shared" si="265"/>
        <v>1.1200000000000001</v>
      </c>
      <c r="P3437" s="18">
        <f t="shared" si="266"/>
        <v>58.94736842105263</v>
      </c>
      <c r="Q3437" t="s">
        <v>8318</v>
      </c>
      <c r="R3437" t="s">
        <v>8319</v>
      </c>
      <c r="S3437" s="10">
        <f t="shared" si="267"/>
        <v>42572.61681712963</v>
      </c>
      <c r="T3437" s="11">
        <f t="shared" si="268"/>
        <v>42589.125</v>
      </c>
      <c r="U3437">
        <f t="shared" si="269"/>
        <v>17</v>
      </c>
      <c r="W3437" s="20">
        <v>19</v>
      </c>
      <c r="X3437" s="18">
        <v>1120</v>
      </c>
      <c r="Y3437" s="5">
        <v>1.1200000000000001</v>
      </c>
    </row>
    <row r="3438" spans="1:25" ht="42.75" x14ac:dyDescent="0.4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20">
        <v>37</v>
      </c>
      <c r="M3438" t="b">
        <v>1</v>
      </c>
      <c r="N3438" t="s">
        <v>8271</v>
      </c>
      <c r="O3438" s="5">
        <f t="shared" si="265"/>
        <v>1.0589999999999999</v>
      </c>
      <c r="P3438" s="18">
        <f t="shared" si="266"/>
        <v>143.1081081081081</v>
      </c>
      <c r="Q3438" t="s">
        <v>8318</v>
      </c>
      <c r="R3438" t="s">
        <v>8319</v>
      </c>
      <c r="S3438" s="10">
        <f t="shared" si="267"/>
        <v>41851.541585648149</v>
      </c>
      <c r="T3438" s="11">
        <f t="shared" si="268"/>
        <v>41872.686111111114</v>
      </c>
      <c r="U3438">
        <f t="shared" si="269"/>
        <v>21</v>
      </c>
      <c r="W3438" s="20">
        <v>37</v>
      </c>
      <c r="X3438" s="18">
        <v>5295</v>
      </c>
      <c r="Y3438" s="5">
        <v>1.0589999999999999</v>
      </c>
    </row>
    <row r="3439" spans="1:25" ht="42.75" x14ac:dyDescent="0.4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20">
        <v>36</v>
      </c>
      <c r="M3439" t="b">
        <v>1</v>
      </c>
      <c r="N3439" t="s">
        <v>8271</v>
      </c>
      <c r="O3439" s="5">
        <f t="shared" si="265"/>
        <v>1.01</v>
      </c>
      <c r="P3439" s="18">
        <f t="shared" si="266"/>
        <v>84.166666666666671</v>
      </c>
      <c r="Q3439" t="s">
        <v>8318</v>
      </c>
      <c r="R3439" t="s">
        <v>8319</v>
      </c>
      <c r="S3439" s="10">
        <f t="shared" si="267"/>
        <v>42205.710879629631</v>
      </c>
      <c r="T3439" s="11">
        <f t="shared" si="268"/>
        <v>42235.710879629631</v>
      </c>
      <c r="U3439">
        <f t="shared" si="269"/>
        <v>30</v>
      </c>
      <c r="W3439" s="20">
        <v>36</v>
      </c>
      <c r="X3439" s="18">
        <v>3030</v>
      </c>
      <c r="Y3439" s="5">
        <v>1.01</v>
      </c>
    </row>
    <row r="3440" spans="1:25" ht="42.75" x14ac:dyDescent="0.4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20">
        <v>14</v>
      </c>
      <c r="M3440" t="b">
        <v>1</v>
      </c>
      <c r="N3440" t="s">
        <v>8271</v>
      </c>
      <c r="O3440" s="5">
        <f t="shared" si="265"/>
        <v>1.042</v>
      </c>
      <c r="P3440" s="18">
        <f t="shared" si="266"/>
        <v>186.07142857142858</v>
      </c>
      <c r="Q3440" t="s">
        <v>8318</v>
      </c>
      <c r="R3440" t="s">
        <v>8319</v>
      </c>
      <c r="S3440" s="10">
        <f t="shared" si="267"/>
        <v>42100.927858796291</v>
      </c>
      <c r="T3440" s="11">
        <f t="shared" si="268"/>
        <v>42126.875</v>
      </c>
      <c r="U3440">
        <f t="shared" si="269"/>
        <v>26</v>
      </c>
      <c r="W3440" s="20">
        <v>14</v>
      </c>
      <c r="X3440" s="18">
        <v>2605</v>
      </c>
      <c r="Y3440" s="5">
        <v>1.042</v>
      </c>
    </row>
    <row r="3441" spans="1:25" ht="28.5" x14ac:dyDescent="0.4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20">
        <v>18</v>
      </c>
      <c r="M3441" t="b">
        <v>1</v>
      </c>
      <c r="N3441" t="s">
        <v>8271</v>
      </c>
      <c r="O3441" s="5">
        <f t="shared" si="265"/>
        <v>1.3467833333333334</v>
      </c>
      <c r="P3441" s="18">
        <f t="shared" si="266"/>
        <v>89.785555555555561</v>
      </c>
      <c r="Q3441" t="s">
        <v>8318</v>
      </c>
      <c r="R3441" t="s">
        <v>8319</v>
      </c>
      <c r="S3441" s="10">
        <f t="shared" si="267"/>
        <v>42374.911226851851</v>
      </c>
      <c r="T3441" s="11">
        <f t="shared" si="268"/>
        <v>42388.207638888889</v>
      </c>
      <c r="U3441">
        <f t="shared" si="269"/>
        <v>14</v>
      </c>
      <c r="W3441" s="20">
        <v>18</v>
      </c>
      <c r="X3441" s="18">
        <v>1616.14</v>
      </c>
      <c r="Y3441" s="5">
        <v>1.3467833333333334</v>
      </c>
    </row>
    <row r="3442" spans="1:25" ht="42.75" x14ac:dyDescent="0.4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20">
        <v>82</v>
      </c>
      <c r="M3442" t="b">
        <v>1</v>
      </c>
      <c r="N3442" t="s">
        <v>8271</v>
      </c>
      <c r="O3442" s="5">
        <f t="shared" si="265"/>
        <v>1.052184</v>
      </c>
      <c r="P3442" s="18">
        <f t="shared" si="266"/>
        <v>64.157560975609755</v>
      </c>
      <c r="Q3442" t="s">
        <v>8318</v>
      </c>
      <c r="R3442" t="s">
        <v>8319</v>
      </c>
      <c r="S3442" s="10">
        <f t="shared" si="267"/>
        <v>41809.12300925926</v>
      </c>
      <c r="T3442" s="11">
        <f t="shared" si="268"/>
        <v>41831.677083333336</v>
      </c>
      <c r="U3442">
        <f t="shared" si="269"/>
        <v>22</v>
      </c>
      <c r="W3442" s="20">
        <v>82</v>
      </c>
      <c r="X3442" s="18">
        <v>5260.92</v>
      </c>
      <c r="Y3442" s="5">
        <v>1.052184</v>
      </c>
    </row>
    <row r="3443" spans="1:25" ht="42.75" x14ac:dyDescent="0.4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20">
        <v>43</v>
      </c>
      <c r="M3443" t="b">
        <v>1</v>
      </c>
      <c r="N3443" t="s">
        <v>8271</v>
      </c>
      <c r="O3443" s="5">
        <f t="shared" si="265"/>
        <v>1.026</v>
      </c>
      <c r="P3443" s="18">
        <f t="shared" si="266"/>
        <v>59.651162790697676</v>
      </c>
      <c r="Q3443" t="s">
        <v>8318</v>
      </c>
      <c r="R3443" t="s">
        <v>8319</v>
      </c>
      <c r="S3443" s="10">
        <f t="shared" si="267"/>
        <v>42294.429641203707</v>
      </c>
      <c r="T3443" s="11">
        <f t="shared" si="268"/>
        <v>42321.845138888893</v>
      </c>
      <c r="U3443">
        <f t="shared" si="269"/>
        <v>27</v>
      </c>
      <c r="W3443" s="20">
        <v>43</v>
      </c>
      <c r="X3443" s="18">
        <v>2565</v>
      </c>
      <c r="Y3443" s="5">
        <v>1.026</v>
      </c>
    </row>
    <row r="3444" spans="1:25" ht="42.75" x14ac:dyDescent="0.4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20">
        <v>8</v>
      </c>
      <c r="M3444" t="b">
        <v>1</v>
      </c>
      <c r="N3444" t="s">
        <v>8271</v>
      </c>
      <c r="O3444" s="5">
        <f t="shared" si="265"/>
        <v>1</v>
      </c>
      <c r="P3444" s="18">
        <f t="shared" si="266"/>
        <v>31.25</v>
      </c>
      <c r="Q3444" t="s">
        <v>8318</v>
      </c>
      <c r="R3444" t="s">
        <v>8319</v>
      </c>
      <c r="S3444" s="10">
        <f t="shared" si="267"/>
        <v>42124.841111111105</v>
      </c>
      <c r="T3444" s="11">
        <f t="shared" si="268"/>
        <v>42154.841111111105</v>
      </c>
      <c r="U3444">
        <f t="shared" si="269"/>
        <v>30</v>
      </c>
      <c r="W3444" s="20">
        <v>8</v>
      </c>
      <c r="X3444" s="18">
        <v>250</v>
      </c>
      <c r="Y3444" s="5">
        <v>1</v>
      </c>
    </row>
    <row r="3445" spans="1:25" ht="42.75" x14ac:dyDescent="0.4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20">
        <v>45</v>
      </c>
      <c r="M3445" t="b">
        <v>1</v>
      </c>
      <c r="N3445" t="s">
        <v>8271</v>
      </c>
      <c r="O3445" s="5">
        <f t="shared" si="265"/>
        <v>1.855</v>
      </c>
      <c r="P3445" s="18">
        <f t="shared" si="266"/>
        <v>41.222222222222221</v>
      </c>
      <c r="Q3445" t="s">
        <v>8318</v>
      </c>
      <c r="R3445" t="s">
        <v>8319</v>
      </c>
      <c r="S3445" s="10">
        <f t="shared" si="267"/>
        <v>41861.524837962963</v>
      </c>
      <c r="T3445" s="11">
        <f t="shared" si="268"/>
        <v>41891.524837962963</v>
      </c>
      <c r="U3445">
        <f t="shared" si="269"/>
        <v>30</v>
      </c>
      <c r="W3445" s="20">
        <v>45</v>
      </c>
      <c r="X3445" s="18">
        <v>1855</v>
      </c>
      <c r="Y3445" s="5">
        <v>1.855</v>
      </c>
    </row>
    <row r="3446" spans="1:25" ht="42.75" x14ac:dyDescent="0.4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20">
        <v>20</v>
      </c>
      <c r="M3446" t="b">
        <v>1</v>
      </c>
      <c r="N3446" t="s">
        <v>8271</v>
      </c>
      <c r="O3446" s="5">
        <f t="shared" si="265"/>
        <v>2.89</v>
      </c>
      <c r="P3446" s="18">
        <f t="shared" si="266"/>
        <v>43.35</v>
      </c>
      <c r="Q3446" t="s">
        <v>8318</v>
      </c>
      <c r="R3446" t="s">
        <v>8319</v>
      </c>
      <c r="S3446" s="10">
        <f t="shared" si="267"/>
        <v>42521.291504629626</v>
      </c>
      <c r="T3446" s="11">
        <f t="shared" si="268"/>
        <v>42529.582638888889</v>
      </c>
      <c r="U3446">
        <f t="shared" si="269"/>
        <v>8</v>
      </c>
      <c r="W3446" s="20">
        <v>20</v>
      </c>
      <c r="X3446" s="18">
        <v>867</v>
      </c>
      <c r="Y3446" s="5">
        <v>2.89</v>
      </c>
    </row>
    <row r="3447" spans="1:25" ht="42.75" x14ac:dyDescent="0.4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20">
        <v>31</v>
      </c>
      <c r="M3447" t="b">
        <v>1</v>
      </c>
      <c r="N3447" t="s">
        <v>8271</v>
      </c>
      <c r="O3447" s="5">
        <f t="shared" si="265"/>
        <v>1</v>
      </c>
      <c r="P3447" s="18">
        <f t="shared" si="266"/>
        <v>64.516129032258064</v>
      </c>
      <c r="Q3447" t="s">
        <v>8318</v>
      </c>
      <c r="R3447" t="s">
        <v>8319</v>
      </c>
      <c r="S3447" s="10">
        <f t="shared" si="267"/>
        <v>42272.530509259261</v>
      </c>
      <c r="T3447" s="11">
        <f t="shared" si="268"/>
        <v>42300.530509259261</v>
      </c>
      <c r="U3447">
        <f t="shared" si="269"/>
        <v>28</v>
      </c>
      <c r="W3447" s="20">
        <v>31</v>
      </c>
      <c r="X3447" s="18">
        <v>2000</v>
      </c>
      <c r="Y3447" s="5">
        <v>1</v>
      </c>
    </row>
    <row r="3448" spans="1:25" ht="42.75" x14ac:dyDescent="0.4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20">
        <v>25</v>
      </c>
      <c r="M3448" t="b">
        <v>1</v>
      </c>
      <c r="N3448" t="s">
        <v>8271</v>
      </c>
      <c r="O3448" s="5">
        <f t="shared" si="265"/>
        <v>1.0820000000000001</v>
      </c>
      <c r="P3448" s="18">
        <f t="shared" si="266"/>
        <v>43.28</v>
      </c>
      <c r="Q3448" t="s">
        <v>8318</v>
      </c>
      <c r="R3448" t="s">
        <v>8319</v>
      </c>
      <c r="S3448" s="10">
        <f t="shared" si="267"/>
        <v>42016.832465277781</v>
      </c>
      <c r="T3448" s="11">
        <f t="shared" si="268"/>
        <v>42040.513888888891</v>
      </c>
      <c r="U3448">
        <f t="shared" si="269"/>
        <v>24</v>
      </c>
      <c r="W3448" s="20">
        <v>25</v>
      </c>
      <c r="X3448" s="18">
        <v>1082</v>
      </c>
      <c r="Y3448" s="5">
        <v>1.0820000000000001</v>
      </c>
    </row>
    <row r="3449" spans="1:25" ht="28.5" x14ac:dyDescent="0.4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20">
        <v>14</v>
      </c>
      <c r="M3449" t="b">
        <v>1</v>
      </c>
      <c r="N3449" t="s">
        <v>8271</v>
      </c>
      <c r="O3449" s="5">
        <f t="shared" si="265"/>
        <v>1.0780000000000001</v>
      </c>
      <c r="P3449" s="18">
        <f t="shared" si="266"/>
        <v>77</v>
      </c>
      <c r="Q3449" t="s">
        <v>8318</v>
      </c>
      <c r="R3449" t="s">
        <v>8319</v>
      </c>
      <c r="S3449" s="10">
        <f t="shared" si="267"/>
        <v>42402.889027777783</v>
      </c>
      <c r="T3449" s="11">
        <f t="shared" si="268"/>
        <v>42447.847361111111</v>
      </c>
      <c r="U3449">
        <f t="shared" si="269"/>
        <v>45</v>
      </c>
      <c r="W3449" s="20">
        <v>14</v>
      </c>
      <c r="X3449" s="18">
        <v>1078</v>
      </c>
      <c r="Y3449" s="5">
        <v>1.0780000000000001</v>
      </c>
    </row>
    <row r="3450" spans="1:25" ht="42.75" x14ac:dyDescent="0.4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20">
        <v>45</v>
      </c>
      <c r="M3450" t="b">
        <v>1</v>
      </c>
      <c r="N3450" t="s">
        <v>8271</v>
      </c>
      <c r="O3450" s="5">
        <f t="shared" si="265"/>
        <v>1.0976190476190477</v>
      </c>
      <c r="P3450" s="18">
        <f t="shared" si="266"/>
        <v>51.222222222222221</v>
      </c>
      <c r="Q3450" t="s">
        <v>8318</v>
      </c>
      <c r="R3450" t="s">
        <v>8319</v>
      </c>
      <c r="S3450" s="10">
        <f t="shared" si="267"/>
        <v>41960.119085648148</v>
      </c>
      <c r="T3450" s="11">
        <f t="shared" si="268"/>
        <v>41990.119085648148</v>
      </c>
      <c r="U3450">
        <f t="shared" si="269"/>
        <v>30</v>
      </c>
      <c r="W3450" s="20">
        <v>45</v>
      </c>
      <c r="X3450" s="18">
        <v>2305</v>
      </c>
      <c r="Y3450" s="5">
        <v>1.0976190476190477</v>
      </c>
    </row>
    <row r="3451" spans="1:25" ht="42.75" x14ac:dyDescent="0.4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20">
        <v>20</v>
      </c>
      <c r="M3451" t="b">
        <v>1</v>
      </c>
      <c r="N3451" t="s">
        <v>8271</v>
      </c>
      <c r="O3451" s="5">
        <f t="shared" si="265"/>
        <v>1.70625</v>
      </c>
      <c r="P3451" s="18">
        <f t="shared" si="266"/>
        <v>68.25</v>
      </c>
      <c r="Q3451" t="s">
        <v>8318</v>
      </c>
      <c r="R3451" t="s">
        <v>8319</v>
      </c>
      <c r="S3451" s="10">
        <f t="shared" si="267"/>
        <v>42532.052523148144</v>
      </c>
      <c r="T3451" s="11">
        <f t="shared" si="268"/>
        <v>42560.166666666672</v>
      </c>
      <c r="U3451">
        <f t="shared" si="269"/>
        <v>28</v>
      </c>
      <c r="W3451" s="20">
        <v>20</v>
      </c>
      <c r="X3451" s="18">
        <v>1365</v>
      </c>
      <c r="Y3451" s="5">
        <v>1.70625</v>
      </c>
    </row>
    <row r="3452" spans="1:25" ht="42.75" x14ac:dyDescent="0.4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20">
        <v>39</v>
      </c>
      <c r="M3452" t="b">
        <v>1</v>
      </c>
      <c r="N3452" t="s">
        <v>8271</v>
      </c>
      <c r="O3452" s="5">
        <f t="shared" si="265"/>
        <v>1.52</v>
      </c>
      <c r="P3452" s="18">
        <f t="shared" si="266"/>
        <v>19.487179487179485</v>
      </c>
      <c r="Q3452" t="s">
        <v>8318</v>
      </c>
      <c r="R3452" t="s">
        <v>8319</v>
      </c>
      <c r="S3452" s="10">
        <f t="shared" si="267"/>
        <v>42036.704525462963</v>
      </c>
      <c r="T3452" s="11">
        <f t="shared" si="268"/>
        <v>42096.662858796291</v>
      </c>
      <c r="U3452">
        <f t="shared" si="269"/>
        <v>60</v>
      </c>
      <c r="W3452" s="20">
        <v>39</v>
      </c>
      <c r="X3452" s="18">
        <v>760</v>
      </c>
      <c r="Y3452" s="5">
        <v>1.52</v>
      </c>
    </row>
    <row r="3453" spans="1:25" ht="42.75" x14ac:dyDescent="0.4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20">
        <v>16</v>
      </c>
      <c r="M3453" t="b">
        <v>1</v>
      </c>
      <c r="N3453" t="s">
        <v>8271</v>
      </c>
      <c r="O3453" s="5">
        <f t="shared" si="265"/>
        <v>1.0123076923076924</v>
      </c>
      <c r="P3453" s="18">
        <f t="shared" si="266"/>
        <v>41.125</v>
      </c>
      <c r="Q3453" t="s">
        <v>8318</v>
      </c>
      <c r="R3453" t="s">
        <v>8319</v>
      </c>
      <c r="S3453" s="10">
        <f t="shared" si="267"/>
        <v>42088.723692129628</v>
      </c>
      <c r="T3453" s="11">
        <f t="shared" si="268"/>
        <v>42115.723692129628</v>
      </c>
      <c r="U3453">
        <f t="shared" si="269"/>
        <v>27</v>
      </c>
      <c r="W3453" s="20">
        <v>16</v>
      </c>
      <c r="X3453" s="18">
        <v>658</v>
      </c>
      <c r="Y3453" s="5">
        <v>1.0123076923076924</v>
      </c>
    </row>
    <row r="3454" spans="1:25" ht="42.75" x14ac:dyDescent="0.4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20">
        <v>37</v>
      </c>
      <c r="M3454" t="b">
        <v>1</v>
      </c>
      <c r="N3454" t="s">
        <v>8271</v>
      </c>
      <c r="O3454" s="5">
        <f t="shared" si="265"/>
        <v>1.532</v>
      </c>
      <c r="P3454" s="18">
        <f t="shared" si="266"/>
        <v>41.405405405405403</v>
      </c>
      <c r="Q3454" t="s">
        <v>8318</v>
      </c>
      <c r="R3454" t="s">
        <v>8319</v>
      </c>
      <c r="S3454" s="10">
        <f t="shared" si="267"/>
        <v>41820.639189814814</v>
      </c>
      <c r="T3454" s="11">
        <f t="shared" si="268"/>
        <v>41843.165972222225</v>
      </c>
      <c r="U3454">
        <f t="shared" si="269"/>
        <v>23</v>
      </c>
      <c r="W3454" s="20">
        <v>37</v>
      </c>
      <c r="X3454" s="18">
        <v>1532</v>
      </c>
      <c r="Y3454" s="5">
        <v>1.532</v>
      </c>
    </row>
    <row r="3455" spans="1:25" ht="42.75" x14ac:dyDescent="0.4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20">
        <v>14</v>
      </c>
      <c r="M3455" t="b">
        <v>1</v>
      </c>
      <c r="N3455" t="s">
        <v>8271</v>
      </c>
      <c r="O3455" s="5">
        <f t="shared" si="265"/>
        <v>1.2833333333333334</v>
      </c>
      <c r="P3455" s="18">
        <f t="shared" si="266"/>
        <v>27.5</v>
      </c>
      <c r="Q3455" t="s">
        <v>8318</v>
      </c>
      <c r="R3455" t="s">
        <v>8319</v>
      </c>
      <c r="S3455" s="10">
        <f t="shared" si="267"/>
        <v>42535.97865740741</v>
      </c>
      <c r="T3455" s="11">
        <f t="shared" si="268"/>
        <v>42595.97865740741</v>
      </c>
      <c r="U3455">
        <f t="shared" si="269"/>
        <v>60</v>
      </c>
      <c r="W3455" s="20">
        <v>14</v>
      </c>
      <c r="X3455" s="18">
        <v>385</v>
      </c>
      <c r="Y3455" s="5">
        <v>1.2833333333333334</v>
      </c>
    </row>
    <row r="3456" spans="1:25" ht="42.75" x14ac:dyDescent="0.4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20">
        <v>21</v>
      </c>
      <c r="M3456" t="b">
        <v>1</v>
      </c>
      <c r="N3456" t="s">
        <v>8271</v>
      </c>
      <c r="O3456" s="5">
        <f t="shared" si="265"/>
        <v>1.0071428571428571</v>
      </c>
      <c r="P3456" s="18">
        <f t="shared" si="266"/>
        <v>33.571428571428569</v>
      </c>
      <c r="Q3456" t="s">
        <v>8318</v>
      </c>
      <c r="R3456" t="s">
        <v>8319</v>
      </c>
      <c r="S3456" s="10">
        <f t="shared" si="267"/>
        <v>41821.698599537034</v>
      </c>
      <c r="T3456" s="11">
        <f t="shared" si="268"/>
        <v>41851.698599537034</v>
      </c>
      <c r="U3456">
        <f t="shared" si="269"/>
        <v>30</v>
      </c>
      <c r="W3456" s="20">
        <v>21</v>
      </c>
      <c r="X3456" s="18">
        <v>705</v>
      </c>
      <c r="Y3456" s="5">
        <v>1.0071428571428571</v>
      </c>
    </row>
    <row r="3457" spans="1:25" ht="42.75" x14ac:dyDescent="0.4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20">
        <v>69</v>
      </c>
      <c r="M3457" t="b">
        <v>1</v>
      </c>
      <c r="N3457" t="s">
        <v>8271</v>
      </c>
      <c r="O3457" s="5">
        <f t="shared" si="265"/>
        <v>1.0065</v>
      </c>
      <c r="P3457" s="18">
        <f t="shared" si="266"/>
        <v>145.86956521739131</v>
      </c>
      <c r="Q3457" t="s">
        <v>8318</v>
      </c>
      <c r="R3457" t="s">
        <v>8319</v>
      </c>
      <c r="S3457" s="10">
        <f t="shared" si="267"/>
        <v>42626.7503125</v>
      </c>
      <c r="T3457" s="11">
        <f t="shared" si="268"/>
        <v>42656.7503125</v>
      </c>
      <c r="U3457">
        <f t="shared" si="269"/>
        <v>30</v>
      </c>
      <c r="W3457" s="20">
        <v>69</v>
      </c>
      <c r="X3457" s="18">
        <v>10065</v>
      </c>
      <c r="Y3457" s="5">
        <v>1.0065</v>
      </c>
    </row>
    <row r="3458" spans="1:25" ht="42.75" x14ac:dyDescent="0.4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20">
        <v>16</v>
      </c>
      <c r="M3458" t="b">
        <v>1</v>
      </c>
      <c r="N3458" t="s">
        <v>8271</v>
      </c>
      <c r="O3458" s="5">
        <f t="shared" si="265"/>
        <v>1.913</v>
      </c>
      <c r="P3458" s="18">
        <f t="shared" si="266"/>
        <v>358.6875</v>
      </c>
      <c r="Q3458" t="s">
        <v>8318</v>
      </c>
      <c r="R3458" t="s">
        <v>8319</v>
      </c>
      <c r="S3458" s="10">
        <f t="shared" si="267"/>
        <v>41821.205636574072</v>
      </c>
      <c r="T3458" s="11">
        <f t="shared" si="268"/>
        <v>41852.290972222225</v>
      </c>
      <c r="U3458">
        <f t="shared" si="269"/>
        <v>31</v>
      </c>
      <c r="W3458" s="20">
        <v>16</v>
      </c>
      <c r="X3458" s="18">
        <v>5739</v>
      </c>
      <c r="Y3458" s="5">
        <v>1.913</v>
      </c>
    </row>
    <row r="3459" spans="1:25" ht="28.5" x14ac:dyDescent="0.4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20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18">
        <f t="shared" ref="P3459:P3522" si="271">E3459/L3459</f>
        <v>50.981818181818184</v>
      </c>
      <c r="Q3459" t="s">
        <v>8318</v>
      </c>
      <c r="R3459" t="s">
        <v>8319</v>
      </c>
      <c r="S3459" s="10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_xlfn.DAYS(T3459,S3459)</f>
        <v>31</v>
      </c>
      <c r="W3459" s="20">
        <v>55</v>
      </c>
      <c r="X3459" s="18">
        <v>2804</v>
      </c>
      <c r="Y3459" s="5">
        <v>1.4019999999999999</v>
      </c>
    </row>
    <row r="3460" spans="1:25" ht="42.75" x14ac:dyDescent="0.4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20">
        <v>27</v>
      </c>
      <c r="M3460" t="b">
        <v>1</v>
      </c>
      <c r="N3460" t="s">
        <v>8271</v>
      </c>
      <c r="O3460" s="5">
        <f t="shared" si="270"/>
        <v>1.2433537832310839</v>
      </c>
      <c r="P3460" s="18">
        <f t="shared" si="271"/>
        <v>45.037037037037038</v>
      </c>
      <c r="Q3460" t="s">
        <v>8318</v>
      </c>
      <c r="R3460" t="s">
        <v>8319</v>
      </c>
      <c r="S3460" s="10">
        <f t="shared" si="272"/>
        <v>42011.202581018515</v>
      </c>
      <c r="T3460" s="11">
        <f t="shared" si="273"/>
        <v>42038.185416666667</v>
      </c>
      <c r="U3460">
        <f t="shared" si="274"/>
        <v>27</v>
      </c>
      <c r="W3460" s="20">
        <v>27</v>
      </c>
      <c r="X3460" s="18">
        <v>1216</v>
      </c>
      <c r="Y3460" s="5">
        <v>1.2433537832310839</v>
      </c>
    </row>
    <row r="3461" spans="1:25" ht="42.75" x14ac:dyDescent="0.4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20">
        <v>36</v>
      </c>
      <c r="M3461" t="b">
        <v>1</v>
      </c>
      <c r="N3461" t="s">
        <v>8271</v>
      </c>
      <c r="O3461" s="5">
        <f t="shared" si="270"/>
        <v>1.262</v>
      </c>
      <c r="P3461" s="18">
        <f t="shared" si="271"/>
        <v>17.527777777777779</v>
      </c>
      <c r="Q3461" t="s">
        <v>8318</v>
      </c>
      <c r="R3461" t="s">
        <v>8319</v>
      </c>
      <c r="S3461" s="10">
        <f t="shared" si="272"/>
        <v>42480.479861111111</v>
      </c>
      <c r="T3461" s="11">
        <f t="shared" si="273"/>
        <v>42510.479861111111</v>
      </c>
      <c r="U3461">
        <f t="shared" si="274"/>
        <v>30</v>
      </c>
      <c r="W3461" s="20">
        <v>36</v>
      </c>
      <c r="X3461" s="18">
        <v>631</v>
      </c>
      <c r="Y3461" s="5">
        <v>1.262</v>
      </c>
    </row>
    <row r="3462" spans="1:25" ht="42.75" x14ac:dyDescent="0.4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20">
        <v>19</v>
      </c>
      <c r="M3462" t="b">
        <v>1</v>
      </c>
      <c r="N3462" t="s">
        <v>8271</v>
      </c>
      <c r="O3462" s="5">
        <f t="shared" si="270"/>
        <v>1.9</v>
      </c>
      <c r="P3462" s="18">
        <f t="shared" si="271"/>
        <v>50</v>
      </c>
      <c r="Q3462" t="s">
        <v>8318</v>
      </c>
      <c r="R3462" t="s">
        <v>8319</v>
      </c>
      <c r="S3462" s="10">
        <f t="shared" si="272"/>
        <v>41852.527222222219</v>
      </c>
      <c r="T3462" s="11">
        <f t="shared" si="273"/>
        <v>41866.527222222219</v>
      </c>
      <c r="U3462">
        <f t="shared" si="274"/>
        <v>14</v>
      </c>
      <c r="W3462" s="20">
        <v>19</v>
      </c>
      <c r="X3462" s="18">
        <v>950</v>
      </c>
      <c r="Y3462" s="5">
        <v>1.9</v>
      </c>
    </row>
    <row r="3463" spans="1:25" ht="42.75" x14ac:dyDescent="0.4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20">
        <v>12</v>
      </c>
      <c r="M3463" t="b">
        <v>1</v>
      </c>
      <c r="N3463" t="s">
        <v>8271</v>
      </c>
      <c r="O3463" s="5">
        <f t="shared" si="270"/>
        <v>1.39</v>
      </c>
      <c r="P3463" s="18">
        <f t="shared" si="271"/>
        <v>57.916666666666664</v>
      </c>
      <c r="Q3463" t="s">
        <v>8318</v>
      </c>
      <c r="R3463" t="s">
        <v>8319</v>
      </c>
      <c r="S3463" s="10">
        <f t="shared" si="272"/>
        <v>42643.632858796293</v>
      </c>
      <c r="T3463" s="11">
        <f t="shared" si="273"/>
        <v>42672.125</v>
      </c>
      <c r="U3463">
        <f t="shared" si="274"/>
        <v>29</v>
      </c>
      <c r="W3463" s="20">
        <v>12</v>
      </c>
      <c r="X3463" s="18">
        <v>695</v>
      </c>
      <c r="Y3463" s="5">
        <v>1.39</v>
      </c>
    </row>
    <row r="3464" spans="1:25" ht="42.75" x14ac:dyDescent="0.4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20">
        <v>17</v>
      </c>
      <c r="M3464" t="b">
        <v>1</v>
      </c>
      <c r="N3464" t="s">
        <v>8271</v>
      </c>
      <c r="O3464" s="5">
        <f t="shared" si="270"/>
        <v>2.02</v>
      </c>
      <c r="P3464" s="18">
        <f t="shared" si="271"/>
        <v>29.705882352941178</v>
      </c>
      <c r="Q3464" t="s">
        <v>8318</v>
      </c>
      <c r="R3464" t="s">
        <v>8319</v>
      </c>
      <c r="S3464" s="10">
        <f t="shared" si="272"/>
        <v>42179.898472222223</v>
      </c>
      <c r="T3464" s="11">
        <f t="shared" si="273"/>
        <v>42195.75</v>
      </c>
      <c r="U3464">
        <f t="shared" si="274"/>
        <v>16</v>
      </c>
      <c r="W3464" s="20">
        <v>17</v>
      </c>
      <c r="X3464" s="18">
        <v>505</v>
      </c>
      <c r="Y3464" s="5">
        <v>2.02</v>
      </c>
    </row>
    <row r="3465" spans="1:25" ht="42.75" x14ac:dyDescent="0.4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20">
        <v>114</v>
      </c>
      <c r="M3465" t="b">
        <v>1</v>
      </c>
      <c r="N3465" t="s">
        <v>8271</v>
      </c>
      <c r="O3465" s="5">
        <f t="shared" si="270"/>
        <v>1.0338000000000001</v>
      </c>
      <c r="P3465" s="18">
        <f t="shared" si="271"/>
        <v>90.684210526315795</v>
      </c>
      <c r="Q3465" t="s">
        <v>8318</v>
      </c>
      <c r="R3465" t="s">
        <v>8319</v>
      </c>
      <c r="S3465" s="10">
        <f t="shared" si="272"/>
        <v>42612.918807870374</v>
      </c>
      <c r="T3465" s="11">
        <f t="shared" si="273"/>
        <v>42654.165972222225</v>
      </c>
      <c r="U3465">
        <f t="shared" si="274"/>
        <v>42</v>
      </c>
      <c r="W3465" s="20">
        <v>114</v>
      </c>
      <c r="X3465" s="18">
        <v>10338</v>
      </c>
      <c r="Y3465" s="5">
        <v>1.0338000000000001</v>
      </c>
    </row>
    <row r="3466" spans="1:25" ht="42.75" x14ac:dyDescent="0.4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20">
        <v>93</v>
      </c>
      <c r="M3466" t="b">
        <v>1</v>
      </c>
      <c r="N3466" t="s">
        <v>8271</v>
      </c>
      <c r="O3466" s="5">
        <f t="shared" si="270"/>
        <v>1.023236</v>
      </c>
      <c r="P3466" s="18">
        <f t="shared" si="271"/>
        <v>55.012688172043013</v>
      </c>
      <c r="Q3466" t="s">
        <v>8318</v>
      </c>
      <c r="R3466" t="s">
        <v>8319</v>
      </c>
      <c r="S3466" s="10">
        <f t="shared" si="272"/>
        <v>42575.130057870367</v>
      </c>
      <c r="T3466" s="11">
        <f t="shared" si="273"/>
        <v>42605.130057870367</v>
      </c>
      <c r="U3466">
        <f t="shared" si="274"/>
        <v>30</v>
      </c>
      <c r="W3466" s="20">
        <v>93</v>
      </c>
      <c r="X3466" s="18">
        <v>5116.18</v>
      </c>
      <c r="Y3466" s="5">
        <v>1.023236</v>
      </c>
    </row>
    <row r="3467" spans="1:25" ht="42.75" x14ac:dyDescent="0.4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20">
        <v>36</v>
      </c>
      <c r="M3467" t="b">
        <v>1</v>
      </c>
      <c r="N3467" t="s">
        <v>8271</v>
      </c>
      <c r="O3467" s="5">
        <f t="shared" si="270"/>
        <v>1.03</v>
      </c>
      <c r="P3467" s="18">
        <f t="shared" si="271"/>
        <v>57.222222222222221</v>
      </c>
      <c r="Q3467" t="s">
        <v>8318</v>
      </c>
      <c r="R3467" t="s">
        <v>8319</v>
      </c>
      <c r="S3467" s="10">
        <f t="shared" si="272"/>
        <v>42200.625833333332</v>
      </c>
      <c r="T3467" s="11">
        <f t="shared" si="273"/>
        <v>42225.666666666672</v>
      </c>
      <c r="U3467">
        <f t="shared" si="274"/>
        <v>25</v>
      </c>
      <c r="W3467" s="20">
        <v>36</v>
      </c>
      <c r="X3467" s="18">
        <v>2060</v>
      </c>
      <c r="Y3467" s="5">
        <v>1.03</v>
      </c>
    </row>
    <row r="3468" spans="1:25" ht="28.5" x14ac:dyDescent="0.4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20">
        <v>61</v>
      </c>
      <c r="M3468" t="b">
        <v>1</v>
      </c>
      <c r="N3468" t="s">
        <v>8271</v>
      </c>
      <c r="O3468" s="5">
        <f t="shared" si="270"/>
        <v>1.2714285714285714</v>
      </c>
      <c r="P3468" s="18">
        <f t="shared" si="271"/>
        <v>72.950819672131146</v>
      </c>
      <c r="Q3468" t="s">
        <v>8318</v>
      </c>
      <c r="R3468" t="s">
        <v>8319</v>
      </c>
      <c r="S3468" s="10">
        <f t="shared" si="272"/>
        <v>42420.019097222219</v>
      </c>
      <c r="T3468" s="11">
        <f t="shared" si="273"/>
        <v>42479.977430555555</v>
      </c>
      <c r="U3468">
        <f t="shared" si="274"/>
        <v>59</v>
      </c>
      <c r="W3468" s="20">
        <v>61</v>
      </c>
      <c r="X3468" s="18">
        <v>4450</v>
      </c>
      <c r="Y3468" s="5">
        <v>1.2714285714285714</v>
      </c>
    </row>
    <row r="3469" spans="1:25" x14ac:dyDescent="0.4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20">
        <v>47</v>
      </c>
      <c r="M3469" t="b">
        <v>1</v>
      </c>
      <c r="N3469" t="s">
        <v>8271</v>
      </c>
      <c r="O3469" s="5">
        <f t="shared" si="270"/>
        <v>1.01</v>
      </c>
      <c r="P3469" s="18">
        <f t="shared" si="271"/>
        <v>64.468085106382972</v>
      </c>
      <c r="Q3469" t="s">
        <v>8318</v>
      </c>
      <c r="R3469" t="s">
        <v>8319</v>
      </c>
      <c r="S3469" s="10">
        <f t="shared" si="272"/>
        <v>42053.671666666662</v>
      </c>
      <c r="T3469" s="11">
        <f t="shared" si="273"/>
        <v>42083.630000000005</v>
      </c>
      <c r="U3469">
        <f t="shared" si="274"/>
        <v>30</v>
      </c>
      <c r="W3469" s="20">
        <v>47</v>
      </c>
      <c r="X3469" s="18">
        <v>3030</v>
      </c>
      <c r="Y3469" s="5">
        <v>1.01</v>
      </c>
    </row>
    <row r="3470" spans="1:25" ht="42.75" x14ac:dyDescent="0.4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20">
        <v>17</v>
      </c>
      <c r="M3470" t="b">
        <v>1</v>
      </c>
      <c r="N3470" t="s">
        <v>8271</v>
      </c>
      <c r="O3470" s="5">
        <f t="shared" si="270"/>
        <v>1.2178</v>
      </c>
      <c r="P3470" s="18">
        <f t="shared" si="271"/>
        <v>716.35294117647061</v>
      </c>
      <c r="Q3470" t="s">
        <v>8318</v>
      </c>
      <c r="R3470" t="s">
        <v>8319</v>
      </c>
      <c r="S3470" s="10">
        <f t="shared" si="272"/>
        <v>42605.765381944439</v>
      </c>
      <c r="T3470" s="11">
        <f t="shared" si="273"/>
        <v>42634.125</v>
      </c>
      <c r="U3470">
        <f t="shared" si="274"/>
        <v>29</v>
      </c>
      <c r="W3470" s="20">
        <v>17</v>
      </c>
      <c r="X3470" s="18">
        <v>12178</v>
      </c>
      <c r="Y3470" s="5">
        <v>1.2178</v>
      </c>
    </row>
    <row r="3471" spans="1:25" ht="42.75" x14ac:dyDescent="0.4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20">
        <v>63</v>
      </c>
      <c r="M3471" t="b">
        <v>1</v>
      </c>
      <c r="N3471" t="s">
        <v>8271</v>
      </c>
      <c r="O3471" s="5">
        <f t="shared" si="270"/>
        <v>1.1339285714285714</v>
      </c>
      <c r="P3471" s="18">
        <f t="shared" si="271"/>
        <v>50.396825396825399</v>
      </c>
      <c r="Q3471" t="s">
        <v>8318</v>
      </c>
      <c r="R3471" t="s">
        <v>8319</v>
      </c>
      <c r="S3471" s="10">
        <f t="shared" si="272"/>
        <v>42458.641724537039</v>
      </c>
      <c r="T3471" s="11">
        <f t="shared" si="273"/>
        <v>42488.641724537039</v>
      </c>
      <c r="U3471">
        <f t="shared" si="274"/>
        <v>30</v>
      </c>
      <c r="W3471" s="20">
        <v>63</v>
      </c>
      <c r="X3471" s="18">
        <v>3175</v>
      </c>
      <c r="Y3471" s="5">
        <v>1.1339285714285714</v>
      </c>
    </row>
    <row r="3472" spans="1:25" ht="28.5" x14ac:dyDescent="0.4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20">
        <v>9</v>
      </c>
      <c r="M3472" t="b">
        <v>1</v>
      </c>
      <c r="N3472" t="s">
        <v>8271</v>
      </c>
      <c r="O3472" s="5">
        <f t="shared" si="270"/>
        <v>1.5</v>
      </c>
      <c r="P3472" s="18">
        <f t="shared" si="271"/>
        <v>41.666666666666664</v>
      </c>
      <c r="Q3472" t="s">
        <v>8318</v>
      </c>
      <c r="R3472" t="s">
        <v>8319</v>
      </c>
      <c r="S3472" s="10">
        <f t="shared" si="272"/>
        <v>42529.022013888884</v>
      </c>
      <c r="T3472" s="11">
        <f t="shared" si="273"/>
        <v>42566.901388888888</v>
      </c>
      <c r="U3472">
        <f t="shared" si="274"/>
        <v>37</v>
      </c>
      <c r="W3472" s="20">
        <v>9</v>
      </c>
      <c r="X3472" s="18">
        <v>375</v>
      </c>
      <c r="Y3472" s="5">
        <v>1.5</v>
      </c>
    </row>
    <row r="3473" spans="1:25" ht="42.75" x14ac:dyDescent="0.4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20">
        <v>30</v>
      </c>
      <c r="M3473" t="b">
        <v>1</v>
      </c>
      <c r="N3473" t="s">
        <v>8271</v>
      </c>
      <c r="O3473" s="5">
        <f t="shared" si="270"/>
        <v>2.1459999999999999</v>
      </c>
      <c r="P3473" s="18">
        <f t="shared" si="271"/>
        <v>35.766666666666666</v>
      </c>
      <c r="Q3473" t="s">
        <v>8318</v>
      </c>
      <c r="R3473" t="s">
        <v>8319</v>
      </c>
      <c r="S3473" s="10">
        <f t="shared" si="272"/>
        <v>41841.820486111108</v>
      </c>
      <c r="T3473" s="11">
        <f t="shared" si="273"/>
        <v>41882.833333333336</v>
      </c>
      <c r="U3473">
        <f t="shared" si="274"/>
        <v>41</v>
      </c>
      <c r="W3473" s="20">
        <v>30</v>
      </c>
      <c r="X3473" s="18">
        <v>1073</v>
      </c>
      <c r="Y3473" s="5">
        <v>2.1459999999999999</v>
      </c>
    </row>
    <row r="3474" spans="1:25" ht="42.75" x14ac:dyDescent="0.4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20">
        <v>23</v>
      </c>
      <c r="M3474" t="b">
        <v>1</v>
      </c>
      <c r="N3474" t="s">
        <v>8271</v>
      </c>
      <c r="O3474" s="5">
        <f t="shared" si="270"/>
        <v>1.0205</v>
      </c>
      <c r="P3474" s="18">
        <f t="shared" si="271"/>
        <v>88.739130434782609</v>
      </c>
      <c r="Q3474" t="s">
        <v>8318</v>
      </c>
      <c r="R3474" t="s">
        <v>8319</v>
      </c>
      <c r="S3474" s="10">
        <f t="shared" si="272"/>
        <v>41928.170497685183</v>
      </c>
      <c r="T3474" s="11">
        <f t="shared" si="273"/>
        <v>41949.249305555553</v>
      </c>
      <c r="U3474">
        <f t="shared" si="274"/>
        <v>21</v>
      </c>
      <c r="W3474" s="20">
        <v>23</v>
      </c>
      <c r="X3474" s="18">
        <v>2041</v>
      </c>
      <c r="Y3474" s="5">
        <v>1.0205</v>
      </c>
    </row>
    <row r="3475" spans="1:25" ht="42.75" x14ac:dyDescent="0.4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20">
        <v>33</v>
      </c>
      <c r="M3475" t="b">
        <v>1</v>
      </c>
      <c r="N3475" t="s">
        <v>8271</v>
      </c>
      <c r="O3475" s="5">
        <f t="shared" si="270"/>
        <v>1</v>
      </c>
      <c r="P3475" s="18">
        <f t="shared" si="271"/>
        <v>148.4848484848485</v>
      </c>
      <c r="Q3475" t="s">
        <v>8318</v>
      </c>
      <c r="R3475" t="s">
        <v>8319</v>
      </c>
      <c r="S3475" s="10">
        <f t="shared" si="272"/>
        <v>42062.834444444445</v>
      </c>
      <c r="T3475" s="11">
        <f t="shared" si="273"/>
        <v>42083.852083333331</v>
      </c>
      <c r="U3475">
        <f t="shared" si="274"/>
        <v>21</v>
      </c>
      <c r="W3475" s="20">
        <v>33</v>
      </c>
      <c r="X3475" s="18">
        <v>4900</v>
      </c>
      <c r="Y3475" s="5">
        <v>1</v>
      </c>
    </row>
    <row r="3476" spans="1:25" ht="42.75" x14ac:dyDescent="0.4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20">
        <v>39</v>
      </c>
      <c r="M3476" t="b">
        <v>1</v>
      </c>
      <c r="N3476" t="s">
        <v>8271</v>
      </c>
      <c r="O3476" s="5">
        <f t="shared" si="270"/>
        <v>1.01</v>
      </c>
      <c r="P3476" s="18">
        <f t="shared" si="271"/>
        <v>51.794871794871796</v>
      </c>
      <c r="Q3476" t="s">
        <v>8318</v>
      </c>
      <c r="R3476" t="s">
        <v>8319</v>
      </c>
      <c r="S3476" s="10">
        <f t="shared" si="272"/>
        <v>42541.501516203702</v>
      </c>
      <c r="T3476" s="11">
        <f t="shared" si="273"/>
        <v>42571.501516203702</v>
      </c>
      <c r="U3476">
        <f t="shared" si="274"/>
        <v>30</v>
      </c>
      <c r="W3476" s="20">
        <v>39</v>
      </c>
      <c r="X3476" s="18">
        <v>2020</v>
      </c>
      <c r="Y3476" s="5">
        <v>1.01</v>
      </c>
    </row>
    <row r="3477" spans="1:25" ht="42.75" x14ac:dyDescent="0.4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20">
        <v>17</v>
      </c>
      <c r="M3477" t="b">
        <v>1</v>
      </c>
      <c r="N3477" t="s">
        <v>8271</v>
      </c>
      <c r="O3477" s="5">
        <f t="shared" si="270"/>
        <v>1.1333333333333333</v>
      </c>
      <c r="P3477" s="18">
        <f t="shared" si="271"/>
        <v>20</v>
      </c>
      <c r="Q3477" t="s">
        <v>8318</v>
      </c>
      <c r="R3477" t="s">
        <v>8319</v>
      </c>
      <c r="S3477" s="10">
        <f t="shared" si="272"/>
        <v>41918.880833333329</v>
      </c>
      <c r="T3477" s="11">
        <f t="shared" si="273"/>
        <v>41946</v>
      </c>
      <c r="U3477">
        <f t="shared" si="274"/>
        <v>28</v>
      </c>
      <c r="W3477" s="20">
        <v>17</v>
      </c>
      <c r="X3477" s="18">
        <v>340</v>
      </c>
      <c r="Y3477" s="5">
        <v>1.1333333333333333</v>
      </c>
    </row>
    <row r="3478" spans="1:25" ht="42.75" x14ac:dyDescent="0.4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20">
        <v>6</v>
      </c>
      <c r="M3478" t="b">
        <v>1</v>
      </c>
      <c r="N3478" t="s">
        <v>8271</v>
      </c>
      <c r="O3478" s="5">
        <f t="shared" si="270"/>
        <v>1.04</v>
      </c>
      <c r="P3478" s="18">
        <f t="shared" si="271"/>
        <v>52</v>
      </c>
      <c r="Q3478" t="s">
        <v>8318</v>
      </c>
      <c r="R3478" t="s">
        <v>8319</v>
      </c>
      <c r="S3478" s="10">
        <f t="shared" si="272"/>
        <v>41921.279976851853</v>
      </c>
      <c r="T3478" s="11">
        <f t="shared" si="273"/>
        <v>41939.125</v>
      </c>
      <c r="U3478">
        <f t="shared" si="274"/>
        <v>18</v>
      </c>
      <c r="W3478" s="20">
        <v>6</v>
      </c>
      <c r="X3478" s="18">
        <v>312</v>
      </c>
      <c r="Y3478" s="5">
        <v>1.04</v>
      </c>
    </row>
    <row r="3479" spans="1:25" ht="42.75" x14ac:dyDescent="0.4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20">
        <v>39</v>
      </c>
      <c r="M3479" t="b">
        <v>1</v>
      </c>
      <c r="N3479" t="s">
        <v>8271</v>
      </c>
      <c r="O3479" s="5">
        <f t="shared" si="270"/>
        <v>1.1533333333333333</v>
      </c>
      <c r="P3479" s="18">
        <f t="shared" si="271"/>
        <v>53.230769230769234</v>
      </c>
      <c r="Q3479" t="s">
        <v>8318</v>
      </c>
      <c r="R3479" t="s">
        <v>8319</v>
      </c>
      <c r="S3479" s="10">
        <f t="shared" si="272"/>
        <v>42128.736608796295</v>
      </c>
      <c r="T3479" s="11">
        <f t="shared" si="273"/>
        <v>42141.125</v>
      </c>
      <c r="U3479">
        <f t="shared" si="274"/>
        <v>13</v>
      </c>
      <c r="W3479" s="20">
        <v>39</v>
      </c>
      <c r="X3479" s="18">
        <v>2076</v>
      </c>
      <c r="Y3479" s="5">
        <v>1.1533333333333333</v>
      </c>
    </row>
    <row r="3480" spans="1:25" ht="42.75" x14ac:dyDescent="0.4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20">
        <v>57</v>
      </c>
      <c r="M3480" t="b">
        <v>1</v>
      </c>
      <c r="N3480" t="s">
        <v>8271</v>
      </c>
      <c r="O3480" s="5">
        <f t="shared" si="270"/>
        <v>1.1285000000000001</v>
      </c>
      <c r="P3480" s="18">
        <f t="shared" si="271"/>
        <v>39.596491228070178</v>
      </c>
      <c r="Q3480" t="s">
        <v>8318</v>
      </c>
      <c r="R3480" t="s">
        <v>8319</v>
      </c>
      <c r="S3480" s="10">
        <f t="shared" si="272"/>
        <v>42053.916921296302</v>
      </c>
      <c r="T3480" s="11">
        <f t="shared" si="273"/>
        <v>42079.875</v>
      </c>
      <c r="U3480">
        <f t="shared" si="274"/>
        <v>26</v>
      </c>
      <c r="W3480" s="20">
        <v>57</v>
      </c>
      <c r="X3480" s="18">
        <v>2257</v>
      </c>
      <c r="Y3480" s="5">
        <v>1.1285000000000001</v>
      </c>
    </row>
    <row r="3481" spans="1:25" ht="42.75" x14ac:dyDescent="0.4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20">
        <v>56</v>
      </c>
      <c r="M3481" t="b">
        <v>1</v>
      </c>
      <c r="N3481" t="s">
        <v>8271</v>
      </c>
      <c r="O3481" s="5">
        <f t="shared" si="270"/>
        <v>1.2786666666666666</v>
      </c>
      <c r="P3481" s="18">
        <f t="shared" si="271"/>
        <v>34.25</v>
      </c>
      <c r="Q3481" t="s">
        <v>8318</v>
      </c>
      <c r="R3481" t="s">
        <v>8319</v>
      </c>
      <c r="S3481" s="10">
        <f t="shared" si="272"/>
        <v>41781.855092592588</v>
      </c>
      <c r="T3481" s="11">
        <f t="shared" si="273"/>
        <v>41811.855092592588</v>
      </c>
      <c r="U3481">
        <f t="shared" si="274"/>
        <v>30</v>
      </c>
      <c r="W3481" s="20">
        <v>56</v>
      </c>
      <c r="X3481" s="18">
        <v>1918</v>
      </c>
      <c r="Y3481" s="5">
        <v>1.2786666666666666</v>
      </c>
    </row>
    <row r="3482" spans="1:25" ht="42.75" x14ac:dyDescent="0.4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20">
        <v>13</v>
      </c>
      <c r="M3482" t="b">
        <v>1</v>
      </c>
      <c r="N3482" t="s">
        <v>8271</v>
      </c>
      <c r="O3482" s="5">
        <f t="shared" si="270"/>
        <v>1.4266666666666667</v>
      </c>
      <c r="P3482" s="18">
        <f t="shared" si="271"/>
        <v>164.61538461538461</v>
      </c>
      <c r="Q3482" t="s">
        <v>8318</v>
      </c>
      <c r="R3482" t="s">
        <v>8319</v>
      </c>
      <c r="S3482" s="10">
        <f t="shared" si="272"/>
        <v>42171.317442129628</v>
      </c>
      <c r="T3482" s="11">
        <f t="shared" si="273"/>
        <v>42195.875</v>
      </c>
      <c r="U3482">
        <f t="shared" si="274"/>
        <v>24</v>
      </c>
      <c r="W3482" s="20">
        <v>13</v>
      </c>
      <c r="X3482" s="18">
        <v>2140</v>
      </c>
      <c r="Y3482" s="5">
        <v>1.4266666666666667</v>
      </c>
    </row>
    <row r="3483" spans="1:25" ht="42.75" x14ac:dyDescent="0.4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20">
        <v>95</v>
      </c>
      <c r="M3483" t="b">
        <v>1</v>
      </c>
      <c r="N3483" t="s">
        <v>8271</v>
      </c>
      <c r="O3483" s="5">
        <f t="shared" si="270"/>
        <v>1.1879999999999999</v>
      </c>
      <c r="P3483" s="18">
        <f t="shared" si="271"/>
        <v>125.05263157894737</v>
      </c>
      <c r="Q3483" t="s">
        <v>8318</v>
      </c>
      <c r="R3483" t="s">
        <v>8319</v>
      </c>
      <c r="S3483" s="10">
        <f t="shared" si="272"/>
        <v>41989.24754629629</v>
      </c>
      <c r="T3483" s="11">
        <f t="shared" si="273"/>
        <v>42006.24754629629</v>
      </c>
      <c r="U3483">
        <f t="shared" si="274"/>
        <v>17</v>
      </c>
      <c r="W3483" s="20">
        <v>95</v>
      </c>
      <c r="X3483" s="18">
        <v>11880</v>
      </c>
      <c r="Y3483" s="5">
        <v>1.1879999999999999</v>
      </c>
    </row>
    <row r="3484" spans="1:25" ht="42.75" x14ac:dyDescent="0.4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20">
        <v>80</v>
      </c>
      <c r="M3484" t="b">
        <v>1</v>
      </c>
      <c r="N3484" t="s">
        <v>8271</v>
      </c>
      <c r="O3484" s="5">
        <f t="shared" si="270"/>
        <v>1.3833333333333333</v>
      </c>
      <c r="P3484" s="18">
        <f t="shared" si="271"/>
        <v>51.875</v>
      </c>
      <c r="Q3484" t="s">
        <v>8318</v>
      </c>
      <c r="R3484" t="s">
        <v>8319</v>
      </c>
      <c r="S3484" s="10">
        <f t="shared" si="272"/>
        <v>41796.771597222221</v>
      </c>
      <c r="T3484" s="11">
        <f t="shared" si="273"/>
        <v>41826.771597222221</v>
      </c>
      <c r="U3484">
        <f t="shared" si="274"/>
        <v>30</v>
      </c>
      <c r="W3484" s="20">
        <v>80</v>
      </c>
      <c r="X3484" s="18">
        <v>4150</v>
      </c>
      <c r="Y3484" s="5">
        <v>1.3833333333333333</v>
      </c>
    </row>
    <row r="3485" spans="1:25" ht="42.75" x14ac:dyDescent="0.4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20">
        <v>133</v>
      </c>
      <c r="M3485" t="b">
        <v>1</v>
      </c>
      <c r="N3485" t="s">
        <v>8271</v>
      </c>
      <c r="O3485" s="5">
        <f t="shared" si="270"/>
        <v>1.599402985074627</v>
      </c>
      <c r="P3485" s="18">
        <f t="shared" si="271"/>
        <v>40.285714285714285</v>
      </c>
      <c r="Q3485" t="s">
        <v>8318</v>
      </c>
      <c r="R3485" t="s">
        <v>8319</v>
      </c>
      <c r="S3485" s="10">
        <f t="shared" si="272"/>
        <v>41793.668761574074</v>
      </c>
      <c r="T3485" s="11">
        <f t="shared" si="273"/>
        <v>41823.668761574074</v>
      </c>
      <c r="U3485">
        <f t="shared" si="274"/>
        <v>30</v>
      </c>
      <c r="W3485" s="20">
        <v>133</v>
      </c>
      <c r="X3485" s="18">
        <v>5358</v>
      </c>
      <c r="Y3485" s="5">
        <v>1.599402985074627</v>
      </c>
    </row>
    <row r="3486" spans="1:25" ht="42.75" x14ac:dyDescent="0.4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20">
        <v>44</v>
      </c>
      <c r="M3486" t="b">
        <v>1</v>
      </c>
      <c r="N3486" t="s">
        <v>8271</v>
      </c>
      <c r="O3486" s="5">
        <f t="shared" si="270"/>
        <v>1.1424000000000001</v>
      </c>
      <c r="P3486" s="18">
        <f t="shared" si="271"/>
        <v>64.909090909090907</v>
      </c>
      <c r="Q3486" t="s">
        <v>8318</v>
      </c>
      <c r="R3486" t="s">
        <v>8319</v>
      </c>
      <c r="S3486" s="10">
        <f t="shared" si="272"/>
        <v>42506.760405092587</v>
      </c>
      <c r="T3486" s="11">
        <f t="shared" si="273"/>
        <v>42536.760405092587</v>
      </c>
      <c r="U3486">
        <f t="shared" si="274"/>
        <v>30</v>
      </c>
      <c r="W3486" s="20">
        <v>44</v>
      </c>
      <c r="X3486" s="18">
        <v>2856</v>
      </c>
      <c r="Y3486" s="5">
        <v>1.1424000000000001</v>
      </c>
    </row>
    <row r="3487" spans="1:25" ht="42.75" x14ac:dyDescent="0.4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20">
        <v>30</v>
      </c>
      <c r="M3487" t="b">
        <v>1</v>
      </c>
      <c r="N3487" t="s">
        <v>8271</v>
      </c>
      <c r="O3487" s="5">
        <f t="shared" si="270"/>
        <v>1.0060606060606061</v>
      </c>
      <c r="P3487" s="18">
        <f t="shared" si="271"/>
        <v>55.333333333333336</v>
      </c>
      <c r="Q3487" t="s">
        <v>8318</v>
      </c>
      <c r="R3487" t="s">
        <v>8319</v>
      </c>
      <c r="S3487" s="10">
        <f t="shared" si="272"/>
        <v>42372.693055555559</v>
      </c>
      <c r="T3487" s="11">
        <f t="shared" si="273"/>
        <v>42402.693055555559</v>
      </c>
      <c r="U3487">
        <f t="shared" si="274"/>
        <v>30</v>
      </c>
      <c r="W3487" s="20">
        <v>30</v>
      </c>
      <c r="X3487" s="18">
        <v>1660</v>
      </c>
      <c r="Y3487" s="5">
        <v>1.0060606060606061</v>
      </c>
    </row>
    <row r="3488" spans="1:25" ht="42.75" x14ac:dyDescent="0.4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20">
        <v>56</v>
      </c>
      <c r="M3488" t="b">
        <v>1</v>
      </c>
      <c r="N3488" t="s">
        <v>8271</v>
      </c>
      <c r="O3488" s="5">
        <f t="shared" si="270"/>
        <v>1.552</v>
      </c>
      <c r="P3488" s="18">
        <f t="shared" si="271"/>
        <v>83.142857142857139</v>
      </c>
      <c r="Q3488" t="s">
        <v>8318</v>
      </c>
      <c r="R3488" t="s">
        <v>8319</v>
      </c>
      <c r="S3488" s="10">
        <f t="shared" si="272"/>
        <v>42126.87501157407</v>
      </c>
      <c r="T3488" s="11">
        <f t="shared" si="273"/>
        <v>42158.290972222225</v>
      </c>
      <c r="U3488">
        <f t="shared" si="274"/>
        <v>32</v>
      </c>
      <c r="W3488" s="20">
        <v>56</v>
      </c>
      <c r="X3488" s="18">
        <v>4656</v>
      </c>
      <c r="Y3488" s="5">
        <v>1.552</v>
      </c>
    </row>
    <row r="3489" spans="1:25" ht="42.75" x14ac:dyDescent="0.4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20">
        <v>66</v>
      </c>
      <c r="M3489" t="b">
        <v>1</v>
      </c>
      <c r="N3489" t="s">
        <v>8271</v>
      </c>
      <c r="O3489" s="5">
        <f t="shared" si="270"/>
        <v>1.2775000000000001</v>
      </c>
      <c r="P3489" s="18">
        <f t="shared" si="271"/>
        <v>38.712121212121211</v>
      </c>
      <c r="Q3489" t="s">
        <v>8318</v>
      </c>
      <c r="R3489" t="s">
        <v>8319</v>
      </c>
      <c r="S3489" s="10">
        <f t="shared" si="272"/>
        <v>42149.940416666665</v>
      </c>
      <c r="T3489" s="11">
        <f t="shared" si="273"/>
        <v>42179.940416666665</v>
      </c>
      <c r="U3489">
        <f t="shared" si="274"/>
        <v>30</v>
      </c>
      <c r="W3489" s="20">
        <v>66</v>
      </c>
      <c r="X3489" s="18">
        <v>2555</v>
      </c>
      <c r="Y3489" s="5">
        <v>1.2775000000000001</v>
      </c>
    </row>
    <row r="3490" spans="1:25" ht="42.75" x14ac:dyDescent="0.4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20">
        <v>29</v>
      </c>
      <c r="M3490" t="b">
        <v>1</v>
      </c>
      <c r="N3490" t="s">
        <v>8271</v>
      </c>
      <c r="O3490" s="5">
        <f t="shared" si="270"/>
        <v>1.212</v>
      </c>
      <c r="P3490" s="18">
        <f t="shared" si="271"/>
        <v>125.37931034482759</v>
      </c>
      <c r="Q3490" t="s">
        <v>8318</v>
      </c>
      <c r="R3490" t="s">
        <v>8319</v>
      </c>
      <c r="S3490" s="10">
        <f t="shared" si="272"/>
        <v>42087.768055555556</v>
      </c>
      <c r="T3490" s="11">
        <f t="shared" si="273"/>
        <v>42111.666666666672</v>
      </c>
      <c r="U3490">
        <f t="shared" si="274"/>
        <v>24</v>
      </c>
      <c r="W3490" s="20">
        <v>29</v>
      </c>
      <c r="X3490" s="18">
        <v>3636</v>
      </c>
      <c r="Y3490" s="5">
        <v>1.212</v>
      </c>
    </row>
    <row r="3491" spans="1:25" ht="42.75" x14ac:dyDescent="0.4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20">
        <v>72</v>
      </c>
      <c r="M3491" t="b">
        <v>1</v>
      </c>
      <c r="N3491" t="s">
        <v>8271</v>
      </c>
      <c r="O3491" s="5">
        <f t="shared" si="270"/>
        <v>1.127</v>
      </c>
      <c r="P3491" s="18">
        <f t="shared" si="271"/>
        <v>78.263888888888886</v>
      </c>
      <c r="Q3491" t="s">
        <v>8318</v>
      </c>
      <c r="R3491" t="s">
        <v>8319</v>
      </c>
      <c r="S3491" s="10">
        <f t="shared" si="272"/>
        <v>41753.635775462964</v>
      </c>
      <c r="T3491" s="11">
        <f t="shared" si="273"/>
        <v>41783.875</v>
      </c>
      <c r="U3491">
        <f t="shared" si="274"/>
        <v>30</v>
      </c>
      <c r="W3491" s="20">
        <v>72</v>
      </c>
      <c r="X3491" s="18">
        <v>5635</v>
      </c>
      <c r="Y3491" s="5">
        <v>1.127</v>
      </c>
    </row>
    <row r="3492" spans="1:25" ht="42.75" x14ac:dyDescent="0.4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20">
        <v>27</v>
      </c>
      <c r="M3492" t="b">
        <v>1</v>
      </c>
      <c r="N3492" t="s">
        <v>8271</v>
      </c>
      <c r="O3492" s="5">
        <f t="shared" si="270"/>
        <v>1.2749999999999999</v>
      </c>
      <c r="P3492" s="18">
        <f t="shared" si="271"/>
        <v>47.222222222222221</v>
      </c>
      <c r="Q3492" t="s">
        <v>8318</v>
      </c>
      <c r="R3492" t="s">
        <v>8319</v>
      </c>
      <c r="S3492" s="10">
        <f t="shared" si="272"/>
        <v>42443.802361111113</v>
      </c>
      <c r="T3492" s="11">
        <f t="shared" si="273"/>
        <v>42473.802361111113</v>
      </c>
      <c r="U3492">
        <f t="shared" si="274"/>
        <v>30</v>
      </c>
      <c r="W3492" s="20">
        <v>27</v>
      </c>
      <c r="X3492" s="18">
        <v>1275</v>
      </c>
      <c r="Y3492" s="5">
        <v>1.2749999999999999</v>
      </c>
    </row>
    <row r="3493" spans="1:25" ht="42.75" x14ac:dyDescent="0.4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20">
        <v>10</v>
      </c>
      <c r="M3493" t="b">
        <v>1</v>
      </c>
      <c r="N3493" t="s">
        <v>8271</v>
      </c>
      <c r="O3493" s="5">
        <f t="shared" si="270"/>
        <v>1.5820000000000001</v>
      </c>
      <c r="P3493" s="18">
        <f t="shared" si="271"/>
        <v>79.099999999999994</v>
      </c>
      <c r="Q3493" t="s">
        <v>8318</v>
      </c>
      <c r="R3493" t="s">
        <v>8319</v>
      </c>
      <c r="S3493" s="10">
        <f t="shared" si="272"/>
        <v>42121.249814814815</v>
      </c>
      <c r="T3493" s="11">
        <f t="shared" si="273"/>
        <v>42142.249814814815</v>
      </c>
      <c r="U3493">
        <f t="shared" si="274"/>
        <v>21</v>
      </c>
      <c r="W3493" s="20">
        <v>10</v>
      </c>
      <c r="X3493" s="18">
        <v>791</v>
      </c>
      <c r="Y3493" s="5">
        <v>1.5820000000000001</v>
      </c>
    </row>
    <row r="3494" spans="1:25" ht="42.75" x14ac:dyDescent="0.4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20">
        <v>35</v>
      </c>
      <c r="M3494" t="b">
        <v>1</v>
      </c>
      <c r="N3494" t="s">
        <v>8271</v>
      </c>
      <c r="O3494" s="5">
        <f t="shared" si="270"/>
        <v>1.0526894736842105</v>
      </c>
      <c r="P3494" s="18">
        <f t="shared" si="271"/>
        <v>114.29199999999999</v>
      </c>
      <c r="Q3494" t="s">
        <v>8318</v>
      </c>
      <c r="R3494" t="s">
        <v>8319</v>
      </c>
      <c r="S3494" s="10">
        <f t="shared" si="272"/>
        <v>42268.009224537032</v>
      </c>
      <c r="T3494" s="11">
        <f t="shared" si="273"/>
        <v>42303.009224537032</v>
      </c>
      <c r="U3494">
        <f t="shared" si="274"/>
        <v>35</v>
      </c>
      <c r="W3494" s="20">
        <v>35</v>
      </c>
      <c r="X3494" s="18">
        <v>4000.22</v>
      </c>
      <c r="Y3494" s="5">
        <v>1.0526894736842105</v>
      </c>
    </row>
    <row r="3495" spans="1:25" ht="42.75" x14ac:dyDescent="0.4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20">
        <v>29</v>
      </c>
      <c r="M3495" t="b">
        <v>1</v>
      </c>
      <c r="N3495" t="s">
        <v>8271</v>
      </c>
      <c r="O3495" s="5">
        <f t="shared" si="270"/>
        <v>1</v>
      </c>
      <c r="P3495" s="18">
        <f t="shared" si="271"/>
        <v>51.724137931034484</v>
      </c>
      <c r="Q3495" t="s">
        <v>8318</v>
      </c>
      <c r="R3495" t="s">
        <v>8319</v>
      </c>
      <c r="S3495" s="10">
        <f t="shared" si="272"/>
        <v>41848.866157407407</v>
      </c>
      <c r="T3495" s="11">
        <f t="shared" si="273"/>
        <v>41868.21597222222</v>
      </c>
      <c r="U3495">
        <f t="shared" si="274"/>
        <v>20</v>
      </c>
      <c r="W3495" s="20">
        <v>29</v>
      </c>
      <c r="X3495" s="18">
        <v>1500</v>
      </c>
      <c r="Y3495" s="5">
        <v>1</v>
      </c>
    </row>
    <row r="3496" spans="1:25" ht="42.75" x14ac:dyDescent="0.4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20">
        <v>13</v>
      </c>
      <c r="M3496" t="b">
        <v>1</v>
      </c>
      <c r="N3496" t="s">
        <v>8271</v>
      </c>
      <c r="O3496" s="5">
        <f t="shared" si="270"/>
        <v>1</v>
      </c>
      <c r="P3496" s="18">
        <f t="shared" si="271"/>
        <v>30.76923076923077</v>
      </c>
      <c r="Q3496" t="s">
        <v>8318</v>
      </c>
      <c r="R3496" t="s">
        <v>8319</v>
      </c>
      <c r="S3496" s="10">
        <f t="shared" si="272"/>
        <v>42689.214988425927</v>
      </c>
      <c r="T3496" s="11">
        <f t="shared" si="273"/>
        <v>42700.25</v>
      </c>
      <c r="U3496">
        <f t="shared" si="274"/>
        <v>11</v>
      </c>
      <c r="W3496" s="20">
        <v>13</v>
      </c>
      <c r="X3496" s="18">
        <v>400</v>
      </c>
      <c r="Y3496" s="5">
        <v>1</v>
      </c>
    </row>
    <row r="3497" spans="1:25" ht="42.75" x14ac:dyDescent="0.4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20">
        <v>72</v>
      </c>
      <c r="M3497" t="b">
        <v>1</v>
      </c>
      <c r="N3497" t="s">
        <v>8271</v>
      </c>
      <c r="O3497" s="5">
        <f t="shared" si="270"/>
        <v>1.0686</v>
      </c>
      <c r="P3497" s="18">
        <f t="shared" si="271"/>
        <v>74.208333333333329</v>
      </c>
      <c r="Q3497" t="s">
        <v>8318</v>
      </c>
      <c r="R3497" t="s">
        <v>8319</v>
      </c>
      <c r="S3497" s="10">
        <f t="shared" si="272"/>
        <v>41915.762835648151</v>
      </c>
      <c r="T3497" s="11">
        <f t="shared" si="273"/>
        <v>41944.720833333333</v>
      </c>
      <c r="U3497">
        <f t="shared" si="274"/>
        <v>29</v>
      </c>
      <c r="W3497" s="20">
        <v>72</v>
      </c>
      <c r="X3497" s="18">
        <v>5343</v>
      </c>
      <c r="Y3497" s="5">
        <v>1.0686</v>
      </c>
    </row>
    <row r="3498" spans="1:25" ht="42.75" x14ac:dyDescent="0.4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20">
        <v>78</v>
      </c>
      <c r="M3498" t="b">
        <v>1</v>
      </c>
      <c r="N3498" t="s">
        <v>8271</v>
      </c>
      <c r="O3498" s="5">
        <f t="shared" si="270"/>
        <v>1.244</v>
      </c>
      <c r="P3498" s="18">
        <f t="shared" si="271"/>
        <v>47.846153846153847</v>
      </c>
      <c r="Q3498" t="s">
        <v>8318</v>
      </c>
      <c r="R3498" t="s">
        <v>8319</v>
      </c>
      <c r="S3498" s="10">
        <f t="shared" si="272"/>
        <v>42584.846828703703</v>
      </c>
      <c r="T3498" s="11">
        <f t="shared" si="273"/>
        <v>42624.846828703703</v>
      </c>
      <c r="U3498">
        <f t="shared" si="274"/>
        <v>40</v>
      </c>
      <c r="W3498" s="20">
        <v>78</v>
      </c>
      <c r="X3498" s="18">
        <v>3732</v>
      </c>
      <c r="Y3498" s="5">
        <v>1.244</v>
      </c>
    </row>
    <row r="3499" spans="1:25" ht="42.75" x14ac:dyDescent="0.4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20">
        <v>49</v>
      </c>
      <c r="M3499" t="b">
        <v>1</v>
      </c>
      <c r="N3499" t="s">
        <v>8271</v>
      </c>
      <c r="O3499" s="5">
        <f t="shared" si="270"/>
        <v>1.0870406189555126</v>
      </c>
      <c r="P3499" s="18">
        <f t="shared" si="271"/>
        <v>34.408163265306122</v>
      </c>
      <c r="Q3499" t="s">
        <v>8318</v>
      </c>
      <c r="R3499" t="s">
        <v>8319</v>
      </c>
      <c r="S3499" s="10">
        <f t="shared" si="272"/>
        <v>42511.741944444439</v>
      </c>
      <c r="T3499" s="11">
        <f t="shared" si="273"/>
        <v>42523.916666666672</v>
      </c>
      <c r="U3499">
        <f t="shared" si="274"/>
        <v>12</v>
      </c>
      <c r="W3499" s="20">
        <v>49</v>
      </c>
      <c r="X3499" s="18">
        <v>1686</v>
      </c>
      <c r="Y3499" s="5">
        <v>1.0870406189555126</v>
      </c>
    </row>
    <row r="3500" spans="1:25" ht="42.75" x14ac:dyDescent="0.4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20">
        <v>42</v>
      </c>
      <c r="M3500" t="b">
        <v>1</v>
      </c>
      <c r="N3500" t="s">
        <v>8271</v>
      </c>
      <c r="O3500" s="5">
        <f t="shared" si="270"/>
        <v>1.0242424242424242</v>
      </c>
      <c r="P3500" s="18">
        <f t="shared" si="271"/>
        <v>40.238095238095241</v>
      </c>
      <c r="Q3500" t="s">
        <v>8318</v>
      </c>
      <c r="R3500" t="s">
        <v>8319</v>
      </c>
      <c r="S3500" s="10">
        <f t="shared" si="272"/>
        <v>42459.15861111111</v>
      </c>
      <c r="T3500" s="11">
        <f t="shared" si="273"/>
        <v>42518.905555555553</v>
      </c>
      <c r="U3500">
        <f t="shared" si="274"/>
        <v>59</v>
      </c>
      <c r="W3500" s="20">
        <v>42</v>
      </c>
      <c r="X3500" s="18">
        <v>1690</v>
      </c>
      <c r="Y3500" s="5">
        <v>1.0242424242424242</v>
      </c>
    </row>
    <row r="3501" spans="1:25" ht="42.75" x14ac:dyDescent="0.4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20">
        <v>35</v>
      </c>
      <c r="M3501" t="b">
        <v>1</v>
      </c>
      <c r="N3501" t="s">
        <v>8271</v>
      </c>
      <c r="O3501" s="5">
        <f t="shared" si="270"/>
        <v>1.0549999999999999</v>
      </c>
      <c r="P3501" s="18">
        <f t="shared" si="271"/>
        <v>60.285714285714285</v>
      </c>
      <c r="Q3501" t="s">
        <v>8318</v>
      </c>
      <c r="R3501" t="s">
        <v>8319</v>
      </c>
      <c r="S3501" s="10">
        <f t="shared" si="272"/>
        <v>42132.036168981482</v>
      </c>
      <c r="T3501" s="11">
        <f t="shared" si="273"/>
        <v>42186.290972222225</v>
      </c>
      <c r="U3501">
        <f t="shared" si="274"/>
        <v>54</v>
      </c>
      <c r="W3501" s="20">
        <v>35</v>
      </c>
      <c r="X3501" s="18">
        <v>2110</v>
      </c>
      <c r="Y3501" s="5">
        <v>1.0549999999999999</v>
      </c>
    </row>
    <row r="3502" spans="1:25" ht="42.75" x14ac:dyDescent="0.4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20">
        <v>42</v>
      </c>
      <c r="M3502" t="b">
        <v>1</v>
      </c>
      <c r="N3502" t="s">
        <v>8271</v>
      </c>
      <c r="O3502" s="5">
        <f t="shared" si="270"/>
        <v>1.0629999999999999</v>
      </c>
      <c r="P3502" s="18">
        <f t="shared" si="271"/>
        <v>25.30952380952381</v>
      </c>
      <c r="Q3502" t="s">
        <v>8318</v>
      </c>
      <c r="R3502" t="s">
        <v>8319</v>
      </c>
      <c r="S3502" s="10">
        <f t="shared" si="272"/>
        <v>42419.91942129629</v>
      </c>
      <c r="T3502" s="11">
        <f t="shared" si="273"/>
        <v>42436.207638888889</v>
      </c>
      <c r="U3502">
        <f t="shared" si="274"/>
        <v>17</v>
      </c>
      <c r="W3502" s="20">
        <v>42</v>
      </c>
      <c r="X3502" s="18">
        <v>1063</v>
      </c>
      <c r="Y3502" s="5">
        <v>1.0629999999999999</v>
      </c>
    </row>
    <row r="3503" spans="1:25" ht="42.75" x14ac:dyDescent="0.4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20">
        <v>42</v>
      </c>
      <c r="M3503" t="b">
        <v>1</v>
      </c>
      <c r="N3503" t="s">
        <v>8271</v>
      </c>
      <c r="O3503" s="5">
        <f t="shared" si="270"/>
        <v>1.0066666666666666</v>
      </c>
      <c r="P3503" s="18">
        <f t="shared" si="271"/>
        <v>35.952380952380949</v>
      </c>
      <c r="Q3503" t="s">
        <v>8318</v>
      </c>
      <c r="R3503" t="s">
        <v>8319</v>
      </c>
      <c r="S3503" s="10">
        <f t="shared" si="272"/>
        <v>42233.763831018514</v>
      </c>
      <c r="T3503" s="11">
        <f t="shared" si="273"/>
        <v>42258.763831018514</v>
      </c>
      <c r="U3503">
        <f t="shared" si="274"/>
        <v>25</v>
      </c>
      <c r="W3503" s="20">
        <v>42</v>
      </c>
      <c r="X3503" s="18">
        <v>1510</v>
      </c>
      <c r="Y3503" s="5">
        <v>1.0066666666666666</v>
      </c>
    </row>
    <row r="3504" spans="1:25" ht="42.75" x14ac:dyDescent="0.4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20">
        <v>31</v>
      </c>
      <c r="M3504" t="b">
        <v>1</v>
      </c>
      <c r="N3504" t="s">
        <v>8271</v>
      </c>
      <c r="O3504" s="5">
        <f t="shared" si="270"/>
        <v>1.054</v>
      </c>
      <c r="P3504" s="18">
        <f t="shared" si="271"/>
        <v>136</v>
      </c>
      <c r="Q3504" t="s">
        <v>8318</v>
      </c>
      <c r="R3504" t="s">
        <v>8319</v>
      </c>
      <c r="S3504" s="10">
        <f t="shared" si="272"/>
        <v>42430.839398148149</v>
      </c>
      <c r="T3504" s="11">
        <f t="shared" si="273"/>
        <v>42445.165972222225</v>
      </c>
      <c r="U3504">
        <f t="shared" si="274"/>
        <v>15</v>
      </c>
      <c r="W3504" s="20">
        <v>31</v>
      </c>
      <c r="X3504" s="18">
        <v>4216</v>
      </c>
      <c r="Y3504" s="5">
        <v>1.054</v>
      </c>
    </row>
    <row r="3505" spans="1:25" ht="42.75" x14ac:dyDescent="0.4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20">
        <v>38</v>
      </c>
      <c r="M3505" t="b">
        <v>1</v>
      </c>
      <c r="N3505" t="s">
        <v>8271</v>
      </c>
      <c r="O3505" s="5">
        <f t="shared" si="270"/>
        <v>1.0755999999999999</v>
      </c>
      <c r="P3505" s="18">
        <f t="shared" si="271"/>
        <v>70.763157894736835</v>
      </c>
      <c r="Q3505" t="s">
        <v>8318</v>
      </c>
      <c r="R3505" t="s">
        <v>8319</v>
      </c>
      <c r="S3505" s="10">
        <f t="shared" si="272"/>
        <v>42545.478333333333</v>
      </c>
      <c r="T3505" s="11">
        <f t="shared" si="273"/>
        <v>42575.478333333333</v>
      </c>
      <c r="U3505">
        <f t="shared" si="274"/>
        <v>30</v>
      </c>
      <c r="W3505" s="20">
        <v>38</v>
      </c>
      <c r="X3505" s="18">
        <v>2689</v>
      </c>
      <c r="Y3505" s="5">
        <v>1.0755999999999999</v>
      </c>
    </row>
    <row r="3506" spans="1:25" ht="42.75" x14ac:dyDescent="0.4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20">
        <v>8</v>
      </c>
      <c r="M3506" t="b">
        <v>1</v>
      </c>
      <c r="N3506" t="s">
        <v>8271</v>
      </c>
      <c r="O3506" s="5">
        <f t="shared" si="270"/>
        <v>1</v>
      </c>
      <c r="P3506" s="18">
        <f t="shared" si="271"/>
        <v>125</v>
      </c>
      <c r="Q3506" t="s">
        <v>8318</v>
      </c>
      <c r="R3506" t="s">
        <v>8319</v>
      </c>
      <c r="S3506" s="10">
        <f t="shared" si="272"/>
        <v>42297.748738425929</v>
      </c>
      <c r="T3506" s="11">
        <f t="shared" si="273"/>
        <v>42327.790405092594</v>
      </c>
      <c r="U3506">
        <f t="shared" si="274"/>
        <v>30</v>
      </c>
      <c r="W3506" s="20">
        <v>8</v>
      </c>
      <c r="X3506" s="18">
        <v>1000</v>
      </c>
      <c r="Y3506" s="5">
        <v>1</v>
      </c>
    </row>
    <row r="3507" spans="1:25" ht="85.5" x14ac:dyDescent="0.4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20">
        <v>39</v>
      </c>
      <c r="M3507" t="b">
        <v>1</v>
      </c>
      <c r="N3507" t="s">
        <v>8271</v>
      </c>
      <c r="O3507" s="5">
        <f t="shared" si="270"/>
        <v>1.0376000000000001</v>
      </c>
      <c r="P3507" s="18">
        <f t="shared" si="271"/>
        <v>66.512820512820511</v>
      </c>
      <c r="Q3507" t="s">
        <v>8318</v>
      </c>
      <c r="R3507" t="s">
        <v>8319</v>
      </c>
      <c r="S3507" s="10">
        <f t="shared" si="272"/>
        <v>41760.935706018521</v>
      </c>
      <c r="T3507" s="11">
        <f t="shared" si="273"/>
        <v>41772.166666666664</v>
      </c>
      <c r="U3507">
        <f t="shared" si="274"/>
        <v>12</v>
      </c>
      <c r="W3507" s="20">
        <v>39</v>
      </c>
      <c r="X3507" s="18">
        <v>2594</v>
      </c>
      <c r="Y3507" s="5">
        <v>1.0376000000000001</v>
      </c>
    </row>
    <row r="3508" spans="1:25" ht="42.75" x14ac:dyDescent="0.4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20">
        <v>29</v>
      </c>
      <c r="M3508" t="b">
        <v>1</v>
      </c>
      <c r="N3508" t="s">
        <v>8271</v>
      </c>
      <c r="O3508" s="5">
        <f t="shared" si="270"/>
        <v>1.0149999999999999</v>
      </c>
      <c r="P3508" s="18">
        <f t="shared" si="271"/>
        <v>105</v>
      </c>
      <c r="Q3508" t="s">
        <v>8318</v>
      </c>
      <c r="R3508" t="s">
        <v>8319</v>
      </c>
      <c r="S3508" s="10">
        <f t="shared" si="272"/>
        <v>41829.734259259261</v>
      </c>
      <c r="T3508" s="11">
        <f t="shared" si="273"/>
        <v>41874.734259259261</v>
      </c>
      <c r="U3508">
        <f t="shared" si="274"/>
        <v>45</v>
      </c>
      <c r="W3508" s="20">
        <v>29</v>
      </c>
      <c r="X3508" s="18">
        <v>3045</v>
      </c>
      <c r="Y3508" s="5">
        <v>1.0149999999999999</v>
      </c>
    </row>
    <row r="3509" spans="1:25" ht="42.75" x14ac:dyDescent="0.4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20">
        <v>72</v>
      </c>
      <c r="M3509" t="b">
        <v>1</v>
      </c>
      <c r="N3509" t="s">
        <v>8271</v>
      </c>
      <c r="O3509" s="5">
        <f t="shared" si="270"/>
        <v>1.044</v>
      </c>
      <c r="P3509" s="18">
        <f t="shared" si="271"/>
        <v>145</v>
      </c>
      <c r="Q3509" t="s">
        <v>8318</v>
      </c>
      <c r="R3509" t="s">
        <v>8319</v>
      </c>
      <c r="S3509" s="10">
        <f t="shared" si="272"/>
        <v>42491.92288194444</v>
      </c>
      <c r="T3509" s="11">
        <f t="shared" si="273"/>
        <v>42521.92288194444</v>
      </c>
      <c r="U3509">
        <f t="shared" si="274"/>
        <v>30</v>
      </c>
      <c r="W3509" s="20">
        <v>72</v>
      </c>
      <c r="X3509" s="18">
        <v>10440</v>
      </c>
      <c r="Y3509" s="5">
        <v>1.044</v>
      </c>
    </row>
    <row r="3510" spans="1:25" ht="42.75" x14ac:dyDescent="0.4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20">
        <v>15</v>
      </c>
      <c r="M3510" t="b">
        <v>1</v>
      </c>
      <c r="N3510" t="s">
        <v>8271</v>
      </c>
      <c r="O3510" s="5">
        <f t="shared" si="270"/>
        <v>1.8</v>
      </c>
      <c r="P3510" s="18">
        <f t="shared" si="271"/>
        <v>12</v>
      </c>
      <c r="Q3510" t="s">
        <v>8318</v>
      </c>
      <c r="R3510" t="s">
        <v>8319</v>
      </c>
      <c r="S3510" s="10">
        <f t="shared" si="272"/>
        <v>42477.729780092588</v>
      </c>
      <c r="T3510" s="11">
        <f t="shared" si="273"/>
        <v>42500.875</v>
      </c>
      <c r="U3510">
        <f t="shared" si="274"/>
        <v>23</v>
      </c>
      <c r="W3510" s="20">
        <v>15</v>
      </c>
      <c r="X3510" s="18">
        <v>180</v>
      </c>
      <c r="Y3510" s="5">
        <v>1.8</v>
      </c>
    </row>
    <row r="3511" spans="1:25" ht="42.75" x14ac:dyDescent="0.4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20">
        <v>33</v>
      </c>
      <c r="M3511" t="b">
        <v>1</v>
      </c>
      <c r="N3511" t="s">
        <v>8271</v>
      </c>
      <c r="O3511" s="5">
        <f t="shared" si="270"/>
        <v>1.0633333333333332</v>
      </c>
      <c r="P3511" s="18">
        <f t="shared" si="271"/>
        <v>96.666666666666671</v>
      </c>
      <c r="Q3511" t="s">
        <v>8318</v>
      </c>
      <c r="R3511" t="s">
        <v>8319</v>
      </c>
      <c r="S3511" s="10">
        <f t="shared" si="272"/>
        <v>41950.859560185185</v>
      </c>
      <c r="T3511" s="11">
        <f t="shared" si="273"/>
        <v>41964.204861111109</v>
      </c>
      <c r="U3511">
        <f t="shared" si="274"/>
        <v>14</v>
      </c>
      <c r="W3511" s="20">
        <v>33</v>
      </c>
      <c r="X3511" s="18">
        <v>3190</v>
      </c>
      <c r="Y3511" s="5">
        <v>1.0633333333333332</v>
      </c>
    </row>
    <row r="3512" spans="1:25" ht="42.75" x14ac:dyDescent="0.4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20">
        <v>15</v>
      </c>
      <c r="M3512" t="b">
        <v>1</v>
      </c>
      <c r="N3512" t="s">
        <v>8271</v>
      </c>
      <c r="O3512" s="5">
        <f t="shared" si="270"/>
        <v>1.0055555555555555</v>
      </c>
      <c r="P3512" s="18">
        <f t="shared" si="271"/>
        <v>60.333333333333336</v>
      </c>
      <c r="Q3512" t="s">
        <v>8318</v>
      </c>
      <c r="R3512" t="s">
        <v>8319</v>
      </c>
      <c r="S3512" s="10">
        <f t="shared" si="272"/>
        <v>41802.62090277778</v>
      </c>
      <c r="T3512" s="11">
        <f t="shared" si="273"/>
        <v>41822.62090277778</v>
      </c>
      <c r="U3512">
        <f t="shared" si="274"/>
        <v>20</v>
      </c>
      <c r="W3512" s="20">
        <v>15</v>
      </c>
      <c r="X3512" s="18">
        <v>905</v>
      </c>
      <c r="Y3512" s="5">
        <v>1.0055555555555555</v>
      </c>
    </row>
    <row r="3513" spans="1:25" ht="42.75" x14ac:dyDescent="0.4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20">
        <v>19</v>
      </c>
      <c r="M3513" t="b">
        <v>1</v>
      </c>
      <c r="N3513" t="s">
        <v>8271</v>
      </c>
      <c r="O3513" s="5">
        <f t="shared" si="270"/>
        <v>1.012</v>
      </c>
      <c r="P3513" s="18">
        <f t="shared" si="271"/>
        <v>79.89473684210526</v>
      </c>
      <c r="Q3513" t="s">
        <v>8318</v>
      </c>
      <c r="R3513" t="s">
        <v>8319</v>
      </c>
      <c r="S3513" s="10">
        <f t="shared" si="272"/>
        <v>41927.873784722222</v>
      </c>
      <c r="T3513" s="11">
        <f t="shared" si="273"/>
        <v>41950.770833333336</v>
      </c>
      <c r="U3513">
        <f t="shared" si="274"/>
        <v>23</v>
      </c>
      <c r="W3513" s="20">
        <v>19</v>
      </c>
      <c r="X3513" s="18">
        <v>1518</v>
      </c>
      <c r="Y3513" s="5">
        <v>1.012</v>
      </c>
    </row>
    <row r="3514" spans="1:25" ht="42.75" x14ac:dyDescent="0.4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20">
        <v>17</v>
      </c>
      <c r="M3514" t="b">
        <v>1</v>
      </c>
      <c r="N3514" t="s">
        <v>8271</v>
      </c>
      <c r="O3514" s="5">
        <f t="shared" si="270"/>
        <v>1</v>
      </c>
      <c r="P3514" s="18">
        <f t="shared" si="271"/>
        <v>58.823529411764703</v>
      </c>
      <c r="Q3514" t="s">
        <v>8318</v>
      </c>
      <c r="R3514" t="s">
        <v>8319</v>
      </c>
      <c r="S3514" s="10">
        <f t="shared" si="272"/>
        <v>42057.536944444444</v>
      </c>
      <c r="T3514" s="11">
        <f t="shared" si="273"/>
        <v>42117.49527777778</v>
      </c>
      <c r="U3514">
        <f t="shared" si="274"/>
        <v>60</v>
      </c>
      <c r="W3514" s="20">
        <v>17</v>
      </c>
      <c r="X3514" s="18">
        <v>1000</v>
      </c>
      <c r="Y3514" s="5">
        <v>1</v>
      </c>
    </row>
    <row r="3515" spans="1:25" ht="42.75" x14ac:dyDescent="0.4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20">
        <v>44</v>
      </c>
      <c r="M3515" t="b">
        <v>1</v>
      </c>
      <c r="N3515" t="s">
        <v>8271</v>
      </c>
      <c r="O3515" s="5">
        <f t="shared" si="270"/>
        <v>1.1839285714285714</v>
      </c>
      <c r="P3515" s="18">
        <f t="shared" si="271"/>
        <v>75.340909090909093</v>
      </c>
      <c r="Q3515" t="s">
        <v>8318</v>
      </c>
      <c r="R3515" t="s">
        <v>8319</v>
      </c>
      <c r="S3515" s="10">
        <f t="shared" si="272"/>
        <v>41781.096203703702</v>
      </c>
      <c r="T3515" s="11">
        <f t="shared" si="273"/>
        <v>41794.207638888889</v>
      </c>
      <c r="U3515">
        <f t="shared" si="274"/>
        <v>13</v>
      </c>
      <c r="W3515" s="20">
        <v>44</v>
      </c>
      <c r="X3515" s="18">
        <v>3315</v>
      </c>
      <c r="Y3515" s="5">
        <v>1.1839285714285714</v>
      </c>
    </row>
    <row r="3516" spans="1:25" ht="42.75" x14ac:dyDescent="0.4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20">
        <v>10</v>
      </c>
      <c r="M3516" t="b">
        <v>1</v>
      </c>
      <c r="N3516" t="s">
        <v>8271</v>
      </c>
      <c r="O3516" s="5">
        <f t="shared" si="270"/>
        <v>1.1000000000000001</v>
      </c>
      <c r="P3516" s="18">
        <f t="shared" si="271"/>
        <v>55</v>
      </c>
      <c r="Q3516" t="s">
        <v>8318</v>
      </c>
      <c r="R3516" t="s">
        <v>8319</v>
      </c>
      <c r="S3516" s="10">
        <f t="shared" si="272"/>
        <v>42020.846666666665</v>
      </c>
      <c r="T3516" s="11">
        <f t="shared" si="273"/>
        <v>42037.207638888889</v>
      </c>
      <c r="U3516">
        <f t="shared" si="274"/>
        <v>17</v>
      </c>
      <c r="W3516" s="20">
        <v>10</v>
      </c>
      <c r="X3516" s="18">
        <v>550</v>
      </c>
      <c r="Y3516" s="5">
        <v>1.1000000000000001</v>
      </c>
    </row>
    <row r="3517" spans="1:25" ht="42.75" x14ac:dyDescent="0.4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20">
        <v>46</v>
      </c>
      <c r="M3517" t="b">
        <v>1</v>
      </c>
      <c r="N3517" t="s">
        <v>8271</v>
      </c>
      <c r="O3517" s="5">
        <f t="shared" si="270"/>
        <v>1.0266666666666666</v>
      </c>
      <c r="P3517" s="18">
        <f t="shared" si="271"/>
        <v>66.956521739130437</v>
      </c>
      <c r="Q3517" t="s">
        <v>8318</v>
      </c>
      <c r="R3517" t="s">
        <v>8319</v>
      </c>
      <c r="S3517" s="10">
        <f t="shared" si="272"/>
        <v>42125.772812499999</v>
      </c>
      <c r="T3517" s="11">
        <f t="shared" si="273"/>
        <v>42155.772812499999</v>
      </c>
      <c r="U3517">
        <f t="shared" si="274"/>
        <v>30</v>
      </c>
      <c r="W3517" s="20">
        <v>46</v>
      </c>
      <c r="X3517" s="18">
        <v>3080</v>
      </c>
      <c r="Y3517" s="5">
        <v>1.0266666666666666</v>
      </c>
    </row>
    <row r="3518" spans="1:25" ht="42.75" x14ac:dyDescent="0.4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20">
        <v>11</v>
      </c>
      <c r="M3518" t="b">
        <v>1</v>
      </c>
      <c r="N3518" t="s">
        <v>8271</v>
      </c>
      <c r="O3518" s="5">
        <f t="shared" si="270"/>
        <v>1</v>
      </c>
      <c r="P3518" s="18">
        <f t="shared" si="271"/>
        <v>227.27272727272728</v>
      </c>
      <c r="Q3518" t="s">
        <v>8318</v>
      </c>
      <c r="R3518" t="s">
        <v>8319</v>
      </c>
      <c r="S3518" s="10">
        <f t="shared" si="272"/>
        <v>41856.010069444441</v>
      </c>
      <c r="T3518" s="11">
        <f t="shared" si="273"/>
        <v>41890.125</v>
      </c>
      <c r="U3518">
        <f t="shared" si="274"/>
        <v>34</v>
      </c>
      <c r="W3518" s="20">
        <v>11</v>
      </c>
      <c r="X3518" s="18">
        <v>2500</v>
      </c>
      <c r="Y3518" s="5">
        <v>1</v>
      </c>
    </row>
    <row r="3519" spans="1:25" ht="42.75" x14ac:dyDescent="0.4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20">
        <v>13</v>
      </c>
      <c r="M3519" t="b">
        <v>1</v>
      </c>
      <c r="N3519" t="s">
        <v>8271</v>
      </c>
      <c r="O3519" s="5">
        <f t="shared" si="270"/>
        <v>1</v>
      </c>
      <c r="P3519" s="18">
        <f t="shared" si="271"/>
        <v>307.69230769230768</v>
      </c>
      <c r="Q3519" t="s">
        <v>8318</v>
      </c>
      <c r="R3519" t="s">
        <v>8319</v>
      </c>
      <c r="S3519" s="10">
        <f t="shared" si="272"/>
        <v>41794.817523148151</v>
      </c>
      <c r="T3519" s="11">
        <f t="shared" si="273"/>
        <v>41824.458333333336</v>
      </c>
      <c r="U3519">
        <f t="shared" si="274"/>
        <v>30</v>
      </c>
      <c r="W3519" s="20">
        <v>13</v>
      </c>
      <c r="X3519" s="18">
        <v>4000</v>
      </c>
      <c r="Y3519" s="5">
        <v>1</v>
      </c>
    </row>
    <row r="3520" spans="1:25" ht="42.75" x14ac:dyDescent="0.4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20">
        <v>33</v>
      </c>
      <c r="M3520" t="b">
        <v>1</v>
      </c>
      <c r="N3520" t="s">
        <v>8271</v>
      </c>
      <c r="O3520" s="5">
        <f t="shared" si="270"/>
        <v>1.10046</v>
      </c>
      <c r="P3520" s="18">
        <f t="shared" si="271"/>
        <v>50.020909090909093</v>
      </c>
      <c r="Q3520" t="s">
        <v>8318</v>
      </c>
      <c r="R3520" t="s">
        <v>8319</v>
      </c>
      <c r="S3520" s="10">
        <f t="shared" si="272"/>
        <v>41893.783553240741</v>
      </c>
      <c r="T3520" s="11">
        <f t="shared" si="273"/>
        <v>41914.597916666666</v>
      </c>
      <c r="U3520">
        <f t="shared" si="274"/>
        <v>21</v>
      </c>
      <c r="W3520" s="20">
        <v>33</v>
      </c>
      <c r="X3520" s="18">
        <v>1650.69</v>
      </c>
      <c r="Y3520" s="5">
        <v>1.10046</v>
      </c>
    </row>
    <row r="3521" spans="1:25" ht="42.75" x14ac:dyDescent="0.4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20">
        <v>28</v>
      </c>
      <c r="M3521" t="b">
        <v>1</v>
      </c>
      <c r="N3521" t="s">
        <v>8271</v>
      </c>
      <c r="O3521" s="5">
        <f t="shared" si="270"/>
        <v>1.0135000000000001</v>
      </c>
      <c r="P3521" s="18">
        <f t="shared" si="271"/>
        <v>72.392857142857139</v>
      </c>
      <c r="Q3521" t="s">
        <v>8318</v>
      </c>
      <c r="R3521" t="s">
        <v>8319</v>
      </c>
      <c r="S3521" s="10">
        <f t="shared" si="272"/>
        <v>42037.598958333328</v>
      </c>
      <c r="T3521" s="11">
        <f t="shared" si="273"/>
        <v>42067.598958333328</v>
      </c>
      <c r="U3521">
        <f t="shared" si="274"/>
        <v>30</v>
      </c>
      <c r="W3521" s="20">
        <v>28</v>
      </c>
      <c r="X3521" s="18">
        <v>2027</v>
      </c>
      <c r="Y3521" s="5">
        <v>1.0135000000000001</v>
      </c>
    </row>
    <row r="3522" spans="1:25" ht="28.5" x14ac:dyDescent="0.4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20">
        <v>21</v>
      </c>
      <c r="M3522" t="b">
        <v>1</v>
      </c>
      <c r="N3522" t="s">
        <v>8271</v>
      </c>
      <c r="O3522" s="5">
        <f t="shared" si="270"/>
        <v>1.0075000000000001</v>
      </c>
      <c r="P3522" s="18">
        <f t="shared" si="271"/>
        <v>95.952380952380949</v>
      </c>
      <c r="Q3522" t="s">
        <v>8318</v>
      </c>
      <c r="R3522" t="s">
        <v>8319</v>
      </c>
      <c r="S3522" s="10">
        <f t="shared" si="272"/>
        <v>42227.824212962965</v>
      </c>
      <c r="T3522" s="11">
        <f t="shared" si="273"/>
        <v>42253.57430555555</v>
      </c>
      <c r="U3522">
        <f t="shared" si="274"/>
        <v>26</v>
      </c>
      <c r="W3522" s="20">
        <v>21</v>
      </c>
      <c r="X3522" s="18">
        <v>2015</v>
      </c>
      <c r="Y3522" s="5">
        <v>1.0075000000000001</v>
      </c>
    </row>
    <row r="3523" spans="1:25" ht="42.75" x14ac:dyDescent="0.4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20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18">
        <f t="shared" ref="P3523:P3586" si="276">E3523/L3523</f>
        <v>45.615384615384613</v>
      </c>
      <c r="Q3523" t="s">
        <v>8318</v>
      </c>
      <c r="R3523" t="s">
        <v>8319</v>
      </c>
      <c r="S3523" s="10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_xlfn.DAYS(T3523,S3523)</f>
        <v>30</v>
      </c>
      <c r="W3523" s="20">
        <v>13</v>
      </c>
      <c r="X3523" s="18">
        <v>593</v>
      </c>
      <c r="Y3523" s="5">
        <v>1.6942857142857144</v>
      </c>
    </row>
    <row r="3524" spans="1:25" ht="42.75" x14ac:dyDescent="0.4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20">
        <v>34</v>
      </c>
      <c r="M3524" t="b">
        <v>1</v>
      </c>
      <c r="N3524" t="s">
        <v>8271</v>
      </c>
      <c r="O3524" s="5">
        <f t="shared" si="275"/>
        <v>1</v>
      </c>
      <c r="P3524" s="18">
        <f t="shared" si="276"/>
        <v>41.029411764705884</v>
      </c>
      <c r="Q3524" t="s">
        <v>8318</v>
      </c>
      <c r="R3524" t="s">
        <v>8319</v>
      </c>
      <c r="S3524" s="10">
        <f t="shared" si="277"/>
        <v>42234.789884259255</v>
      </c>
      <c r="T3524" s="11">
        <f t="shared" si="278"/>
        <v>42262.420833333337</v>
      </c>
      <c r="U3524">
        <f t="shared" si="279"/>
        <v>28</v>
      </c>
      <c r="W3524" s="20">
        <v>34</v>
      </c>
      <c r="X3524" s="18">
        <v>1395</v>
      </c>
      <c r="Y3524" s="5">
        <v>1</v>
      </c>
    </row>
    <row r="3525" spans="1:25" ht="42.75" x14ac:dyDescent="0.4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20">
        <v>80</v>
      </c>
      <c r="M3525" t="b">
        <v>1</v>
      </c>
      <c r="N3525" t="s">
        <v>8271</v>
      </c>
      <c r="O3525" s="5">
        <f t="shared" si="275"/>
        <v>1.1365000000000001</v>
      </c>
      <c r="P3525" s="18">
        <f t="shared" si="276"/>
        <v>56.825000000000003</v>
      </c>
      <c r="Q3525" t="s">
        <v>8318</v>
      </c>
      <c r="R3525" t="s">
        <v>8319</v>
      </c>
      <c r="S3525" s="10">
        <f t="shared" si="277"/>
        <v>42581.397546296299</v>
      </c>
      <c r="T3525" s="11">
        <f t="shared" si="278"/>
        <v>42638.958333333328</v>
      </c>
      <c r="U3525">
        <f t="shared" si="279"/>
        <v>57</v>
      </c>
      <c r="W3525" s="20">
        <v>80</v>
      </c>
      <c r="X3525" s="18">
        <v>4546</v>
      </c>
      <c r="Y3525" s="5">
        <v>1.1365000000000001</v>
      </c>
    </row>
    <row r="3526" spans="1:25" ht="42.75" x14ac:dyDescent="0.4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20">
        <v>74</v>
      </c>
      <c r="M3526" t="b">
        <v>1</v>
      </c>
      <c r="N3526" t="s">
        <v>8271</v>
      </c>
      <c r="O3526" s="5">
        <f t="shared" si="275"/>
        <v>1.0156000000000001</v>
      </c>
      <c r="P3526" s="18">
        <f t="shared" si="276"/>
        <v>137.24324324324326</v>
      </c>
      <c r="Q3526" t="s">
        <v>8318</v>
      </c>
      <c r="R3526" t="s">
        <v>8319</v>
      </c>
      <c r="S3526" s="10">
        <f t="shared" si="277"/>
        <v>41880.76357638889</v>
      </c>
      <c r="T3526" s="11">
        <f t="shared" si="278"/>
        <v>41895.166666666664</v>
      </c>
      <c r="U3526">
        <f t="shared" si="279"/>
        <v>15</v>
      </c>
      <c r="W3526" s="20">
        <v>74</v>
      </c>
      <c r="X3526" s="18">
        <v>10156</v>
      </c>
      <c r="Y3526" s="5">
        <v>1.0156000000000001</v>
      </c>
    </row>
    <row r="3527" spans="1:25" ht="42.75" x14ac:dyDescent="0.4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20">
        <v>7</v>
      </c>
      <c r="M3527" t="b">
        <v>1</v>
      </c>
      <c r="N3527" t="s">
        <v>8271</v>
      </c>
      <c r="O3527" s="5">
        <f t="shared" si="275"/>
        <v>1.06</v>
      </c>
      <c r="P3527" s="18">
        <f t="shared" si="276"/>
        <v>75.714285714285708</v>
      </c>
      <c r="Q3527" t="s">
        <v>8318</v>
      </c>
      <c r="R3527" t="s">
        <v>8319</v>
      </c>
      <c r="S3527" s="10">
        <f t="shared" si="277"/>
        <v>42214.6956712963</v>
      </c>
      <c r="T3527" s="11">
        <f t="shared" si="278"/>
        <v>42225.666666666672</v>
      </c>
      <c r="U3527">
        <f t="shared" si="279"/>
        <v>11</v>
      </c>
      <c r="W3527" s="20">
        <v>7</v>
      </c>
      <c r="X3527" s="18">
        <v>530</v>
      </c>
      <c r="Y3527" s="5">
        <v>1.06</v>
      </c>
    </row>
    <row r="3528" spans="1:25" ht="42.75" x14ac:dyDescent="0.4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20">
        <v>34</v>
      </c>
      <c r="M3528" t="b">
        <v>1</v>
      </c>
      <c r="N3528" t="s">
        <v>8271</v>
      </c>
      <c r="O3528" s="5">
        <f t="shared" si="275"/>
        <v>1.02</v>
      </c>
      <c r="P3528" s="18">
        <f t="shared" si="276"/>
        <v>99</v>
      </c>
      <c r="Q3528" t="s">
        <v>8318</v>
      </c>
      <c r="R3528" t="s">
        <v>8319</v>
      </c>
      <c r="S3528" s="10">
        <f t="shared" si="277"/>
        <v>42460.335312499999</v>
      </c>
      <c r="T3528" s="11">
        <f t="shared" si="278"/>
        <v>42488.249305555553</v>
      </c>
      <c r="U3528">
        <f t="shared" si="279"/>
        <v>28</v>
      </c>
      <c r="W3528" s="20">
        <v>34</v>
      </c>
      <c r="X3528" s="18">
        <v>3366</v>
      </c>
      <c r="Y3528" s="5">
        <v>1.02</v>
      </c>
    </row>
    <row r="3529" spans="1:25" ht="42.75" x14ac:dyDescent="0.4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20">
        <v>86</v>
      </c>
      <c r="M3529" t="b">
        <v>1</v>
      </c>
      <c r="N3529" t="s">
        <v>8271</v>
      </c>
      <c r="O3529" s="5">
        <f t="shared" si="275"/>
        <v>1.1691666666666667</v>
      </c>
      <c r="P3529" s="18">
        <f t="shared" si="276"/>
        <v>81.569767441860463</v>
      </c>
      <c r="Q3529" t="s">
        <v>8318</v>
      </c>
      <c r="R3529" t="s">
        <v>8319</v>
      </c>
      <c r="S3529" s="10">
        <f t="shared" si="277"/>
        <v>42167.023206018523</v>
      </c>
      <c r="T3529" s="11">
        <f t="shared" si="278"/>
        <v>42196.165972222225</v>
      </c>
      <c r="U3529">
        <f t="shared" si="279"/>
        <v>29</v>
      </c>
      <c r="W3529" s="20">
        <v>86</v>
      </c>
      <c r="X3529" s="18">
        <v>7015</v>
      </c>
      <c r="Y3529" s="5">
        <v>1.1691666666666667</v>
      </c>
    </row>
    <row r="3530" spans="1:25" ht="42.75" x14ac:dyDescent="0.4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20">
        <v>37</v>
      </c>
      <c r="M3530" t="b">
        <v>1</v>
      </c>
      <c r="N3530" t="s">
        <v>8271</v>
      </c>
      <c r="O3530" s="5">
        <f t="shared" si="275"/>
        <v>1.0115151515151515</v>
      </c>
      <c r="P3530" s="18">
        <f t="shared" si="276"/>
        <v>45.108108108108105</v>
      </c>
      <c r="Q3530" t="s">
        <v>8318</v>
      </c>
      <c r="R3530" t="s">
        <v>8319</v>
      </c>
      <c r="S3530" s="10">
        <f t="shared" si="277"/>
        <v>42733.50136574074</v>
      </c>
      <c r="T3530" s="11">
        <f t="shared" si="278"/>
        <v>42753.50136574074</v>
      </c>
      <c r="U3530">
        <f t="shared" si="279"/>
        <v>20</v>
      </c>
      <c r="W3530" s="20">
        <v>37</v>
      </c>
      <c r="X3530" s="18">
        <v>1669</v>
      </c>
      <c r="Y3530" s="5">
        <v>1.0115151515151515</v>
      </c>
    </row>
    <row r="3531" spans="1:25" ht="42.75" x14ac:dyDescent="0.4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20">
        <v>18</v>
      </c>
      <c r="M3531" t="b">
        <v>1</v>
      </c>
      <c r="N3531" t="s">
        <v>8271</v>
      </c>
      <c r="O3531" s="5">
        <f t="shared" si="275"/>
        <v>1.32</v>
      </c>
      <c r="P3531" s="18">
        <f t="shared" si="276"/>
        <v>36.666666666666664</v>
      </c>
      <c r="Q3531" t="s">
        <v>8318</v>
      </c>
      <c r="R3531" t="s">
        <v>8319</v>
      </c>
      <c r="S3531" s="10">
        <f t="shared" si="277"/>
        <v>42177.761782407411</v>
      </c>
      <c r="T3531" s="11">
        <f t="shared" si="278"/>
        <v>42198.041666666672</v>
      </c>
      <c r="U3531">
        <f t="shared" si="279"/>
        <v>21</v>
      </c>
      <c r="W3531" s="20">
        <v>18</v>
      </c>
      <c r="X3531" s="18">
        <v>660</v>
      </c>
      <c r="Y3531" s="5">
        <v>1.32</v>
      </c>
    </row>
    <row r="3532" spans="1:25" ht="42.75" x14ac:dyDescent="0.4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20">
        <v>22</v>
      </c>
      <c r="M3532" t="b">
        <v>1</v>
      </c>
      <c r="N3532" t="s">
        <v>8271</v>
      </c>
      <c r="O3532" s="5">
        <f t="shared" si="275"/>
        <v>1</v>
      </c>
      <c r="P3532" s="18">
        <f t="shared" si="276"/>
        <v>125</v>
      </c>
      <c r="Q3532" t="s">
        <v>8318</v>
      </c>
      <c r="R3532" t="s">
        <v>8319</v>
      </c>
      <c r="S3532" s="10">
        <f t="shared" si="277"/>
        <v>42442.623344907406</v>
      </c>
      <c r="T3532" s="11">
        <f t="shared" si="278"/>
        <v>42470.833333333328</v>
      </c>
      <c r="U3532">
        <f t="shared" si="279"/>
        <v>28</v>
      </c>
      <c r="W3532" s="20">
        <v>22</v>
      </c>
      <c r="X3532" s="18">
        <v>2750</v>
      </c>
      <c r="Y3532" s="5">
        <v>1</v>
      </c>
    </row>
    <row r="3533" spans="1:25" x14ac:dyDescent="0.4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20">
        <v>26</v>
      </c>
      <c r="M3533" t="b">
        <v>1</v>
      </c>
      <c r="N3533" t="s">
        <v>8271</v>
      </c>
      <c r="O3533" s="5">
        <f t="shared" si="275"/>
        <v>1.28</v>
      </c>
      <c r="P3533" s="18">
        <f t="shared" si="276"/>
        <v>49.230769230769234</v>
      </c>
      <c r="Q3533" t="s">
        <v>8318</v>
      </c>
      <c r="R3533" t="s">
        <v>8319</v>
      </c>
      <c r="S3533" s="10">
        <f t="shared" si="277"/>
        <v>42521.654328703706</v>
      </c>
      <c r="T3533" s="11">
        <f t="shared" si="278"/>
        <v>42551.654328703706</v>
      </c>
      <c r="U3533">
        <f t="shared" si="279"/>
        <v>30</v>
      </c>
      <c r="W3533" s="20">
        <v>26</v>
      </c>
      <c r="X3533" s="18">
        <v>1280</v>
      </c>
      <c r="Y3533" s="5">
        <v>1.28</v>
      </c>
    </row>
    <row r="3534" spans="1:25" ht="42.75" x14ac:dyDescent="0.4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20">
        <v>27</v>
      </c>
      <c r="M3534" t="b">
        <v>1</v>
      </c>
      <c r="N3534" t="s">
        <v>8271</v>
      </c>
      <c r="O3534" s="5">
        <f t="shared" si="275"/>
        <v>1.1895833333333334</v>
      </c>
      <c r="P3534" s="18">
        <f t="shared" si="276"/>
        <v>42.296296296296298</v>
      </c>
      <c r="Q3534" t="s">
        <v>8318</v>
      </c>
      <c r="R3534" t="s">
        <v>8319</v>
      </c>
      <c r="S3534" s="10">
        <f t="shared" si="277"/>
        <v>41884.599849537037</v>
      </c>
      <c r="T3534" s="11">
        <f t="shared" si="278"/>
        <v>41900.165972222225</v>
      </c>
      <c r="U3534">
        <f t="shared" si="279"/>
        <v>16</v>
      </c>
      <c r="W3534" s="20">
        <v>27</v>
      </c>
      <c r="X3534" s="18">
        <v>1142</v>
      </c>
      <c r="Y3534" s="5">
        <v>1.1895833333333334</v>
      </c>
    </row>
    <row r="3535" spans="1:25" ht="57" x14ac:dyDescent="0.4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20">
        <v>8</v>
      </c>
      <c r="M3535" t="b">
        <v>1</v>
      </c>
      <c r="N3535" t="s">
        <v>8271</v>
      </c>
      <c r="O3535" s="5">
        <f t="shared" si="275"/>
        <v>1.262</v>
      </c>
      <c r="P3535" s="18">
        <f t="shared" si="276"/>
        <v>78.875</v>
      </c>
      <c r="Q3535" t="s">
        <v>8318</v>
      </c>
      <c r="R3535" t="s">
        <v>8319</v>
      </c>
      <c r="S3535" s="10">
        <f t="shared" si="277"/>
        <v>42289.761192129634</v>
      </c>
      <c r="T3535" s="11">
        <f t="shared" si="278"/>
        <v>42319.802858796291</v>
      </c>
      <c r="U3535">
        <f t="shared" si="279"/>
        <v>30</v>
      </c>
      <c r="W3535" s="20">
        <v>8</v>
      </c>
      <c r="X3535" s="18">
        <v>631</v>
      </c>
      <c r="Y3535" s="5">
        <v>1.262</v>
      </c>
    </row>
    <row r="3536" spans="1:25" ht="28.5" x14ac:dyDescent="0.4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20">
        <v>204</v>
      </c>
      <c r="M3536" t="b">
        <v>1</v>
      </c>
      <c r="N3536" t="s">
        <v>8271</v>
      </c>
      <c r="O3536" s="5">
        <f t="shared" si="275"/>
        <v>1.5620000000000001</v>
      </c>
      <c r="P3536" s="18">
        <f t="shared" si="276"/>
        <v>38.284313725490193</v>
      </c>
      <c r="Q3536" t="s">
        <v>8318</v>
      </c>
      <c r="R3536" t="s">
        <v>8319</v>
      </c>
      <c r="S3536" s="10">
        <f t="shared" si="277"/>
        <v>42243.6252662037</v>
      </c>
      <c r="T3536" s="11">
        <f t="shared" si="278"/>
        <v>42278.6252662037</v>
      </c>
      <c r="U3536">
        <f t="shared" si="279"/>
        <v>35</v>
      </c>
      <c r="W3536" s="20">
        <v>204</v>
      </c>
      <c r="X3536" s="18">
        <v>7810</v>
      </c>
      <c r="Y3536" s="5">
        <v>1.5620000000000001</v>
      </c>
    </row>
    <row r="3537" spans="1:25" ht="42.75" x14ac:dyDescent="0.4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20">
        <v>46</v>
      </c>
      <c r="M3537" t="b">
        <v>1</v>
      </c>
      <c r="N3537" t="s">
        <v>8271</v>
      </c>
      <c r="O3537" s="5">
        <f t="shared" si="275"/>
        <v>1.0315000000000001</v>
      </c>
      <c r="P3537" s="18">
        <f t="shared" si="276"/>
        <v>44.847826086956523</v>
      </c>
      <c r="Q3537" t="s">
        <v>8318</v>
      </c>
      <c r="R3537" t="s">
        <v>8319</v>
      </c>
      <c r="S3537" s="10">
        <f t="shared" si="277"/>
        <v>42248.640162037031</v>
      </c>
      <c r="T3537" s="11">
        <f t="shared" si="278"/>
        <v>42279.75</v>
      </c>
      <c r="U3537">
        <f t="shared" si="279"/>
        <v>31</v>
      </c>
      <c r="W3537" s="20">
        <v>46</v>
      </c>
      <c r="X3537" s="18">
        <v>2063</v>
      </c>
      <c r="Y3537" s="5">
        <v>1.0315000000000001</v>
      </c>
    </row>
    <row r="3538" spans="1:25" ht="42.75" x14ac:dyDescent="0.4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20">
        <v>17</v>
      </c>
      <c r="M3538" t="b">
        <v>1</v>
      </c>
      <c r="N3538" t="s">
        <v>8271</v>
      </c>
      <c r="O3538" s="5">
        <f t="shared" si="275"/>
        <v>1.5333333333333334</v>
      </c>
      <c r="P3538" s="18">
        <f t="shared" si="276"/>
        <v>13.529411764705882</v>
      </c>
      <c r="Q3538" t="s">
        <v>8318</v>
      </c>
      <c r="R3538" t="s">
        <v>8319</v>
      </c>
      <c r="S3538" s="10">
        <f t="shared" si="277"/>
        <v>42328.727141203708</v>
      </c>
      <c r="T3538" s="11">
        <f t="shared" si="278"/>
        <v>42358.499305555553</v>
      </c>
      <c r="U3538">
        <f t="shared" si="279"/>
        <v>30</v>
      </c>
      <c r="W3538" s="20">
        <v>17</v>
      </c>
      <c r="X3538" s="18">
        <v>230</v>
      </c>
      <c r="Y3538" s="5">
        <v>1.5333333333333334</v>
      </c>
    </row>
    <row r="3539" spans="1:25" ht="42.75" x14ac:dyDescent="0.4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20">
        <v>28</v>
      </c>
      <c r="M3539" t="b">
        <v>1</v>
      </c>
      <c r="N3539" t="s">
        <v>8271</v>
      </c>
      <c r="O3539" s="5">
        <f t="shared" si="275"/>
        <v>1.8044444444444445</v>
      </c>
      <c r="P3539" s="18">
        <f t="shared" si="276"/>
        <v>43.5</v>
      </c>
      <c r="Q3539" t="s">
        <v>8318</v>
      </c>
      <c r="R3539" t="s">
        <v>8319</v>
      </c>
      <c r="S3539" s="10">
        <f t="shared" si="277"/>
        <v>41923.354351851849</v>
      </c>
      <c r="T3539" s="11">
        <f t="shared" si="278"/>
        <v>41960.332638888889</v>
      </c>
      <c r="U3539">
        <f t="shared" si="279"/>
        <v>37</v>
      </c>
      <c r="W3539" s="20">
        <v>28</v>
      </c>
      <c r="X3539" s="18">
        <v>1218</v>
      </c>
      <c r="Y3539" s="5">
        <v>1.8044444444444445</v>
      </c>
    </row>
    <row r="3540" spans="1:25" ht="42.75" x14ac:dyDescent="0.4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20">
        <v>83</v>
      </c>
      <c r="M3540" t="b">
        <v>1</v>
      </c>
      <c r="N3540" t="s">
        <v>8271</v>
      </c>
      <c r="O3540" s="5">
        <f t="shared" si="275"/>
        <v>1.2845</v>
      </c>
      <c r="P3540" s="18">
        <f t="shared" si="276"/>
        <v>30.951807228915662</v>
      </c>
      <c r="Q3540" t="s">
        <v>8318</v>
      </c>
      <c r="R3540" t="s">
        <v>8319</v>
      </c>
      <c r="S3540" s="10">
        <f t="shared" si="277"/>
        <v>42571.420601851853</v>
      </c>
      <c r="T3540" s="11">
        <f t="shared" si="278"/>
        <v>42599.420601851853</v>
      </c>
      <c r="U3540">
        <f t="shared" si="279"/>
        <v>28</v>
      </c>
      <c r="W3540" s="20">
        <v>83</v>
      </c>
      <c r="X3540" s="18">
        <v>2569</v>
      </c>
      <c r="Y3540" s="5">
        <v>1.2845</v>
      </c>
    </row>
    <row r="3541" spans="1:25" ht="42.75" x14ac:dyDescent="0.4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20">
        <v>13</v>
      </c>
      <c r="M3541" t="b">
        <v>1</v>
      </c>
      <c r="N3541" t="s">
        <v>8271</v>
      </c>
      <c r="O3541" s="5">
        <f t="shared" si="275"/>
        <v>1.1966666666666668</v>
      </c>
      <c r="P3541" s="18">
        <f t="shared" si="276"/>
        <v>55.230769230769234</v>
      </c>
      <c r="Q3541" t="s">
        <v>8318</v>
      </c>
      <c r="R3541" t="s">
        <v>8319</v>
      </c>
      <c r="S3541" s="10">
        <f t="shared" si="277"/>
        <v>42600.756041666667</v>
      </c>
      <c r="T3541" s="11">
        <f t="shared" si="278"/>
        <v>42621.756041666667</v>
      </c>
      <c r="U3541">
        <f t="shared" si="279"/>
        <v>21</v>
      </c>
      <c r="W3541" s="20">
        <v>13</v>
      </c>
      <c r="X3541" s="18">
        <v>718</v>
      </c>
      <c r="Y3541" s="5">
        <v>1.1966666666666668</v>
      </c>
    </row>
    <row r="3542" spans="1:25" ht="57" x14ac:dyDescent="0.4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20">
        <v>8</v>
      </c>
      <c r="M3542" t="b">
        <v>1</v>
      </c>
      <c r="N3542" t="s">
        <v>8271</v>
      </c>
      <c r="O3542" s="5">
        <f t="shared" si="275"/>
        <v>1.23</v>
      </c>
      <c r="P3542" s="18">
        <f t="shared" si="276"/>
        <v>46.125</v>
      </c>
      <c r="Q3542" t="s">
        <v>8318</v>
      </c>
      <c r="R3542" t="s">
        <v>8319</v>
      </c>
      <c r="S3542" s="10">
        <f t="shared" si="277"/>
        <v>42517.003368055557</v>
      </c>
      <c r="T3542" s="11">
        <f t="shared" si="278"/>
        <v>42547.003368055557</v>
      </c>
      <c r="U3542">
        <f t="shared" si="279"/>
        <v>30</v>
      </c>
      <c r="W3542" s="20">
        <v>8</v>
      </c>
      <c r="X3542" s="18">
        <v>369</v>
      </c>
      <c r="Y3542" s="5">
        <v>1.23</v>
      </c>
    </row>
    <row r="3543" spans="1:25" ht="42.75" x14ac:dyDescent="0.4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20">
        <v>32</v>
      </c>
      <c r="M3543" t="b">
        <v>1</v>
      </c>
      <c r="N3543" t="s">
        <v>8271</v>
      </c>
      <c r="O3543" s="5">
        <f t="shared" si="275"/>
        <v>1.05</v>
      </c>
      <c r="P3543" s="18">
        <f t="shared" si="276"/>
        <v>39.375</v>
      </c>
      <c r="Q3543" t="s">
        <v>8318</v>
      </c>
      <c r="R3543" t="s">
        <v>8319</v>
      </c>
      <c r="S3543" s="10">
        <f t="shared" si="277"/>
        <v>42222.730034722219</v>
      </c>
      <c r="T3543" s="11">
        <f t="shared" si="278"/>
        <v>42247.730034722219</v>
      </c>
      <c r="U3543">
        <f t="shared" si="279"/>
        <v>25</v>
      </c>
      <c r="W3543" s="20">
        <v>32</v>
      </c>
      <c r="X3543" s="18">
        <v>1260</v>
      </c>
      <c r="Y3543" s="5">
        <v>1.05</v>
      </c>
    </row>
    <row r="3544" spans="1:25" ht="42.75" x14ac:dyDescent="0.4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20">
        <v>85</v>
      </c>
      <c r="M3544" t="b">
        <v>1</v>
      </c>
      <c r="N3544" t="s">
        <v>8271</v>
      </c>
      <c r="O3544" s="5">
        <f t="shared" si="275"/>
        <v>1.0223636363636364</v>
      </c>
      <c r="P3544" s="18">
        <f t="shared" si="276"/>
        <v>66.152941176470591</v>
      </c>
      <c r="Q3544" t="s">
        <v>8318</v>
      </c>
      <c r="R3544" t="s">
        <v>8319</v>
      </c>
      <c r="S3544" s="10">
        <f t="shared" si="277"/>
        <v>41829.599791666667</v>
      </c>
      <c r="T3544" s="11">
        <f t="shared" si="278"/>
        <v>41889.599791666667</v>
      </c>
      <c r="U3544">
        <f t="shared" si="279"/>
        <v>60</v>
      </c>
      <c r="W3544" s="20">
        <v>85</v>
      </c>
      <c r="X3544" s="18">
        <v>5623</v>
      </c>
      <c r="Y3544" s="5">
        <v>1.0223636363636364</v>
      </c>
    </row>
    <row r="3545" spans="1:25" ht="42.75" x14ac:dyDescent="0.4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20">
        <v>29</v>
      </c>
      <c r="M3545" t="b">
        <v>1</v>
      </c>
      <c r="N3545" t="s">
        <v>8271</v>
      </c>
      <c r="O3545" s="5">
        <f t="shared" si="275"/>
        <v>1.0466666666666666</v>
      </c>
      <c r="P3545" s="18">
        <f t="shared" si="276"/>
        <v>54.137931034482762</v>
      </c>
      <c r="Q3545" t="s">
        <v>8318</v>
      </c>
      <c r="R3545" t="s">
        <v>8319</v>
      </c>
      <c r="S3545" s="10">
        <f t="shared" si="277"/>
        <v>42150.755312499998</v>
      </c>
      <c r="T3545" s="11">
        <f t="shared" si="278"/>
        <v>42180.755312499998</v>
      </c>
      <c r="U3545">
        <f t="shared" si="279"/>
        <v>30</v>
      </c>
      <c r="W3545" s="20">
        <v>29</v>
      </c>
      <c r="X3545" s="18">
        <v>1570</v>
      </c>
      <c r="Y3545" s="5">
        <v>1.0466666666666666</v>
      </c>
    </row>
    <row r="3546" spans="1:25" ht="28.5" x14ac:dyDescent="0.4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20">
        <v>24</v>
      </c>
      <c r="M3546" t="b">
        <v>1</v>
      </c>
      <c r="N3546" t="s">
        <v>8271</v>
      </c>
      <c r="O3546" s="5">
        <f t="shared" si="275"/>
        <v>1</v>
      </c>
      <c r="P3546" s="18">
        <f t="shared" si="276"/>
        <v>104.16666666666667</v>
      </c>
      <c r="Q3546" t="s">
        <v>8318</v>
      </c>
      <c r="R3546" t="s">
        <v>8319</v>
      </c>
      <c r="S3546" s="10">
        <f t="shared" si="277"/>
        <v>42040.831678240742</v>
      </c>
      <c r="T3546" s="11">
        <f t="shared" si="278"/>
        <v>42070.831678240742</v>
      </c>
      <c r="U3546">
        <f t="shared" si="279"/>
        <v>30</v>
      </c>
      <c r="W3546" s="20">
        <v>24</v>
      </c>
      <c r="X3546" s="18">
        <v>2500</v>
      </c>
      <c r="Y3546" s="5">
        <v>1</v>
      </c>
    </row>
    <row r="3547" spans="1:25" ht="42.75" x14ac:dyDescent="0.4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20">
        <v>8</v>
      </c>
      <c r="M3547" t="b">
        <v>1</v>
      </c>
      <c r="N3547" t="s">
        <v>8271</v>
      </c>
      <c r="O3547" s="5">
        <f t="shared" si="275"/>
        <v>1.004</v>
      </c>
      <c r="P3547" s="18">
        <f t="shared" si="276"/>
        <v>31.375</v>
      </c>
      <c r="Q3547" t="s">
        <v>8318</v>
      </c>
      <c r="R3547" t="s">
        <v>8319</v>
      </c>
      <c r="S3547" s="10">
        <f t="shared" si="277"/>
        <v>42075.807395833333</v>
      </c>
      <c r="T3547" s="11">
        <f t="shared" si="278"/>
        <v>42105.807395833333</v>
      </c>
      <c r="U3547">
        <f t="shared" si="279"/>
        <v>30</v>
      </c>
      <c r="W3547" s="20">
        <v>8</v>
      </c>
      <c r="X3547" s="18">
        <v>251</v>
      </c>
      <c r="Y3547" s="5">
        <v>1.004</v>
      </c>
    </row>
    <row r="3548" spans="1:25" ht="42.75" x14ac:dyDescent="0.4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20">
        <v>19</v>
      </c>
      <c r="M3548" t="b">
        <v>1</v>
      </c>
      <c r="N3548" t="s">
        <v>8271</v>
      </c>
      <c r="O3548" s="5">
        <f t="shared" si="275"/>
        <v>1.0227272727272727</v>
      </c>
      <c r="P3548" s="18">
        <f t="shared" si="276"/>
        <v>59.210526315789473</v>
      </c>
      <c r="Q3548" t="s">
        <v>8318</v>
      </c>
      <c r="R3548" t="s">
        <v>8319</v>
      </c>
      <c r="S3548" s="10">
        <f t="shared" si="277"/>
        <v>42073.660694444443</v>
      </c>
      <c r="T3548" s="11">
        <f t="shared" si="278"/>
        <v>42095.165972222225</v>
      </c>
      <c r="U3548">
        <f t="shared" si="279"/>
        <v>22</v>
      </c>
      <c r="W3548" s="20">
        <v>19</v>
      </c>
      <c r="X3548" s="18">
        <v>1125</v>
      </c>
      <c r="Y3548" s="5">
        <v>1.0227272727272727</v>
      </c>
    </row>
    <row r="3549" spans="1:25" ht="42.75" x14ac:dyDescent="0.4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20">
        <v>336</v>
      </c>
      <c r="M3549" t="b">
        <v>1</v>
      </c>
      <c r="N3549" t="s">
        <v>8271</v>
      </c>
      <c r="O3549" s="5">
        <f t="shared" si="275"/>
        <v>1.1440928571428572</v>
      </c>
      <c r="P3549" s="18">
        <f t="shared" si="276"/>
        <v>119.17633928571429</v>
      </c>
      <c r="Q3549" t="s">
        <v>8318</v>
      </c>
      <c r="R3549" t="s">
        <v>8319</v>
      </c>
      <c r="S3549" s="10">
        <f t="shared" si="277"/>
        <v>42480.078715277778</v>
      </c>
      <c r="T3549" s="11">
        <f t="shared" si="278"/>
        <v>42504.165972222225</v>
      </c>
      <c r="U3549">
        <f t="shared" si="279"/>
        <v>24</v>
      </c>
      <c r="W3549" s="20">
        <v>336</v>
      </c>
      <c r="X3549" s="18">
        <v>40043.25</v>
      </c>
      <c r="Y3549" s="5">
        <v>1.1440928571428572</v>
      </c>
    </row>
    <row r="3550" spans="1:25" ht="42.75" x14ac:dyDescent="0.4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20">
        <v>13</v>
      </c>
      <c r="M3550" t="b">
        <v>1</v>
      </c>
      <c r="N3550" t="s">
        <v>8271</v>
      </c>
      <c r="O3550" s="5">
        <f t="shared" si="275"/>
        <v>1.019047619047619</v>
      </c>
      <c r="P3550" s="18">
        <f t="shared" si="276"/>
        <v>164.61538461538461</v>
      </c>
      <c r="Q3550" t="s">
        <v>8318</v>
      </c>
      <c r="R3550" t="s">
        <v>8319</v>
      </c>
      <c r="S3550" s="10">
        <f t="shared" si="277"/>
        <v>42411.942291666666</v>
      </c>
      <c r="T3550" s="11">
        <f t="shared" si="278"/>
        <v>42434.041666666672</v>
      </c>
      <c r="U3550">
        <f t="shared" si="279"/>
        <v>23</v>
      </c>
      <c r="W3550" s="20">
        <v>13</v>
      </c>
      <c r="X3550" s="18">
        <v>2140</v>
      </c>
      <c r="Y3550" s="5">
        <v>1.019047619047619</v>
      </c>
    </row>
    <row r="3551" spans="1:25" ht="42.75" x14ac:dyDescent="0.4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20">
        <v>42</v>
      </c>
      <c r="M3551" t="b">
        <v>1</v>
      </c>
      <c r="N3551" t="s">
        <v>8271</v>
      </c>
      <c r="O3551" s="5">
        <f t="shared" si="275"/>
        <v>1.02</v>
      </c>
      <c r="P3551" s="18">
        <f t="shared" si="276"/>
        <v>24.285714285714285</v>
      </c>
      <c r="Q3551" t="s">
        <v>8318</v>
      </c>
      <c r="R3551" t="s">
        <v>8319</v>
      </c>
      <c r="S3551" s="10">
        <f t="shared" si="277"/>
        <v>42223.394363425927</v>
      </c>
      <c r="T3551" s="11">
        <f t="shared" si="278"/>
        <v>42251.394363425927</v>
      </c>
      <c r="U3551">
        <f t="shared" si="279"/>
        <v>28</v>
      </c>
      <c r="W3551" s="20">
        <v>42</v>
      </c>
      <c r="X3551" s="18">
        <v>1020</v>
      </c>
      <c r="Y3551" s="5">
        <v>1.02</v>
      </c>
    </row>
    <row r="3552" spans="1:25" ht="42.75" x14ac:dyDescent="0.4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20">
        <v>64</v>
      </c>
      <c r="M3552" t="b">
        <v>1</v>
      </c>
      <c r="N3552" t="s">
        <v>8271</v>
      </c>
      <c r="O3552" s="5">
        <f t="shared" si="275"/>
        <v>1.048</v>
      </c>
      <c r="P3552" s="18">
        <f t="shared" si="276"/>
        <v>40.9375</v>
      </c>
      <c r="Q3552" t="s">
        <v>8318</v>
      </c>
      <c r="R3552" t="s">
        <v>8319</v>
      </c>
      <c r="S3552" s="10">
        <f t="shared" si="277"/>
        <v>42462.893495370372</v>
      </c>
      <c r="T3552" s="11">
        <f t="shared" si="278"/>
        <v>42492.893495370372</v>
      </c>
      <c r="U3552">
        <f t="shared" si="279"/>
        <v>30</v>
      </c>
      <c r="W3552" s="20">
        <v>64</v>
      </c>
      <c r="X3552" s="18">
        <v>2620</v>
      </c>
      <c r="Y3552" s="5">
        <v>1.048</v>
      </c>
    </row>
    <row r="3553" spans="1:25" ht="42.75" x14ac:dyDescent="0.4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20">
        <v>25</v>
      </c>
      <c r="M3553" t="b">
        <v>1</v>
      </c>
      <c r="N3553" t="s">
        <v>8271</v>
      </c>
      <c r="O3553" s="5">
        <f t="shared" si="275"/>
        <v>1.0183333333333333</v>
      </c>
      <c r="P3553" s="18">
        <f t="shared" si="276"/>
        <v>61.1</v>
      </c>
      <c r="Q3553" t="s">
        <v>8318</v>
      </c>
      <c r="R3553" t="s">
        <v>8319</v>
      </c>
      <c r="S3553" s="10">
        <f t="shared" si="277"/>
        <v>41753.515856481477</v>
      </c>
      <c r="T3553" s="11">
        <f t="shared" si="278"/>
        <v>41781.921527777777</v>
      </c>
      <c r="U3553">
        <f t="shared" si="279"/>
        <v>28</v>
      </c>
      <c r="W3553" s="20">
        <v>25</v>
      </c>
      <c r="X3553" s="18">
        <v>1527.5</v>
      </c>
      <c r="Y3553" s="5">
        <v>1.0183333333333333</v>
      </c>
    </row>
    <row r="3554" spans="1:25" ht="42.75" x14ac:dyDescent="0.4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20">
        <v>20</v>
      </c>
      <c r="M3554" t="b">
        <v>1</v>
      </c>
      <c r="N3554" t="s">
        <v>8271</v>
      </c>
      <c r="O3554" s="5">
        <f t="shared" si="275"/>
        <v>1</v>
      </c>
      <c r="P3554" s="18">
        <f t="shared" si="276"/>
        <v>38.65</v>
      </c>
      <c r="Q3554" t="s">
        <v>8318</v>
      </c>
      <c r="R3554" t="s">
        <v>8319</v>
      </c>
      <c r="S3554" s="10">
        <f t="shared" si="277"/>
        <v>41788.587083333332</v>
      </c>
      <c r="T3554" s="11">
        <f t="shared" si="278"/>
        <v>41818.587083333332</v>
      </c>
      <c r="U3554">
        <f t="shared" si="279"/>
        <v>30</v>
      </c>
      <c r="W3554" s="20">
        <v>20</v>
      </c>
      <c r="X3554" s="18">
        <v>773</v>
      </c>
      <c r="Y3554" s="5">
        <v>1</v>
      </c>
    </row>
    <row r="3555" spans="1:25" ht="42.75" x14ac:dyDescent="0.4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20">
        <v>104</v>
      </c>
      <c r="M3555" t="b">
        <v>1</v>
      </c>
      <c r="N3555" t="s">
        <v>8271</v>
      </c>
      <c r="O3555" s="5">
        <f t="shared" si="275"/>
        <v>1.0627272727272727</v>
      </c>
      <c r="P3555" s="18">
        <f t="shared" si="276"/>
        <v>56.20192307692308</v>
      </c>
      <c r="Q3555" t="s">
        <v>8318</v>
      </c>
      <c r="R3555" t="s">
        <v>8319</v>
      </c>
      <c r="S3555" s="10">
        <f t="shared" si="277"/>
        <v>42196.028703703705</v>
      </c>
      <c r="T3555" s="11">
        <f t="shared" si="278"/>
        <v>42228</v>
      </c>
      <c r="U3555">
        <f t="shared" si="279"/>
        <v>32</v>
      </c>
      <c r="W3555" s="20">
        <v>104</v>
      </c>
      <c r="X3555" s="18">
        <v>5845</v>
      </c>
      <c r="Y3555" s="5">
        <v>1.0627272727272727</v>
      </c>
    </row>
    <row r="3556" spans="1:25" ht="42.75" x14ac:dyDescent="0.4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20">
        <v>53</v>
      </c>
      <c r="M3556" t="b">
        <v>1</v>
      </c>
      <c r="N3556" t="s">
        <v>8271</v>
      </c>
      <c r="O3556" s="5">
        <f t="shared" si="275"/>
        <v>1.1342219999999998</v>
      </c>
      <c r="P3556" s="18">
        <f t="shared" si="276"/>
        <v>107.00207547169811</v>
      </c>
      <c r="Q3556" t="s">
        <v>8318</v>
      </c>
      <c r="R3556" t="s">
        <v>8319</v>
      </c>
      <c r="S3556" s="10">
        <f t="shared" si="277"/>
        <v>42016.050451388888</v>
      </c>
      <c r="T3556" s="11">
        <f t="shared" si="278"/>
        <v>42046.708333333328</v>
      </c>
      <c r="U3556">
        <f t="shared" si="279"/>
        <v>30</v>
      </c>
      <c r="W3556" s="20">
        <v>53</v>
      </c>
      <c r="X3556" s="18">
        <v>5671.11</v>
      </c>
      <c r="Y3556" s="5">
        <v>1.1342219999999998</v>
      </c>
    </row>
    <row r="3557" spans="1:25" ht="42.75" x14ac:dyDescent="0.4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20">
        <v>14</v>
      </c>
      <c r="M3557" t="b">
        <v>1</v>
      </c>
      <c r="N3557" t="s">
        <v>8271</v>
      </c>
      <c r="O3557" s="5">
        <f t="shared" si="275"/>
        <v>1</v>
      </c>
      <c r="P3557" s="18">
        <f t="shared" si="276"/>
        <v>171.42857142857142</v>
      </c>
      <c r="Q3557" t="s">
        <v>8318</v>
      </c>
      <c r="R3557" t="s">
        <v>8319</v>
      </c>
      <c r="S3557" s="10">
        <f t="shared" si="277"/>
        <v>42661.442060185189</v>
      </c>
      <c r="T3557" s="11">
        <f t="shared" si="278"/>
        <v>42691.483726851846</v>
      </c>
      <c r="U3557">
        <f t="shared" si="279"/>
        <v>30</v>
      </c>
      <c r="W3557" s="20">
        <v>14</v>
      </c>
      <c r="X3557" s="18">
        <v>2400</v>
      </c>
      <c r="Y3557" s="5">
        <v>1</v>
      </c>
    </row>
    <row r="3558" spans="1:25" ht="42.75" x14ac:dyDescent="0.4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20">
        <v>20</v>
      </c>
      <c r="M3558" t="b">
        <v>1</v>
      </c>
      <c r="N3558" t="s">
        <v>8271</v>
      </c>
      <c r="O3558" s="5">
        <f t="shared" si="275"/>
        <v>1.0045454545454546</v>
      </c>
      <c r="P3558" s="18">
        <f t="shared" si="276"/>
        <v>110.5</v>
      </c>
      <c r="Q3558" t="s">
        <v>8318</v>
      </c>
      <c r="R3558" t="s">
        <v>8319</v>
      </c>
      <c r="S3558" s="10">
        <f t="shared" si="277"/>
        <v>41808.649583333332</v>
      </c>
      <c r="T3558" s="11">
        <f t="shared" si="278"/>
        <v>41868.649583333332</v>
      </c>
      <c r="U3558">
        <f t="shared" si="279"/>
        <v>60</v>
      </c>
      <c r="W3558" s="20">
        <v>20</v>
      </c>
      <c r="X3558" s="18">
        <v>2210</v>
      </c>
      <c r="Y3558" s="5">
        <v>1.0045454545454546</v>
      </c>
    </row>
    <row r="3559" spans="1:25" ht="42.75" hidden="1" x14ac:dyDescent="0.4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20">
        <v>558</v>
      </c>
      <c r="M3559" t="b">
        <v>1</v>
      </c>
      <c r="N3559" t="s">
        <v>8271</v>
      </c>
      <c r="O3559" s="5">
        <f t="shared" si="275"/>
        <v>1.0003599999999999</v>
      </c>
      <c r="P3559" s="18">
        <f t="shared" si="276"/>
        <v>179.27598566308242</v>
      </c>
      <c r="Q3559" t="s">
        <v>8318</v>
      </c>
      <c r="R3559" t="s">
        <v>8319</v>
      </c>
      <c r="S3559" s="10">
        <f t="shared" si="277"/>
        <v>41730.276747685188</v>
      </c>
      <c r="T3559" s="11">
        <f t="shared" si="278"/>
        <v>41764.276747685188</v>
      </c>
      <c r="U3559">
        <f t="shared" si="279"/>
        <v>34</v>
      </c>
      <c r="W3559" s="20">
        <v>558</v>
      </c>
      <c r="X3559" s="18">
        <v>100036</v>
      </c>
      <c r="Y3559" s="5">
        <v>1.0003599999999999</v>
      </c>
    </row>
    <row r="3560" spans="1:25" ht="42.75" x14ac:dyDescent="0.4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20">
        <v>22</v>
      </c>
      <c r="M3560" t="b">
        <v>1</v>
      </c>
      <c r="N3560" t="s">
        <v>8271</v>
      </c>
      <c r="O3560" s="5">
        <f t="shared" si="275"/>
        <v>1.44</v>
      </c>
      <c r="P3560" s="18">
        <f t="shared" si="276"/>
        <v>22.90909090909091</v>
      </c>
      <c r="Q3560" t="s">
        <v>8318</v>
      </c>
      <c r="R3560" t="s">
        <v>8319</v>
      </c>
      <c r="S3560" s="10">
        <f t="shared" si="277"/>
        <v>42139.816840277781</v>
      </c>
      <c r="T3560" s="11">
        <f t="shared" si="278"/>
        <v>42181.875</v>
      </c>
      <c r="U3560">
        <f t="shared" si="279"/>
        <v>42</v>
      </c>
      <c r="W3560" s="20">
        <v>22</v>
      </c>
      <c r="X3560" s="18">
        <v>504</v>
      </c>
      <c r="Y3560" s="5">
        <v>1.44</v>
      </c>
    </row>
    <row r="3561" spans="1:25" ht="42.75" x14ac:dyDescent="0.4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20">
        <v>24</v>
      </c>
      <c r="M3561" t="b">
        <v>1</v>
      </c>
      <c r="N3561" t="s">
        <v>8271</v>
      </c>
      <c r="O3561" s="5">
        <f t="shared" si="275"/>
        <v>1.0349999999999999</v>
      </c>
      <c r="P3561" s="18">
        <f t="shared" si="276"/>
        <v>43.125</v>
      </c>
      <c r="Q3561" t="s">
        <v>8318</v>
      </c>
      <c r="R3561" t="s">
        <v>8319</v>
      </c>
      <c r="S3561" s="10">
        <f t="shared" si="277"/>
        <v>42194.096157407403</v>
      </c>
      <c r="T3561" s="11">
        <f t="shared" si="278"/>
        <v>42216.373611111107</v>
      </c>
      <c r="U3561">
        <f t="shared" si="279"/>
        <v>22</v>
      </c>
      <c r="W3561" s="20">
        <v>24</v>
      </c>
      <c r="X3561" s="18">
        <v>1035</v>
      </c>
      <c r="Y3561" s="5">
        <v>1.0349999999999999</v>
      </c>
    </row>
    <row r="3562" spans="1:25" ht="42.75" x14ac:dyDescent="0.4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20">
        <v>74</v>
      </c>
      <c r="M3562" t="b">
        <v>1</v>
      </c>
      <c r="N3562" t="s">
        <v>8271</v>
      </c>
      <c r="O3562" s="5">
        <f t="shared" si="275"/>
        <v>1.0843750000000001</v>
      </c>
      <c r="P3562" s="18">
        <f t="shared" si="276"/>
        <v>46.891891891891895</v>
      </c>
      <c r="Q3562" t="s">
        <v>8318</v>
      </c>
      <c r="R3562" t="s">
        <v>8319</v>
      </c>
      <c r="S3562" s="10">
        <f t="shared" si="277"/>
        <v>42115.889652777783</v>
      </c>
      <c r="T3562" s="11">
        <f t="shared" si="278"/>
        <v>42151.114583333328</v>
      </c>
      <c r="U3562">
        <f t="shared" si="279"/>
        <v>36</v>
      </c>
      <c r="W3562" s="20">
        <v>74</v>
      </c>
      <c r="X3562" s="18">
        <v>3470</v>
      </c>
      <c r="Y3562" s="5">
        <v>1.0843750000000001</v>
      </c>
    </row>
    <row r="3563" spans="1:25" ht="99.75" x14ac:dyDescent="0.4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20">
        <v>54</v>
      </c>
      <c r="M3563" t="b">
        <v>1</v>
      </c>
      <c r="N3563" t="s">
        <v>8271</v>
      </c>
      <c r="O3563" s="5">
        <f t="shared" si="275"/>
        <v>1.024</v>
      </c>
      <c r="P3563" s="18">
        <f t="shared" si="276"/>
        <v>47.407407407407405</v>
      </c>
      <c r="Q3563" t="s">
        <v>8318</v>
      </c>
      <c r="R3563" t="s">
        <v>8319</v>
      </c>
      <c r="S3563" s="10">
        <f t="shared" si="277"/>
        <v>42203.680300925931</v>
      </c>
      <c r="T3563" s="11">
        <f t="shared" si="278"/>
        <v>42221.774999999994</v>
      </c>
      <c r="U3563">
        <f t="shared" si="279"/>
        <v>18</v>
      </c>
      <c r="W3563" s="20">
        <v>54</v>
      </c>
      <c r="X3563" s="18">
        <v>2560</v>
      </c>
      <c r="Y3563" s="5">
        <v>1.024</v>
      </c>
    </row>
    <row r="3564" spans="1:25" ht="42.75" x14ac:dyDescent="0.4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20">
        <v>31</v>
      </c>
      <c r="M3564" t="b">
        <v>1</v>
      </c>
      <c r="N3564" t="s">
        <v>8271</v>
      </c>
      <c r="O3564" s="5">
        <f t="shared" si="275"/>
        <v>1.4888888888888889</v>
      </c>
      <c r="P3564" s="18">
        <f t="shared" si="276"/>
        <v>15.129032258064516</v>
      </c>
      <c r="Q3564" t="s">
        <v>8318</v>
      </c>
      <c r="R3564" t="s">
        <v>8319</v>
      </c>
      <c r="S3564" s="10">
        <f t="shared" si="277"/>
        <v>42433.761886574073</v>
      </c>
      <c r="T3564" s="11">
        <f t="shared" si="278"/>
        <v>42442.916666666672</v>
      </c>
      <c r="U3564">
        <f t="shared" si="279"/>
        <v>9</v>
      </c>
      <c r="W3564" s="20">
        <v>31</v>
      </c>
      <c r="X3564" s="18">
        <v>469</v>
      </c>
      <c r="Y3564" s="5">
        <v>1.4888888888888889</v>
      </c>
    </row>
    <row r="3565" spans="1:25" ht="42.75" x14ac:dyDescent="0.4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20">
        <v>25</v>
      </c>
      <c r="M3565" t="b">
        <v>1</v>
      </c>
      <c r="N3565" t="s">
        <v>8271</v>
      </c>
      <c r="O3565" s="5">
        <f t="shared" si="275"/>
        <v>1.0549000000000002</v>
      </c>
      <c r="P3565" s="18">
        <f t="shared" si="276"/>
        <v>21.098000000000003</v>
      </c>
      <c r="Q3565" t="s">
        <v>8318</v>
      </c>
      <c r="R3565" t="s">
        <v>8319</v>
      </c>
      <c r="S3565" s="10">
        <f t="shared" si="277"/>
        <v>42555.671944444446</v>
      </c>
      <c r="T3565" s="11">
        <f t="shared" si="278"/>
        <v>42583.791666666672</v>
      </c>
      <c r="U3565">
        <f t="shared" si="279"/>
        <v>28</v>
      </c>
      <c r="W3565" s="20">
        <v>25</v>
      </c>
      <c r="X3565" s="18">
        <v>527.45000000000005</v>
      </c>
      <c r="Y3565" s="5">
        <v>1.0549000000000002</v>
      </c>
    </row>
    <row r="3566" spans="1:25" ht="28.5" x14ac:dyDescent="0.4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20">
        <v>17</v>
      </c>
      <c r="M3566" t="b">
        <v>1</v>
      </c>
      <c r="N3566" t="s">
        <v>8271</v>
      </c>
      <c r="O3566" s="5">
        <f t="shared" si="275"/>
        <v>1.0049999999999999</v>
      </c>
      <c r="P3566" s="18">
        <f t="shared" si="276"/>
        <v>59.117647058823529</v>
      </c>
      <c r="Q3566" t="s">
        <v>8318</v>
      </c>
      <c r="R3566" t="s">
        <v>8319</v>
      </c>
      <c r="S3566" s="10">
        <f t="shared" si="277"/>
        <v>42236.623252314821</v>
      </c>
      <c r="T3566" s="11">
        <f t="shared" si="278"/>
        <v>42282.666666666672</v>
      </c>
      <c r="U3566">
        <f t="shared" si="279"/>
        <v>46</v>
      </c>
      <c r="W3566" s="20">
        <v>17</v>
      </c>
      <c r="X3566" s="18">
        <v>1005</v>
      </c>
      <c r="Y3566" s="5">
        <v>1.0049999999999999</v>
      </c>
    </row>
    <row r="3567" spans="1:25" ht="42.75" x14ac:dyDescent="0.4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20">
        <v>12</v>
      </c>
      <c r="M3567" t="b">
        <v>1</v>
      </c>
      <c r="N3567" t="s">
        <v>8271</v>
      </c>
      <c r="O3567" s="5">
        <f t="shared" si="275"/>
        <v>1.3055555555555556</v>
      </c>
      <c r="P3567" s="18">
        <f t="shared" si="276"/>
        <v>97.916666666666671</v>
      </c>
      <c r="Q3567" t="s">
        <v>8318</v>
      </c>
      <c r="R3567" t="s">
        <v>8319</v>
      </c>
      <c r="S3567" s="10">
        <f t="shared" si="277"/>
        <v>41974.743148148147</v>
      </c>
      <c r="T3567" s="11">
        <f t="shared" si="278"/>
        <v>42004.743148148147</v>
      </c>
      <c r="U3567">
        <f t="shared" si="279"/>
        <v>30</v>
      </c>
      <c r="W3567" s="20">
        <v>12</v>
      </c>
      <c r="X3567" s="18">
        <v>1175</v>
      </c>
      <c r="Y3567" s="5">
        <v>1.3055555555555556</v>
      </c>
    </row>
    <row r="3568" spans="1:25" ht="42.75" x14ac:dyDescent="0.4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20">
        <v>38</v>
      </c>
      <c r="M3568" t="b">
        <v>1</v>
      </c>
      <c r="N3568" t="s">
        <v>8271</v>
      </c>
      <c r="O3568" s="5">
        <f t="shared" si="275"/>
        <v>1.0475000000000001</v>
      </c>
      <c r="P3568" s="18">
        <f t="shared" si="276"/>
        <v>55.131578947368418</v>
      </c>
      <c r="Q3568" t="s">
        <v>8318</v>
      </c>
      <c r="R3568" t="s">
        <v>8319</v>
      </c>
      <c r="S3568" s="10">
        <f t="shared" si="277"/>
        <v>41997.507905092592</v>
      </c>
      <c r="T3568" s="11">
        <f t="shared" si="278"/>
        <v>42027.507905092592</v>
      </c>
      <c r="U3568">
        <f t="shared" si="279"/>
        <v>30</v>
      </c>
      <c r="W3568" s="20">
        <v>38</v>
      </c>
      <c r="X3568" s="18">
        <v>2095</v>
      </c>
      <c r="Y3568" s="5">
        <v>1.0475000000000001</v>
      </c>
    </row>
    <row r="3569" spans="1:25" ht="42.75" x14ac:dyDescent="0.4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20">
        <v>41</v>
      </c>
      <c r="M3569" t="b">
        <v>1</v>
      </c>
      <c r="N3569" t="s">
        <v>8271</v>
      </c>
      <c r="O3569" s="5">
        <f t="shared" si="275"/>
        <v>1.0880000000000001</v>
      </c>
      <c r="P3569" s="18">
        <f t="shared" si="276"/>
        <v>26.536585365853657</v>
      </c>
      <c r="Q3569" t="s">
        <v>8318</v>
      </c>
      <c r="R3569" t="s">
        <v>8319</v>
      </c>
      <c r="S3569" s="10">
        <f t="shared" si="277"/>
        <v>42135.810694444444</v>
      </c>
      <c r="T3569" s="11">
        <f t="shared" si="278"/>
        <v>42165.810694444444</v>
      </c>
      <c r="U3569">
        <f t="shared" si="279"/>
        <v>30</v>
      </c>
      <c r="W3569" s="20">
        <v>41</v>
      </c>
      <c r="X3569" s="18">
        <v>1088</v>
      </c>
      <c r="Y3569" s="5">
        <v>1.0880000000000001</v>
      </c>
    </row>
    <row r="3570" spans="1:25" ht="42.75" x14ac:dyDescent="0.4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20">
        <v>19</v>
      </c>
      <c r="M3570" t="b">
        <v>1</v>
      </c>
      <c r="N3570" t="s">
        <v>8271</v>
      </c>
      <c r="O3570" s="5">
        <f t="shared" si="275"/>
        <v>1.1100000000000001</v>
      </c>
      <c r="P3570" s="18">
        <f t="shared" si="276"/>
        <v>58.421052631578945</v>
      </c>
      <c r="Q3570" t="s">
        <v>8318</v>
      </c>
      <c r="R3570" t="s">
        <v>8319</v>
      </c>
      <c r="S3570" s="10">
        <f t="shared" si="277"/>
        <v>41869.740671296298</v>
      </c>
      <c r="T3570" s="11">
        <f t="shared" si="278"/>
        <v>41899.740671296298</v>
      </c>
      <c r="U3570">
        <f t="shared" si="279"/>
        <v>30</v>
      </c>
      <c r="W3570" s="20">
        <v>19</v>
      </c>
      <c r="X3570" s="18">
        <v>1110</v>
      </c>
      <c r="Y3570" s="5">
        <v>1.1100000000000001</v>
      </c>
    </row>
    <row r="3571" spans="1:25" ht="42.75" x14ac:dyDescent="0.4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20">
        <v>41</v>
      </c>
      <c r="M3571" t="b">
        <v>1</v>
      </c>
      <c r="N3571" t="s">
        <v>8271</v>
      </c>
      <c r="O3571" s="5">
        <f t="shared" si="275"/>
        <v>1.0047999999999999</v>
      </c>
      <c r="P3571" s="18">
        <f t="shared" si="276"/>
        <v>122.53658536585365</v>
      </c>
      <c r="Q3571" t="s">
        <v>8318</v>
      </c>
      <c r="R3571" t="s">
        <v>8319</v>
      </c>
      <c r="S3571" s="10">
        <f t="shared" si="277"/>
        <v>41982.688611111109</v>
      </c>
      <c r="T3571" s="11">
        <f t="shared" si="278"/>
        <v>42012.688611111109</v>
      </c>
      <c r="U3571">
        <f t="shared" si="279"/>
        <v>30</v>
      </c>
      <c r="W3571" s="20">
        <v>41</v>
      </c>
      <c r="X3571" s="18">
        <v>5024</v>
      </c>
      <c r="Y3571" s="5">
        <v>1.0047999999999999</v>
      </c>
    </row>
    <row r="3572" spans="1:25" ht="42.75" x14ac:dyDescent="0.4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20">
        <v>26</v>
      </c>
      <c r="M3572" t="b">
        <v>1</v>
      </c>
      <c r="N3572" t="s">
        <v>8271</v>
      </c>
      <c r="O3572" s="5">
        <f t="shared" si="275"/>
        <v>1.1435</v>
      </c>
      <c r="P3572" s="18">
        <f t="shared" si="276"/>
        <v>87.961538461538467</v>
      </c>
      <c r="Q3572" t="s">
        <v>8318</v>
      </c>
      <c r="R3572" t="s">
        <v>8319</v>
      </c>
      <c r="S3572" s="10">
        <f t="shared" si="277"/>
        <v>41976.331979166673</v>
      </c>
      <c r="T3572" s="11">
        <f t="shared" si="278"/>
        <v>42004.291666666672</v>
      </c>
      <c r="U3572">
        <f t="shared" si="279"/>
        <v>28</v>
      </c>
      <c r="W3572" s="20">
        <v>26</v>
      </c>
      <c r="X3572" s="18">
        <v>2287</v>
      </c>
      <c r="Y3572" s="5">
        <v>1.1435</v>
      </c>
    </row>
    <row r="3573" spans="1:25" ht="42.75" x14ac:dyDescent="0.4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20">
        <v>25</v>
      </c>
      <c r="M3573" t="b">
        <v>1</v>
      </c>
      <c r="N3573" t="s">
        <v>8271</v>
      </c>
      <c r="O3573" s="5">
        <f t="shared" si="275"/>
        <v>1.2206666666666666</v>
      </c>
      <c r="P3573" s="18">
        <f t="shared" si="276"/>
        <v>73.239999999999995</v>
      </c>
      <c r="Q3573" t="s">
        <v>8318</v>
      </c>
      <c r="R3573" t="s">
        <v>8319</v>
      </c>
      <c r="S3573" s="10">
        <f t="shared" si="277"/>
        <v>41912.858946759261</v>
      </c>
      <c r="T3573" s="11">
        <f t="shared" si="278"/>
        <v>41942.858946759261</v>
      </c>
      <c r="U3573">
        <f t="shared" si="279"/>
        <v>30</v>
      </c>
      <c r="W3573" s="20">
        <v>25</v>
      </c>
      <c r="X3573" s="18">
        <v>1831</v>
      </c>
      <c r="Y3573" s="5">
        <v>1.2206666666666666</v>
      </c>
    </row>
    <row r="3574" spans="1:25" ht="28.5" x14ac:dyDescent="0.4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20">
        <v>9</v>
      </c>
      <c r="M3574" t="b">
        <v>1</v>
      </c>
      <c r="N3574" t="s">
        <v>8271</v>
      </c>
      <c r="O3574" s="5">
        <f t="shared" si="275"/>
        <v>1</v>
      </c>
      <c r="P3574" s="18">
        <f t="shared" si="276"/>
        <v>55.555555555555557</v>
      </c>
      <c r="Q3574" t="s">
        <v>8318</v>
      </c>
      <c r="R3574" t="s">
        <v>8319</v>
      </c>
      <c r="S3574" s="10">
        <f t="shared" si="277"/>
        <v>42146.570393518516</v>
      </c>
      <c r="T3574" s="11">
        <f t="shared" si="278"/>
        <v>42176.570393518516</v>
      </c>
      <c r="U3574">
        <f t="shared" si="279"/>
        <v>30</v>
      </c>
      <c r="W3574" s="20">
        <v>9</v>
      </c>
      <c r="X3574" s="18">
        <v>500</v>
      </c>
      <c r="Y3574" s="5">
        <v>1</v>
      </c>
    </row>
    <row r="3575" spans="1:25" ht="28.5" x14ac:dyDescent="0.4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20">
        <v>78</v>
      </c>
      <c r="M3575" t="b">
        <v>1</v>
      </c>
      <c r="N3575" t="s">
        <v>8271</v>
      </c>
      <c r="O3575" s="5">
        <f t="shared" si="275"/>
        <v>1.028</v>
      </c>
      <c r="P3575" s="18">
        <f t="shared" si="276"/>
        <v>39.53846153846154</v>
      </c>
      <c r="Q3575" t="s">
        <v>8318</v>
      </c>
      <c r="R3575" t="s">
        <v>8319</v>
      </c>
      <c r="S3575" s="10">
        <f t="shared" si="277"/>
        <v>41921.375532407408</v>
      </c>
      <c r="T3575" s="11">
        <f t="shared" si="278"/>
        <v>41951.417199074072</v>
      </c>
      <c r="U3575">
        <f t="shared" si="279"/>
        <v>30</v>
      </c>
      <c r="W3575" s="20">
        <v>78</v>
      </c>
      <c r="X3575" s="18">
        <v>3084</v>
      </c>
      <c r="Y3575" s="5">
        <v>1.028</v>
      </c>
    </row>
    <row r="3576" spans="1:25" ht="42.75" x14ac:dyDescent="0.4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20">
        <v>45</v>
      </c>
      <c r="M3576" t="b">
        <v>1</v>
      </c>
      <c r="N3576" t="s">
        <v>8271</v>
      </c>
      <c r="O3576" s="5">
        <f t="shared" si="275"/>
        <v>1.0612068965517241</v>
      </c>
      <c r="P3576" s="18">
        <f t="shared" si="276"/>
        <v>136.77777777777777</v>
      </c>
      <c r="Q3576" t="s">
        <v>8318</v>
      </c>
      <c r="R3576" t="s">
        <v>8319</v>
      </c>
      <c r="S3576" s="10">
        <f t="shared" si="277"/>
        <v>41926.942685185182</v>
      </c>
      <c r="T3576" s="11">
        <f t="shared" si="278"/>
        <v>41956.984351851846</v>
      </c>
      <c r="U3576">
        <f t="shared" si="279"/>
        <v>30</v>
      </c>
      <c r="W3576" s="20">
        <v>45</v>
      </c>
      <c r="X3576" s="18">
        <v>6155</v>
      </c>
      <c r="Y3576" s="5">
        <v>1.0612068965517241</v>
      </c>
    </row>
    <row r="3577" spans="1:25" ht="42.75" x14ac:dyDescent="0.4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20">
        <v>102</v>
      </c>
      <c r="M3577" t="b">
        <v>1</v>
      </c>
      <c r="N3577" t="s">
        <v>8271</v>
      </c>
      <c r="O3577" s="5">
        <f t="shared" si="275"/>
        <v>1.0133000000000001</v>
      </c>
      <c r="P3577" s="18">
        <f t="shared" si="276"/>
        <v>99.343137254901961</v>
      </c>
      <c r="Q3577" t="s">
        <v>8318</v>
      </c>
      <c r="R3577" t="s">
        <v>8319</v>
      </c>
      <c r="S3577" s="10">
        <f t="shared" si="277"/>
        <v>42561.783877314811</v>
      </c>
      <c r="T3577" s="11">
        <f t="shared" si="278"/>
        <v>42593.165972222225</v>
      </c>
      <c r="U3577">
        <f t="shared" si="279"/>
        <v>32</v>
      </c>
      <c r="W3577" s="20">
        <v>102</v>
      </c>
      <c r="X3577" s="18">
        <v>10133</v>
      </c>
      <c r="Y3577" s="5">
        <v>1.0133000000000001</v>
      </c>
    </row>
    <row r="3578" spans="1:25" ht="42.75" x14ac:dyDescent="0.4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20">
        <v>5</v>
      </c>
      <c r="M3578" t="b">
        <v>1</v>
      </c>
      <c r="N3578" t="s">
        <v>8271</v>
      </c>
      <c r="O3578" s="5">
        <f t="shared" si="275"/>
        <v>1</v>
      </c>
      <c r="P3578" s="18">
        <f t="shared" si="276"/>
        <v>20</v>
      </c>
      <c r="Q3578" t="s">
        <v>8318</v>
      </c>
      <c r="R3578" t="s">
        <v>8319</v>
      </c>
      <c r="S3578" s="10">
        <f t="shared" si="277"/>
        <v>42649.54923611111</v>
      </c>
      <c r="T3578" s="11">
        <f t="shared" si="278"/>
        <v>42709.590902777782</v>
      </c>
      <c r="U3578">
        <f t="shared" si="279"/>
        <v>60</v>
      </c>
      <c r="W3578" s="20">
        <v>5</v>
      </c>
      <c r="X3578" s="18">
        <v>100</v>
      </c>
      <c r="Y3578" s="5">
        <v>1</v>
      </c>
    </row>
    <row r="3579" spans="1:25" ht="42.75" x14ac:dyDescent="0.4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20">
        <v>27</v>
      </c>
      <c r="M3579" t="b">
        <v>1</v>
      </c>
      <c r="N3579" t="s">
        <v>8271</v>
      </c>
      <c r="O3579" s="5">
        <f t="shared" si="275"/>
        <v>1.3</v>
      </c>
      <c r="P3579" s="18">
        <f t="shared" si="276"/>
        <v>28.888888888888889</v>
      </c>
      <c r="Q3579" t="s">
        <v>8318</v>
      </c>
      <c r="R3579" t="s">
        <v>8319</v>
      </c>
      <c r="S3579" s="10">
        <f t="shared" si="277"/>
        <v>42093.786840277782</v>
      </c>
      <c r="T3579" s="11">
        <f t="shared" si="278"/>
        <v>42120.26944444445</v>
      </c>
      <c r="U3579">
        <f t="shared" si="279"/>
        <v>27</v>
      </c>
      <c r="W3579" s="20">
        <v>27</v>
      </c>
      <c r="X3579" s="18">
        <v>780</v>
      </c>
      <c r="Y3579" s="5">
        <v>1.3</v>
      </c>
    </row>
    <row r="3580" spans="1:25" ht="42.75" x14ac:dyDescent="0.4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20">
        <v>37</v>
      </c>
      <c r="M3580" t="b">
        <v>1</v>
      </c>
      <c r="N3580" t="s">
        <v>8271</v>
      </c>
      <c r="O3580" s="5">
        <f t="shared" si="275"/>
        <v>1.0001333333333333</v>
      </c>
      <c r="P3580" s="18">
        <f t="shared" si="276"/>
        <v>40.545945945945945</v>
      </c>
      <c r="Q3580" t="s">
        <v>8318</v>
      </c>
      <c r="R3580" t="s">
        <v>8319</v>
      </c>
      <c r="S3580" s="10">
        <f t="shared" si="277"/>
        <v>42460.733530092592</v>
      </c>
      <c r="T3580" s="11">
        <f t="shared" si="278"/>
        <v>42490.733530092592</v>
      </c>
      <c r="U3580">
        <f t="shared" si="279"/>
        <v>30</v>
      </c>
      <c r="W3580" s="20">
        <v>37</v>
      </c>
      <c r="X3580" s="18">
        <v>1500.2</v>
      </c>
      <c r="Y3580" s="5">
        <v>1.0001333333333333</v>
      </c>
    </row>
    <row r="3581" spans="1:25" ht="42.75" x14ac:dyDescent="0.4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20">
        <v>14</v>
      </c>
      <c r="M3581" t="b">
        <v>1</v>
      </c>
      <c r="N3581" t="s">
        <v>8271</v>
      </c>
      <c r="O3581" s="5">
        <f t="shared" si="275"/>
        <v>1</v>
      </c>
      <c r="P3581" s="18">
        <f t="shared" si="276"/>
        <v>35.714285714285715</v>
      </c>
      <c r="Q3581" t="s">
        <v>8318</v>
      </c>
      <c r="R3581" t="s">
        <v>8319</v>
      </c>
      <c r="S3581" s="10">
        <f t="shared" si="277"/>
        <v>42430.762222222227</v>
      </c>
      <c r="T3581" s="11">
        <f t="shared" si="278"/>
        <v>42460.720555555556</v>
      </c>
      <c r="U3581">
        <f t="shared" si="279"/>
        <v>30</v>
      </c>
      <c r="W3581" s="20">
        <v>14</v>
      </c>
      <c r="X3581" s="18">
        <v>500</v>
      </c>
      <c r="Y3581" s="5">
        <v>1</v>
      </c>
    </row>
    <row r="3582" spans="1:25" ht="42.75" x14ac:dyDescent="0.4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20">
        <v>27</v>
      </c>
      <c r="M3582" t="b">
        <v>1</v>
      </c>
      <c r="N3582" t="s">
        <v>8271</v>
      </c>
      <c r="O3582" s="5">
        <f t="shared" si="275"/>
        <v>1.1388888888888888</v>
      </c>
      <c r="P3582" s="18">
        <f t="shared" si="276"/>
        <v>37.962962962962962</v>
      </c>
      <c r="Q3582" t="s">
        <v>8318</v>
      </c>
      <c r="R3582" t="s">
        <v>8319</v>
      </c>
      <c r="S3582" s="10">
        <f t="shared" si="277"/>
        <v>42026.176180555558</v>
      </c>
      <c r="T3582" s="11">
        <f t="shared" si="278"/>
        <v>42064.207638888889</v>
      </c>
      <c r="U3582">
        <f t="shared" si="279"/>
        <v>38</v>
      </c>
      <c r="W3582" s="20">
        <v>27</v>
      </c>
      <c r="X3582" s="18">
        <v>1025</v>
      </c>
      <c r="Y3582" s="5">
        <v>1.1388888888888888</v>
      </c>
    </row>
    <row r="3583" spans="1:25" ht="42.75" x14ac:dyDescent="0.4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20">
        <v>45</v>
      </c>
      <c r="M3583" t="b">
        <v>1</v>
      </c>
      <c r="N3583" t="s">
        <v>8271</v>
      </c>
      <c r="O3583" s="5">
        <f t="shared" si="275"/>
        <v>1</v>
      </c>
      <c r="P3583" s="18">
        <f t="shared" si="276"/>
        <v>33.333333333333336</v>
      </c>
      <c r="Q3583" t="s">
        <v>8318</v>
      </c>
      <c r="R3583" t="s">
        <v>8319</v>
      </c>
      <c r="S3583" s="10">
        <f t="shared" si="277"/>
        <v>41836.471180555556</v>
      </c>
      <c r="T3583" s="11">
        <f t="shared" si="278"/>
        <v>41850.471180555556</v>
      </c>
      <c r="U3583">
        <f t="shared" si="279"/>
        <v>14</v>
      </c>
      <c r="W3583" s="20">
        <v>45</v>
      </c>
      <c r="X3583" s="18">
        <v>1500</v>
      </c>
      <c r="Y3583" s="5">
        <v>1</v>
      </c>
    </row>
    <row r="3584" spans="1:25" ht="42.75" x14ac:dyDescent="0.4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20">
        <v>49</v>
      </c>
      <c r="M3584" t="b">
        <v>1</v>
      </c>
      <c r="N3584" t="s">
        <v>8271</v>
      </c>
      <c r="O3584" s="5">
        <f t="shared" si="275"/>
        <v>2.87</v>
      </c>
      <c r="P3584" s="18">
        <f t="shared" si="276"/>
        <v>58.571428571428569</v>
      </c>
      <c r="Q3584" t="s">
        <v>8318</v>
      </c>
      <c r="R3584" t="s">
        <v>8319</v>
      </c>
      <c r="S3584" s="10">
        <f t="shared" si="277"/>
        <v>42451.095856481479</v>
      </c>
      <c r="T3584" s="11">
        <f t="shared" si="278"/>
        <v>42465.095856481479</v>
      </c>
      <c r="U3584">
        <f t="shared" si="279"/>
        <v>14</v>
      </c>
      <c r="W3584" s="20">
        <v>49</v>
      </c>
      <c r="X3584" s="18">
        <v>2870</v>
      </c>
      <c r="Y3584" s="5">
        <v>2.87</v>
      </c>
    </row>
    <row r="3585" spans="1:25" ht="42.75" x14ac:dyDescent="0.4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20">
        <v>24</v>
      </c>
      <c r="M3585" t="b">
        <v>1</v>
      </c>
      <c r="N3585" t="s">
        <v>8271</v>
      </c>
      <c r="O3585" s="5">
        <f t="shared" si="275"/>
        <v>1.085</v>
      </c>
      <c r="P3585" s="18">
        <f t="shared" si="276"/>
        <v>135.625</v>
      </c>
      <c r="Q3585" t="s">
        <v>8318</v>
      </c>
      <c r="R3585" t="s">
        <v>8319</v>
      </c>
      <c r="S3585" s="10">
        <f t="shared" si="277"/>
        <v>42418.425983796296</v>
      </c>
      <c r="T3585" s="11">
        <f t="shared" si="278"/>
        <v>42478.384317129632</v>
      </c>
      <c r="U3585">
        <f t="shared" si="279"/>
        <v>60</v>
      </c>
      <c r="W3585" s="20">
        <v>24</v>
      </c>
      <c r="X3585" s="18">
        <v>3255</v>
      </c>
      <c r="Y3585" s="5">
        <v>1.085</v>
      </c>
    </row>
    <row r="3586" spans="1:25" ht="85.5" x14ac:dyDescent="0.4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20">
        <v>112</v>
      </c>
      <c r="M3586" t="b">
        <v>1</v>
      </c>
      <c r="N3586" t="s">
        <v>8271</v>
      </c>
      <c r="O3586" s="5">
        <f t="shared" si="275"/>
        <v>1.155</v>
      </c>
      <c r="P3586" s="18">
        <f t="shared" si="276"/>
        <v>30.9375</v>
      </c>
      <c r="Q3586" t="s">
        <v>8318</v>
      </c>
      <c r="R3586" t="s">
        <v>8319</v>
      </c>
      <c r="S3586" s="10">
        <f t="shared" si="277"/>
        <v>42168.316481481481</v>
      </c>
      <c r="T3586" s="11">
        <f t="shared" si="278"/>
        <v>42198.316481481481</v>
      </c>
      <c r="U3586">
        <f t="shared" si="279"/>
        <v>30</v>
      </c>
      <c r="W3586" s="20">
        <v>112</v>
      </c>
      <c r="X3586" s="18">
        <v>3465</v>
      </c>
      <c r="Y3586" s="5">
        <v>1.155</v>
      </c>
    </row>
    <row r="3587" spans="1:25" ht="42.75" x14ac:dyDescent="0.4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20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18">
        <f t="shared" ref="P3587:P3650" si="281">E3587/L3587</f>
        <v>176.08695652173913</v>
      </c>
      <c r="Q3587" t="s">
        <v>8318</v>
      </c>
      <c r="R3587" t="s">
        <v>8319</v>
      </c>
      <c r="S3587" s="10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_xlfn.DAYS(T3587,S3587)</f>
        <v>30</v>
      </c>
      <c r="W3587" s="20">
        <v>23</v>
      </c>
      <c r="X3587" s="18">
        <v>4050</v>
      </c>
      <c r="Y3587" s="5">
        <v>1.1911764705882353</v>
      </c>
    </row>
    <row r="3588" spans="1:25" x14ac:dyDescent="0.4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20">
        <v>54</v>
      </c>
      <c r="M3588" t="b">
        <v>1</v>
      </c>
      <c r="N3588" t="s">
        <v>8271</v>
      </c>
      <c r="O3588" s="5">
        <f t="shared" si="280"/>
        <v>1.0942666666666667</v>
      </c>
      <c r="P3588" s="18">
        <f t="shared" si="281"/>
        <v>151.9814814814815</v>
      </c>
      <c r="Q3588" t="s">
        <v>8318</v>
      </c>
      <c r="R3588" t="s">
        <v>8319</v>
      </c>
      <c r="S3588" s="10">
        <f t="shared" si="282"/>
        <v>42576.697569444441</v>
      </c>
      <c r="T3588" s="11">
        <f t="shared" si="283"/>
        <v>42636.697569444441</v>
      </c>
      <c r="U3588">
        <f t="shared" si="284"/>
        <v>60</v>
      </c>
      <c r="W3588" s="20">
        <v>54</v>
      </c>
      <c r="X3588" s="18">
        <v>8207</v>
      </c>
      <c r="Y3588" s="5">
        <v>1.0942666666666667</v>
      </c>
    </row>
    <row r="3589" spans="1:25" ht="42.75" x14ac:dyDescent="0.4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20">
        <v>28</v>
      </c>
      <c r="M3589" t="b">
        <v>1</v>
      </c>
      <c r="N3589" t="s">
        <v>8271</v>
      </c>
      <c r="O3589" s="5">
        <f t="shared" si="280"/>
        <v>1.266</v>
      </c>
      <c r="P3589" s="18">
        <f t="shared" si="281"/>
        <v>22.607142857142858</v>
      </c>
      <c r="Q3589" t="s">
        <v>8318</v>
      </c>
      <c r="R3589" t="s">
        <v>8319</v>
      </c>
      <c r="S3589" s="10">
        <f t="shared" si="282"/>
        <v>42503.539976851855</v>
      </c>
      <c r="T3589" s="11">
        <f t="shared" si="283"/>
        <v>42548.791666666672</v>
      </c>
      <c r="U3589">
        <f t="shared" si="284"/>
        <v>45</v>
      </c>
      <c r="W3589" s="20">
        <v>28</v>
      </c>
      <c r="X3589" s="18">
        <v>633</v>
      </c>
      <c r="Y3589" s="5">
        <v>1.266</v>
      </c>
    </row>
    <row r="3590" spans="1:25" ht="42.75" x14ac:dyDescent="0.4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20">
        <v>11</v>
      </c>
      <c r="M3590" t="b">
        <v>1</v>
      </c>
      <c r="N3590" t="s">
        <v>8271</v>
      </c>
      <c r="O3590" s="5">
        <f t="shared" si="280"/>
        <v>1.0049999999999999</v>
      </c>
      <c r="P3590" s="18">
        <f t="shared" si="281"/>
        <v>18.272727272727273</v>
      </c>
      <c r="Q3590" t="s">
        <v>8318</v>
      </c>
      <c r="R3590" t="s">
        <v>8319</v>
      </c>
      <c r="S3590" s="10">
        <f t="shared" si="282"/>
        <v>42101.828819444447</v>
      </c>
      <c r="T3590" s="11">
        <f t="shared" si="283"/>
        <v>42123.958333333328</v>
      </c>
      <c r="U3590">
        <f t="shared" si="284"/>
        <v>22</v>
      </c>
      <c r="W3590" s="20">
        <v>11</v>
      </c>
      <c r="X3590" s="18">
        <v>201</v>
      </c>
      <c r="Y3590" s="5">
        <v>1.0049999999999999</v>
      </c>
    </row>
    <row r="3591" spans="1:25" ht="42.75" x14ac:dyDescent="0.4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20">
        <v>62</v>
      </c>
      <c r="M3591" t="b">
        <v>1</v>
      </c>
      <c r="N3591" t="s">
        <v>8271</v>
      </c>
      <c r="O3591" s="5">
        <f t="shared" si="280"/>
        <v>1.2749999999999999</v>
      </c>
      <c r="P3591" s="18">
        <f t="shared" si="281"/>
        <v>82.258064516129039</v>
      </c>
      <c r="Q3591" t="s">
        <v>8318</v>
      </c>
      <c r="R3591" t="s">
        <v>8319</v>
      </c>
      <c r="S3591" s="10">
        <f t="shared" si="282"/>
        <v>42125.647534722222</v>
      </c>
      <c r="T3591" s="11">
        <f t="shared" si="283"/>
        <v>42150.647534722222</v>
      </c>
      <c r="U3591">
        <f t="shared" si="284"/>
        <v>25</v>
      </c>
      <c r="W3591" s="20">
        <v>62</v>
      </c>
      <c r="X3591" s="18">
        <v>5100</v>
      </c>
      <c r="Y3591" s="5">
        <v>1.2749999999999999</v>
      </c>
    </row>
    <row r="3592" spans="1:25" ht="42.75" x14ac:dyDescent="0.4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20">
        <v>73</v>
      </c>
      <c r="M3592" t="b">
        <v>1</v>
      </c>
      <c r="N3592" t="s">
        <v>8271</v>
      </c>
      <c r="O3592" s="5">
        <f t="shared" si="280"/>
        <v>1.0005999999999999</v>
      </c>
      <c r="P3592" s="18">
        <f t="shared" si="281"/>
        <v>68.534246575342465</v>
      </c>
      <c r="Q3592" t="s">
        <v>8318</v>
      </c>
      <c r="R3592" t="s">
        <v>8319</v>
      </c>
      <c r="S3592" s="10">
        <f t="shared" si="282"/>
        <v>41902.333726851852</v>
      </c>
      <c r="T3592" s="11">
        <f t="shared" si="283"/>
        <v>41932.333726851852</v>
      </c>
      <c r="U3592">
        <f t="shared" si="284"/>
        <v>30</v>
      </c>
      <c r="W3592" s="20">
        <v>73</v>
      </c>
      <c r="X3592" s="18">
        <v>5003</v>
      </c>
      <c r="Y3592" s="5">
        <v>1.0005999999999999</v>
      </c>
    </row>
    <row r="3593" spans="1:25" ht="42.75" x14ac:dyDescent="0.4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20">
        <v>18</v>
      </c>
      <c r="M3593" t="b">
        <v>1</v>
      </c>
      <c r="N3593" t="s">
        <v>8271</v>
      </c>
      <c r="O3593" s="5">
        <f t="shared" si="280"/>
        <v>1.75</v>
      </c>
      <c r="P3593" s="18">
        <f t="shared" si="281"/>
        <v>68.055555555555557</v>
      </c>
      <c r="Q3593" t="s">
        <v>8318</v>
      </c>
      <c r="R3593" t="s">
        <v>8319</v>
      </c>
      <c r="S3593" s="10">
        <f t="shared" si="282"/>
        <v>42003.948425925926</v>
      </c>
      <c r="T3593" s="11">
        <f t="shared" si="283"/>
        <v>42028.207638888889</v>
      </c>
      <c r="U3593">
        <f t="shared" si="284"/>
        <v>25</v>
      </c>
      <c r="W3593" s="20">
        <v>18</v>
      </c>
      <c r="X3593" s="18">
        <v>1225</v>
      </c>
      <c r="Y3593" s="5">
        <v>1.75</v>
      </c>
    </row>
    <row r="3594" spans="1:25" ht="42.75" x14ac:dyDescent="0.4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20">
        <v>35</v>
      </c>
      <c r="M3594" t="b">
        <v>1</v>
      </c>
      <c r="N3594" t="s">
        <v>8271</v>
      </c>
      <c r="O3594" s="5">
        <f t="shared" si="280"/>
        <v>1.2725</v>
      </c>
      <c r="P3594" s="18">
        <f t="shared" si="281"/>
        <v>72.714285714285708</v>
      </c>
      <c r="Q3594" t="s">
        <v>8318</v>
      </c>
      <c r="R3594" t="s">
        <v>8319</v>
      </c>
      <c r="S3594" s="10">
        <f t="shared" si="282"/>
        <v>41988.829942129625</v>
      </c>
      <c r="T3594" s="11">
        <f t="shared" si="283"/>
        <v>42046.207638888889</v>
      </c>
      <c r="U3594">
        <f t="shared" si="284"/>
        <v>58</v>
      </c>
      <c r="W3594" s="20">
        <v>35</v>
      </c>
      <c r="X3594" s="18">
        <v>2545</v>
      </c>
      <c r="Y3594" s="5">
        <v>1.2725</v>
      </c>
    </row>
    <row r="3595" spans="1:25" ht="42.75" x14ac:dyDescent="0.4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20">
        <v>43</v>
      </c>
      <c r="M3595" t="b">
        <v>1</v>
      </c>
      <c r="N3595" t="s">
        <v>8271</v>
      </c>
      <c r="O3595" s="5">
        <f t="shared" si="280"/>
        <v>1.1063333333333334</v>
      </c>
      <c r="P3595" s="18">
        <f t="shared" si="281"/>
        <v>77.186046511627907</v>
      </c>
      <c r="Q3595" t="s">
        <v>8318</v>
      </c>
      <c r="R3595" t="s">
        <v>8319</v>
      </c>
      <c r="S3595" s="10">
        <f t="shared" si="282"/>
        <v>41974.898599537039</v>
      </c>
      <c r="T3595" s="11">
        <f t="shared" si="283"/>
        <v>42009.851388888885</v>
      </c>
      <c r="U3595">
        <f t="shared" si="284"/>
        <v>35</v>
      </c>
      <c r="W3595" s="20">
        <v>43</v>
      </c>
      <c r="X3595" s="18">
        <v>3319</v>
      </c>
      <c r="Y3595" s="5">
        <v>1.1063333333333334</v>
      </c>
    </row>
    <row r="3596" spans="1:25" ht="42.75" x14ac:dyDescent="0.4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20">
        <v>36</v>
      </c>
      <c r="M3596" t="b">
        <v>1</v>
      </c>
      <c r="N3596" t="s">
        <v>8271</v>
      </c>
      <c r="O3596" s="5">
        <f t="shared" si="280"/>
        <v>1.2593749999999999</v>
      </c>
      <c r="P3596" s="18">
        <f t="shared" si="281"/>
        <v>55.972222222222221</v>
      </c>
      <c r="Q3596" t="s">
        <v>8318</v>
      </c>
      <c r="R3596" t="s">
        <v>8319</v>
      </c>
      <c r="S3596" s="10">
        <f t="shared" si="282"/>
        <v>42592.066921296297</v>
      </c>
      <c r="T3596" s="11">
        <f t="shared" si="283"/>
        <v>42617.066921296297</v>
      </c>
      <c r="U3596">
        <f t="shared" si="284"/>
        <v>25</v>
      </c>
      <c r="W3596" s="20">
        <v>36</v>
      </c>
      <c r="X3596" s="18">
        <v>2015</v>
      </c>
      <c r="Y3596" s="5">
        <v>1.2593749999999999</v>
      </c>
    </row>
    <row r="3597" spans="1:25" ht="28.5" x14ac:dyDescent="0.4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20">
        <v>62</v>
      </c>
      <c r="M3597" t="b">
        <v>1</v>
      </c>
      <c r="N3597" t="s">
        <v>8271</v>
      </c>
      <c r="O3597" s="5">
        <f t="shared" si="280"/>
        <v>1.1850000000000001</v>
      </c>
      <c r="P3597" s="18">
        <f t="shared" si="281"/>
        <v>49.693548387096776</v>
      </c>
      <c r="Q3597" t="s">
        <v>8318</v>
      </c>
      <c r="R3597" t="s">
        <v>8319</v>
      </c>
      <c r="S3597" s="10">
        <f t="shared" si="282"/>
        <v>42050.008368055554</v>
      </c>
      <c r="T3597" s="11">
        <f t="shared" si="283"/>
        <v>42076.290972222225</v>
      </c>
      <c r="U3597">
        <f t="shared" si="284"/>
        <v>26</v>
      </c>
      <c r="W3597" s="20">
        <v>62</v>
      </c>
      <c r="X3597" s="18">
        <v>3081</v>
      </c>
      <c r="Y3597" s="5">
        <v>1.1850000000000001</v>
      </c>
    </row>
    <row r="3598" spans="1:25" ht="42.75" x14ac:dyDescent="0.4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20">
        <v>15</v>
      </c>
      <c r="M3598" t="b">
        <v>1</v>
      </c>
      <c r="N3598" t="s">
        <v>8271</v>
      </c>
      <c r="O3598" s="5">
        <f t="shared" si="280"/>
        <v>1.0772727272727274</v>
      </c>
      <c r="P3598" s="18">
        <f t="shared" si="281"/>
        <v>79</v>
      </c>
      <c r="Q3598" t="s">
        <v>8318</v>
      </c>
      <c r="R3598" t="s">
        <v>8319</v>
      </c>
      <c r="S3598" s="10">
        <f t="shared" si="282"/>
        <v>41856.715069444443</v>
      </c>
      <c r="T3598" s="11">
        <f t="shared" si="283"/>
        <v>41877.715069444443</v>
      </c>
      <c r="U3598">
        <f t="shared" si="284"/>
        <v>21</v>
      </c>
      <c r="W3598" s="20">
        <v>15</v>
      </c>
      <c r="X3598" s="18">
        <v>1185</v>
      </c>
      <c r="Y3598" s="5">
        <v>1.0772727272727274</v>
      </c>
    </row>
    <row r="3599" spans="1:25" ht="28.5" x14ac:dyDescent="0.4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20">
        <v>33</v>
      </c>
      <c r="M3599" t="b">
        <v>1</v>
      </c>
      <c r="N3599" t="s">
        <v>8271</v>
      </c>
      <c r="O3599" s="5">
        <f t="shared" si="280"/>
        <v>1.026</v>
      </c>
      <c r="P3599" s="18">
        <f t="shared" si="281"/>
        <v>77.727272727272734</v>
      </c>
      <c r="Q3599" t="s">
        <v>8318</v>
      </c>
      <c r="R3599" t="s">
        <v>8319</v>
      </c>
      <c r="S3599" s="10">
        <f t="shared" si="282"/>
        <v>42417.585532407407</v>
      </c>
      <c r="T3599" s="11">
        <f t="shared" si="283"/>
        <v>42432.249305555553</v>
      </c>
      <c r="U3599">
        <f t="shared" si="284"/>
        <v>15</v>
      </c>
      <c r="W3599" s="20">
        <v>33</v>
      </c>
      <c r="X3599" s="18">
        <v>2565</v>
      </c>
      <c r="Y3599" s="5">
        <v>1.026</v>
      </c>
    </row>
    <row r="3600" spans="1:25" ht="42.75" x14ac:dyDescent="0.4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20">
        <v>27</v>
      </c>
      <c r="M3600" t="b">
        <v>1</v>
      </c>
      <c r="N3600" t="s">
        <v>8271</v>
      </c>
      <c r="O3600" s="5">
        <f t="shared" si="280"/>
        <v>1.101</v>
      </c>
      <c r="P3600" s="18">
        <f t="shared" si="281"/>
        <v>40.777777777777779</v>
      </c>
      <c r="Q3600" t="s">
        <v>8318</v>
      </c>
      <c r="R3600" t="s">
        <v>8319</v>
      </c>
      <c r="S3600" s="10">
        <f t="shared" si="282"/>
        <v>41866.79886574074</v>
      </c>
      <c r="T3600" s="11">
        <f t="shared" si="283"/>
        <v>41885.207638888889</v>
      </c>
      <c r="U3600">
        <f t="shared" si="284"/>
        <v>19</v>
      </c>
      <c r="W3600" s="20">
        <v>27</v>
      </c>
      <c r="X3600" s="18">
        <v>1101</v>
      </c>
      <c r="Y3600" s="5">
        <v>1.101</v>
      </c>
    </row>
    <row r="3601" spans="1:25" ht="42.75" x14ac:dyDescent="0.4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20">
        <v>17</v>
      </c>
      <c r="M3601" t="b">
        <v>1</v>
      </c>
      <c r="N3601" t="s">
        <v>8271</v>
      </c>
      <c r="O3601" s="5">
        <f t="shared" si="280"/>
        <v>2.02</v>
      </c>
      <c r="P3601" s="18">
        <f t="shared" si="281"/>
        <v>59.411764705882355</v>
      </c>
      <c r="Q3601" t="s">
        <v>8318</v>
      </c>
      <c r="R3601" t="s">
        <v>8319</v>
      </c>
      <c r="S3601" s="10">
        <f t="shared" si="282"/>
        <v>42220.79487268519</v>
      </c>
      <c r="T3601" s="11">
        <f t="shared" si="283"/>
        <v>42246</v>
      </c>
      <c r="U3601">
        <f t="shared" si="284"/>
        <v>26</v>
      </c>
      <c r="W3601" s="20">
        <v>17</v>
      </c>
      <c r="X3601" s="18">
        <v>1010</v>
      </c>
      <c r="Y3601" s="5">
        <v>2.02</v>
      </c>
    </row>
    <row r="3602" spans="1:25" ht="28.5" x14ac:dyDescent="0.4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20">
        <v>4</v>
      </c>
      <c r="M3602" t="b">
        <v>1</v>
      </c>
      <c r="N3602" t="s">
        <v>8271</v>
      </c>
      <c r="O3602" s="5">
        <f t="shared" si="280"/>
        <v>1.3</v>
      </c>
      <c r="P3602" s="18">
        <f t="shared" si="281"/>
        <v>3.25</v>
      </c>
      <c r="Q3602" t="s">
        <v>8318</v>
      </c>
      <c r="R3602" t="s">
        <v>8319</v>
      </c>
      <c r="S3602" s="10">
        <f t="shared" si="282"/>
        <v>42628.849120370374</v>
      </c>
      <c r="T3602" s="11">
        <f t="shared" si="283"/>
        <v>42656.849120370374</v>
      </c>
      <c r="U3602">
        <f t="shared" si="284"/>
        <v>28</v>
      </c>
      <c r="W3602" s="20">
        <v>4</v>
      </c>
      <c r="X3602" s="18">
        <v>13</v>
      </c>
      <c r="Y3602" s="5">
        <v>1.3</v>
      </c>
    </row>
    <row r="3603" spans="1:25" ht="42.75" x14ac:dyDescent="0.4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20">
        <v>53</v>
      </c>
      <c r="M3603" t="b">
        <v>1</v>
      </c>
      <c r="N3603" t="s">
        <v>8271</v>
      </c>
      <c r="O3603" s="5">
        <f t="shared" si="280"/>
        <v>1.0435000000000001</v>
      </c>
      <c r="P3603" s="18">
        <f t="shared" si="281"/>
        <v>39.377358490566039</v>
      </c>
      <c r="Q3603" t="s">
        <v>8318</v>
      </c>
      <c r="R3603" t="s">
        <v>8319</v>
      </c>
      <c r="S3603" s="10">
        <f t="shared" si="282"/>
        <v>41990.99863425926</v>
      </c>
      <c r="T3603" s="11">
        <f t="shared" si="283"/>
        <v>42020.99863425926</v>
      </c>
      <c r="U3603">
        <f t="shared" si="284"/>
        <v>30</v>
      </c>
      <c r="W3603" s="20">
        <v>53</v>
      </c>
      <c r="X3603" s="18">
        <v>2087</v>
      </c>
      <c r="Y3603" s="5">
        <v>1.0435000000000001</v>
      </c>
    </row>
    <row r="3604" spans="1:25" ht="57" x14ac:dyDescent="0.4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20">
        <v>49</v>
      </c>
      <c r="M3604" t="b">
        <v>1</v>
      </c>
      <c r="N3604" t="s">
        <v>8271</v>
      </c>
      <c r="O3604" s="5">
        <f t="shared" si="280"/>
        <v>1.0004999999999999</v>
      </c>
      <c r="P3604" s="18">
        <f t="shared" si="281"/>
        <v>81.673469387755105</v>
      </c>
      <c r="Q3604" t="s">
        <v>8318</v>
      </c>
      <c r="R3604" t="s">
        <v>8319</v>
      </c>
      <c r="S3604" s="10">
        <f t="shared" si="282"/>
        <v>42447.894432870366</v>
      </c>
      <c r="T3604" s="11">
        <f t="shared" si="283"/>
        <v>42507.894432870366</v>
      </c>
      <c r="U3604">
        <f t="shared" si="284"/>
        <v>60</v>
      </c>
      <c r="W3604" s="20">
        <v>49</v>
      </c>
      <c r="X3604" s="18">
        <v>4002</v>
      </c>
      <c r="Y3604" s="5">
        <v>1.0004999999999999</v>
      </c>
    </row>
    <row r="3605" spans="1:25" ht="42.75" x14ac:dyDescent="0.4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20">
        <v>57</v>
      </c>
      <c r="M3605" t="b">
        <v>1</v>
      </c>
      <c r="N3605" t="s">
        <v>8271</v>
      </c>
      <c r="O3605" s="5">
        <f t="shared" si="280"/>
        <v>1.7066666666666668</v>
      </c>
      <c r="P3605" s="18">
        <f t="shared" si="281"/>
        <v>44.912280701754383</v>
      </c>
      <c r="Q3605" t="s">
        <v>8318</v>
      </c>
      <c r="R3605" t="s">
        <v>8319</v>
      </c>
      <c r="S3605" s="10">
        <f t="shared" si="282"/>
        <v>42283.864351851851</v>
      </c>
      <c r="T3605" s="11">
        <f t="shared" si="283"/>
        <v>42313.906018518523</v>
      </c>
      <c r="U3605">
        <f t="shared" si="284"/>
        <v>30</v>
      </c>
      <c r="W3605" s="20">
        <v>57</v>
      </c>
      <c r="X3605" s="18">
        <v>2560</v>
      </c>
      <c r="Y3605" s="5">
        <v>1.7066666666666668</v>
      </c>
    </row>
    <row r="3606" spans="1:25" ht="42.75" x14ac:dyDescent="0.4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20">
        <v>69</v>
      </c>
      <c r="M3606" t="b">
        <v>1</v>
      </c>
      <c r="N3606" t="s">
        <v>8271</v>
      </c>
      <c r="O3606" s="5">
        <f t="shared" si="280"/>
        <v>1.1283333333333334</v>
      </c>
      <c r="P3606" s="18">
        <f t="shared" si="281"/>
        <v>49.05797101449275</v>
      </c>
      <c r="Q3606" t="s">
        <v>8318</v>
      </c>
      <c r="R3606" t="s">
        <v>8319</v>
      </c>
      <c r="S3606" s="10">
        <f t="shared" si="282"/>
        <v>42483.015694444446</v>
      </c>
      <c r="T3606" s="11">
        <f t="shared" si="283"/>
        <v>42489.290972222225</v>
      </c>
      <c r="U3606">
        <f t="shared" si="284"/>
        <v>6</v>
      </c>
      <c r="W3606" s="20">
        <v>69</v>
      </c>
      <c r="X3606" s="18">
        <v>3385</v>
      </c>
      <c r="Y3606" s="5">
        <v>1.1283333333333334</v>
      </c>
    </row>
    <row r="3607" spans="1:25" ht="57" x14ac:dyDescent="0.4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20">
        <v>15</v>
      </c>
      <c r="M3607" t="b">
        <v>1</v>
      </c>
      <c r="N3607" t="s">
        <v>8271</v>
      </c>
      <c r="O3607" s="5">
        <f t="shared" si="280"/>
        <v>1.84</v>
      </c>
      <c r="P3607" s="18">
        <f t="shared" si="281"/>
        <v>30.666666666666668</v>
      </c>
      <c r="Q3607" t="s">
        <v>8318</v>
      </c>
      <c r="R3607" t="s">
        <v>8319</v>
      </c>
      <c r="S3607" s="10">
        <f t="shared" si="282"/>
        <v>42383.793124999997</v>
      </c>
      <c r="T3607" s="11">
        <f t="shared" si="283"/>
        <v>42413.793124999997</v>
      </c>
      <c r="U3607">
        <f t="shared" si="284"/>
        <v>30</v>
      </c>
      <c r="W3607" s="20">
        <v>15</v>
      </c>
      <c r="X3607" s="18">
        <v>460</v>
      </c>
      <c r="Y3607" s="5">
        <v>1.84</v>
      </c>
    </row>
    <row r="3608" spans="1:25" ht="42.75" x14ac:dyDescent="0.4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20">
        <v>64</v>
      </c>
      <c r="M3608" t="b">
        <v>1</v>
      </c>
      <c r="N3608" t="s">
        <v>8271</v>
      </c>
      <c r="O3608" s="5">
        <f t="shared" si="280"/>
        <v>1.3026666666666666</v>
      </c>
      <c r="P3608" s="18">
        <f t="shared" si="281"/>
        <v>61.0625</v>
      </c>
      <c r="Q3608" t="s">
        <v>8318</v>
      </c>
      <c r="R3608" t="s">
        <v>8319</v>
      </c>
      <c r="S3608" s="10">
        <f t="shared" si="282"/>
        <v>42566.604826388888</v>
      </c>
      <c r="T3608" s="11">
        <f t="shared" si="283"/>
        <v>42596.604826388888</v>
      </c>
      <c r="U3608">
        <f t="shared" si="284"/>
        <v>30</v>
      </c>
      <c r="W3608" s="20">
        <v>64</v>
      </c>
      <c r="X3608" s="18">
        <v>3908</v>
      </c>
      <c r="Y3608" s="5">
        <v>1.3026666666666666</v>
      </c>
    </row>
    <row r="3609" spans="1:25" ht="28.5" x14ac:dyDescent="0.4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20">
        <v>20</v>
      </c>
      <c r="M3609" t="b">
        <v>1</v>
      </c>
      <c r="N3609" t="s">
        <v>8271</v>
      </c>
      <c r="O3609" s="5">
        <f t="shared" si="280"/>
        <v>1.0545454545454545</v>
      </c>
      <c r="P3609" s="18">
        <f t="shared" si="281"/>
        <v>29</v>
      </c>
      <c r="Q3609" t="s">
        <v>8318</v>
      </c>
      <c r="R3609" t="s">
        <v>8319</v>
      </c>
      <c r="S3609" s="10">
        <f t="shared" si="282"/>
        <v>42338.963912037041</v>
      </c>
      <c r="T3609" s="11">
        <f t="shared" si="283"/>
        <v>42353</v>
      </c>
      <c r="U3609">
        <f t="shared" si="284"/>
        <v>15</v>
      </c>
      <c r="W3609" s="20">
        <v>20</v>
      </c>
      <c r="X3609" s="18">
        <v>580</v>
      </c>
      <c r="Y3609" s="5">
        <v>1.0545454545454545</v>
      </c>
    </row>
    <row r="3610" spans="1:25" ht="42.75" x14ac:dyDescent="0.4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20">
        <v>27</v>
      </c>
      <c r="M3610" t="b">
        <v>1</v>
      </c>
      <c r="N3610" t="s">
        <v>8271</v>
      </c>
      <c r="O3610" s="5">
        <f t="shared" si="280"/>
        <v>1</v>
      </c>
      <c r="P3610" s="18">
        <f t="shared" si="281"/>
        <v>29.62962962962963</v>
      </c>
      <c r="Q3610" t="s">
        <v>8318</v>
      </c>
      <c r="R3610" t="s">
        <v>8319</v>
      </c>
      <c r="S3610" s="10">
        <f t="shared" si="282"/>
        <v>42506.709375000006</v>
      </c>
      <c r="T3610" s="11">
        <f t="shared" si="283"/>
        <v>42538.583333333328</v>
      </c>
      <c r="U3610">
        <f t="shared" si="284"/>
        <v>32</v>
      </c>
      <c r="W3610" s="20">
        <v>27</v>
      </c>
      <c r="X3610" s="18">
        <v>800</v>
      </c>
      <c r="Y3610" s="5">
        <v>1</v>
      </c>
    </row>
    <row r="3611" spans="1:25" ht="42.75" x14ac:dyDescent="0.4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20">
        <v>21</v>
      </c>
      <c r="M3611" t="b">
        <v>1</v>
      </c>
      <c r="N3611" t="s">
        <v>8271</v>
      </c>
      <c r="O3611" s="5">
        <f t="shared" si="280"/>
        <v>1.5331632653061225</v>
      </c>
      <c r="P3611" s="18">
        <f t="shared" si="281"/>
        <v>143.0952380952381</v>
      </c>
      <c r="Q3611" t="s">
        <v>8318</v>
      </c>
      <c r="R3611" t="s">
        <v>8319</v>
      </c>
      <c r="S3611" s="10">
        <f t="shared" si="282"/>
        <v>42429.991724537031</v>
      </c>
      <c r="T3611" s="11">
        <f t="shared" si="283"/>
        <v>42459.950057870374</v>
      </c>
      <c r="U3611">
        <f t="shared" si="284"/>
        <v>30</v>
      </c>
      <c r="W3611" s="20">
        <v>21</v>
      </c>
      <c r="X3611" s="18">
        <v>3005</v>
      </c>
      <c r="Y3611" s="5">
        <v>1.5331632653061225</v>
      </c>
    </row>
    <row r="3612" spans="1:25" ht="42.75" x14ac:dyDescent="0.4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20">
        <v>31</v>
      </c>
      <c r="M3612" t="b">
        <v>1</v>
      </c>
      <c r="N3612" t="s">
        <v>8271</v>
      </c>
      <c r="O3612" s="5">
        <f t="shared" si="280"/>
        <v>1.623</v>
      </c>
      <c r="P3612" s="18">
        <f t="shared" si="281"/>
        <v>52.354838709677416</v>
      </c>
      <c r="Q3612" t="s">
        <v>8318</v>
      </c>
      <c r="R3612" t="s">
        <v>8319</v>
      </c>
      <c r="S3612" s="10">
        <f t="shared" si="282"/>
        <v>42203.432129629626</v>
      </c>
      <c r="T3612" s="11">
        <f t="shared" si="283"/>
        <v>42233.432129629626</v>
      </c>
      <c r="U3612">
        <f t="shared" si="284"/>
        <v>30</v>
      </c>
      <c r="W3612" s="20">
        <v>31</v>
      </c>
      <c r="X3612" s="18">
        <v>1623</v>
      </c>
      <c r="Y3612" s="5">
        <v>1.623</v>
      </c>
    </row>
    <row r="3613" spans="1:25" ht="42.75" x14ac:dyDescent="0.4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20">
        <v>51</v>
      </c>
      <c r="M3613" t="b">
        <v>1</v>
      </c>
      <c r="N3613" t="s">
        <v>8271</v>
      </c>
      <c r="O3613" s="5">
        <f t="shared" si="280"/>
        <v>1.36</v>
      </c>
      <c r="P3613" s="18">
        <f t="shared" si="281"/>
        <v>66.666666666666671</v>
      </c>
      <c r="Q3613" t="s">
        <v>8318</v>
      </c>
      <c r="R3613" t="s">
        <v>8319</v>
      </c>
      <c r="S3613" s="10">
        <f t="shared" si="282"/>
        <v>42072.370381944449</v>
      </c>
      <c r="T3613" s="11">
        <f t="shared" si="283"/>
        <v>42102.370381944449</v>
      </c>
      <c r="U3613">
        <f t="shared" si="284"/>
        <v>30</v>
      </c>
      <c r="W3613" s="20">
        <v>51</v>
      </c>
      <c r="X3613" s="18">
        <v>3400</v>
      </c>
      <c r="Y3613" s="5">
        <v>1.36</v>
      </c>
    </row>
    <row r="3614" spans="1:25" ht="42.75" x14ac:dyDescent="0.4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20">
        <v>57</v>
      </c>
      <c r="M3614" t="b">
        <v>1</v>
      </c>
      <c r="N3614" t="s">
        <v>8271</v>
      </c>
      <c r="O3614" s="5">
        <f t="shared" si="280"/>
        <v>1.444</v>
      </c>
      <c r="P3614" s="18">
        <f t="shared" si="281"/>
        <v>126.66666666666667</v>
      </c>
      <c r="Q3614" t="s">
        <v>8318</v>
      </c>
      <c r="R3614" t="s">
        <v>8319</v>
      </c>
      <c r="S3614" s="10">
        <f t="shared" si="282"/>
        <v>41789.726979166669</v>
      </c>
      <c r="T3614" s="11">
        <f t="shared" si="283"/>
        <v>41799.726979166669</v>
      </c>
      <c r="U3614">
        <f t="shared" si="284"/>
        <v>10</v>
      </c>
      <c r="W3614" s="20">
        <v>57</v>
      </c>
      <c r="X3614" s="18">
        <v>7220</v>
      </c>
      <c r="Y3614" s="5">
        <v>1.444</v>
      </c>
    </row>
    <row r="3615" spans="1:25" ht="28.5" x14ac:dyDescent="0.4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20">
        <v>20</v>
      </c>
      <c r="M3615" t="b">
        <v>1</v>
      </c>
      <c r="N3615" t="s">
        <v>8271</v>
      </c>
      <c r="O3615" s="5">
        <f t="shared" si="280"/>
        <v>1</v>
      </c>
      <c r="P3615" s="18">
        <f t="shared" si="281"/>
        <v>62.5</v>
      </c>
      <c r="Q3615" t="s">
        <v>8318</v>
      </c>
      <c r="R3615" t="s">
        <v>8319</v>
      </c>
      <c r="S3615" s="10">
        <f t="shared" si="282"/>
        <v>41788.58997685185</v>
      </c>
      <c r="T3615" s="11">
        <f t="shared" si="283"/>
        <v>41818.58997685185</v>
      </c>
      <c r="U3615">
        <f t="shared" si="284"/>
        <v>30</v>
      </c>
      <c r="W3615" s="20">
        <v>20</v>
      </c>
      <c r="X3615" s="18">
        <v>1250</v>
      </c>
      <c r="Y3615" s="5">
        <v>1</v>
      </c>
    </row>
    <row r="3616" spans="1:25" ht="42.75" x14ac:dyDescent="0.4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20">
        <v>71</v>
      </c>
      <c r="M3616" t="b">
        <v>1</v>
      </c>
      <c r="N3616" t="s">
        <v>8271</v>
      </c>
      <c r="O3616" s="5">
        <f t="shared" si="280"/>
        <v>1.008</v>
      </c>
      <c r="P3616" s="18">
        <f t="shared" si="281"/>
        <v>35.492957746478872</v>
      </c>
      <c r="Q3616" t="s">
        <v>8318</v>
      </c>
      <c r="R3616" t="s">
        <v>8319</v>
      </c>
      <c r="S3616" s="10">
        <f t="shared" si="282"/>
        <v>42144.041851851856</v>
      </c>
      <c r="T3616" s="11">
        <f t="shared" si="283"/>
        <v>42174.041851851856</v>
      </c>
      <c r="U3616">
        <f t="shared" si="284"/>
        <v>30</v>
      </c>
      <c r="W3616" s="20">
        <v>71</v>
      </c>
      <c r="X3616" s="18">
        <v>2520</v>
      </c>
      <c r="Y3616" s="5">
        <v>1.008</v>
      </c>
    </row>
    <row r="3617" spans="1:25" ht="42.75" x14ac:dyDescent="0.4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20">
        <v>72</v>
      </c>
      <c r="M3617" t="b">
        <v>1</v>
      </c>
      <c r="N3617" t="s">
        <v>8271</v>
      </c>
      <c r="O3617" s="5">
        <f t="shared" si="280"/>
        <v>1.0680000000000001</v>
      </c>
      <c r="P3617" s="18">
        <f t="shared" si="281"/>
        <v>37.083333333333336</v>
      </c>
      <c r="Q3617" t="s">
        <v>8318</v>
      </c>
      <c r="R3617" t="s">
        <v>8319</v>
      </c>
      <c r="S3617" s="10">
        <f t="shared" si="282"/>
        <v>42318.593703703707</v>
      </c>
      <c r="T3617" s="11">
        <f t="shared" si="283"/>
        <v>42348.593703703707</v>
      </c>
      <c r="U3617">
        <f t="shared" si="284"/>
        <v>30</v>
      </c>
      <c r="W3617" s="20">
        <v>72</v>
      </c>
      <c r="X3617" s="18">
        <v>2670</v>
      </c>
      <c r="Y3617" s="5">
        <v>1.0680000000000001</v>
      </c>
    </row>
    <row r="3618" spans="1:25" ht="42.75" x14ac:dyDescent="0.4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20">
        <v>45</v>
      </c>
      <c r="M3618" t="b">
        <v>1</v>
      </c>
      <c r="N3618" t="s">
        <v>8271</v>
      </c>
      <c r="O3618" s="5">
        <f t="shared" si="280"/>
        <v>1.248</v>
      </c>
      <c r="P3618" s="18">
        <f t="shared" si="281"/>
        <v>69.333333333333329</v>
      </c>
      <c r="Q3618" t="s">
        <v>8318</v>
      </c>
      <c r="R3618" t="s">
        <v>8319</v>
      </c>
      <c r="S3618" s="10">
        <f t="shared" si="282"/>
        <v>42052.949814814812</v>
      </c>
      <c r="T3618" s="11">
        <f t="shared" si="283"/>
        <v>42082.908148148148</v>
      </c>
      <c r="U3618">
        <f t="shared" si="284"/>
        <v>30</v>
      </c>
      <c r="W3618" s="20">
        <v>45</v>
      </c>
      <c r="X3618" s="18">
        <v>3120</v>
      </c>
      <c r="Y3618" s="5">
        <v>1.248</v>
      </c>
    </row>
    <row r="3619" spans="1:25" ht="42.75" x14ac:dyDescent="0.4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20">
        <v>51</v>
      </c>
      <c r="M3619" t="b">
        <v>1</v>
      </c>
      <c r="N3619" t="s">
        <v>8271</v>
      </c>
      <c r="O3619" s="5">
        <f t="shared" si="280"/>
        <v>1.1891891891891893</v>
      </c>
      <c r="P3619" s="18">
        <f t="shared" si="281"/>
        <v>17.254901960784313</v>
      </c>
      <c r="Q3619" t="s">
        <v>8318</v>
      </c>
      <c r="R3619" t="s">
        <v>8319</v>
      </c>
      <c r="S3619" s="10">
        <f t="shared" si="282"/>
        <v>42779.610289351855</v>
      </c>
      <c r="T3619" s="11">
        <f t="shared" si="283"/>
        <v>42794</v>
      </c>
      <c r="U3619">
        <f t="shared" si="284"/>
        <v>15</v>
      </c>
      <c r="W3619" s="20">
        <v>51</v>
      </c>
      <c r="X3619" s="18">
        <v>880</v>
      </c>
      <c r="Y3619" s="5">
        <v>1.1891891891891893</v>
      </c>
    </row>
    <row r="3620" spans="1:25" ht="42.75" x14ac:dyDescent="0.4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20">
        <v>56</v>
      </c>
      <c r="M3620" t="b">
        <v>1</v>
      </c>
      <c r="N3620" t="s">
        <v>8271</v>
      </c>
      <c r="O3620" s="5">
        <f t="shared" si="280"/>
        <v>1.01</v>
      </c>
      <c r="P3620" s="18">
        <f t="shared" si="281"/>
        <v>36.071428571428569</v>
      </c>
      <c r="Q3620" t="s">
        <v>8318</v>
      </c>
      <c r="R3620" t="s">
        <v>8319</v>
      </c>
      <c r="S3620" s="10">
        <f t="shared" si="282"/>
        <v>42128.627893518518</v>
      </c>
      <c r="T3620" s="11">
        <f t="shared" si="283"/>
        <v>42158.627893518518</v>
      </c>
      <c r="U3620">
        <f t="shared" si="284"/>
        <v>30</v>
      </c>
      <c r="W3620" s="20">
        <v>56</v>
      </c>
      <c r="X3620" s="18">
        <v>2020</v>
      </c>
      <c r="Y3620" s="5">
        <v>1.01</v>
      </c>
    </row>
    <row r="3621" spans="1:25" ht="42.75" x14ac:dyDescent="0.4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20">
        <v>17</v>
      </c>
      <c r="M3621" t="b">
        <v>1</v>
      </c>
      <c r="N3621" t="s">
        <v>8271</v>
      </c>
      <c r="O3621" s="5">
        <f t="shared" si="280"/>
        <v>1.1299999999999999</v>
      </c>
      <c r="P3621" s="18">
        <f t="shared" si="281"/>
        <v>66.470588235294116</v>
      </c>
      <c r="Q3621" t="s">
        <v>8318</v>
      </c>
      <c r="R3621" t="s">
        <v>8319</v>
      </c>
      <c r="S3621" s="10">
        <f t="shared" si="282"/>
        <v>42661.132245370376</v>
      </c>
      <c r="T3621" s="11">
        <f t="shared" si="283"/>
        <v>42693.916666666672</v>
      </c>
      <c r="U3621">
        <f t="shared" si="284"/>
        <v>32</v>
      </c>
      <c r="W3621" s="20">
        <v>17</v>
      </c>
      <c r="X3621" s="18">
        <v>1130</v>
      </c>
      <c r="Y3621" s="5">
        <v>1.1299999999999999</v>
      </c>
    </row>
    <row r="3622" spans="1:25" ht="42.75" x14ac:dyDescent="0.4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20">
        <v>197</v>
      </c>
      <c r="M3622" t="b">
        <v>1</v>
      </c>
      <c r="N3622" t="s">
        <v>8271</v>
      </c>
      <c r="O3622" s="5">
        <f t="shared" si="280"/>
        <v>1.0519047619047619</v>
      </c>
      <c r="P3622" s="18">
        <f t="shared" si="281"/>
        <v>56.065989847715734</v>
      </c>
      <c r="Q3622" t="s">
        <v>8318</v>
      </c>
      <c r="R3622" t="s">
        <v>8319</v>
      </c>
      <c r="S3622" s="10">
        <f t="shared" si="282"/>
        <v>42037.938206018516</v>
      </c>
      <c r="T3622" s="11">
        <f t="shared" si="283"/>
        <v>42068.166666666672</v>
      </c>
      <c r="U3622">
        <f t="shared" si="284"/>
        <v>31</v>
      </c>
      <c r="W3622" s="20">
        <v>197</v>
      </c>
      <c r="X3622" s="18">
        <v>11045</v>
      </c>
      <c r="Y3622" s="5">
        <v>1.0519047619047619</v>
      </c>
    </row>
    <row r="3623" spans="1:25" ht="42.75" x14ac:dyDescent="0.4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20">
        <v>70</v>
      </c>
      <c r="M3623" t="b">
        <v>1</v>
      </c>
      <c r="N3623" t="s">
        <v>8271</v>
      </c>
      <c r="O3623" s="5">
        <f t="shared" si="280"/>
        <v>1.0973333333333333</v>
      </c>
      <c r="P3623" s="18">
        <f t="shared" si="281"/>
        <v>47.028571428571432</v>
      </c>
      <c r="Q3623" t="s">
        <v>8318</v>
      </c>
      <c r="R3623" t="s">
        <v>8319</v>
      </c>
      <c r="S3623" s="10">
        <f t="shared" si="282"/>
        <v>42619.935694444444</v>
      </c>
      <c r="T3623" s="11">
        <f t="shared" si="283"/>
        <v>42643.875</v>
      </c>
      <c r="U3623">
        <f t="shared" si="284"/>
        <v>24</v>
      </c>
      <c r="W3623" s="20">
        <v>70</v>
      </c>
      <c r="X3623" s="18">
        <v>3292</v>
      </c>
      <c r="Y3623" s="5">
        <v>1.0973333333333333</v>
      </c>
    </row>
    <row r="3624" spans="1:25" ht="28.5" x14ac:dyDescent="0.4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20">
        <v>21</v>
      </c>
      <c r="M3624" t="b">
        <v>1</v>
      </c>
      <c r="N3624" t="s">
        <v>8271</v>
      </c>
      <c r="O3624" s="5">
        <f t="shared" si="280"/>
        <v>1.00099</v>
      </c>
      <c r="P3624" s="18">
        <f t="shared" si="281"/>
        <v>47.666190476190479</v>
      </c>
      <c r="Q3624" t="s">
        <v>8318</v>
      </c>
      <c r="R3624" t="s">
        <v>8319</v>
      </c>
      <c r="S3624" s="10">
        <f t="shared" si="282"/>
        <v>41877.221886574072</v>
      </c>
      <c r="T3624" s="11">
        <f t="shared" si="283"/>
        <v>41910.140972222223</v>
      </c>
      <c r="U3624">
        <f t="shared" si="284"/>
        <v>33</v>
      </c>
      <c r="W3624" s="20">
        <v>21</v>
      </c>
      <c r="X3624" s="18">
        <v>1000.99</v>
      </c>
      <c r="Y3624" s="5">
        <v>1.00099</v>
      </c>
    </row>
    <row r="3625" spans="1:25" ht="28.5" x14ac:dyDescent="0.4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20">
        <v>34</v>
      </c>
      <c r="M3625" t="b">
        <v>1</v>
      </c>
      <c r="N3625" t="s">
        <v>8271</v>
      </c>
      <c r="O3625" s="5">
        <f t="shared" si="280"/>
        <v>1.2</v>
      </c>
      <c r="P3625" s="18">
        <f t="shared" si="281"/>
        <v>88.235294117647058</v>
      </c>
      <c r="Q3625" t="s">
        <v>8318</v>
      </c>
      <c r="R3625" t="s">
        <v>8319</v>
      </c>
      <c r="S3625" s="10">
        <f t="shared" si="282"/>
        <v>41828.736921296295</v>
      </c>
      <c r="T3625" s="11">
        <f t="shared" si="283"/>
        <v>41846.291666666664</v>
      </c>
      <c r="U3625">
        <f t="shared" si="284"/>
        <v>18</v>
      </c>
      <c r="W3625" s="20">
        <v>34</v>
      </c>
      <c r="X3625" s="18">
        <v>3000</v>
      </c>
      <c r="Y3625" s="5">
        <v>1.2</v>
      </c>
    </row>
    <row r="3626" spans="1:25" ht="71.25" x14ac:dyDescent="0.4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20">
        <v>39</v>
      </c>
      <c r="M3626" t="b">
        <v>1</v>
      </c>
      <c r="N3626" t="s">
        <v>8271</v>
      </c>
      <c r="O3626" s="5">
        <f t="shared" si="280"/>
        <v>1.0493333333333332</v>
      </c>
      <c r="P3626" s="18">
        <f t="shared" si="281"/>
        <v>80.717948717948715</v>
      </c>
      <c r="Q3626" t="s">
        <v>8318</v>
      </c>
      <c r="R3626" t="s">
        <v>8319</v>
      </c>
      <c r="S3626" s="10">
        <f t="shared" si="282"/>
        <v>42545.774189814809</v>
      </c>
      <c r="T3626" s="11">
        <f t="shared" si="283"/>
        <v>42605.774189814809</v>
      </c>
      <c r="U3626">
        <f t="shared" si="284"/>
        <v>60</v>
      </c>
      <c r="W3626" s="20">
        <v>39</v>
      </c>
      <c r="X3626" s="18">
        <v>3148</v>
      </c>
      <c r="Y3626" s="5">
        <v>1.0493333333333332</v>
      </c>
    </row>
    <row r="3627" spans="1:25" ht="42.75" x14ac:dyDescent="0.4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20">
        <v>78</v>
      </c>
      <c r="M3627" t="b">
        <v>1</v>
      </c>
      <c r="N3627" t="s">
        <v>8271</v>
      </c>
      <c r="O3627" s="5">
        <f t="shared" si="280"/>
        <v>1.0266666666666666</v>
      </c>
      <c r="P3627" s="18">
        <f t="shared" si="281"/>
        <v>39.487179487179489</v>
      </c>
      <c r="Q3627" t="s">
        <v>8318</v>
      </c>
      <c r="R3627" t="s">
        <v>8319</v>
      </c>
      <c r="S3627" s="10">
        <f t="shared" si="282"/>
        <v>42157.652511574073</v>
      </c>
      <c r="T3627" s="11">
        <f t="shared" si="283"/>
        <v>42187.652511574073</v>
      </c>
      <c r="U3627">
        <f t="shared" si="284"/>
        <v>30</v>
      </c>
      <c r="W3627" s="20">
        <v>78</v>
      </c>
      <c r="X3627" s="18">
        <v>3080</v>
      </c>
      <c r="Y3627" s="5">
        <v>1.0266666666666666</v>
      </c>
    </row>
    <row r="3628" spans="1:25" ht="42.75" x14ac:dyDescent="0.4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20">
        <v>48</v>
      </c>
      <c r="M3628" t="b">
        <v>1</v>
      </c>
      <c r="N3628" t="s">
        <v>8271</v>
      </c>
      <c r="O3628" s="5">
        <f t="shared" si="280"/>
        <v>1.0182500000000001</v>
      </c>
      <c r="P3628" s="18">
        <f t="shared" si="281"/>
        <v>84.854166666666671</v>
      </c>
      <c r="Q3628" t="s">
        <v>8318</v>
      </c>
      <c r="R3628" t="s">
        <v>8319</v>
      </c>
      <c r="S3628" s="10">
        <f t="shared" si="282"/>
        <v>41846.667326388888</v>
      </c>
      <c r="T3628" s="11">
        <f t="shared" si="283"/>
        <v>41867.667326388888</v>
      </c>
      <c r="U3628">
        <f t="shared" si="284"/>
        <v>21</v>
      </c>
      <c r="W3628" s="20">
        <v>48</v>
      </c>
      <c r="X3628" s="18">
        <v>4073</v>
      </c>
      <c r="Y3628" s="5">
        <v>1.0182500000000001</v>
      </c>
    </row>
    <row r="3629" spans="1:25" ht="42.75" x14ac:dyDescent="0.4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20">
        <v>29</v>
      </c>
      <c r="M3629" t="b">
        <v>1</v>
      </c>
      <c r="N3629" t="s">
        <v>8271</v>
      </c>
      <c r="O3629" s="5">
        <f t="shared" si="280"/>
        <v>1</v>
      </c>
      <c r="P3629" s="18">
        <f t="shared" si="281"/>
        <v>68.965517241379317</v>
      </c>
      <c r="Q3629" t="s">
        <v>8318</v>
      </c>
      <c r="R3629" t="s">
        <v>8319</v>
      </c>
      <c r="S3629" s="10">
        <f t="shared" si="282"/>
        <v>42460.741747685184</v>
      </c>
      <c r="T3629" s="11">
        <f t="shared" si="283"/>
        <v>42511.165972222225</v>
      </c>
      <c r="U3629">
        <f t="shared" si="284"/>
        <v>51</v>
      </c>
      <c r="W3629" s="20">
        <v>29</v>
      </c>
      <c r="X3629" s="18">
        <v>2000</v>
      </c>
      <c r="Y3629" s="5">
        <v>1</v>
      </c>
    </row>
    <row r="3630" spans="1:25" ht="42.75" hidden="1" x14ac:dyDescent="0.4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20">
        <v>0</v>
      </c>
      <c r="M3630" t="b">
        <v>0</v>
      </c>
      <c r="N3630" t="s">
        <v>8305</v>
      </c>
      <c r="O3630" s="5">
        <f t="shared" si="280"/>
        <v>0</v>
      </c>
      <c r="P3630" s="18" t="e">
        <f t="shared" si="281"/>
        <v>#DIV/0!</v>
      </c>
      <c r="Q3630" t="s">
        <v>8318</v>
      </c>
      <c r="R3630" t="s">
        <v>8360</v>
      </c>
      <c r="S3630" s="10">
        <f t="shared" si="282"/>
        <v>42291.833287037036</v>
      </c>
      <c r="T3630" s="11">
        <f t="shared" si="283"/>
        <v>42351.874953703707</v>
      </c>
      <c r="U3630">
        <f t="shared" si="284"/>
        <v>60</v>
      </c>
      <c r="W3630" s="20">
        <v>0</v>
      </c>
      <c r="X3630" s="18">
        <v>0</v>
      </c>
      <c r="Y3630" s="5">
        <v>0</v>
      </c>
    </row>
    <row r="3631" spans="1:25" ht="42.75" hidden="1" x14ac:dyDescent="0.4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20">
        <v>2</v>
      </c>
      <c r="M3631" t="b">
        <v>0</v>
      </c>
      <c r="N3631" t="s">
        <v>8305</v>
      </c>
      <c r="O3631" s="5">
        <f t="shared" si="280"/>
        <v>1.9999999999999999E-6</v>
      </c>
      <c r="P3631" s="18">
        <f t="shared" si="281"/>
        <v>1</v>
      </c>
      <c r="Q3631" t="s">
        <v>8318</v>
      </c>
      <c r="R3631" t="s">
        <v>8360</v>
      </c>
      <c r="S3631" s="10">
        <f t="shared" si="282"/>
        <v>42437.094490740739</v>
      </c>
      <c r="T3631" s="11">
        <f t="shared" si="283"/>
        <v>42495.708333333328</v>
      </c>
      <c r="U3631">
        <f t="shared" si="284"/>
        <v>58</v>
      </c>
      <c r="W3631" s="20">
        <v>2</v>
      </c>
      <c r="X3631" s="18">
        <v>2</v>
      </c>
      <c r="Y3631" s="5">
        <v>1.9999999999999999E-6</v>
      </c>
    </row>
    <row r="3632" spans="1:25" ht="42.75" hidden="1" x14ac:dyDescent="0.4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20">
        <v>1</v>
      </c>
      <c r="M3632" t="b">
        <v>0</v>
      </c>
      <c r="N3632" t="s">
        <v>8305</v>
      </c>
      <c r="O3632" s="5">
        <f t="shared" si="280"/>
        <v>3.3333333333333332E-4</v>
      </c>
      <c r="P3632" s="18">
        <f t="shared" si="281"/>
        <v>1</v>
      </c>
      <c r="Q3632" t="s">
        <v>8318</v>
      </c>
      <c r="R3632" t="s">
        <v>8360</v>
      </c>
      <c r="S3632" s="10">
        <f t="shared" si="282"/>
        <v>41942.84710648148</v>
      </c>
      <c r="T3632" s="11">
        <f t="shared" si="283"/>
        <v>41972.888773148152</v>
      </c>
      <c r="U3632">
        <f t="shared" si="284"/>
        <v>30</v>
      </c>
      <c r="W3632" s="20">
        <v>1</v>
      </c>
      <c r="X3632" s="18">
        <v>1</v>
      </c>
      <c r="Y3632" s="5">
        <v>3.3333333333333332E-4</v>
      </c>
    </row>
    <row r="3633" spans="1:25" ht="42.75" x14ac:dyDescent="0.4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20">
        <v>59</v>
      </c>
      <c r="M3633" t="b">
        <v>0</v>
      </c>
      <c r="N3633" t="s">
        <v>8305</v>
      </c>
      <c r="O3633" s="5">
        <f t="shared" si="280"/>
        <v>0.51023391812865493</v>
      </c>
      <c r="P3633" s="18">
        <f t="shared" si="281"/>
        <v>147.88135593220338</v>
      </c>
      <c r="Q3633" t="s">
        <v>8318</v>
      </c>
      <c r="R3633" t="s">
        <v>8360</v>
      </c>
      <c r="S3633" s="10">
        <f t="shared" si="282"/>
        <v>41880.753437499996</v>
      </c>
      <c r="T3633" s="11">
        <f t="shared" si="283"/>
        <v>41905.165972222225</v>
      </c>
      <c r="U3633">
        <f t="shared" si="284"/>
        <v>25</v>
      </c>
      <c r="W3633" s="20">
        <v>59</v>
      </c>
      <c r="X3633" s="18">
        <v>8725</v>
      </c>
      <c r="Y3633" s="5">
        <v>0.51023391812865493</v>
      </c>
    </row>
    <row r="3634" spans="1:25" ht="42.75" x14ac:dyDescent="0.4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20">
        <v>1</v>
      </c>
      <c r="M3634" t="b">
        <v>0</v>
      </c>
      <c r="N3634" t="s">
        <v>8305</v>
      </c>
      <c r="O3634" s="5">
        <f t="shared" si="280"/>
        <v>0.2</v>
      </c>
      <c r="P3634" s="18">
        <f t="shared" si="281"/>
        <v>100</v>
      </c>
      <c r="Q3634" t="s">
        <v>8318</v>
      </c>
      <c r="R3634" t="s">
        <v>8360</v>
      </c>
      <c r="S3634" s="10">
        <f t="shared" si="282"/>
        <v>41946.936909722222</v>
      </c>
      <c r="T3634" s="11">
        <f t="shared" si="283"/>
        <v>41966.936909722222</v>
      </c>
      <c r="U3634">
        <f t="shared" si="284"/>
        <v>20</v>
      </c>
      <c r="W3634" s="20">
        <v>1</v>
      </c>
      <c r="X3634" s="18">
        <v>100</v>
      </c>
      <c r="Y3634" s="5">
        <v>0.2</v>
      </c>
    </row>
    <row r="3635" spans="1:25" ht="42.75" x14ac:dyDescent="0.4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20">
        <v>31</v>
      </c>
      <c r="M3635" t="b">
        <v>0</v>
      </c>
      <c r="N3635" t="s">
        <v>8305</v>
      </c>
      <c r="O3635" s="5">
        <f t="shared" si="280"/>
        <v>0.35239999999999999</v>
      </c>
      <c r="P3635" s="18">
        <f t="shared" si="281"/>
        <v>56.838709677419352</v>
      </c>
      <c r="Q3635" t="s">
        <v>8318</v>
      </c>
      <c r="R3635" t="s">
        <v>8360</v>
      </c>
      <c r="S3635" s="10">
        <f t="shared" si="282"/>
        <v>42649.623460648145</v>
      </c>
      <c r="T3635" s="11">
        <f t="shared" si="283"/>
        <v>42693.041666666672</v>
      </c>
      <c r="U3635">
        <f t="shared" si="284"/>
        <v>44</v>
      </c>
      <c r="W3635" s="20">
        <v>31</v>
      </c>
      <c r="X3635" s="18">
        <v>1762</v>
      </c>
      <c r="Y3635" s="5">
        <v>0.35239999999999999</v>
      </c>
    </row>
    <row r="3636" spans="1:25" ht="42.75" x14ac:dyDescent="0.4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20">
        <v>18</v>
      </c>
      <c r="M3636" t="b">
        <v>0</v>
      </c>
      <c r="N3636" t="s">
        <v>8305</v>
      </c>
      <c r="O3636" s="5">
        <f t="shared" si="280"/>
        <v>4.2466666666666666E-2</v>
      </c>
      <c r="P3636" s="18">
        <f t="shared" si="281"/>
        <v>176.94444444444446</v>
      </c>
      <c r="Q3636" t="s">
        <v>8318</v>
      </c>
      <c r="R3636" t="s">
        <v>8360</v>
      </c>
      <c r="S3636" s="10">
        <f t="shared" si="282"/>
        <v>42701.166365740741</v>
      </c>
      <c r="T3636" s="11">
        <f t="shared" si="283"/>
        <v>42749.165972222225</v>
      </c>
      <c r="U3636">
        <f t="shared" si="284"/>
        <v>48</v>
      </c>
      <c r="W3636" s="20">
        <v>18</v>
      </c>
      <c r="X3636" s="18">
        <v>3185</v>
      </c>
      <c r="Y3636" s="5">
        <v>4.2466666666666666E-2</v>
      </c>
    </row>
    <row r="3637" spans="1:25" ht="28.5" x14ac:dyDescent="0.4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20">
        <v>10</v>
      </c>
      <c r="M3637" t="b">
        <v>0</v>
      </c>
      <c r="N3637" t="s">
        <v>8305</v>
      </c>
      <c r="O3637" s="5">
        <f t="shared" si="280"/>
        <v>0.36457142857142855</v>
      </c>
      <c r="P3637" s="18">
        <f t="shared" si="281"/>
        <v>127.6</v>
      </c>
      <c r="Q3637" t="s">
        <v>8318</v>
      </c>
      <c r="R3637" t="s">
        <v>8360</v>
      </c>
      <c r="S3637" s="10">
        <f t="shared" si="282"/>
        <v>42450.88282407407</v>
      </c>
      <c r="T3637" s="11">
        <f t="shared" si="283"/>
        <v>42480.88282407407</v>
      </c>
      <c r="U3637">
        <f t="shared" si="284"/>
        <v>30</v>
      </c>
      <c r="W3637" s="20">
        <v>10</v>
      </c>
      <c r="X3637" s="18">
        <v>1276</v>
      </c>
      <c r="Y3637" s="5">
        <v>0.36457142857142855</v>
      </c>
    </row>
    <row r="3638" spans="1:25" ht="42.75" hidden="1" x14ac:dyDescent="0.4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20">
        <v>0</v>
      </c>
      <c r="M3638" t="b">
        <v>0</v>
      </c>
      <c r="N3638" t="s">
        <v>8305</v>
      </c>
      <c r="O3638" s="5">
        <f t="shared" si="280"/>
        <v>0</v>
      </c>
      <c r="P3638" s="18" t="e">
        <f t="shared" si="281"/>
        <v>#DIV/0!</v>
      </c>
      <c r="Q3638" t="s">
        <v>8318</v>
      </c>
      <c r="R3638" t="s">
        <v>8360</v>
      </c>
      <c r="S3638" s="10">
        <f t="shared" si="282"/>
        <v>42226.694780092599</v>
      </c>
      <c r="T3638" s="11">
        <f t="shared" si="283"/>
        <v>42261.694780092599</v>
      </c>
      <c r="U3638">
        <f t="shared" si="284"/>
        <v>35</v>
      </c>
      <c r="W3638" s="20">
        <v>0</v>
      </c>
      <c r="X3638" s="18">
        <v>0</v>
      </c>
      <c r="Y3638" s="5">
        <v>0</v>
      </c>
    </row>
    <row r="3639" spans="1:25" ht="57" x14ac:dyDescent="0.4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20">
        <v>14</v>
      </c>
      <c r="M3639" t="b">
        <v>0</v>
      </c>
      <c r="N3639" t="s">
        <v>8305</v>
      </c>
      <c r="O3639" s="5">
        <f t="shared" si="280"/>
        <v>0.30866666666666664</v>
      </c>
      <c r="P3639" s="18">
        <f t="shared" si="281"/>
        <v>66.142857142857139</v>
      </c>
      <c r="Q3639" t="s">
        <v>8318</v>
      </c>
      <c r="R3639" t="s">
        <v>8360</v>
      </c>
      <c r="S3639" s="10">
        <f t="shared" si="282"/>
        <v>41975.700636574074</v>
      </c>
      <c r="T3639" s="11">
        <f t="shared" si="283"/>
        <v>42005.700636574074</v>
      </c>
      <c r="U3639">
        <f t="shared" si="284"/>
        <v>30</v>
      </c>
      <c r="W3639" s="20">
        <v>14</v>
      </c>
      <c r="X3639" s="18">
        <v>926</v>
      </c>
      <c r="Y3639" s="5">
        <v>0.30866666666666664</v>
      </c>
    </row>
    <row r="3640" spans="1:25" ht="28.5" x14ac:dyDescent="0.4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20">
        <v>2</v>
      </c>
      <c r="M3640" t="b">
        <v>0</v>
      </c>
      <c r="N3640" t="s">
        <v>8305</v>
      </c>
      <c r="O3640" s="5">
        <f t="shared" si="280"/>
        <v>6.545454545454546E-2</v>
      </c>
      <c r="P3640" s="18">
        <f t="shared" si="281"/>
        <v>108</v>
      </c>
      <c r="Q3640" t="s">
        <v>8318</v>
      </c>
      <c r="R3640" t="s">
        <v>8360</v>
      </c>
      <c r="S3640" s="10">
        <f t="shared" si="282"/>
        <v>42053.672824074078</v>
      </c>
      <c r="T3640" s="11">
        <f t="shared" si="283"/>
        <v>42113.631157407406</v>
      </c>
      <c r="U3640">
        <f t="shared" si="284"/>
        <v>60</v>
      </c>
      <c r="W3640" s="20">
        <v>2</v>
      </c>
      <c r="X3640" s="18">
        <v>216</v>
      </c>
      <c r="Y3640" s="5">
        <v>6.545454545454546E-2</v>
      </c>
    </row>
    <row r="3641" spans="1:25" ht="42.75" hidden="1" x14ac:dyDescent="0.4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20">
        <v>1</v>
      </c>
      <c r="M3641" t="b">
        <v>0</v>
      </c>
      <c r="N3641" t="s">
        <v>8305</v>
      </c>
      <c r="O3641" s="5">
        <f t="shared" si="280"/>
        <v>4.0000000000000003E-5</v>
      </c>
      <c r="P3641" s="18">
        <f t="shared" si="281"/>
        <v>1</v>
      </c>
      <c r="Q3641" t="s">
        <v>8318</v>
      </c>
      <c r="R3641" t="s">
        <v>8360</v>
      </c>
      <c r="S3641" s="10">
        <f t="shared" si="282"/>
        <v>42590.677152777775</v>
      </c>
      <c r="T3641" s="11">
        <f t="shared" si="283"/>
        <v>42650.632638888885</v>
      </c>
      <c r="U3641">
        <f t="shared" si="284"/>
        <v>60</v>
      </c>
      <c r="W3641" s="20">
        <v>1</v>
      </c>
      <c r="X3641" s="18">
        <v>1</v>
      </c>
      <c r="Y3641" s="5">
        <v>4.0000000000000003E-5</v>
      </c>
    </row>
    <row r="3642" spans="1:25" ht="71.25" x14ac:dyDescent="0.4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20">
        <v>3</v>
      </c>
      <c r="M3642" t="b">
        <v>0</v>
      </c>
      <c r="N3642" t="s">
        <v>8305</v>
      </c>
      <c r="O3642" s="5">
        <f t="shared" si="280"/>
        <v>5.5E-2</v>
      </c>
      <c r="P3642" s="18">
        <f t="shared" si="281"/>
        <v>18.333333333333332</v>
      </c>
      <c r="Q3642" t="s">
        <v>8318</v>
      </c>
      <c r="R3642" t="s">
        <v>8360</v>
      </c>
      <c r="S3642" s="10">
        <f t="shared" si="282"/>
        <v>42104.781597222223</v>
      </c>
      <c r="T3642" s="11">
        <f t="shared" si="283"/>
        <v>42134.781597222223</v>
      </c>
      <c r="U3642">
        <f t="shared" si="284"/>
        <v>30</v>
      </c>
      <c r="W3642" s="20">
        <v>3</v>
      </c>
      <c r="X3642" s="18">
        <v>55</v>
      </c>
      <c r="Y3642" s="5">
        <v>5.5E-2</v>
      </c>
    </row>
    <row r="3643" spans="1:25" ht="42.75" hidden="1" x14ac:dyDescent="0.4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20">
        <v>0</v>
      </c>
      <c r="M3643" t="b">
        <v>0</v>
      </c>
      <c r="N3643" t="s">
        <v>8305</v>
      </c>
      <c r="O3643" s="5">
        <f t="shared" si="280"/>
        <v>0</v>
      </c>
      <c r="P3643" s="18" t="e">
        <f t="shared" si="281"/>
        <v>#DIV/0!</v>
      </c>
      <c r="Q3643" t="s">
        <v>8318</v>
      </c>
      <c r="R3643" t="s">
        <v>8360</v>
      </c>
      <c r="S3643" s="10">
        <f t="shared" si="282"/>
        <v>41899.627071759263</v>
      </c>
      <c r="T3643" s="11">
        <f t="shared" si="283"/>
        <v>41917.208333333336</v>
      </c>
      <c r="U3643">
        <f t="shared" si="284"/>
        <v>18</v>
      </c>
      <c r="W3643" s="20">
        <v>0</v>
      </c>
      <c r="X3643" s="18">
        <v>0</v>
      </c>
      <c r="Y3643" s="5">
        <v>0</v>
      </c>
    </row>
    <row r="3644" spans="1:25" ht="57" x14ac:dyDescent="0.4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20">
        <v>2</v>
      </c>
      <c r="M3644" t="b">
        <v>0</v>
      </c>
      <c r="N3644" t="s">
        <v>8305</v>
      </c>
      <c r="O3644" s="5">
        <f t="shared" si="280"/>
        <v>2.1428571428571429E-2</v>
      </c>
      <c r="P3644" s="18">
        <f t="shared" si="281"/>
        <v>7.5</v>
      </c>
      <c r="Q3644" t="s">
        <v>8318</v>
      </c>
      <c r="R3644" t="s">
        <v>8360</v>
      </c>
      <c r="S3644" s="10">
        <f t="shared" si="282"/>
        <v>42297.816284722227</v>
      </c>
      <c r="T3644" s="11">
        <f t="shared" si="283"/>
        <v>42338.708333333328</v>
      </c>
      <c r="U3644">
        <f t="shared" si="284"/>
        <v>41</v>
      </c>
      <c r="W3644" s="20">
        <v>2</v>
      </c>
      <c r="X3644" s="18">
        <v>15</v>
      </c>
      <c r="Y3644" s="5">
        <v>2.1428571428571429E-2</v>
      </c>
    </row>
    <row r="3645" spans="1:25" ht="42.75" hidden="1" x14ac:dyDescent="0.4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20">
        <v>0</v>
      </c>
      <c r="M3645" t="b">
        <v>0</v>
      </c>
      <c r="N3645" t="s">
        <v>8305</v>
      </c>
      <c r="O3645" s="5">
        <f t="shared" si="280"/>
        <v>0</v>
      </c>
      <c r="P3645" s="18" t="e">
        <f t="shared" si="281"/>
        <v>#DIV/0!</v>
      </c>
      <c r="Q3645" t="s">
        <v>8318</v>
      </c>
      <c r="R3645" t="s">
        <v>8360</v>
      </c>
      <c r="S3645" s="10">
        <f t="shared" si="282"/>
        <v>42285.143969907411</v>
      </c>
      <c r="T3645" s="11">
        <f t="shared" si="283"/>
        <v>42325.185636574075</v>
      </c>
      <c r="U3645">
        <f t="shared" si="284"/>
        <v>40</v>
      </c>
      <c r="W3645" s="20">
        <v>0</v>
      </c>
      <c r="X3645" s="18">
        <v>0</v>
      </c>
      <c r="Y3645" s="5">
        <v>0</v>
      </c>
    </row>
    <row r="3646" spans="1:25" ht="42.75" x14ac:dyDescent="0.4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20">
        <v>12</v>
      </c>
      <c r="M3646" t="b">
        <v>0</v>
      </c>
      <c r="N3646" t="s">
        <v>8305</v>
      </c>
      <c r="O3646" s="5">
        <f t="shared" si="280"/>
        <v>0.16420000000000001</v>
      </c>
      <c r="P3646" s="18">
        <f t="shared" si="281"/>
        <v>68.416666666666671</v>
      </c>
      <c r="Q3646" t="s">
        <v>8318</v>
      </c>
      <c r="R3646" t="s">
        <v>8360</v>
      </c>
      <c r="S3646" s="10">
        <f t="shared" si="282"/>
        <v>42409.241747685184</v>
      </c>
      <c r="T3646" s="11">
        <f t="shared" si="283"/>
        <v>42437.207638888889</v>
      </c>
      <c r="U3646">
        <f t="shared" si="284"/>
        <v>28</v>
      </c>
      <c r="W3646" s="20">
        <v>12</v>
      </c>
      <c r="X3646" s="18">
        <v>821</v>
      </c>
      <c r="Y3646" s="5">
        <v>0.16420000000000001</v>
      </c>
    </row>
    <row r="3647" spans="1:25" ht="42.75" hidden="1" x14ac:dyDescent="0.4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20">
        <v>1</v>
      </c>
      <c r="M3647" t="b">
        <v>0</v>
      </c>
      <c r="N3647" t="s">
        <v>8305</v>
      </c>
      <c r="O3647" s="5">
        <f t="shared" si="280"/>
        <v>1E-3</v>
      </c>
      <c r="P3647" s="18">
        <f t="shared" si="281"/>
        <v>1</v>
      </c>
      <c r="Q3647" t="s">
        <v>8318</v>
      </c>
      <c r="R3647" t="s">
        <v>8360</v>
      </c>
      <c r="S3647" s="10">
        <f t="shared" si="282"/>
        <v>42665.970347222217</v>
      </c>
      <c r="T3647" s="11">
        <f t="shared" si="283"/>
        <v>42696.012013888889</v>
      </c>
      <c r="U3647">
        <f t="shared" si="284"/>
        <v>31</v>
      </c>
      <c r="W3647" s="20">
        <v>1</v>
      </c>
      <c r="X3647" s="18">
        <v>1</v>
      </c>
      <c r="Y3647" s="5">
        <v>1E-3</v>
      </c>
    </row>
    <row r="3648" spans="1:25" ht="42.75" x14ac:dyDescent="0.4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20">
        <v>8</v>
      </c>
      <c r="M3648" t="b">
        <v>0</v>
      </c>
      <c r="N3648" t="s">
        <v>8305</v>
      </c>
      <c r="O3648" s="5">
        <f t="shared" si="280"/>
        <v>4.8099999999999997E-2</v>
      </c>
      <c r="P3648" s="18">
        <f t="shared" si="281"/>
        <v>60.125</v>
      </c>
      <c r="Q3648" t="s">
        <v>8318</v>
      </c>
      <c r="R3648" t="s">
        <v>8360</v>
      </c>
      <c r="S3648" s="10">
        <f t="shared" si="282"/>
        <v>42140.421319444446</v>
      </c>
      <c r="T3648" s="11">
        <f t="shared" si="283"/>
        <v>42171.979166666672</v>
      </c>
      <c r="U3648">
        <f t="shared" si="284"/>
        <v>31</v>
      </c>
      <c r="W3648" s="20">
        <v>8</v>
      </c>
      <c r="X3648" s="18">
        <v>481</v>
      </c>
      <c r="Y3648" s="5">
        <v>4.8099999999999997E-2</v>
      </c>
    </row>
    <row r="3649" spans="1:25" ht="42.75" x14ac:dyDescent="0.4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20">
        <v>2</v>
      </c>
      <c r="M3649" t="b">
        <v>0</v>
      </c>
      <c r="N3649" t="s">
        <v>8305</v>
      </c>
      <c r="O3649" s="5">
        <f t="shared" si="280"/>
        <v>0.06</v>
      </c>
      <c r="P3649" s="18">
        <f t="shared" si="281"/>
        <v>15</v>
      </c>
      <c r="Q3649" t="s">
        <v>8318</v>
      </c>
      <c r="R3649" t="s">
        <v>8360</v>
      </c>
      <c r="S3649" s="10">
        <f t="shared" si="282"/>
        <v>42598.749155092592</v>
      </c>
      <c r="T3649" s="11">
        <f t="shared" si="283"/>
        <v>42643.749155092592</v>
      </c>
      <c r="U3649">
        <f t="shared" si="284"/>
        <v>45</v>
      </c>
      <c r="W3649" s="20">
        <v>2</v>
      </c>
      <c r="X3649" s="18">
        <v>30</v>
      </c>
      <c r="Y3649" s="5">
        <v>0.06</v>
      </c>
    </row>
    <row r="3650" spans="1:25" ht="28.5" x14ac:dyDescent="0.4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20">
        <v>73</v>
      </c>
      <c r="M3650" t="b">
        <v>1</v>
      </c>
      <c r="N3650" t="s">
        <v>8271</v>
      </c>
      <c r="O3650" s="5">
        <f t="shared" si="280"/>
        <v>1.003825</v>
      </c>
      <c r="P3650" s="18">
        <f t="shared" si="281"/>
        <v>550.04109589041093</v>
      </c>
      <c r="Q3650" t="s">
        <v>8318</v>
      </c>
      <c r="R3650" t="s">
        <v>8319</v>
      </c>
      <c r="S3650" s="10">
        <f t="shared" si="282"/>
        <v>41887.292187500003</v>
      </c>
      <c r="T3650" s="11">
        <f t="shared" si="283"/>
        <v>41917.292187500003</v>
      </c>
      <c r="U3650">
        <f t="shared" si="284"/>
        <v>30</v>
      </c>
      <c r="W3650" s="20">
        <v>73</v>
      </c>
      <c r="X3650" s="18">
        <v>40153</v>
      </c>
      <c r="Y3650" s="5">
        <v>1.003825</v>
      </c>
    </row>
    <row r="3651" spans="1:25" ht="42.75" x14ac:dyDescent="0.4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20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18">
        <f t="shared" ref="P3651:P3714" si="286">E3651/L3651</f>
        <v>97.5</v>
      </c>
      <c r="Q3651" t="s">
        <v>8318</v>
      </c>
      <c r="R3651" t="s">
        <v>8319</v>
      </c>
      <c r="S3651" s="10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_xlfn.DAYS(T3651,S3651)</f>
        <v>26</v>
      </c>
      <c r="W3651" s="20">
        <v>8</v>
      </c>
      <c r="X3651" s="18">
        <v>780</v>
      </c>
      <c r="Y3651" s="5">
        <v>1.04</v>
      </c>
    </row>
    <row r="3652" spans="1:25" ht="42.75" x14ac:dyDescent="0.4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20">
        <v>17</v>
      </c>
      <c r="M3652" t="b">
        <v>1</v>
      </c>
      <c r="N3652" t="s">
        <v>8271</v>
      </c>
      <c r="O3652" s="5">
        <f t="shared" si="285"/>
        <v>1</v>
      </c>
      <c r="P3652" s="18">
        <f t="shared" si="286"/>
        <v>29.411764705882351</v>
      </c>
      <c r="Q3652" t="s">
        <v>8318</v>
      </c>
      <c r="R3652" t="s">
        <v>8319</v>
      </c>
      <c r="S3652" s="10">
        <f t="shared" si="287"/>
        <v>42381.478981481487</v>
      </c>
      <c r="T3652" s="11">
        <f t="shared" si="288"/>
        <v>42402.478981481487</v>
      </c>
      <c r="U3652">
        <f t="shared" si="289"/>
        <v>21</v>
      </c>
      <c r="W3652" s="20">
        <v>17</v>
      </c>
      <c r="X3652" s="18">
        <v>500</v>
      </c>
      <c r="Y3652" s="5">
        <v>1</v>
      </c>
    </row>
    <row r="3653" spans="1:25" ht="42.75" x14ac:dyDescent="0.4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20">
        <v>9</v>
      </c>
      <c r="M3653" t="b">
        <v>1</v>
      </c>
      <c r="N3653" t="s">
        <v>8271</v>
      </c>
      <c r="O3653" s="5">
        <f t="shared" si="285"/>
        <v>1.04</v>
      </c>
      <c r="P3653" s="18">
        <f t="shared" si="286"/>
        <v>57.777777777777779</v>
      </c>
      <c r="Q3653" t="s">
        <v>8318</v>
      </c>
      <c r="R3653" t="s">
        <v>8319</v>
      </c>
      <c r="S3653" s="10">
        <f t="shared" si="287"/>
        <v>41828.646319444444</v>
      </c>
      <c r="T3653" s="11">
        <f t="shared" si="288"/>
        <v>41861.665972222225</v>
      </c>
      <c r="U3653">
        <f t="shared" si="289"/>
        <v>33</v>
      </c>
      <c r="W3653" s="20">
        <v>9</v>
      </c>
      <c r="X3653" s="18">
        <v>520</v>
      </c>
      <c r="Y3653" s="5">
        <v>1.04</v>
      </c>
    </row>
    <row r="3654" spans="1:25" ht="42.75" x14ac:dyDescent="0.4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20">
        <v>17</v>
      </c>
      <c r="M3654" t="b">
        <v>1</v>
      </c>
      <c r="N3654" t="s">
        <v>8271</v>
      </c>
      <c r="O3654" s="5">
        <f t="shared" si="285"/>
        <v>2.5066666666666668</v>
      </c>
      <c r="P3654" s="18">
        <f t="shared" si="286"/>
        <v>44.235294117647058</v>
      </c>
      <c r="Q3654" t="s">
        <v>8318</v>
      </c>
      <c r="R3654" t="s">
        <v>8319</v>
      </c>
      <c r="S3654" s="10">
        <f t="shared" si="287"/>
        <v>42596.644699074073</v>
      </c>
      <c r="T3654" s="11">
        <f t="shared" si="288"/>
        <v>42607.165972222225</v>
      </c>
      <c r="U3654">
        <f t="shared" si="289"/>
        <v>11</v>
      </c>
      <c r="W3654" s="20">
        <v>17</v>
      </c>
      <c r="X3654" s="18">
        <v>752</v>
      </c>
      <c r="Y3654" s="5">
        <v>2.5066666666666668</v>
      </c>
    </row>
    <row r="3655" spans="1:25" ht="42.75" x14ac:dyDescent="0.4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20">
        <v>33</v>
      </c>
      <c r="M3655" t="b">
        <v>1</v>
      </c>
      <c r="N3655" t="s">
        <v>8271</v>
      </c>
      <c r="O3655" s="5">
        <f t="shared" si="285"/>
        <v>1.0049999999999999</v>
      </c>
      <c r="P3655" s="18">
        <f t="shared" si="286"/>
        <v>60.909090909090907</v>
      </c>
      <c r="Q3655" t="s">
        <v>8318</v>
      </c>
      <c r="R3655" t="s">
        <v>8319</v>
      </c>
      <c r="S3655" s="10">
        <f t="shared" si="287"/>
        <v>42191.363506944443</v>
      </c>
      <c r="T3655" s="11">
        <f t="shared" si="288"/>
        <v>42221.363506944443</v>
      </c>
      <c r="U3655">
        <f t="shared" si="289"/>
        <v>30</v>
      </c>
      <c r="W3655" s="20">
        <v>33</v>
      </c>
      <c r="X3655" s="18">
        <v>2010</v>
      </c>
      <c r="Y3655" s="5">
        <v>1.0049999999999999</v>
      </c>
    </row>
    <row r="3656" spans="1:25" ht="42.75" x14ac:dyDescent="0.4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20">
        <v>38</v>
      </c>
      <c r="M3656" t="b">
        <v>1</v>
      </c>
      <c r="N3656" t="s">
        <v>8271</v>
      </c>
      <c r="O3656" s="5">
        <f t="shared" si="285"/>
        <v>1.744</v>
      </c>
      <c r="P3656" s="18">
        <f t="shared" si="286"/>
        <v>68.84210526315789</v>
      </c>
      <c r="Q3656" t="s">
        <v>8318</v>
      </c>
      <c r="R3656" t="s">
        <v>8319</v>
      </c>
      <c r="S3656" s="10">
        <f t="shared" si="287"/>
        <v>42440.416504629626</v>
      </c>
      <c r="T3656" s="11">
        <f t="shared" si="288"/>
        <v>42463.708333333328</v>
      </c>
      <c r="U3656">
        <f t="shared" si="289"/>
        <v>23</v>
      </c>
      <c r="W3656" s="20">
        <v>38</v>
      </c>
      <c r="X3656" s="18">
        <v>2616</v>
      </c>
      <c r="Y3656" s="5">
        <v>1.744</v>
      </c>
    </row>
    <row r="3657" spans="1:25" ht="42.75" x14ac:dyDescent="0.4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20">
        <v>79</v>
      </c>
      <c r="M3657" t="b">
        <v>1</v>
      </c>
      <c r="N3657" t="s">
        <v>8271</v>
      </c>
      <c r="O3657" s="5">
        <f t="shared" si="285"/>
        <v>1.1626000000000001</v>
      </c>
      <c r="P3657" s="18">
        <f t="shared" si="286"/>
        <v>73.582278481012665</v>
      </c>
      <c r="Q3657" t="s">
        <v>8318</v>
      </c>
      <c r="R3657" t="s">
        <v>8319</v>
      </c>
      <c r="S3657" s="10">
        <f t="shared" si="287"/>
        <v>42173.803217592591</v>
      </c>
      <c r="T3657" s="11">
        <f t="shared" si="288"/>
        <v>42203.290972222225</v>
      </c>
      <c r="U3657">
        <f t="shared" si="289"/>
        <v>30</v>
      </c>
      <c r="W3657" s="20">
        <v>79</v>
      </c>
      <c r="X3657" s="18">
        <v>5813</v>
      </c>
      <c r="Y3657" s="5">
        <v>1.1626000000000001</v>
      </c>
    </row>
    <row r="3658" spans="1:25" ht="42.75" x14ac:dyDescent="0.4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20">
        <v>46</v>
      </c>
      <c r="M3658" t="b">
        <v>1</v>
      </c>
      <c r="N3658" t="s">
        <v>8271</v>
      </c>
      <c r="O3658" s="5">
        <f t="shared" si="285"/>
        <v>1.0582</v>
      </c>
      <c r="P3658" s="18">
        <f t="shared" si="286"/>
        <v>115.02173913043478</v>
      </c>
      <c r="Q3658" t="s">
        <v>8318</v>
      </c>
      <c r="R3658" t="s">
        <v>8319</v>
      </c>
      <c r="S3658" s="10">
        <f t="shared" si="287"/>
        <v>42737.910138888896</v>
      </c>
      <c r="T3658" s="11">
        <f t="shared" si="288"/>
        <v>42767.957638888889</v>
      </c>
      <c r="U3658">
        <f t="shared" si="289"/>
        <v>30</v>
      </c>
      <c r="W3658" s="20">
        <v>46</v>
      </c>
      <c r="X3658" s="18">
        <v>5291</v>
      </c>
      <c r="Y3658" s="5">
        <v>1.0582</v>
      </c>
    </row>
    <row r="3659" spans="1:25" ht="42.75" x14ac:dyDescent="0.4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20">
        <v>20</v>
      </c>
      <c r="M3659" t="b">
        <v>1</v>
      </c>
      <c r="N3659" t="s">
        <v>8271</v>
      </c>
      <c r="O3659" s="5">
        <f t="shared" si="285"/>
        <v>1.1074999999999999</v>
      </c>
      <c r="P3659" s="18">
        <f t="shared" si="286"/>
        <v>110.75</v>
      </c>
      <c r="Q3659" t="s">
        <v>8318</v>
      </c>
      <c r="R3659" t="s">
        <v>8319</v>
      </c>
      <c r="S3659" s="10">
        <f t="shared" si="287"/>
        <v>42499.629849537043</v>
      </c>
      <c r="T3659" s="11">
        <f t="shared" si="288"/>
        <v>42522.904166666667</v>
      </c>
      <c r="U3659">
        <f t="shared" si="289"/>
        <v>23</v>
      </c>
      <c r="W3659" s="20">
        <v>20</v>
      </c>
      <c r="X3659" s="18">
        <v>2215</v>
      </c>
      <c r="Y3659" s="5">
        <v>1.1074999999999999</v>
      </c>
    </row>
    <row r="3660" spans="1:25" ht="28.5" x14ac:dyDescent="0.4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20">
        <v>20</v>
      </c>
      <c r="M3660" t="b">
        <v>1</v>
      </c>
      <c r="N3660" t="s">
        <v>8271</v>
      </c>
      <c r="O3660" s="5">
        <f t="shared" si="285"/>
        <v>1.0066666666666666</v>
      </c>
      <c r="P3660" s="18">
        <f t="shared" si="286"/>
        <v>75.5</v>
      </c>
      <c r="Q3660" t="s">
        <v>8318</v>
      </c>
      <c r="R3660" t="s">
        <v>8319</v>
      </c>
      <c r="S3660" s="10">
        <f t="shared" si="287"/>
        <v>41775.858564814815</v>
      </c>
      <c r="T3660" s="11">
        <f t="shared" si="288"/>
        <v>41822.165972222225</v>
      </c>
      <c r="U3660">
        <f t="shared" si="289"/>
        <v>47</v>
      </c>
      <c r="W3660" s="20">
        <v>20</v>
      </c>
      <c r="X3660" s="18">
        <v>1510</v>
      </c>
      <c r="Y3660" s="5">
        <v>1.0066666666666666</v>
      </c>
    </row>
    <row r="3661" spans="1:25" ht="42.75" x14ac:dyDescent="0.4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20">
        <v>13</v>
      </c>
      <c r="M3661" t="b">
        <v>1</v>
      </c>
      <c r="N3661" t="s">
        <v>8271</v>
      </c>
      <c r="O3661" s="5">
        <f t="shared" si="285"/>
        <v>1.0203333333333333</v>
      </c>
      <c r="P3661" s="18">
        <f t="shared" si="286"/>
        <v>235.46153846153845</v>
      </c>
      <c r="Q3661" t="s">
        <v>8318</v>
      </c>
      <c r="R3661" t="s">
        <v>8319</v>
      </c>
      <c r="S3661" s="10">
        <f t="shared" si="287"/>
        <v>42055.277199074073</v>
      </c>
      <c r="T3661" s="11">
        <f t="shared" si="288"/>
        <v>42082.610416666663</v>
      </c>
      <c r="U3661">
        <f t="shared" si="289"/>
        <v>27</v>
      </c>
      <c r="W3661" s="20">
        <v>13</v>
      </c>
      <c r="X3661" s="18">
        <v>3061</v>
      </c>
      <c r="Y3661" s="5">
        <v>1.0203333333333333</v>
      </c>
    </row>
    <row r="3662" spans="1:25" ht="57" x14ac:dyDescent="0.4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20">
        <v>22</v>
      </c>
      <c r="M3662" t="b">
        <v>1</v>
      </c>
      <c r="N3662" t="s">
        <v>8271</v>
      </c>
      <c r="O3662" s="5">
        <f t="shared" si="285"/>
        <v>1</v>
      </c>
      <c r="P3662" s="18">
        <f t="shared" si="286"/>
        <v>11.363636363636363</v>
      </c>
      <c r="Q3662" t="s">
        <v>8318</v>
      </c>
      <c r="R3662" t="s">
        <v>8319</v>
      </c>
      <c r="S3662" s="10">
        <f t="shared" si="287"/>
        <v>41971.881076388891</v>
      </c>
      <c r="T3662" s="11">
        <f t="shared" si="288"/>
        <v>41996.881076388891</v>
      </c>
      <c r="U3662">
        <f t="shared" si="289"/>
        <v>25</v>
      </c>
      <c r="W3662" s="20">
        <v>22</v>
      </c>
      <c r="X3662" s="18">
        <v>250</v>
      </c>
      <c r="Y3662" s="5">
        <v>1</v>
      </c>
    </row>
    <row r="3663" spans="1:25" ht="42.75" x14ac:dyDescent="0.4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20">
        <v>36</v>
      </c>
      <c r="M3663" t="b">
        <v>1</v>
      </c>
      <c r="N3663" t="s">
        <v>8271</v>
      </c>
      <c r="O3663" s="5">
        <f t="shared" si="285"/>
        <v>1.1100000000000001</v>
      </c>
      <c r="P3663" s="18">
        <f t="shared" si="286"/>
        <v>92.5</v>
      </c>
      <c r="Q3663" t="s">
        <v>8318</v>
      </c>
      <c r="R3663" t="s">
        <v>8319</v>
      </c>
      <c r="S3663" s="10">
        <f t="shared" si="287"/>
        <v>42447.896666666667</v>
      </c>
      <c r="T3663" s="11">
        <f t="shared" si="288"/>
        <v>42470.166666666672</v>
      </c>
      <c r="U3663">
        <f t="shared" si="289"/>
        <v>23</v>
      </c>
      <c r="W3663" s="20">
        <v>36</v>
      </c>
      <c r="X3663" s="18">
        <v>3330</v>
      </c>
      <c r="Y3663" s="5">
        <v>1.1100000000000001</v>
      </c>
    </row>
    <row r="3664" spans="1:25" ht="42.75" x14ac:dyDescent="0.4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20">
        <v>40</v>
      </c>
      <c r="M3664" t="b">
        <v>1</v>
      </c>
      <c r="N3664" t="s">
        <v>8271</v>
      </c>
      <c r="O3664" s="5">
        <f t="shared" si="285"/>
        <v>1.0142500000000001</v>
      </c>
      <c r="P3664" s="18">
        <f t="shared" si="286"/>
        <v>202.85</v>
      </c>
      <c r="Q3664" t="s">
        <v>8318</v>
      </c>
      <c r="R3664" t="s">
        <v>8319</v>
      </c>
      <c r="S3664" s="10">
        <f t="shared" si="287"/>
        <v>42064.220069444447</v>
      </c>
      <c r="T3664" s="11">
        <f t="shared" si="288"/>
        <v>42094.178402777776</v>
      </c>
      <c r="U3664">
        <f t="shared" si="289"/>
        <v>30</v>
      </c>
      <c r="W3664" s="20">
        <v>40</v>
      </c>
      <c r="X3664" s="18">
        <v>8114</v>
      </c>
      <c r="Y3664" s="5">
        <v>1.0142500000000001</v>
      </c>
    </row>
    <row r="3665" spans="1:25" ht="42.75" x14ac:dyDescent="0.4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20">
        <v>9</v>
      </c>
      <c r="M3665" t="b">
        <v>1</v>
      </c>
      <c r="N3665" t="s">
        <v>8271</v>
      </c>
      <c r="O3665" s="5">
        <f t="shared" si="285"/>
        <v>1.04</v>
      </c>
      <c r="P3665" s="18">
        <f t="shared" si="286"/>
        <v>26</v>
      </c>
      <c r="Q3665" t="s">
        <v>8318</v>
      </c>
      <c r="R3665" t="s">
        <v>8319</v>
      </c>
      <c r="S3665" s="10">
        <f t="shared" si="287"/>
        <v>42665.451736111107</v>
      </c>
      <c r="T3665" s="11">
        <f t="shared" si="288"/>
        <v>42725.493402777778</v>
      </c>
      <c r="U3665">
        <f t="shared" si="289"/>
        <v>60</v>
      </c>
      <c r="W3665" s="20">
        <v>9</v>
      </c>
      <c r="X3665" s="18">
        <v>234</v>
      </c>
      <c r="Y3665" s="5">
        <v>1.04</v>
      </c>
    </row>
    <row r="3666" spans="1:25" ht="42.75" x14ac:dyDescent="0.4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20">
        <v>19</v>
      </c>
      <c r="M3666" t="b">
        <v>1</v>
      </c>
      <c r="N3666" t="s">
        <v>8271</v>
      </c>
      <c r="O3666" s="5">
        <f t="shared" si="285"/>
        <v>1.09375</v>
      </c>
      <c r="P3666" s="18">
        <f t="shared" si="286"/>
        <v>46.05263157894737</v>
      </c>
      <c r="Q3666" t="s">
        <v>8318</v>
      </c>
      <c r="R3666" t="s">
        <v>8319</v>
      </c>
      <c r="S3666" s="10">
        <f t="shared" si="287"/>
        <v>42523.248715277776</v>
      </c>
      <c r="T3666" s="11">
        <f t="shared" si="288"/>
        <v>42537.248715277776</v>
      </c>
      <c r="U3666">
        <f t="shared" si="289"/>
        <v>14</v>
      </c>
      <c r="W3666" s="20">
        <v>19</v>
      </c>
      <c r="X3666" s="18">
        <v>875</v>
      </c>
      <c r="Y3666" s="5">
        <v>1.09375</v>
      </c>
    </row>
    <row r="3667" spans="1:25" ht="42.75" x14ac:dyDescent="0.4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20">
        <v>14</v>
      </c>
      <c r="M3667" t="b">
        <v>1</v>
      </c>
      <c r="N3667" t="s">
        <v>8271</v>
      </c>
      <c r="O3667" s="5">
        <f t="shared" si="285"/>
        <v>1.1516129032258065</v>
      </c>
      <c r="P3667" s="18">
        <f t="shared" si="286"/>
        <v>51</v>
      </c>
      <c r="Q3667" t="s">
        <v>8318</v>
      </c>
      <c r="R3667" t="s">
        <v>8319</v>
      </c>
      <c r="S3667" s="10">
        <f t="shared" si="287"/>
        <v>42294.808124999996</v>
      </c>
      <c r="T3667" s="11">
        <f t="shared" si="288"/>
        <v>42305.829166666663</v>
      </c>
      <c r="U3667">
        <f t="shared" si="289"/>
        <v>11</v>
      </c>
      <c r="W3667" s="20">
        <v>14</v>
      </c>
      <c r="X3667" s="18">
        <v>714</v>
      </c>
      <c r="Y3667" s="5">
        <v>1.1516129032258065</v>
      </c>
    </row>
    <row r="3668" spans="1:25" x14ac:dyDescent="0.4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20">
        <v>38</v>
      </c>
      <c r="M3668" t="b">
        <v>1</v>
      </c>
      <c r="N3668" t="s">
        <v>8271</v>
      </c>
      <c r="O3668" s="5">
        <f t="shared" si="285"/>
        <v>1</v>
      </c>
      <c r="P3668" s="18">
        <f t="shared" si="286"/>
        <v>31.578947368421051</v>
      </c>
      <c r="Q3668" t="s">
        <v>8318</v>
      </c>
      <c r="R3668" t="s">
        <v>8319</v>
      </c>
      <c r="S3668" s="10">
        <f t="shared" si="287"/>
        <v>41822.90488425926</v>
      </c>
      <c r="T3668" s="11">
        <f t="shared" si="288"/>
        <v>41844.291666666664</v>
      </c>
      <c r="U3668">
        <f t="shared" si="289"/>
        <v>22</v>
      </c>
      <c r="W3668" s="20">
        <v>38</v>
      </c>
      <c r="X3668" s="18">
        <v>1200</v>
      </c>
      <c r="Y3668" s="5">
        <v>1</v>
      </c>
    </row>
    <row r="3669" spans="1:25" ht="42.75" x14ac:dyDescent="0.4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20">
        <v>58</v>
      </c>
      <c r="M3669" t="b">
        <v>1</v>
      </c>
      <c r="N3669" t="s">
        <v>8271</v>
      </c>
      <c r="O3669" s="5">
        <f t="shared" si="285"/>
        <v>1.0317033333333334</v>
      </c>
      <c r="P3669" s="18">
        <f t="shared" si="286"/>
        <v>53.363965517241382</v>
      </c>
      <c r="Q3669" t="s">
        <v>8318</v>
      </c>
      <c r="R3669" t="s">
        <v>8319</v>
      </c>
      <c r="S3669" s="10">
        <f t="shared" si="287"/>
        <v>42173.970127314817</v>
      </c>
      <c r="T3669" s="11">
        <f t="shared" si="288"/>
        <v>42203.970127314817</v>
      </c>
      <c r="U3669">
        <f t="shared" si="289"/>
        <v>30</v>
      </c>
      <c r="W3669" s="20">
        <v>58</v>
      </c>
      <c r="X3669" s="18">
        <v>3095.11</v>
      </c>
      <c r="Y3669" s="5">
        <v>1.0317033333333334</v>
      </c>
    </row>
    <row r="3670" spans="1:25" ht="42.75" x14ac:dyDescent="0.4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20">
        <v>28</v>
      </c>
      <c r="M3670" t="b">
        <v>1</v>
      </c>
      <c r="N3670" t="s">
        <v>8271</v>
      </c>
      <c r="O3670" s="5">
        <f t="shared" si="285"/>
        <v>1.0349999999999999</v>
      </c>
      <c r="P3670" s="18">
        <f t="shared" si="286"/>
        <v>36.964285714285715</v>
      </c>
      <c r="Q3670" t="s">
        <v>8318</v>
      </c>
      <c r="R3670" t="s">
        <v>8319</v>
      </c>
      <c r="S3670" s="10">
        <f t="shared" si="287"/>
        <v>42185.556157407409</v>
      </c>
      <c r="T3670" s="11">
        <f t="shared" si="288"/>
        <v>42208.772916666669</v>
      </c>
      <c r="U3670">
        <f t="shared" si="289"/>
        <v>23</v>
      </c>
      <c r="W3670" s="20">
        <v>28</v>
      </c>
      <c r="X3670" s="18">
        <v>1035</v>
      </c>
      <c r="Y3670" s="5">
        <v>1.0349999999999999</v>
      </c>
    </row>
    <row r="3671" spans="1:25" ht="42.75" x14ac:dyDescent="0.4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20">
        <v>17</v>
      </c>
      <c r="M3671" t="b">
        <v>1</v>
      </c>
      <c r="N3671" t="s">
        <v>8271</v>
      </c>
      <c r="O3671" s="5">
        <f t="shared" si="285"/>
        <v>1.3819999999999999</v>
      </c>
      <c r="P3671" s="18">
        <f t="shared" si="286"/>
        <v>81.294117647058826</v>
      </c>
      <c r="Q3671" t="s">
        <v>8318</v>
      </c>
      <c r="R3671" t="s">
        <v>8319</v>
      </c>
      <c r="S3671" s="10">
        <f t="shared" si="287"/>
        <v>42136.675196759257</v>
      </c>
      <c r="T3671" s="11">
        <f t="shared" si="288"/>
        <v>42166.675196759257</v>
      </c>
      <c r="U3671">
        <f t="shared" si="289"/>
        <v>30</v>
      </c>
      <c r="W3671" s="20">
        <v>17</v>
      </c>
      <c r="X3671" s="18">
        <v>1382</v>
      </c>
      <c r="Y3671" s="5">
        <v>1.3819999999999999</v>
      </c>
    </row>
    <row r="3672" spans="1:25" ht="42.75" x14ac:dyDescent="0.4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20">
        <v>12</v>
      </c>
      <c r="M3672" t="b">
        <v>1</v>
      </c>
      <c r="N3672" t="s">
        <v>8271</v>
      </c>
      <c r="O3672" s="5">
        <f t="shared" si="285"/>
        <v>1.0954545454545455</v>
      </c>
      <c r="P3672" s="18">
        <f t="shared" si="286"/>
        <v>20.083333333333332</v>
      </c>
      <c r="Q3672" t="s">
        <v>8318</v>
      </c>
      <c r="R3672" t="s">
        <v>8319</v>
      </c>
      <c r="S3672" s="10">
        <f t="shared" si="287"/>
        <v>42142.514016203699</v>
      </c>
      <c r="T3672" s="11">
        <f t="shared" si="288"/>
        <v>42155.958333333328</v>
      </c>
      <c r="U3672">
        <f t="shared" si="289"/>
        <v>13</v>
      </c>
      <c r="W3672" s="20">
        <v>12</v>
      </c>
      <c r="X3672" s="18">
        <v>241</v>
      </c>
      <c r="Y3672" s="5">
        <v>1.0954545454545455</v>
      </c>
    </row>
    <row r="3673" spans="1:25" ht="42.75" x14ac:dyDescent="0.4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20">
        <v>40</v>
      </c>
      <c r="M3673" t="b">
        <v>1</v>
      </c>
      <c r="N3673" t="s">
        <v>8271</v>
      </c>
      <c r="O3673" s="5">
        <f t="shared" si="285"/>
        <v>1.0085714285714287</v>
      </c>
      <c r="P3673" s="18">
        <f t="shared" si="286"/>
        <v>88.25</v>
      </c>
      <c r="Q3673" t="s">
        <v>8318</v>
      </c>
      <c r="R3673" t="s">
        <v>8319</v>
      </c>
      <c r="S3673" s="10">
        <f t="shared" si="287"/>
        <v>41820.62809027778</v>
      </c>
      <c r="T3673" s="11">
        <f t="shared" si="288"/>
        <v>41841.165972222225</v>
      </c>
      <c r="U3673">
        <f t="shared" si="289"/>
        <v>21</v>
      </c>
      <c r="W3673" s="20">
        <v>40</v>
      </c>
      <c r="X3673" s="18">
        <v>3530</v>
      </c>
      <c r="Y3673" s="5">
        <v>1.0085714285714287</v>
      </c>
    </row>
    <row r="3674" spans="1:25" ht="42.75" x14ac:dyDescent="0.4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20">
        <v>57</v>
      </c>
      <c r="M3674" t="b">
        <v>1</v>
      </c>
      <c r="N3674" t="s">
        <v>8271</v>
      </c>
      <c r="O3674" s="5">
        <f t="shared" si="285"/>
        <v>1.0153333333333334</v>
      </c>
      <c r="P3674" s="18">
        <f t="shared" si="286"/>
        <v>53.438596491228068</v>
      </c>
      <c r="Q3674" t="s">
        <v>8318</v>
      </c>
      <c r="R3674" t="s">
        <v>8319</v>
      </c>
      <c r="S3674" s="10">
        <f t="shared" si="287"/>
        <v>41878.946574074071</v>
      </c>
      <c r="T3674" s="11">
        <f t="shared" si="288"/>
        <v>41908.946574074071</v>
      </c>
      <c r="U3674">
        <f t="shared" si="289"/>
        <v>30</v>
      </c>
      <c r="W3674" s="20">
        <v>57</v>
      </c>
      <c r="X3674" s="18">
        <v>3046</v>
      </c>
      <c r="Y3674" s="5">
        <v>1.0153333333333334</v>
      </c>
    </row>
    <row r="3675" spans="1:25" ht="42.75" x14ac:dyDescent="0.4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20">
        <v>114</v>
      </c>
      <c r="M3675" t="b">
        <v>1</v>
      </c>
      <c r="N3675" t="s">
        <v>8271</v>
      </c>
      <c r="O3675" s="5">
        <f t="shared" si="285"/>
        <v>1.13625</v>
      </c>
      <c r="P3675" s="18">
        <f t="shared" si="286"/>
        <v>39.868421052631582</v>
      </c>
      <c r="Q3675" t="s">
        <v>8318</v>
      </c>
      <c r="R3675" t="s">
        <v>8319</v>
      </c>
      <c r="S3675" s="10">
        <f t="shared" si="287"/>
        <v>41914.295104166667</v>
      </c>
      <c r="T3675" s="11">
        <f t="shared" si="288"/>
        <v>41948.536111111112</v>
      </c>
      <c r="U3675">
        <f t="shared" si="289"/>
        <v>34</v>
      </c>
      <c r="W3675" s="20">
        <v>114</v>
      </c>
      <c r="X3675" s="18">
        <v>4545</v>
      </c>
      <c r="Y3675" s="5">
        <v>1.13625</v>
      </c>
    </row>
    <row r="3676" spans="1:25" ht="42.75" x14ac:dyDescent="0.4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20">
        <v>31</v>
      </c>
      <c r="M3676" t="b">
        <v>1</v>
      </c>
      <c r="N3676" t="s">
        <v>8271</v>
      </c>
      <c r="O3676" s="5">
        <f t="shared" si="285"/>
        <v>1</v>
      </c>
      <c r="P3676" s="18">
        <f t="shared" si="286"/>
        <v>145.16129032258064</v>
      </c>
      <c r="Q3676" t="s">
        <v>8318</v>
      </c>
      <c r="R3676" t="s">
        <v>8319</v>
      </c>
      <c r="S3676" s="10">
        <f t="shared" si="287"/>
        <v>42556.873020833329</v>
      </c>
      <c r="T3676" s="11">
        <f t="shared" si="288"/>
        <v>42616.873020833329</v>
      </c>
      <c r="U3676">
        <f t="shared" si="289"/>
        <v>60</v>
      </c>
      <c r="W3676" s="20">
        <v>31</v>
      </c>
      <c r="X3676" s="18">
        <v>4500</v>
      </c>
      <c r="Y3676" s="5">
        <v>1</v>
      </c>
    </row>
    <row r="3677" spans="1:25" ht="42.75" x14ac:dyDescent="0.4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20">
        <v>3</v>
      </c>
      <c r="M3677" t="b">
        <v>1</v>
      </c>
      <c r="N3677" t="s">
        <v>8271</v>
      </c>
      <c r="O3677" s="5">
        <f t="shared" si="285"/>
        <v>1.4</v>
      </c>
      <c r="P3677" s="18">
        <f t="shared" si="286"/>
        <v>23.333333333333332</v>
      </c>
      <c r="Q3677" t="s">
        <v>8318</v>
      </c>
      <c r="R3677" t="s">
        <v>8319</v>
      </c>
      <c r="S3677" s="10">
        <f t="shared" si="287"/>
        <v>42493.597013888888</v>
      </c>
      <c r="T3677" s="11">
        <f t="shared" si="288"/>
        <v>42505.958333333328</v>
      </c>
      <c r="U3677">
        <f t="shared" si="289"/>
        <v>12</v>
      </c>
      <c r="W3677" s="20">
        <v>3</v>
      </c>
      <c r="X3677" s="18">
        <v>70</v>
      </c>
      <c r="Y3677" s="5">
        <v>1.4</v>
      </c>
    </row>
    <row r="3678" spans="1:25" ht="42.75" x14ac:dyDescent="0.4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20">
        <v>16</v>
      </c>
      <c r="M3678" t="b">
        <v>1</v>
      </c>
      <c r="N3678" t="s">
        <v>8271</v>
      </c>
      <c r="O3678" s="5">
        <f t="shared" si="285"/>
        <v>1.2875000000000001</v>
      </c>
      <c r="P3678" s="18">
        <f t="shared" si="286"/>
        <v>64.375</v>
      </c>
      <c r="Q3678" t="s">
        <v>8318</v>
      </c>
      <c r="R3678" t="s">
        <v>8319</v>
      </c>
      <c r="S3678" s="10">
        <f t="shared" si="287"/>
        <v>41876.815787037034</v>
      </c>
      <c r="T3678" s="11">
        <f t="shared" si="288"/>
        <v>41894.815787037034</v>
      </c>
      <c r="U3678">
        <f t="shared" si="289"/>
        <v>18</v>
      </c>
      <c r="W3678" s="20">
        <v>16</v>
      </c>
      <c r="X3678" s="18">
        <v>1030</v>
      </c>
      <c r="Y3678" s="5">
        <v>1.2875000000000001</v>
      </c>
    </row>
    <row r="3679" spans="1:25" ht="42.75" x14ac:dyDescent="0.4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20">
        <v>199</v>
      </c>
      <c r="M3679" t="b">
        <v>1</v>
      </c>
      <c r="N3679" t="s">
        <v>8271</v>
      </c>
      <c r="O3679" s="5">
        <f t="shared" si="285"/>
        <v>1.0290416666666666</v>
      </c>
      <c r="P3679" s="18">
        <f t="shared" si="286"/>
        <v>62.052763819095475</v>
      </c>
      <c r="Q3679" t="s">
        <v>8318</v>
      </c>
      <c r="R3679" t="s">
        <v>8319</v>
      </c>
      <c r="S3679" s="10">
        <f t="shared" si="287"/>
        <v>41802.574282407404</v>
      </c>
      <c r="T3679" s="11">
        <f t="shared" si="288"/>
        <v>41823.165972222225</v>
      </c>
      <c r="U3679">
        <f t="shared" si="289"/>
        <v>21</v>
      </c>
      <c r="W3679" s="20">
        <v>199</v>
      </c>
      <c r="X3679" s="18">
        <v>12348.5</v>
      </c>
      <c r="Y3679" s="5">
        <v>1.0290416666666666</v>
      </c>
    </row>
    <row r="3680" spans="1:25" ht="28.5" x14ac:dyDescent="0.4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20">
        <v>31</v>
      </c>
      <c r="M3680" t="b">
        <v>1</v>
      </c>
      <c r="N3680" t="s">
        <v>8271</v>
      </c>
      <c r="O3680" s="5">
        <f t="shared" si="285"/>
        <v>1.0249999999999999</v>
      </c>
      <c r="P3680" s="18">
        <f t="shared" si="286"/>
        <v>66.129032258064512</v>
      </c>
      <c r="Q3680" t="s">
        <v>8318</v>
      </c>
      <c r="R3680" t="s">
        <v>8319</v>
      </c>
      <c r="S3680" s="10">
        <f t="shared" si="287"/>
        <v>42120.531226851846</v>
      </c>
      <c r="T3680" s="11">
        <f t="shared" si="288"/>
        <v>42155.531226851846</v>
      </c>
      <c r="U3680">
        <f t="shared" si="289"/>
        <v>35</v>
      </c>
      <c r="W3680" s="20">
        <v>31</v>
      </c>
      <c r="X3680" s="18">
        <v>2050</v>
      </c>
      <c r="Y3680" s="5">
        <v>1.0249999999999999</v>
      </c>
    </row>
    <row r="3681" spans="1:25" ht="42.75" x14ac:dyDescent="0.4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20">
        <v>30</v>
      </c>
      <c r="M3681" t="b">
        <v>1</v>
      </c>
      <c r="N3681" t="s">
        <v>8271</v>
      </c>
      <c r="O3681" s="5">
        <f t="shared" si="285"/>
        <v>1.101</v>
      </c>
      <c r="P3681" s="18">
        <f t="shared" si="286"/>
        <v>73.400000000000006</v>
      </c>
      <c r="Q3681" t="s">
        <v>8318</v>
      </c>
      <c r="R3681" t="s">
        <v>8319</v>
      </c>
      <c r="S3681" s="10">
        <f t="shared" si="287"/>
        <v>41786.761354166665</v>
      </c>
      <c r="T3681" s="11">
        <f t="shared" si="288"/>
        <v>41821.207638888889</v>
      </c>
      <c r="U3681">
        <f t="shared" si="289"/>
        <v>35</v>
      </c>
      <c r="W3681" s="20">
        <v>30</v>
      </c>
      <c r="X3681" s="18">
        <v>2202</v>
      </c>
      <c r="Y3681" s="5">
        <v>1.101</v>
      </c>
    </row>
    <row r="3682" spans="1:25" ht="42.75" x14ac:dyDescent="0.4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20">
        <v>34</v>
      </c>
      <c r="M3682" t="b">
        <v>1</v>
      </c>
      <c r="N3682" t="s">
        <v>8271</v>
      </c>
      <c r="O3682" s="5">
        <f t="shared" si="285"/>
        <v>1.1276666666666666</v>
      </c>
      <c r="P3682" s="18">
        <f t="shared" si="286"/>
        <v>99.5</v>
      </c>
      <c r="Q3682" t="s">
        <v>8318</v>
      </c>
      <c r="R3682" t="s">
        <v>8319</v>
      </c>
      <c r="S3682" s="10">
        <f t="shared" si="287"/>
        <v>42627.454097222217</v>
      </c>
      <c r="T3682" s="11">
        <f t="shared" si="288"/>
        <v>42648.454097222217</v>
      </c>
      <c r="U3682">
        <f t="shared" si="289"/>
        <v>21</v>
      </c>
      <c r="W3682" s="20">
        <v>34</v>
      </c>
      <c r="X3682" s="18">
        <v>3383</v>
      </c>
      <c r="Y3682" s="5">
        <v>1.1276666666666666</v>
      </c>
    </row>
    <row r="3683" spans="1:25" ht="57" x14ac:dyDescent="0.4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20">
        <v>18</v>
      </c>
      <c r="M3683" t="b">
        <v>1</v>
      </c>
      <c r="N3683" t="s">
        <v>8271</v>
      </c>
      <c r="O3683" s="5">
        <f t="shared" si="285"/>
        <v>1.119</v>
      </c>
      <c r="P3683" s="18">
        <f t="shared" si="286"/>
        <v>62.166666666666664</v>
      </c>
      <c r="Q3683" t="s">
        <v>8318</v>
      </c>
      <c r="R3683" t="s">
        <v>8319</v>
      </c>
      <c r="S3683" s="10">
        <f t="shared" si="287"/>
        <v>42374.651504629626</v>
      </c>
      <c r="T3683" s="11">
        <f t="shared" si="288"/>
        <v>42384.651504629626</v>
      </c>
      <c r="U3683">
        <f t="shared" si="289"/>
        <v>10</v>
      </c>
      <c r="W3683" s="20">
        <v>18</v>
      </c>
      <c r="X3683" s="18">
        <v>1119</v>
      </c>
      <c r="Y3683" s="5">
        <v>1.119</v>
      </c>
    </row>
    <row r="3684" spans="1:25" ht="42.75" x14ac:dyDescent="0.4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20">
        <v>67</v>
      </c>
      <c r="M3684" t="b">
        <v>1</v>
      </c>
      <c r="N3684" t="s">
        <v>8271</v>
      </c>
      <c r="O3684" s="5">
        <f t="shared" si="285"/>
        <v>1.3919999999999999</v>
      </c>
      <c r="P3684" s="18">
        <f t="shared" si="286"/>
        <v>62.328358208955223</v>
      </c>
      <c r="Q3684" t="s">
        <v>8318</v>
      </c>
      <c r="R3684" t="s">
        <v>8319</v>
      </c>
      <c r="S3684" s="10">
        <f t="shared" si="287"/>
        <v>41772.685393518521</v>
      </c>
      <c r="T3684" s="11">
        <f t="shared" si="288"/>
        <v>41806.290972222225</v>
      </c>
      <c r="U3684">
        <f t="shared" si="289"/>
        <v>34</v>
      </c>
      <c r="W3684" s="20">
        <v>67</v>
      </c>
      <c r="X3684" s="18">
        <v>4176</v>
      </c>
      <c r="Y3684" s="5">
        <v>1.3919999999999999</v>
      </c>
    </row>
    <row r="3685" spans="1:25" ht="42.75" x14ac:dyDescent="0.4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20">
        <v>66</v>
      </c>
      <c r="M3685" t="b">
        <v>1</v>
      </c>
      <c r="N3685" t="s">
        <v>8271</v>
      </c>
      <c r="O3685" s="5">
        <f t="shared" si="285"/>
        <v>1.1085714285714285</v>
      </c>
      <c r="P3685" s="18">
        <f t="shared" si="286"/>
        <v>58.787878787878789</v>
      </c>
      <c r="Q3685" t="s">
        <v>8318</v>
      </c>
      <c r="R3685" t="s">
        <v>8319</v>
      </c>
      <c r="S3685" s="10">
        <f t="shared" si="287"/>
        <v>42633.116851851853</v>
      </c>
      <c r="T3685" s="11">
        <f t="shared" si="288"/>
        <v>42663.116851851853</v>
      </c>
      <c r="U3685">
        <f t="shared" si="289"/>
        <v>30</v>
      </c>
      <c r="W3685" s="20">
        <v>66</v>
      </c>
      <c r="X3685" s="18">
        <v>3880</v>
      </c>
      <c r="Y3685" s="5">
        <v>1.1085714285714285</v>
      </c>
    </row>
    <row r="3686" spans="1:25" ht="42.75" x14ac:dyDescent="0.4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20">
        <v>23</v>
      </c>
      <c r="M3686" t="b">
        <v>1</v>
      </c>
      <c r="N3686" t="s">
        <v>8271</v>
      </c>
      <c r="O3686" s="5">
        <f t="shared" si="285"/>
        <v>1.3906666666666667</v>
      </c>
      <c r="P3686" s="18">
        <f t="shared" si="286"/>
        <v>45.347826086956523</v>
      </c>
      <c r="Q3686" t="s">
        <v>8318</v>
      </c>
      <c r="R3686" t="s">
        <v>8319</v>
      </c>
      <c r="S3686" s="10">
        <f t="shared" si="287"/>
        <v>42219.180393518516</v>
      </c>
      <c r="T3686" s="11">
        <f t="shared" si="288"/>
        <v>42249.180393518516</v>
      </c>
      <c r="U3686">
        <f t="shared" si="289"/>
        <v>30</v>
      </c>
      <c r="W3686" s="20">
        <v>23</v>
      </c>
      <c r="X3686" s="18">
        <v>1043</v>
      </c>
      <c r="Y3686" s="5">
        <v>1.3906666666666667</v>
      </c>
    </row>
    <row r="3687" spans="1:25" ht="42.75" x14ac:dyDescent="0.4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20">
        <v>126</v>
      </c>
      <c r="M3687" t="b">
        <v>1</v>
      </c>
      <c r="N3687" t="s">
        <v>8271</v>
      </c>
      <c r="O3687" s="5">
        <f t="shared" si="285"/>
        <v>1.0569999999999999</v>
      </c>
      <c r="P3687" s="18">
        <f t="shared" si="286"/>
        <v>41.944444444444443</v>
      </c>
      <c r="Q3687" t="s">
        <v>8318</v>
      </c>
      <c r="R3687" t="s">
        <v>8319</v>
      </c>
      <c r="S3687" s="10">
        <f t="shared" si="287"/>
        <v>41753.593275462961</v>
      </c>
      <c r="T3687" s="11">
        <f t="shared" si="288"/>
        <v>41778.875</v>
      </c>
      <c r="U3687">
        <f t="shared" si="289"/>
        <v>25</v>
      </c>
      <c r="W3687" s="20">
        <v>126</v>
      </c>
      <c r="X3687" s="18">
        <v>5285</v>
      </c>
      <c r="Y3687" s="5">
        <v>1.0569999999999999</v>
      </c>
    </row>
    <row r="3688" spans="1:25" ht="42.75" x14ac:dyDescent="0.4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20">
        <v>6</v>
      </c>
      <c r="M3688" t="b">
        <v>1</v>
      </c>
      <c r="N3688" t="s">
        <v>8271</v>
      </c>
      <c r="O3688" s="5">
        <f t="shared" si="285"/>
        <v>1.0142857142857142</v>
      </c>
      <c r="P3688" s="18">
        <f t="shared" si="286"/>
        <v>59.166666666666664</v>
      </c>
      <c r="Q3688" t="s">
        <v>8318</v>
      </c>
      <c r="R3688" t="s">
        <v>8319</v>
      </c>
      <c r="S3688" s="10">
        <f t="shared" si="287"/>
        <v>42230.662731481483</v>
      </c>
      <c r="T3688" s="11">
        <f t="shared" si="288"/>
        <v>42245.165972222225</v>
      </c>
      <c r="U3688">
        <f t="shared" si="289"/>
        <v>15</v>
      </c>
      <c r="W3688" s="20">
        <v>6</v>
      </c>
      <c r="X3688" s="18">
        <v>355</v>
      </c>
      <c r="Y3688" s="5">
        <v>1.0142857142857142</v>
      </c>
    </row>
    <row r="3689" spans="1:25" ht="42.75" x14ac:dyDescent="0.4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20">
        <v>25</v>
      </c>
      <c r="M3689" t="b">
        <v>1</v>
      </c>
      <c r="N3689" t="s">
        <v>8271</v>
      </c>
      <c r="O3689" s="5">
        <f t="shared" si="285"/>
        <v>1.0024500000000001</v>
      </c>
      <c r="P3689" s="18">
        <f t="shared" si="286"/>
        <v>200.49</v>
      </c>
      <c r="Q3689" t="s">
        <v>8318</v>
      </c>
      <c r="R3689" t="s">
        <v>8319</v>
      </c>
      <c r="S3689" s="10">
        <f t="shared" si="287"/>
        <v>41787.218229166669</v>
      </c>
      <c r="T3689" s="11">
        <f t="shared" si="288"/>
        <v>41817.218229166669</v>
      </c>
      <c r="U3689">
        <f t="shared" si="289"/>
        <v>30</v>
      </c>
      <c r="W3689" s="20">
        <v>25</v>
      </c>
      <c r="X3689" s="18">
        <v>5012.25</v>
      </c>
      <c r="Y3689" s="5">
        <v>1.0024500000000001</v>
      </c>
    </row>
    <row r="3690" spans="1:25" ht="42.75" x14ac:dyDescent="0.4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20">
        <v>39</v>
      </c>
      <c r="M3690" t="b">
        <v>1</v>
      </c>
      <c r="N3690" t="s">
        <v>8271</v>
      </c>
      <c r="O3690" s="5">
        <f t="shared" si="285"/>
        <v>1.0916666666666666</v>
      </c>
      <c r="P3690" s="18">
        <f t="shared" si="286"/>
        <v>83.974358974358978</v>
      </c>
      <c r="Q3690" t="s">
        <v>8318</v>
      </c>
      <c r="R3690" t="s">
        <v>8319</v>
      </c>
      <c r="S3690" s="10">
        <f t="shared" si="287"/>
        <v>41829.787083333329</v>
      </c>
      <c r="T3690" s="11">
        <f t="shared" si="288"/>
        <v>41859.787083333329</v>
      </c>
      <c r="U3690">
        <f t="shared" si="289"/>
        <v>30</v>
      </c>
      <c r="W3690" s="20">
        <v>39</v>
      </c>
      <c r="X3690" s="18">
        <v>3275</v>
      </c>
      <c r="Y3690" s="5">
        <v>1.0916666666666666</v>
      </c>
    </row>
    <row r="3691" spans="1:25" ht="42.75" x14ac:dyDescent="0.4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20">
        <v>62</v>
      </c>
      <c r="M3691" t="b">
        <v>1</v>
      </c>
      <c r="N3691" t="s">
        <v>8271</v>
      </c>
      <c r="O3691" s="5">
        <f t="shared" si="285"/>
        <v>1.1833333333333333</v>
      </c>
      <c r="P3691" s="18">
        <f t="shared" si="286"/>
        <v>57.258064516129032</v>
      </c>
      <c r="Q3691" t="s">
        <v>8318</v>
      </c>
      <c r="R3691" t="s">
        <v>8319</v>
      </c>
      <c r="S3691" s="10">
        <f t="shared" si="287"/>
        <v>42147.826840277776</v>
      </c>
      <c r="T3691" s="11">
        <f t="shared" si="288"/>
        <v>42176.934027777781</v>
      </c>
      <c r="U3691">
        <f t="shared" si="289"/>
        <v>29</v>
      </c>
      <c r="W3691" s="20">
        <v>62</v>
      </c>
      <c r="X3691" s="18">
        <v>3550</v>
      </c>
      <c r="Y3691" s="5">
        <v>1.1833333333333333</v>
      </c>
    </row>
    <row r="3692" spans="1:25" ht="42.75" x14ac:dyDescent="0.4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20">
        <v>31</v>
      </c>
      <c r="M3692" t="b">
        <v>1</v>
      </c>
      <c r="N3692" t="s">
        <v>8271</v>
      </c>
      <c r="O3692" s="5">
        <f t="shared" si="285"/>
        <v>1.2</v>
      </c>
      <c r="P3692" s="18">
        <f t="shared" si="286"/>
        <v>58.064516129032256</v>
      </c>
      <c r="Q3692" t="s">
        <v>8318</v>
      </c>
      <c r="R3692" t="s">
        <v>8319</v>
      </c>
      <c r="S3692" s="10">
        <f t="shared" si="287"/>
        <v>41940.598182870373</v>
      </c>
      <c r="T3692" s="11">
        <f t="shared" si="288"/>
        <v>41970.639849537038</v>
      </c>
      <c r="U3692">
        <f t="shared" si="289"/>
        <v>30</v>
      </c>
      <c r="W3692" s="20">
        <v>31</v>
      </c>
      <c r="X3692" s="18">
        <v>1800</v>
      </c>
      <c r="Y3692" s="5">
        <v>1.2</v>
      </c>
    </row>
    <row r="3693" spans="1:25" ht="28.5" x14ac:dyDescent="0.4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20">
        <v>274</v>
      </c>
      <c r="M3693" t="b">
        <v>1</v>
      </c>
      <c r="N3693" t="s">
        <v>8271</v>
      </c>
      <c r="O3693" s="5">
        <f t="shared" si="285"/>
        <v>1.2796000000000001</v>
      </c>
      <c r="P3693" s="18">
        <f t="shared" si="286"/>
        <v>186.80291970802921</v>
      </c>
      <c r="Q3693" t="s">
        <v>8318</v>
      </c>
      <c r="R3693" t="s">
        <v>8319</v>
      </c>
      <c r="S3693" s="10">
        <f t="shared" si="287"/>
        <v>42020.700567129628</v>
      </c>
      <c r="T3693" s="11">
        <f t="shared" si="288"/>
        <v>42065.207638888889</v>
      </c>
      <c r="U3693">
        <f t="shared" si="289"/>
        <v>45</v>
      </c>
      <c r="W3693" s="20">
        <v>274</v>
      </c>
      <c r="X3693" s="18">
        <v>51184</v>
      </c>
      <c r="Y3693" s="5">
        <v>1.2796000000000001</v>
      </c>
    </row>
    <row r="3694" spans="1:25" ht="28.5" x14ac:dyDescent="0.4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20">
        <v>17</v>
      </c>
      <c r="M3694" t="b">
        <v>1</v>
      </c>
      <c r="N3694" t="s">
        <v>8271</v>
      </c>
      <c r="O3694" s="5">
        <f t="shared" si="285"/>
        <v>1.26</v>
      </c>
      <c r="P3694" s="18">
        <f t="shared" si="286"/>
        <v>74.117647058823536</v>
      </c>
      <c r="Q3694" t="s">
        <v>8318</v>
      </c>
      <c r="R3694" t="s">
        <v>8319</v>
      </c>
      <c r="S3694" s="10">
        <f t="shared" si="287"/>
        <v>41891.96503472222</v>
      </c>
      <c r="T3694" s="11">
        <f t="shared" si="288"/>
        <v>41901</v>
      </c>
      <c r="U3694">
        <f t="shared" si="289"/>
        <v>10</v>
      </c>
      <c r="W3694" s="20">
        <v>17</v>
      </c>
      <c r="X3694" s="18">
        <v>1260</v>
      </c>
      <c r="Y3694" s="5">
        <v>1.26</v>
      </c>
    </row>
    <row r="3695" spans="1:25" ht="42.75" x14ac:dyDescent="0.4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20">
        <v>14</v>
      </c>
      <c r="M3695" t="b">
        <v>1</v>
      </c>
      <c r="N3695" t="s">
        <v>8271</v>
      </c>
      <c r="O3695" s="5">
        <f t="shared" si="285"/>
        <v>1.2912912912912913</v>
      </c>
      <c r="P3695" s="18">
        <f t="shared" si="286"/>
        <v>30.714285714285715</v>
      </c>
      <c r="Q3695" t="s">
        <v>8318</v>
      </c>
      <c r="R3695" t="s">
        <v>8319</v>
      </c>
      <c r="S3695" s="10">
        <f t="shared" si="287"/>
        <v>42309.191307870366</v>
      </c>
      <c r="T3695" s="11">
        <f t="shared" si="288"/>
        <v>42338.9375</v>
      </c>
      <c r="U3695">
        <f t="shared" si="289"/>
        <v>29</v>
      </c>
      <c r="W3695" s="20">
        <v>14</v>
      </c>
      <c r="X3695" s="18">
        <v>430</v>
      </c>
      <c r="Y3695" s="5">
        <v>1.2912912912912913</v>
      </c>
    </row>
    <row r="3696" spans="1:25" ht="42.75" x14ac:dyDescent="0.4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20">
        <v>60</v>
      </c>
      <c r="M3696" t="b">
        <v>1</v>
      </c>
      <c r="N3696" t="s">
        <v>8271</v>
      </c>
      <c r="O3696" s="5">
        <f t="shared" si="285"/>
        <v>1.0742857142857143</v>
      </c>
      <c r="P3696" s="18">
        <f t="shared" si="286"/>
        <v>62.666666666666664</v>
      </c>
      <c r="Q3696" t="s">
        <v>8318</v>
      </c>
      <c r="R3696" t="s">
        <v>8319</v>
      </c>
      <c r="S3696" s="10">
        <f t="shared" si="287"/>
        <v>42490.133877314816</v>
      </c>
      <c r="T3696" s="11">
        <f t="shared" si="288"/>
        <v>42527.083333333328</v>
      </c>
      <c r="U3696">
        <f t="shared" si="289"/>
        <v>37</v>
      </c>
      <c r="W3696" s="20">
        <v>60</v>
      </c>
      <c r="X3696" s="18">
        <v>3760</v>
      </c>
      <c r="Y3696" s="5">
        <v>1.0742857142857143</v>
      </c>
    </row>
    <row r="3697" spans="1:25" ht="57" x14ac:dyDescent="0.4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20">
        <v>33</v>
      </c>
      <c r="M3697" t="b">
        <v>1</v>
      </c>
      <c r="N3697" t="s">
        <v>8271</v>
      </c>
      <c r="O3697" s="5">
        <f t="shared" si="285"/>
        <v>1.00125</v>
      </c>
      <c r="P3697" s="18">
        <f t="shared" si="286"/>
        <v>121.36363636363636</v>
      </c>
      <c r="Q3697" t="s">
        <v>8318</v>
      </c>
      <c r="R3697" t="s">
        <v>8319</v>
      </c>
      <c r="S3697" s="10">
        <f t="shared" si="287"/>
        <v>41995.870486111111</v>
      </c>
      <c r="T3697" s="11">
        <f t="shared" si="288"/>
        <v>42015.870486111111</v>
      </c>
      <c r="U3697">
        <f t="shared" si="289"/>
        <v>20</v>
      </c>
      <c r="W3697" s="20">
        <v>33</v>
      </c>
      <c r="X3697" s="18">
        <v>4005</v>
      </c>
      <c r="Y3697" s="5">
        <v>1.00125</v>
      </c>
    </row>
    <row r="3698" spans="1:25" ht="42.75" x14ac:dyDescent="0.4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20">
        <v>78</v>
      </c>
      <c r="M3698" t="b">
        <v>1</v>
      </c>
      <c r="N3698" t="s">
        <v>8271</v>
      </c>
      <c r="O3698" s="5">
        <f t="shared" si="285"/>
        <v>1.55</v>
      </c>
      <c r="P3698" s="18">
        <f t="shared" si="286"/>
        <v>39.743589743589745</v>
      </c>
      <c r="Q3698" t="s">
        <v>8318</v>
      </c>
      <c r="R3698" t="s">
        <v>8319</v>
      </c>
      <c r="S3698" s="10">
        <f t="shared" si="287"/>
        <v>41988.617083333331</v>
      </c>
      <c r="T3698" s="11">
        <f t="shared" si="288"/>
        <v>42048.617083333331</v>
      </c>
      <c r="U3698">
        <f t="shared" si="289"/>
        <v>60</v>
      </c>
      <c r="W3698" s="20">
        <v>78</v>
      </c>
      <c r="X3698" s="18">
        <v>3100</v>
      </c>
      <c r="Y3698" s="5">
        <v>1.55</v>
      </c>
    </row>
    <row r="3699" spans="1:25" ht="42.75" x14ac:dyDescent="0.4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20">
        <v>30</v>
      </c>
      <c r="M3699" t="b">
        <v>1</v>
      </c>
      <c r="N3699" t="s">
        <v>8271</v>
      </c>
      <c r="O3699" s="5">
        <f t="shared" si="285"/>
        <v>1.08</v>
      </c>
      <c r="P3699" s="18">
        <f t="shared" si="286"/>
        <v>72</v>
      </c>
      <c r="Q3699" t="s">
        <v>8318</v>
      </c>
      <c r="R3699" t="s">
        <v>8319</v>
      </c>
      <c r="S3699" s="10">
        <f t="shared" si="287"/>
        <v>42479.465833333335</v>
      </c>
      <c r="T3699" s="11">
        <f t="shared" si="288"/>
        <v>42500.465833333335</v>
      </c>
      <c r="U3699">
        <f t="shared" si="289"/>
        <v>21</v>
      </c>
      <c r="W3699" s="20">
        <v>30</v>
      </c>
      <c r="X3699" s="18">
        <v>2160</v>
      </c>
      <c r="Y3699" s="5">
        <v>1.08</v>
      </c>
    </row>
    <row r="3700" spans="1:25" ht="42.75" x14ac:dyDescent="0.4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20">
        <v>136</v>
      </c>
      <c r="M3700" t="b">
        <v>1</v>
      </c>
      <c r="N3700" t="s">
        <v>8271</v>
      </c>
      <c r="O3700" s="5">
        <f t="shared" si="285"/>
        <v>1.1052</v>
      </c>
      <c r="P3700" s="18">
        <f t="shared" si="286"/>
        <v>40.632352941176471</v>
      </c>
      <c r="Q3700" t="s">
        <v>8318</v>
      </c>
      <c r="R3700" t="s">
        <v>8319</v>
      </c>
      <c r="S3700" s="10">
        <f t="shared" si="287"/>
        <v>42401.806562500002</v>
      </c>
      <c r="T3700" s="11">
        <f t="shared" si="288"/>
        <v>42431.806562500002</v>
      </c>
      <c r="U3700">
        <f t="shared" si="289"/>
        <v>30</v>
      </c>
      <c r="W3700" s="20">
        <v>136</v>
      </c>
      <c r="X3700" s="18">
        <v>5526</v>
      </c>
      <c r="Y3700" s="5">
        <v>1.1052</v>
      </c>
    </row>
    <row r="3701" spans="1:25" ht="42.75" x14ac:dyDescent="0.4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20">
        <v>40</v>
      </c>
      <c r="M3701" t="b">
        <v>1</v>
      </c>
      <c r="N3701" t="s">
        <v>8271</v>
      </c>
      <c r="O3701" s="5">
        <f t="shared" si="285"/>
        <v>1.008</v>
      </c>
      <c r="P3701" s="18">
        <f t="shared" si="286"/>
        <v>63</v>
      </c>
      <c r="Q3701" t="s">
        <v>8318</v>
      </c>
      <c r="R3701" t="s">
        <v>8319</v>
      </c>
      <c r="S3701" s="10">
        <f t="shared" si="287"/>
        <v>41897.602037037039</v>
      </c>
      <c r="T3701" s="11">
        <f t="shared" si="288"/>
        <v>41927.602037037039</v>
      </c>
      <c r="U3701">
        <f t="shared" si="289"/>
        <v>30</v>
      </c>
      <c r="W3701" s="20">
        <v>40</v>
      </c>
      <c r="X3701" s="18">
        <v>2520</v>
      </c>
      <c r="Y3701" s="5">
        <v>1.008</v>
      </c>
    </row>
    <row r="3702" spans="1:25" ht="28.5" x14ac:dyDescent="0.4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20">
        <v>18</v>
      </c>
      <c r="M3702" t="b">
        <v>1</v>
      </c>
      <c r="N3702" t="s">
        <v>8271</v>
      </c>
      <c r="O3702" s="5">
        <f t="shared" si="285"/>
        <v>1.212</v>
      </c>
      <c r="P3702" s="18">
        <f t="shared" si="286"/>
        <v>33.666666666666664</v>
      </c>
      <c r="Q3702" t="s">
        <v>8318</v>
      </c>
      <c r="R3702" t="s">
        <v>8319</v>
      </c>
      <c r="S3702" s="10">
        <f t="shared" si="287"/>
        <v>41882.585648148146</v>
      </c>
      <c r="T3702" s="11">
        <f t="shared" si="288"/>
        <v>41912.666666666664</v>
      </c>
      <c r="U3702">
        <f t="shared" si="289"/>
        <v>30</v>
      </c>
      <c r="W3702" s="20">
        <v>18</v>
      </c>
      <c r="X3702" s="18">
        <v>606</v>
      </c>
      <c r="Y3702" s="5">
        <v>1.212</v>
      </c>
    </row>
    <row r="3703" spans="1:25" ht="42.75" x14ac:dyDescent="0.4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20">
        <v>39</v>
      </c>
      <c r="M3703" t="b">
        <v>1</v>
      </c>
      <c r="N3703" t="s">
        <v>8271</v>
      </c>
      <c r="O3703" s="5">
        <f t="shared" si="285"/>
        <v>1.0033333333333334</v>
      </c>
      <c r="P3703" s="18">
        <f t="shared" si="286"/>
        <v>38.589743589743591</v>
      </c>
      <c r="Q3703" t="s">
        <v>8318</v>
      </c>
      <c r="R3703" t="s">
        <v>8319</v>
      </c>
      <c r="S3703" s="10">
        <f t="shared" si="287"/>
        <v>42129.541585648149</v>
      </c>
      <c r="T3703" s="11">
        <f t="shared" si="288"/>
        <v>42159.541585648149</v>
      </c>
      <c r="U3703">
        <f t="shared" si="289"/>
        <v>30</v>
      </c>
      <c r="W3703" s="20">
        <v>39</v>
      </c>
      <c r="X3703" s="18">
        <v>1505</v>
      </c>
      <c r="Y3703" s="5">
        <v>1.0033333333333334</v>
      </c>
    </row>
    <row r="3704" spans="1:25" ht="42.75" x14ac:dyDescent="0.4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20">
        <v>21</v>
      </c>
      <c r="M3704" t="b">
        <v>1</v>
      </c>
      <c r="N3704" t="s">
        <v>8271</v>
      </c>
      <c r="O3704" s="5">
        <f t="shared" si="285"/>
        <v>1.0916666666666666</v>
      </c>
      <c r="P3704" s="18">
        <f t="shared" si="286"/>
        <v>155.95238095238096</v>
      </c>
      <c r="Q3704" t="s">
        <v>8318</v>
      </c>
      <c r="R3704" t="s">
        <v>8319</v>
      </c>
      <c r="S3704" s="10">
        <f t="shared" si="287"/>
        <v>42524.53800925926</v>
      </c>
      <c r="T3704" s="11">
        <f t="shared" si="288"/>
        <v>42561.957638888889</v>
      </c>
      <c r="U3704">
        <f t="shared" si="289"/>
        <v>37</v>
      </c>
      <c r="W3704" s="20">
        <v>21</v>
      </c>
      <c r="X3704" s="18">
        <v>3275</v>
      </c>
      <c r="Y3704" s="5">
        <v>1.0916666666666666</v>
      </c>
    </row>
    <row r="3705" spans="1:25" ht="42.75" x14ac:dyDescent="0.4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20">
        <v>30</v>
      </c>
      <c r="M3705" t="b">
        <v>1</v>
      </c>
      <c r="N3705" t="s">
        <v>8271</v>
      </c>
      <c r="O3705" s="5">
        <f t="shared" si="285"/>
        <v>1.2342857142857142</v>
      </c>
      <c r="P3705" s="18">
        <f t="shared" si="286"/>
        <v>43.2</v>
      </c>
      <c r="Q3705" t="s">
        <v>8318</v>
      </c>
      <c r="R3705" t="s">
        <v>8319</v>
      </c>
      <c r="S3705" s="10">
        <f t="shared" si="287"/>
        <v>42556.504490740743</v>
      </c>
      <c r="T3705" s="11">
        <f t="shared" si="288"/>
        <v>42595.290972222225</v>
      </c>
      <c r="U3705">
        <f t="shared" si="289"/>
        <v>39</v>
      </c>
      <c r="W3705" s="20">
        <v>30</v>
      </c>
      <c r="X3705" s="18">
        <v>1296</v>
      </c>
      <c r="Y3705" s="5">
        <v>1.2342857142857142</v>
      </c>
    </row>
    <row r="3706" spans="1:25" ht="42.75" x14ac:dyDescent="0.4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20">
        <v>27</v>
      </c>
      <c r="M3706" t="b">
        <v>1</v>
      </c>
      <c r="N3706" t="s">
        <v>8271</v>
      </c>
      <c r="O3706" s="5">
        <f t="shared" si="285"/>
        <v>1.3633666666666666</v>
      </c>
      <c r="P3706" s="18">
        <f t="shared" si="286"/>
        <v>15.148518518518518</v>
      </c>
      <c r="Q3706" t="s">
        <v>8318</v>
      </c>
      <c r="R3706" t="s">
        <v>8319</v>
      </c>
      <c r="S3706" s="10">
        <f t="shared" si="287"/>
        <v>42461.689745370371</v>
      </c>
      <c r="T3706" s="11">
        <f t="shared" si="288"/>
        <v>42521.689745370371</v>
      </c>
      <c r="U3706">
        <f t="shared" si="289"/>
        <v>60</v>
      </c>
      <c r="W3706" s="20">
        <v>27</v>
      </c>
      <c r="X3706" s="18">
        <v>409.01</v>
      </c>
      <c r="Y3706" s="5">
        <v>1.3633666666666666</v>
      </c>
    </row>
    <row r="3707" spans="1:25" ht="42.75" x14ac:dyDescent="0.4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20">
        <v>35</v>
      </c>
      <c r="M3707" t="b">
        <v>1</v>
      </c>
      <c r="N3707" t="s">
        <v>8271</v>
      </c>
      <c r="O3707" s="5">
        <f t="shared" si="285"/>
        <v>1.0346657233816767</v>
      </c>
      <c r="P3707" s="18">
        <f t="shared" si="286"/>
        <v>83.571428571428569</v>
      </c>
      <c r="Q3707" t="s">
        <v>8318</v>
      </c>
      <c r="R3707" t="s">
        <v>8319</v>
      </c>
      <c r="S3707" s="10">
        <f t="shared" si="287"/>
        <v>41792.542986111112</v>
      </c>
      <c r="T3707" s="11">
        <f t="shared" si="288"/>
        <v>41813.75</v>
      </c>
      <c r="U3707">
        <f t="shared" si="289"/>
        <v>21</v>
      </c>
      <c r="W3707" s="20">
        <v>35</v>
      </c>
      <c r="X3707" s="18">
        <v>2925</v>
      </c>
      <c r="Y3707" s="5">
        <v>1.0346657233816767</v>
      </c>
    </row>
    <row r="3708" spans="1:25" ht="42.75" x14ac:dyDescent="0.4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20">
        <v>13</v>
      </c>
      <c r="M3708" t="b">
        <v>1</v>
      </c>
      <c r="N3708" t="s">
        <v>8271</v>
      </c>
      <c r="O3708" s="5">
        <f t="shared" si="285"/>
        <v>1.2133333333333334</v>
      </c>
      <c r="P3708" s="18">
        <f t="shared" si="286"/>
        <v>140</v>
      </c>
      <c r="Q3708" t="s">
        <v>8318</v>
      </c>
      <c r="R3708" t="s">
        <v>8319</v>
      </c>
      <c r="S3708" s="10">
        <f t="shared" si="287"/>
        <v>41879.913761574076</v>
      </c>
      <c r="T3708" s="11">
        <f t="shared" si="288"/>
        <v>41894.913761574076</v>
      </c>
      <c r="U3708">
        <f t="shared" si="289"/>
        <v>15</v>
      </c>
      <c r="W3708" s="20">
        <v>13</v>
      </c>
      <c r="X3708" s="18">
        <v>1820</v>
      </c>
      <c r="Y3708" s="5">
        <v>1.2133333333333334</v>
      </c>
    </row>
    <row r="3709" spans="1:25" ht="42.75" x14ac:dyDescent="0.4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20">
        <v>23</v>
      </c>
      <c r="M3709" t="b">
        <v>1</v>
      </c>
      <c r="N3709" t="s">
        <v>8271</v>
      </c>
      <c r="O3709" s="5">
        <f t="shared" si="285"/>
        <v>1.86</v>
      </c>
      <c r="P3709" s="18">
        <f t="shared" si="286"/>
        <v>80.869565217391298</v>
      </c>
      <c r="Q3709" t="s">
        <v>8318</v>
      </c>
      <c r="R3709" t="s">
        <v>8319</v>
      </c>
      <c r="S3709" s="10">
        <f t="shared" si="287"/>
        <v>42552.048356481479</v>
      </c>
      <c r="T3709" s="11">
        <f t="shared" si="288"/>
        <v>42573.226388888885</v>
      </c>
      <c r="U3709">
        <f t="shared" si="289"/>
        <v>21</v>
      </c>
      <c r="W3709" s="20">
        <v>23</v>
      </c>
      <c r="X3709" s="18">
        <v>1860</v>
      </c>
      <c r="Y3709" s="5">
        <v>1.86</v>
      </c>
    </row>
    <row r="3710" spans="1:25" ht="42.75" x14ac:dyDescent="0.4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20">
        <v>39</v>
      </c>
      <c r="M3710" t="b">
        <v>1</v>
      </c>
      <c r="N3710" t="s">
        <v>8271</v>
      </c>
      <c r="O3710" s="5">
        <f t="shared" si="285"/>
        <v>3</v>
      </c>
      <c r="P3710" s="18">
        <f t="shared" si="286"/>
        <v>53.846153846153847</v>
      </c>
      <c r="Q3710" t="s">
        <v>8318</v>
      </c>
      <c r="R3710" t="s">
        <v>8319</v>
      </c>
      <c r="S3710" s="10">
        <f t="shared" si="287"/>
        <v>41810.142199074071</v>
      </c>
      <c r="T3710" s="11">
        <f t="shared" si="288"/>
        <v>41824.142199074071</v>
      </c>
      <c r="U3710">
        <f t="shared" si="289"/>
        <v>14</v>
      </c>
      <c r="W3710" s="20">
        <v>39</v>
      </c>
      <c r="X3710" s="18">
        <v>2100</v>
      </c>
      <c r="Y3710" s="5">
        <v>3</v>
      </c>
    </row>
    <row r="3711" spans="1:25" ht="42.75" x14ac:dyDescent="0.4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20">
        <v>35</v>
      </c>
      <c r="M3711" t="b">
        <v>1</v>
      </c>
      <c r="N3711" t="s">
        <v>8271</v>
      </c>
      <c r="O3711" s="5">
        <f t="shared" si="285"/>
        <v>1.0825</v>
      </c>
      <c r="P3711" s="18">
        <f t="shared" si="286"/>
        <v>30.928571428571427</v>
      </c>
      <c r="Q3711" t="s">
        <v>8318</v>
      </c>
      <c r="R3711" t="s">
        <v>8319</v>
      </c>
      <c r="S3711" s="10">
        <f t="shared" si="287"/>
        <v>41785.707708333335</v>
      </c>
      <c r="T3711" s="11">
        <f t="shared" si="288"/>
        <v>41815.707708333335</v>
      </c>
      <c r="U3711">
        <f t="shared" si="289"/>
        <v>30</v>
      </c>
      <c r="W3711" s="20">
        <v>35</v>
      </c>
      <c r="X3711" s="18">
        <v>1082.5</v>
      </c>
      <c r="Y3711" s="5">
        <v>1.0825</v>
      </c>
    </row>
    <row r="3712" spans="1:25" ht="28.5" x14ac:dyDescent="0.4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20">
        <v>27</v>
      </c>
      <c r="M3712" t="b">
        <v>1</v>
      </c>
      <c r="N3712" t="s">
        <v>8271</v>
      </c>
      <c r="O3712" s="5">
        <f t="shared" si="285"/>
        <v>1.4115384615384616</v>
      </c>
      <c r="P3712" s="18">
        <f t="shared" si="286"/>
        <v>67.962962962962962</v>
      </c>
      <c r="Q3712" t="s">
        <v>8318</v>
      </c>
      <c r="R3712" t="s">
        <v>8319</v>
      </c>
      <c r="S3712" s="10">
        <f t="shared" si="287"/>
        <v>42072.576249999998</v>
      </c>
      <c r="T3712" s="11">
        <f t="shared" si="288"/>
        <v>42097.576249999998</v>
      </c>
      <c r="U3712">
        <f t="shared" si="289"/>
        <v>25</v>
      </c>
      <c r="W3712" s="20">
        <v>27</v>
      </c>
      <c r="X3712" s="18">
        <v>1835</v>
      </c>
      <c r="Y3712" s="5">
        <v>1.4115384615384616</v>
      </c>
    </row>
    <row r="3713" spans="1:25" ht="28.5" x14ac:dyDescent="0.4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20">
        <v>21</v>
      </c>
      <c r="M3713" t="b">
        <v>1</v>
      </c>
      <c r="N3713" t="s">
        <v>8271</v>
      </c>
      <c r="O3713" s="5">
        <f t="shared" si="285"/>
        <v>1.1399999999999999</v>
      </c>
      <c r="P3713" s="18">
        <f t="shared" si="286"/>
        <v>27.142857142857142</v>
      </c>
      <c r="Q3713" t="s">
        <v>8318</v>
      </c>
      <c r="R3713" t="s">
        <v>8319</v>
      </c>
      <c r="S3713" s="10">
        <f t="shared" si="287"/>
        <v>41779.724224537036</v>
      </c>
      <c r="T3713" s="11">
        <f t="shared" si="288"/>
        <v>41805.666666666664</v>
      </c>
      <c r="U3713">
        <f t="shared" si="289"/>
        <v>26</v>
      </c>
      <c r="W3713" s="20">
        <v>21</v>
      </c>
      <c r="X3713" s="18">
        <v>570</v>
      </c>
      <c r="Y3713" s="5">
        <v>1.1399999999999999</v>
      </c>
    </row>
    <row r="3714" spans="1:25" ht="42.75" x14ac:dyDescent="0.4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20">
        <v>104</v>
      </c>
      <c r="M3714" t="b">
        <v>1</v>
      </c>
      <c r="N3714" t="s">
        <v>8271</v>
      </c>
      <c r="O3714" s="5">
        <f t="shared" si="285"/>
        <v>1.5373333333333334</v>
      </c>
      <c r="P3714" s="18">
        <f t="shared" si="286"/>
        <v>110.86538461538461</v>
      </c>
      <c r="Q3714" t="s">
        <v>8318</v>
      </c>
      <c r="R3714" t="s">
        <v>8319</v>
      </c>
      <c r="S3714" s="10">
        <f t="shared" si="287"/>
        <v>42134.172071759262</v>
      </c>
      <c r="T3714" s="11">
        <f t="shared" si="288"/>
        <v>42155.290972222225</v>
      </c>
      <c r="U3714">
        <f t="shared" si="289"/>
        <v>21</v>
      </c>
      <c r="W3714" s="20">
        <v>104</v>
      </c>
      <c r="X3714" s="18">
        <v>11530</v>
      </c>
      <c r="Y3714" s="5">
        <v>1.5373333333333334</v>
      </c>
    </row>
    <row r="3715" spans="1:25" ht="42.75" x14ac:dyDescent="0.4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20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18">
        <f t="shared" ref="P3715:P3778" si="291">E3715/L3715</f>
        <v>106.84210526315789</v>
      </c>
      <c r="Q3715" t="s">
        <v>8318</v>
      </c>
      <c r="R3715" t="s">
        <v>8319</v>
      </c>
      <c r="S3715" s="10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_xlfn.DAYS(T3715,S3715)</f>
        <v>20</v>
      </c>
      <c r="W3715" s="20">
        <v>19</v>
      </c>
      <c r="X3715" s="18">
        <v>2030</v>
      </c>
      <c r="Y3715" s="5">
        <v>1.0149999999999999</v>
      </c>
    </row>
    <row r="3716" spans="1:25" ht="42.75" x14ac:dyDescent="0.4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20">
        <v>97</v>
      </c>
      <c r="M3716" t="b">
        <v>1</v>
      </c>
      <c r="N3716" t="s">
        <v>8271</v>
      </c>
      <c r="O3716" s="5">
        <f t="shared" si="290"/>
        <v>1.0235000000000001</v>
      </c>
      <c r="P3716" s="18">
        <f t="shared" si="291"/>
        <v>105.51546391752578</v>
      </c>
      <c r="Q3716" t="s">
        <v>8318</v>
      </c>
      <c r="R3716" t="s">
        <v>8319</v>
      </c>
      <c r="S3716" s="10">
        <f t="shared" si="292"/>
        <v>42118.556331018524</v>
      </c>
      <c r="T3716" s="11">
        <f t="shared" si="293"/>
        <v>42150.165972222225</v>
      </c>
      <c r="U3716">
        <f t="shared" si="294"/>
        <v>32</v>
      </c>
      <c r="W3716" s="20">
        <v>97</v>
      </c>
      <c r="X3716" s="18">
        <v>10235</v>
      </c>
      <c r="Y3716" s="5">
        <v>1.0235000000000001</v>
      </c>
    </row>
    <row r="3717" spans="1:25" ht="42.75" x14ac:dyDescent="0.4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20">
        <v>27</v>
      </c>
      <c r="M3717" t="b">
        <v>1</v>
      </c>
      <c r="N3717" t="s">
        <v>8271</v>
      </c>
      <c r="O3717" s="5">
        <f t="shared" si="290"/>
        <v>1.0257142857142858</v>
      </c>
      <c r="P3717" s="18">
        <f t="shared" si="291"/>
        <v>132.96296296296296</v>
      </c>
      <c r="Q3717" t="s">
        <v>8318</v>
      </c>
      <c r="R3717" t="s">
        <v>8319</v>
      </c>
      <c r="S3717" s="10">
        <f t="shared" si="292"/>
        <v>42036.995590277773</v>
      </c>
      <c r="T3717" s="11">
        <f t="shared" si="293"/>
        <v>42094.536111111112</v>
      </c>
      <c r="U3717">
        <f t="shared" si="294"/>
        <v>58</v>
      </c>
      <c r="W3717" s="20">
        <v>27</v>
      </c>
      <c r="X3717" s="18">
        <v>3590</v>
      </c>
      <c r="Y3717" s="5">
        <v>1.0257142857142858</v>
      </c>
    </row>
    <row r="3718" spans="1:25" ht="42.75" x14ac:dyDescent="0.4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20">
        <v>24</v>
      </c>
      <c r="M3718" t="b">
        <v>1</v>
      </c>
      <c r="N3718" t="s">
        <v>8271</v>
      </c>
      <c r="O3718" s="5">
        <f t="shared" si="290"/>
        <v>1.5575000000000001</v>
      </c>
      <c r="P3718" s="18">
        <f t="shared" si="291"/>
        <v>51.916666666666664</v>
      </c>
      <c r="Q3718" t="s">
        <v>8318</v>
      </c>
      <c r="R3718" t="s">
        <v>8319</v>
      </c>
      <c r="S3718" s="10">
        <f t="shared" si="292"/>
        <v>42360.887835648144</v>
      </c>
      <c r="T3718" s="11">
        <f t="shared" si="293"/>
        <v>42390.887835648144</v>
      </c>
      <c r="U3718">
        <f t="shared" si="294"/>
        <v>30</v>
      </c>
      <c r="W3718" s="20">
        <v>24</v>
      </c>
      <c r="X3718" s="18">
        <v>1246</v>
      </c>
      <c r="Y3718" s="5">
        <v>1.5575000000000001</v>
      </c>
    </row>
    <row r="3719" spans="1:25" ht="42.75" x14ac:dyDescent="0.4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20">
        <v>13</v>
      </c>
      <c r="M3719" t="b">
        <v>1</v>
      </c>
      <c r="N3719" t="s">
        <v>8271</v>
      </c>
      <c r="O3719" s="5">
        <f t="shared" si="290"/>
        <v>1.0075000000000001</v>
      </c>
      <c r="P3719" s="18">
        <f t="shared" si="291"/>
        <v>310</v>
      </c>
      <c r="Q3719" t="s">
        <v>8318</v>
      </c>
      <c r="R3719" t="s">
        <v>8319</v>
      </c>
      <c r="S3719" s="10">
        <f t="shared" si="292"/>
        <v>42102.866307870368</v>
      </c>
      <c r="T3719" s="11">
        <f t="shared" si="293"/>
        <v>42133.866307870368</v>
      </c>
      <c r="U3719">
        <f t="shared" si="294"/>
        <v>31</v>
      </c>
      <c r="W3719" s="20">
        <v>13</v>
      </c>
      <c r="X3719" s="18">
        <v>4030</v>
      </c>
      <c r="Y3719" s="5">
        <v>1.0075000000000001</v>
      </c>
    </row>
    <row r="3720" spans="1:25" ht="42.75" x14ac:dyDescent="0.4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20">
        <v>46</v>
      </c>
      <c r="M3720" t="b">
        <v>1</v>
      </c>
      <c r="N3720" t="s">
        <v>8271</v>
      </c>
      <c r="O3720" s="5">
        <f t="shared" si="290"/>
        <v>2.3940000000000001</v>
      </c>
      <c r="P3720" s="18">
        <f t="shared" si="291"/>
        <v>26.021739130434781</v>
      </c>
      <c r="Q3720" t="s">
        <v>8318</v>
      </c>
      <c r="R3720" t="s">
        <v>8319</v>
      </c>
      <c r="S3720" s="10">
        <f t="shared" si="292"/>
        <v>42032.716145833328</v>
      </c>
      <c r="T3720" s="11">
        <f t="shared" si="293"/>
        <v>42062.716145833328</v>
      </c>
      <c r="U3720">
        <f t="shared" si="294"/>
        <v>30</v>
      </c>
      <c r="W3720" s="20">
        <v>46</v>
      </c>
      <c r="X3720" s="18">
        <v>1197</v>
      </c>
      <c r="Y3720" s="5">
        <v>2.3940000000000001</v>
      </c>
    </row>
    <row r="3721" spans="1:25" ht="28.5" x14ac:dyDescent="0.4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20">
        <v>4</v>
      </c>
      <c r="M3721" t="b">
        <v>1</v>
      </c>
      <c r="N3721" t="s">
        <v>8271</v>
      </c>
      <c r="O3721" s="5">
        <f t="shared" si="290"/>
        <v>2.1</v>
      </c>
      <c r="P3721" s="18">
        <f t="shared" si="291"/>
        <v>105</v>
      </c>
      <c r="Q3721" t="s">
        <v>8318</v>
      </c>
      <c r="R3721" t="s">
        <v>8319</v>
      </c>
      <c r="S3721" s="10">
        <f t="shared" si="292"/>
        <v>42147.729930555557</v>
      </c>
      <c r="T3721" s="11">
        <f t="shared" si="293"/>
        <v>42177.729930555557</v>
      </c>
      <c r="U3721">
        <f t="shared" si="294"/>
        <v>30</v>
      </c>
      <c r="W3721" s="20">
        <v>4</v>
      </c>
      <c r="X3721" s="18">
        <v>420</v>
      </c>
      <c r="Y3721" s="5">
        <v>2.1</v>
      </c>
    </row>
    <row r="3722" spans="1:25" ht="28.5" x14ac:dyDescent="0.4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20">
        <v>40</v>
      </c>
      <c r="M3722" t="b">
        <v>1</v>
      </c>
      <c r="N3722" t="s">
        <v>8271</v>
      </c>
      <c r="O3722" s="5">
        <f t="shared" si="290"/>
        <v>1.0451515151515152</v>
      </c>
      <c r="P3722" s="18">
        <f t="shared" si="291"/>
        <v>86.224999999999994</v>
      </c>
      <c r="Q3722" t="s">
        <v>8318</v>
      </c>
      <c r="R3722" t="s">
        <v>8319</v>
      </c>
      <c r="S3722" s="10">
        <f t="shared" si="292"/>
        <v>42165.993125000001</v>
      </c>
      <c r="T3722" s="11">
        <f t="shared" si="293"/>
        <v>42187.993125000001</v>
      </c>
      <c r="U3722">
        <f t="shared" si="294"/>
        <v>22</v>
      </c>
      <c r="W3722" s="20">
        <v>40</v>
      </c>
      <c r="X3722" s="18">
        <v>3449</v>
      </c>
      <c r="Y3722" s="5">
        <v>1.0451515151515152</v>
      </c>
    </row>
    <row r="3723" spans="1:25" ht="42.75" x14ac:dyDescent="0.4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20">
        <v>44</v>
      </c>
      <c r="M3723" t="b">
        <v>1</v>
      </c>
      <c r="N3723" t="s">
        <v>8271</v>
      </c>
      <c r="O3723" s="5">
        <f t="shared" si="290"/>
        <v>1.008</v>
      </c>
      <c r="P3723" s="18">
        <f t="shared" si="291"/>
        <v>114.54545454545455</v>
      </c>
      <c r="Q3723" t="s">
        <v>8318</v>
      </c>
      <c r="R3723" t="s">
        <v>8319</v>
      </c>
      <c r="S3723" s="10">
        <f t="shared" si="292"/>
        <v>41927.936157407406</v>
      </c>
      <c r="T3723" s="11">
        <f t="shared" si="293"/>
        <v>41948.977824074071</v>
      </c>
      <c r="U3723">
        <f t="shared" si="294"/>
        <v>21</v>
      </c>
      <c r="W3723" s="20">
        <v>44</v>
      </c>
      <c r="X3723" s="18">
        <v>5040</v>
      </c>
      <c r="Y3723" s="5">
        <v>1.008</v>
      </c>
    </row>
    <row r="3724" spans="1:25" ht="57" x14ac:dyDescent="0.4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20">
        <v>35</v>
      </c>
      <c r="M3724" t="b">
        <v>1</v>
      </c>
      <c r="N3724" t="s">
        <v>8271</v>
      </c>
      <c r="O3724" s="5">
        <f t="shared" si="290"/>
        <v>1.1120000000000001</v>
      </c>
      <c r="P3724" s="18">
        <f t="shared" si="291"/>
        <v>47.657142857142858</v>
      </c>
      <c r="Q3724" t="s">
        <v>8318</v>
      </c>
      <c r="R3724" t="s">
        <v>8319</v>
      </c>
      <c r="S3724" s="10">
        <f t="shared" si="292"/>
        <v>42381.671840277777</v>
      </c>
      <c r="T3724" s="11">
        <f t="shared" si="293"/>
        <v>42411.957638888889</v>
      </c>
      <c r="U3724">
        <f t="shared" si="294"/>
        <v>30</v>
      </c>
      <c r="W3724" s="20">
        <v>35</v>
      </c>
      <c r="X3724" s="18">
        <v>1668</v>
      </c>
      <c r="Y3724" s="5">
        <v>1.1120000000000001</v>
      </c>
    </row>
    <row r="3725" spans="1:25" ht="28.5" x14ac:dyDescent="0.4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20">
        <v>63</v>
      </c>
      <c r="M3725" t="b">
        <v>1</v>
      </c>
      <c r="N3725" t="s">
        <v>8271</v>
      </c>
      <c r="O3725" s="5">
        <f t="shared" si="290"/>
        <v>1.0204444444444445</v>
      </c>
      <c r="P3725" s="18">
        <f t="shared" si="291"/>
        <v>72.888888888888886</v>
      </c>
      <c r="Q3725" t="s">
        <v>8318</v>
      </c>
      <c r="R3725" t="s">
        <v>8319</v>
      </c>
      <c r="S3725" s="10">
        <f t="shared" si="292"/>
        <v>41943.753032407411</v>
      </c>
      <c r="T3725" s="11">
        <f t="shared" si="293"/>
        <v>41973.794699074075</v>
      </c>
      <c r="U3725">
        <f t="shared" si="294"/>
        <v>30</v>
      </c>
      <c r="W3725" s="20">
        <v>63</v>
      </c>
      <c r="X3725" s="18">
        <v>4592</v>
      </c>
      <c r="Y3725" s="5">
        <v>1.0204444444444445</v>
      </c>
    </row>
    <row r="3726" spans="1:25" ht="42.75" x14ac:dyDescent="0.4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20">
        <v>89</v>
      </c>
      <c r="M3726" t="b">
        <v>1</v>
      </c>
      <c r="N3726" t="s">
        <v>8271</v>
      </c>
      <c r="O3726" s="5">
        <f t="shared" si="290"/>
        <v>1.0254767441860466</v>
      </c>
      <c r="P3726" s="18">
        <f t="shared" si="291"/>
        <v>49.545505617977533</v>
      </c>
      <c r="Q3726" t="s">
        <v>8318</v>
      </c>
      <c r="R3726" t="s">
        <v>8319</v>
      </c>
      <c r="S3726" s="10">
        <f t="shared" si="292"/>
        <v>42465.491435185191</v>
      </c>
      <c r="T3726" s="11">
        <f t="shared" si="293"/>
        <v>42494.958333333328</v>
      </c>
      <c r="U3726">
        <f t="shared" si="294"/>
        <v>29</v>
      </c>
      <c r="W3726" s="20">
        <v>89</v>
      </c>
      <c r="X3726" s="18">
        <v>4409.55</v>
      </c>
      <c r="Y3726" s="5">
        <v>1.0254767441860466</v>
      </c>
    </row>
    <row r="3727" spans="1:25" ht="42.75" x14ac:dyDescent="0.4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20">
        <v>15</v>
      </c>
      <c r="M3727" t="b">
        <v>1</v>
      </c>
      <c r="N3727" t="s">
        <v>8271</v>
      </c>
      <c r="O3727" s="5">
        <f t="shared" si="290"/>
        <v>1.27</v>
      </c>
      <c r="P3727" s="18">
        <f t="shared" si="291"/>
        <v>25.4</v>
      </c>
      <c r="Q3727" t="s">
        <v>8318</v>
      </c>
      <c r="R3727" t="s">
        <v>8319</v>
      </c>
      <c r="S3727" s="10">
        <f t="shared" si="292"/>
        <v>42401.945219907408</v>
      </c>
      <c r="T3727" s="11">
        <f t="shared" si="293"/>
        <v>42418.895833333328</v>
      </c>
      <c r="U3727">
        <f t="shared" si="294"/>
        <v>17</v>
      </c>
      <c r="W3727" s="20">
        <v>15</v>
      </c>
      <c r="X3727" s="18">
        <v>381</v>
      </c>
      <c r="Y3727" s="5">
        <v>1.27</v>
      </c>
    </row>
    <row r="3728" spans="1:25" ht="42.75" x14ac:dyDescent="0.4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20">
        <v>46</v>
      </c>
      <c r="M3728" t="b">
        <v>1</v>
      </c>
      <c r="N3728" t="s">
        <v>8271</v>
      </c>
      <c r="O3728" s="5">
        <f t="shared" si="290"/>
        <v>3.3870588235294119</v>
      </c>
      <c r="P3728" s="18">
        <f t="shared" si="291"/>
        <v>62.586956521739133</v>
      </c>
      <c r="Q3728" t="s">
        <v>8318</v>
      </c>
      <c r="R3728" t="s">
        <v>8319</v>
      </c>
      <c r="S3728" s="10">
        <f t="shared" si="292"/>
        <v>42462.140868055561</v>
      </c>
      <c r="T3728" s="11">
        <f t="shared" si="293"/>
        <v>42489.875</v>
      </c>
      <c r="U3728">
        <f t="shared" si="294"/>
        <v>27</v>
      </c>
      <c r="W3728" s="20">
        <v>46</v>
      </c>
      <c r="X3728" s="18">
        <v>2879</v>
      </c>
      <c r="Y3728" s="5">
        <v>3.3870588235294119</v>
      </c>
    </row>
    <row r="3729" spans="1:25" ht="42.75" x14ac:dyDescent="0.4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20">
        <v>33</v>
      </c>
      <c r="M3729" t="b">
        <v>1</v>
      </c>
      <c r="N3729" t="s">
        <v>8271</v>
      </c>
      <c r="O3729" s="5">
        <f t="shared" si="290"/>
        <v>1.0075000000000001</v>
      </c>
      <c r="P3729" s="18">
        <f t="shared" si="291"/>
        <v>61.060606060606062</v>
      </c>
      <c r="Q3729" t="s">
        <v>8318</v>
      </c>
      <c r="R3729" t="s">
        <v>8319</v>
      </c>
      <c r="S3729" s="10">
        <f t="shared" si="292"/>
        <v>42632.348310185189</v>
      </c>
      <c r="T3729" s="11">
        <f t="shared" si="293"/>
        <v>42663.204861111109</v>
      </c>
      <c r="U3729">
        <f t="shared" si="294"/>
        <v>31</v>
      </c>
      <c r="W3729" s="20">
        <v>33</v>
      </c>
      <c r="X3729" s="18">
        <v>2015</v>
      </c>
      <c r="Y3729" s="5">
        <v>1.0075000000000001</v>
      </c>
    </row>
    <row r="3730" spans="1:25" ht="42.75" x14ac:dyDescent="0.4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20">
        <v>31</v>
      </c>
      <c r="M3730" t="b">
        <v>0</v>
      </c>
      <c r="N3730" t="s">
        <v>8271</v>
      </c>
      <c r="O3730" s="5">
        <f t="shared" si="290"/>
        <v>9.3100000000000002E-2</v>
      </c>
      <c r="P3730" s="18">
        <f t="shared" si="291"/>
        <v>60.064516129032256</v>
      </c>
      <c r="Q3730" t="s">
        <v>8318</v>
      </c>
      <c r="R3730" t="s">
        <v>8319</v>
      </c>
      <c r="S3730" s="10">
        <f t="shared" si="292"/>
        <v>42205.171018518522</v>
      </c>
      <c r="T3730" s="11">
        <f t="shared" si="293"/>
        <v>42235.171018518522</v>
      </c>
      <c r="U3730">
        <f t="shared" si="294"/>
        <v>30</v>
      </c>
      <c r="W3730" s="20">
        <v>31</v>
      </c>
      <c r="X3730" s="18">
        <v>1862</v>
      </c>
      <c r="Y3730" s="5">
        <v>9.3100000000000002E-2</v>
      </c>
    </row>
    <row r="3731" spans="1:25" ht="42.75" x14ac:dyDescent="0.4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20">
        <v>5</v>
      </c>
      <c r="M3731" t="b">
        <v>0</v>
      </c>
      <c r="N3731" t="s">
        <v>8271</v>
      </c>
      <c r="O3731" s="5">
        <f t="shared" si="290"/>
        <v>7.2400000000000006E-2</v>
      </c>
      <c r="P3731" s="18">
        <f t="shared" si="291"/>
        <v>72.400000000000006</v>
      </c>
      <c r="Q3731" t="s">
        <v>8318</v>
      </c>
      <c r="R3731" t="s">
        <v>8319</v>
      </c>
      <c r="S3731" s="10">
        <f t="shared" si="292"/>
        <v>42041.205000000002</v>
      </c>
      <c r="T3731" s="11">
        <f t="shared" si="293"/>
        <v>42086.16333333333</v>
      </c>
      <c r="U3731">
        <f t="shared" si="294"/>
        <v>45</v>
      </c>
      <c r="W3731" s="20">
        <v>5</v>
      </c>
      <c r="X3731" s="18">
        <v>362</v>
      </c>
      <c r="Y3731" s="5">
        <v>7.2400000000000006E-2</v>
      </c>
    </row>
    <row r="3732" spans="1:25" ht="42.75" x14ac:dyDescent="0.4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20">
        <v>1</v>
      </c>
      <c r="M3732" t="b">
        <v>0</v>
      </c>
      <c r="N3732" t="s">
        <v>8271</v>
      </c>
      <c r="O3732" s="5">
        <f t="shared" si="290"/>
        <v>0.1</v>
      </c>
      <c r="P3732" s="18">
        <f t="shared" si="291"/>
        <v>100</v>
      </c>
      <c r="Q3732" t="s">
        <v>8318</v>
      </c>
      <c r="R3732" t="s">
        <v>8319</v>
      </c>
      <c r="S3732" s="10">
        <f t="shared" si="292"/>
        <v>42203.677766203706</v>
      </c>
      <c r="T3732" s="11">
        <f t="shared" si="293"/>
        <v>42233.677766203706</v>
      </c>
      <c r="U3732">
        <f t="shared" si="294"/>
        <v>30</v>
      </c>
      <c r="W3732" s="20">
        <v>1</v>
      </c>
      <c r="X3732" s="18">
        <v>100</v>
      </c>
      <c r="Y3732" s="5">
        <v>0.1</v>
      </c>
    </row>
    <row r="3733" spans="1:25" ht="42.75" x14ac:dyDescent="0.4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20">
        <v>12</v>
      </c>
      <c r="M3733" t="b">
        <v>0</v>
      </c>
      <c r="N3733" t="s">
        <v>8271</v>
      </c>
      <c r="O3733" s="5">
        <f t="shared" si="290"/>
        <v>0.11272727272727273</v>
      </c>
      <c r="P3733" s="18">
        <f t="shared" si="291"/>
        <v>51.666666666666664</v>
      </c>
      <c r="Q3733" t="s">
        <v>8318</v>
      </c>
      <c r="R3733" t="s">
        <v>8319</v>
      </c>
      <c r="S3733" s="10">
        <f t="shared" si="292"/>
        <v>41983.752847222218</v>
      </c>
      <c r="T3733" s="11">
        <f t="shared" si="293"/>
        <v>42014.140972222223</v>
      </c>
      <c r="U3733">
        <f t="shared" si="294"/>
        <v>31</v>
      </c>
      <c r="W3733" s="20">
        <v>12</v>
      </c>
      <c r="X3733" s="18">
        <v>620</v>
      </c>
      <c r="Y3733" s="5">
        <v>0.11272727272727273</v>
      </c>
    </row>
    <row r="3734" spans="1:25" ht="42.75" x14ac:dyDescent="0.4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20">
        <v>4</v>
      </c>
      <c r="M3734" t="b">
        <v>0</v>
      </c>
      <c r="N3734" t="s">
        <v>8271</v>
      </c>
      <c r="O3734" s="5">
        <f t="shared" si="290"/>
        <v>0.15411764705882353</v>
      </c>
      <c r="P3734" s="18">
        <f t="shared" si="291"/>
        <v>32.75</v>
      </c>
      <c r="Q3734" t="s">
        <v>8318</v>
      </c>
      <c r="R3734" t="s">
        <v>8319</v>
      </c>
      <c r="S3734" s="10">
        <f t="shared" si="292"/>
        <v>41968.677465277782</v>
      </c>
      <c r="T3734" s="11">
        <f t="shared" si="293"/>
        <v>42028.5</v>
      </c>
      <c r="U3734">
        <f t="shared" si="294"/>
        <v>60</v>
      </c>
      <c r="W3734" s="20">
        <v>4</v>
      </c>
      <c r="X3734" s="18">
        <v>131</v>
      </c>
      <c r="Y3734" s="5">
        <v>0.15411764705882353</v>
      </c>
    </row>
    <row r="3735" spans="1:25" ht="42.75" hidden="1" x14ac:dyDescent="0.4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20">
        <v>0</v>
      </c>
      <c r="M3735" t="b">
        <v>0</v>
      </c>
      <c r="N3735" t="s">
        <v>8271</v>
      </c>
      <c r="O3735" s="5">
        <f t="shared" si="290"/>
        <v>0</v>
      </c>
      <c r="P3735" s="18" t="e">
        <f t="shared" si="291"/>
        <v>#DIV/0!</v>
      </c>
      <c r="Q3735" t="s">
        <v>8318</v>
      </c>
      <c r="R3735" t="s">
        <v>8319</v>
      </c>
      <c r="S3735" s="10">
        <f t="shared" si="292"/>
        <v>42103.024398148147</v>
      </c>
      <c r="T3735" s="11">
        <f t="shared" si="293"/>
        <v>42112.9375</v>
      </c>
      <c r="U3735">
        <f t="shared" si="294"/>
        <v>9</v>
      </c>
      <c r="W3735" s="20">
        <v>0</v>
      </c>
      <c r="X3735" s="18">
        <v>0</v>
      </c>
      <c r="Y3735" s="5">
        <v>0</v>
      </c>
    </row>
    <row r="3736" spans="1:25" ht="42.75" x14ac:dyDescent="0.4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20">
        <v>7</v>
      </c>
      <c r="M3736" t="b">
        <v>0</v>
      </c>
      <c r="N3736" t="s">
        <v>8271</v>
      </c>
      <c r="O3736" s="5">
        <f t="shared" si="290"/>
        <v>0.28466666666666668</v>
      </c>
      <c r="P3736" s="18">
        <f t="shared" si="291"/>
        <v>61</v>
      </c>
      <c r="Q3736" t="s">
        <v>8318</v>
      </c>
      <c r="R3736" t="s">
        <v>8319</v>
      </c>
      <c r="S3736" s="10">
        <f t="shared" si="292"/>
        <v>42089.901574074072</v>
      </c>
      <c r="T3736" s="11">
        <f t="shared" si="293"/>
        <v>42149.901574074072</v>
      </c>
      <c r="U3736">
        <f t="shared" si="294"/>
        <v>60</v>
      </c>
      <c r="W3736" s="20">
        <v>7</v>
      </c>
      <c r="X3736" s="18">
        <v>427</v>
      </c>
      <c r="Y3736" s="5">
        <v>0.28466666666666668</v>
      </c>
    </row>
    <row r="3737" spans="1:25" ht="28.5" x14ac:dyDescent="0.4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20">
        <v>2</v>
      </c>
      <c r="M3737" t="b">
        <v>0</v>
      </c>
      <c r="N3737" t="s">
        <v>8271</v>
      </c>
      <c r="O3737" s="5">
        <f t="shared" si="290"/>
        <v>0.13333333333333333</v>
      </c>
      <c r="P3737" s="18">
        <f t="shared" si="291"/>
        <v>10</v>
      </c>
      <c r="Q3737" t="s">
        <v>8318</v>
      </c>
      <c r="R3737" t="s">
        <v>8319</v>
      </c>
      <c r="S3737" s="10">
        <f t="shared" si="292"/>
        <v>42122.693159722221</v>
      </c>
      <c r="T3737" s="11">
        <f t="shared" si="293"/>
        <v>42152.693159722221</v>
      </c>
      <c r="U3737">
        <f t="shared" si="294"/>
        <v>30</v>
      </c>
      <c r="W3737" s="20">
        <v>2</v>
      </c>
      <c r="X3737" s="18">
        <v>20</v>
      </c>
      <c r="Y3737" s="5">
        <v>0.13333333333333333</v>
      </c>
    </row>
    <row r="3738" spans="1:25" ht="42.75" hidden="1" x14ac:dyDescent="0.4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20">
        <v>1</v>
      </c>
      <c r="M3738" t="b">
        <v>0</v>
      </c>
      <c r="N3738" t="s">
        <v>8271</v>
      </c>
      <c r="O3738" s="5">
        <f t="shared" si="290"/>
        <v>6.6666666666666671E-3</v>
      </c>
      <c r="P3738" s="18">
        <f t="shared" si="291"/>
        <v>10</v>
      </c>
      <c r="Q3738" t="s">
        <v>8318</v>
      </c>
      <c r="R3738" t="s">
        <v>8319</v>
      </c>
      <c r="S3738" s="10">
        <f t="shared" si="292"/>
        <v>42048.711724537032</v>
      </c>
      <c r="T3738" s="11">
        <f t="shared" si="293"/>
        <v>42086.75</v>
      </c>
      <c r="U3738">
        <f t="shared" si="294"/>
        <v>38</v>
      </c>
      <c r="W3738" s="20">
        <v>1</v>
      </c>
      <c r="X3738" s="18">
        <v>10</v>
      </c>
      <c r="Y3738" s="5">
        <v>6.6666666666666671E-3</v>
      </c>
    </row>
    <row r="3739" spans="1:25" ht="28.5" x14ac:dyDescent="0.4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20">
        <v>4</v>
      </c>
      <c r="M3739" t="b">
        <v>0</v>
      </c>
      <c r="N3739" t="s">
        <v>8271</v>
      </c>
      <c r="O3739" s="5">
        <f t="shared" si="290"/>
        <v>0.21428571428571427</v>
      </c>
      <c r="P3739" s="18">
        <f t="shared" si="291"/>
        <v>37.5</v>
      </c>
      <c r="Q3739" t="s">
        <v>8318</v>
      </c>
      <c r="R3739" t="s">
        <v>8319</v>
      </c>
      <c r="S3739" s="10">
        <f t="shared" si="292"/>
        <v>42297.691006944442</v>
      </c>
      <c r="T3739" s="11">
        <f t="shared" si="293"/>
        <v>42320.290972222225</v>
      </c>
      <c r="U3739">
        <f t="shared" si="294"/>
        <v>23</v>
      </c>
      <c r="W3739" s="20">
        <v>4</v>
      </c>
      <c r="X3739" s="18">
        <v>150</v>
      </c>
      <c r="Y3739" s="5">
        <v>0.21428571428571427</v>
      </c>
    </row>
    <row r="3740" spans="1:25" ht="28.5" x14ac:dyDescent="0.4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20">
        <v>6</v>
      </c>
      <c r="M3740" t="b">
        <v>0</v>
      </c>
      <c r="N3740" t="s">
        <v>8271</v>
      </c>
      <c r="O3740" s="5">
        <f t="shared" si="290"/>
        <v>0.18</v>
      </c>
      <c r="P3740" s="18">
        <f t="shared" si="291"/>
        <v>45</v>
      </c>
      <c r="Q3740" t="s">
        <v>8318</v>
      </c>
      <c r="R3740" t="s">
        <v>8319</v>
      </c>
      <c r="S3740" s="10">
        <f t="shared" si="292"/>
        <v>41813.938715277778</v>
      </c>
      <c r="T3740" s="11">
        <f t="shared" si="293"/>
        <v>41835.916666666664</v>
      </c>
      <c r="U3740">
        <f t="shared" si="294"/>
        <v>22</v>
      </c>
      <c r="W3740" s="20">
        <v>6</v>
      </c>
      <c r="X3740" s="18">
        <v>270</v>
      </c>
      <c r="Y3740" s="5">
        <v>0.18</v>
      </c>
    </row>
    <row r="3741" spans="1:25" ht="42.75" x14ac:dyDescent="0.4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20">
        <v>8</v>
      </c>
      <c r="M3741" t="b">
        <v>0</v>
      </c>
      <c r="N3741" t="s">
        <v>8271</v>
      </c>
      <c r="O3741" s="5">
        <f t="shared" si="290"/>
        <v>0.20125000000000001</v>
      </c>
      <c r="P3741" s="18">
        <f t="shared" si="291"/>
        <v>100.625</v>
      </c>
      <c r="Q3741" t="s">
        <v>8318</v>
      </c>
      <c r="R3741" t="s">
        <v>8319</v>
      </c>
      <c r="S3741" s="10">
        <f t="shared" si="292"/>
        <v>42548.449861111112</v>
      </c>
      <c r="T3741" s="11">
        <f t="shared" si="293"/>
        <v>42568.449861111112</v>
      </c>
      <c r="U3741">
        <f t="shared" si="294"/>
        <v>20</v>
      </c>
      <c r="W3741" s="20">
        <v>8</v>
      </c>
      <c r="X3741" s="18">
        <v>805</v>
      </c>
      <c r="Y3741" s="5">
        <v>0.20125000000000001</v>
      </c>
    </row>
    <row r="3742" spans="1:25" ht="42.75" x14ac:dyDescent="0.4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20">
        <v>14</v>
      </c>
      <c r="M3742" t="b">
        <v>0</v>
      </c>
      <c r="N3742" t="s">
        <v>8271</v>
      </c>
      <c r="O3742" s="5">
        <f t="shared" si="290"/>
        <v>0.17899999999999999</v>
      </c>
      <c r="P3742" s="18">
        <f t="shared" si="291"/>
        <v>25.571428571428573</v>
      </c>
      <c r="Q3742" t="s">
        <v>8318</v>
      </c>
      <c r="R3742" t="s">
        <v>8319</v>
      </c>
      <c r="S3742" s="10">
        <f t="shared" si="292"/>
        <v>41833.089756944442</v>
      </c>
      <c r="T3742" s="11">
        <f t="shared" si="293"/>
        <v>41863.079143518517</v>
      </c>
      <c r="U3742">
        <f t="shared" si="294"/>
        <v>30</v>
      </c>
      <c r="W3742" s="20">
        <v>14</v>
      </c>
      <c r="X3742" s="18">
        <v>358</v>
      </c>
      <c r="Y3742" s="5">
        <v>0.17899999999999999</v>
      </c>
    </row>
    <row r="3743" spans="1:25" ht="42.75" hidden="1" x14ac:dyDescent="0.4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20">
        <v>0</v>
      </c>
      <c r="M3743" t="b">
        <v>0</v>
      </c>
      <c r="N3743" t="s">
        <v>8271</v>
      </c>
      <c r="O3743" s="5">
        <f t="shared" si="290"/>
        <v>0</v>
      </c>
      <c r="P3743" s="18" t="e">
        <f t="shared" si="291"/>
        <v>#DIV/0!</v>
      </c>
      <c r="Q3743" t="s">
        <v>8318</v>
      </c>
      <c r="R3743" t="s">
        <v>8319</v>
      </c>
      <c r="S3743" s="10">
        <f t="shared" si="292"/>
        <v>42325.920717592591</v>
      </c>
      <c r="T3743" s="11">
        <f t="shared" si="293"/>
        <v>42355.920717592591</v>
      </c>
      <c r="U3743">
        <f t="shared" si="294"/>
        <v>30</v>
      </c>
      <c r="W3743" s="20">
        <v>0</v>
      </c>
      <c r="X3743" s="18">
        <v>0</v>
      </c>
      <c r="Y3743" s="5">
        <v>0</v>
      </c>
    </row>
    <row r="3744" spans="1:25" ht="42.75" x14ac:dyDescent="0.4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20">
        <v>4</v>
      </c>
      <c r="M3744" t="b">
        <v>0</v>
      </c>
      <c r="N3744" t="s">
        <v>8271</v>
      </c>
      <c r="O3744" s="5">
        <f t="shared" si="290"/>
        <v>0.02</v>
      </c>
      <c r="P3744" s="18">
        <f t="shared" si="291"/>
        <v>25</v>
      </c>
      <c r="Q3744" t="s">
        <v>8318</v>
      </c>
      <c r="R3744" t="s">
        <v>8319</v>
      </c>
      <c r="S3744" s="10">
        <f t="shared" si="292"/>
        <v>41858.214629629627</v>
      </c>
      <c r="T3744" s="11">
        <f t="shared" si="293"/>
        <v>41888.214629629627</v>
      </c>
      <c r="U3744">
        <f t="shared" si="294"/>
        <v>30</v>
      </c>
      <c r="W3744" s="20">
        <v>4</v>
      </c>
      <c r="X3744" s="18">
        <v>100</v>
      </c>
      <c r="Y3744" s="5">
        <v>0.02</v>
      </c>
    </row>
    <row r="3745" spans="1:25" ht="28.5" hidden="1" x14ac:dyDescent="0.4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20">
        <v>0</v>
      </c>
      <c r="M3745" t="b">
        <v>0</v>
      </c>
      <c r="N3745" t="s">
        <v>8271</v>
      </c>
      <c r="O3745" s="5">
        <f t="shared" si="290"/>
        <v>0</v>
      </c>
      <c r="P3745" s="18" t="e">
        <f t="shared" si="291"/>
        <v>#DIV/0!</v>
      </c>
      <c r="Q3745" t="s">
        <v>8318</v>
      </c>
      <c r="R3745" t="s">
        <v>8319</v>
      </c>
      <c r="S3745" s="10">
        <f t="shared" si="292"/>
        <v>41793.710231481484</v>
      </c>
      <c r="T3745" s="11">
        <f t="shared" si="293"/>
        <v>41823.710231481484</v>
      </c>
      <c r="U3745">
        <f t="shared" si="294"/>
        <v>30</v>
      </c>
      <c r="W3745" s="20">
        <v>0</v>
      </c>
      <c r="X3745" s="18">
        <v>0</v>
      </c>
      <c r="Y3745" s="5">
        <v>0</v>
      </c>
    </row>
    <row r="3746" spans="1:25" ht="42.75" hidden="1" x14ac:dyDescent="0.4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20">
        <v>0</v>
      </c>
      <c r="M3746" t="b">
        <v>0</v>
      </c>
      <c r="N3746" t="s">
        <v>8271</v>
      </c>
      <c r="O3746" s="5">
        <f t="shared" si="290"/>
        <v>0</v>
      </c>
      <c r="P3746" s="18" t="e">
        <f t="shared" si="291"/>
        <v>#DIV/0!</v>
      </c>
      <c r="Q3746" t="s">
        <v>8318</v>
      </c>
      <c r="R3746" t="s">
        <v>8319</v>
      </c>
      <c r="S3746" s="10">
        <f t="shared" si="292"/>
        <v>41793.814259259263</v>
      </c>
      <c r="T3746" s="11">
        <f t="shared" si="293"/>
        <v>41825.165972222225</v>
      </c>
      <c r="U3746">
        <f t="shared" si="294"/>
        <v>32</v>
      </c>
      <c r="W3746" s="20">
        <v>0</v>
      </c>
      <c r="X3746" s="18">
        <v>0</v>
      </c>
      <c r="Y3746" s="5">
        <v>0</v>
      </c>
    </row>
    <row r="3747" spans="1:25" ht="42.75" x14ac:dyDescent="0.4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20">
        <v>1</v>
      </c>
      <c r="M3747" t="b">
        <v>0</v>
      </c>
      <c r="N3747" t="s">
        <v>8271</v>
      </c>
      <c r="O3747" s="5">
        <f t="shared" si="290"/>
        <v>0.1</v>
      </c>
      <c r="P3747" s="18">
        <f t="shared" si="291"/>
        <v>10</v>
      </c>
      <c r="Q3747" t="s">
        <v>8318</v>
      </c>
      <c r="R3747" t="s">
        <v>8319</v>
      </c>
      <c r="S3747" s="10">
        <f t="shared" si="292"/>
        <v>41831.697939814818</v>
      </c>
      <c r="T3747" s="11">
        <f t="shared" si="293"/>
        <v>41861.697939814818</v>
      </c>
      <c r="U3747">
        <f t="shared" si="294"/>
        <v>30</v>
      </c>
      <c r="W3747" s="20">
        <v>1</v>
      </c>
      <c r="X3747" s="18">
        <v>10</v>
      </c>
      <c r="Y3747" s="5">
        <v>0.1</v>
      </c>
    </row>
    <row r="3748" spans="1:25" x14ac:dyDescent="0.4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20">
        <v>1</v>
      </c>
      <c r="M3748" t="b">
        <v>0</v>
      </c>
      <c r="N3748" t="s">
        <v>8271</v>
      </c>
      <c r="O3748" s="5">
        <f t="shared" si="290"/>
        <v>2.3764705882352941E-2</v>
      </c>
      <c r="P3748" s="18">
        <f t="shared" si="291"/>
        <v>202</v>
      </c>
      <c r="Q3748" t="s">
        <v>8318</v>
      </c>
      <c r="R3748" t="s">
        <v>8319</v>
      </c>
      <c r="S3748" s="10">
        <f t="shared" si="292"/>
        <v>42621.389340277776</v>
      </c>
      <c r="T3748" s="11">
        <f t="shared" si="293"/>
        <v>42651.389340277776</v>
      </c>
      <c r="U3748">
        <f t="shared" si="294"/>
        <v>30</v>
      </c>
      <c r="W3748" s="20">
        <v>1</v>
      </c>
      <c r="X3748" s="18">
        <v>202</v>
      </c>
      <c r="Y3748" s="5">
        <v>2.3764705882352941E-2</v>
      </c>
    </row>
    <row r="3749" spans="1:25" ht="28.5" x14ac:dyDescent="0.4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20">
        <v>1</v>
      </c>
      <c r="M3749" t="b">
        <v>0</v>
      </c>
      <c r="N3749" t="s">
        <v>8271</v>
      </c>
      <c r="O3749" s="5">
        <f t="shared" si="290"/>
        <v>0.01</v>
      </c>
      <c r="P3749" s="18">
        <f t="shared" si="291"/>
        <v>25</v>
      </c>
      <c r="Q3749" t="s">
        <v>8318</v>
      </c>
      <c r="R3749" t="s">
        <v>8319</v>
      </c>
      <c r="S3749" s="10">
        <f t="shared" si="292"/>
        <v>42164.299722222218</v>
      </c>
      <c r="T3749" s="11">
        <f t="shared" si="293"/>
        <v>42190.957638888889</v>
      </c>
      <c r="U3749">
        <f t="shared" si="294"/>
        <v>26</v>
      </c>
      <c r="W3749" s="20">
        <v>1</v>
      </c>
      <c r="X3749" s="18">
        <v>25</v>
      </c>
      <c r="Y3749" s="5">
        <v>0.01</v>
      </c>
    </row>
    <row r="3750" spans="1:25" ht="42.75" x14ac:dyDescent="0.4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20">
        <v>52</v>
      </c>
      <c r="M3750" t="b">
        <v>1</v>
      </c>
      <c r="N3750" t="s">
        <v>8305</v>
      </c>
      <c r="O3750" s="5">
        <f t="shared" si="290"/>
        <v>1.0351999999999999</v>
      </c>
      <c r="P3750" s="18">
        <f t="shared" si="291"/>
        <v>99.538461538461533</v>
      </c>
      <c r="Q3750" t="s">
        <v>8318</v>
      </c>
      <c r="R3750" t="s">
        <v>8360</v>
      </c>
      <c r="S3750" s="10">
        <f t="shared" si="292"/>
        <v>42395.706435185188</v>
      </c>
      <c r="T3750" s="11">
        <f t="shared" si="293"/>
        <v>42416.249305555553</v>
      </c>
      <c r="U3750">
        <f t="shared" si="294"/>
        <v>21</v>
      </c>
      <c r="W3750" s="20">
        <v>52</v>
      </c>
      <c r="X3750" s="18">
        <v>5176</v>
      </c>
      <c r="Y3750" s="5">
        <v>1.0351999999999999</v>
      </c>
    </row>
    <row r="3751" spans="1:25" ht="42.75" x14ac:dyDescent="0.4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20">
        <v>7</v>
      </c>
      <c r="M3751" t="b">
        <v>1</v>
      </c>
      <c r="N3751" t="s">
        <v>8305</v>
      </c>
      <c r="O3751" s="5">
        <f t="shared" si="290"/>
        <v>1.05</v>
      </c>
      <c r="P3751" s="18">
        <f t="shared" si="291"/>
        <v>75</v>
      </c>
      <c r="Q3751" t="s">
        <v>8318</v>
      </c>
      <c r="R3751" t="s">
        <v>8360</v>
      </c>
      <c r="S3751" s="10">
        <f t="shared" si="292"/>
        <v>42458.127175925925</v>
      </c>
      <c r="T3751" s="11">
        <f t="shared" si="293"/>
        <v>42489.165972222225</v>
      </c>
      <c r="U3751">
        <f t="shared" si="294"/>
        <v>31</v>
      </c>
      <c r="W3751" s="20">
        <v>7</v>
      </c>
      <c r="X3751" s="18">
        <v>525</v>
      </c>
      <c r="Y3751" s="5">
        <v>1.05</v>
      </c>
    </row>
    <row r="3752" spans="1:25" ht="85.5" x14ac:dyDescent="0.4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20">
        <v>28</v>
      </c>
      <c r="M3752" t="b">
        <v>1</v>
      </c>
      <c r="N3752" t="s">
        <v>8305</v>
      </c>
      <c r="O3752" s="5">
        <f t="shared" si="290"/>
        <v>1.0044999999999999</v>
      </c>
      <c r="P3752" s="18">
        <f t="shared" si="291"/>
        <v>215.25</v>
      </c>
      <c r="Q3752" t="s">
        <v>8318</v>
      </c>
      <c r="R3752" t="s">
        <v>8360</v>
      </c>
      <c r="S3752" s="10">
        <f t="shared" si="292"/>
        <v>42016.981574074074</v>
      </c>
      <c r="T3752" s="11">
        <f t="shared" si="293"/>
        <v>42045.332638888889</v>
      </c>
      <c r="U3752">
        <f t="shared" si="294"/>
        <v>29</v>
      </c>
      <c r="W3752" s="20">
        <v>28</v>
      </c>
      <c r="X3752" s="18">
        <v>6027</v>
      </c>
      <c r="Y3752" s="5">
        <v>1.0044999999999999</v>
      </c>
    </row>
    <row r="3753" spans="1:25" ht="42.75" x14ac:dyDescent="0.4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20">
        <v>11</v>
      </c>
      <c r="M3753" t="b">
        <v>1</v>
      </c>
      <c r="N3753" t="s">
        <v>8305</v>
      </c>
      <c r="O3753" s="5">
        <f t="shared" si="290"/>
        <v>1.3260000000000001</v>
      </c>
      <c r="P3753" s="18">
        <f t="shared" si="291"/>
        <v>120.54545454545455</v>
      </c>
      <c r="Q3753" t="s">
        <v>8318</v>
      </c>
      <c r="R3753" t="s">
        <v>8360</v>
      </c>
      <c r="S3753" s="10">
        <f t="shared" si="292"/>
        <v>42403.035567129627</v>
      </c>
      <c r="T3753" s="11">
        <f t="shared" si="293"/>
        <v>42462.993900462956</v>
      </c>
      <c r="U3753">
        <f t="shared" si="294"/>
        <v>59</v>
      </c>
      <c r="W3753" s="20">
        <v>11</v>
      </c>
      <c r="X3753" s="18">
        <v>1326</v>
      </c>
      <c r="Y3753" s="5">
        <v>1.3260000000000001</v>
      </c>
    </row>
    <row r="3754" spans="1:25" ht="57" x14ac:dyDescent="0.4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20">
        <v>15</v>
      </c>
      <c r="M3754" t="b">
        <v>1</v>
      </c>
      <c r="N3754" t="s">
        <v>8305</v>
      </c>
      <c r="O3754" s="5">
        <f t="shared" si="290"/>
        <v>1.1299999999999999</v>
      </c>
      <c r="P3754" s="18">
        <f t="shared" si="291"/>
        <v>37.666666666666664</v>
      </c>
      <c r="Q3754" t="s">
        <v>8318</v>
      </c>
      <c r="R3754" t="s">
        <v>8360</v>
      </c>
      <c r="S3754" s="10">
        <f t="shared" si="292"/>
        <v>42619.802488425921</v>
      </c>
      <c r="T3754" s="11">
        <f t="shared" si="293"/>
        <v>42659.875</v>
      </c>
      <c r="U3754">
        <f t="shared" si="294"/>
        <v>40</v>
      </c>
      <c r="W3754" s="20">
        <v>15</v>
      </c>
      <c r="X3754" s="18">
        <v>565</v>
      </c>
      <c r="Y3754" s="5">
        <v>1.1299999999999999</v>
      </c>
    </row>
    <row r="3755" spans="1:25" ht="42.75" x14ac:dyDescent="0.4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20">
        <v>30</v>
      </c>
      <c r="M3755" t="b">
        <v>1</v>
      </c>
      <c r="N3755" t="s">
        <v>8305</v>
      </c>
      <c r="O3755" s="5">
        <f t="shared" si="290"/>
        <v>1.0334000000000001</v>
      </c>
      <c r="P3755" s="18">
        <f t="shared" si="291"/>
        <v>172.23333333333332</v>
      </c>
      <c r="Q3755" t="s">
        <v>8318</v>
      </c>
      <c r="R3755" t="s">
        <v>8360</v>
      </c>
      <c r="S3755" s="10">
        <f t="shared" si="292"/>
        <v>42128.824074074073</v>
      </c>
      <c r="T3755" s="11">
        <f t="shared" si="293"/>
        <v>42158</v>
      </c>
      <c r="U3755">
        <f t="shared" si="294"/>
        <v>30</v>
      </c>
      <c r="W3755" s="20">
        <v>30</v>
      </c>
      <c r="X3755" s="18">
        <v>5167</v>
      </c>
      <c r="Y3755" s="5">
        <v>1.0334000000000001</v>
      </c>
    </row>
    <row r="3756" spans="1:25" ht="42.75" x14ac:dyDescent="0.4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20">
        <v>27</v>
      </c>
      <c r="M3756" t="b">
        <v>1</v>
      </c>
      <c r="N3756" t="s">
        <v>8305</v>
      </c>
      <c r="O3756" s="5">
        <f t="shared" si="290"/>
        <v>1.2</v>
      </c>
      <c r="P3756" s="18">
        <f t="shared" si="291"/>
        <v>111.11111111111111</v>
      </c>
      <c r="Q3756" t="s">
        <v>8318</v>
      </c>
      <c r="R3756" t="s">
        <v>8360</v>
      </c>
      <c r="S3756" s="10">
        <f t="shared" si="292"/>
        <v>41808.881215277775</v>
      </c>
      <c r="T3756" s="11">
        <f t="shared" si="293"/>
        <v>41846.207638888889</v>
      </c>
      <c r="U3756">
        <f t="shared" si="294"/>
        <v>38</v>
      </c>
      <c r="W3756" s="20">
        <v>27</v>
      </c>
      <c r="X3756" s="18">
        <v>3000</v>
      </c>
      <c r="Y3756" s="5">
        <v>1.2</v>
      </c>
    </row>
    <row r="3757" spans="1:25" ht="42.75" x14ac:dyDescent="0.4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20">
        <v>28</v>
      </c>
      <c r="M3757" t="b">
        <v>1</v>
      </c>
      <c r="N3757" t="s">
        <v>8305</v>
      </c>
      <c r="O3757" s="5">
        <f t="shared" si="290"/>
        <v>1.2963636363636364</v>
      </c>
      <c r="P3757" s="18">
        <f t="shared" si="291"/>
        <v>25.464285714285715</v>
      </c>
      <c r="Q3757" t="s">
        <v>8318</v>
      </c>
      <c r="R3757" t="s">
        <v>8360</v>
      </c>
      <c r="S3757" s="10">
        <f t="shared" si="292"/>
        <v>42445.866979166662</v>
      </c>
      <c r="T3757" s="11">
        <f t="shared" si="293"/>
        <v>42475.866979166662</v>
      </c>
      <c r="U3757">
        <f t="shared" si="294"/>
        <v>30</v>
      </c>
      <c r="W3757" s="20">
        <v>28</v>
      </c>
      <c r="X3757" s="18">
        <v>713</v>
      </c>
      <c r="Y3757" s="5">
        <v>1.2963636363636364</v>
      </c>
    </row>
    <row r="3758" spans="1:25" ht="42.75" x14ac:dyDescent="0.4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20">
        <v>17</v>
      </c>
      <c r="M3758" t="b">
        <v>1</v>
      </c>
      <c r="N3758" t="s">
        <v>8305</v>
      </c>
      <c r="O3758" s="5">
        <f t="shared" si="290"/>
        <v>1.0111111111111111</v>
      </c>
      <c r="P3758" s="18">
        <f t="shared" si="291"/>
        <v>267.64705882352939</v>
      </c>
      <c r="Q3758" t="s">
        <v>8318</v>
      </c>
      <c r="R3758" t="s">
        <v>8360</v>
      </c>
      <c r="S3758" s="10">
        <f t="shared" si="292"/>
        <v>41771.814791666664</v>
      </c>
      <c r="T3758" s="11">
        <f t="shared" si="293"/>
        <v>41801.814791666664</v>
      </c>
      <c r="U3758">
        <f t="shared" si="294"/>
        <v>30</v>
      </c>
      <c r="W3758" s="20">
        <v>17</v>
      </c>
      <c r="X3758" s="18">
        <v>4550</v>
      </c>
      <c r="Y3758" s="5">
        <v>1.0111111111111111</v>
      </c>
    </row>
    <row r="3759" spans="1:25" ht="42.75" x14ac:dyDescent="0.4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20">
        <v>50</v>
      </c>
      <c r="M3759" t="b">
        <v>1</v>
      </c>
      <c r="N3759" t="s">
        <v>8305</v>
      </c>
      <c r="O3759" s="5">
        <f t="shared" si="290"/>
        <v>1.0851428571428572</v>
      </c>
      <c r="P3759" s="18">
        <f t="shared" si="291"/>
        <v>75.959999999999994</v>
      </c>
      <c r="Q3759" t="s">
        <v>8318</v>
      </c>
      <c r="R3759" t="s">
        <v>8360</v>
      </c>
      <c r="S3759" s="10">
        <f t="shared" si="292"/>
        <v>41954.850868055553</v>
      </c>
      <c r="T3759" s="11">
        <f t="shared" si="293"/>
        <v>41974.850868055553</v>
      </c>
      <c r="U3759">
        <f t="shared" si="294"/>
        <v>20</v>
      </c>
      <c r="W3759" s="20">
        <v>50</v>
      </c>
      <c r="X3759" s="18">
        <v>3798</v>
      </c>
      <c r="Y3759" s="5">
        <v>1.0851428571428572</v>
      </c>
    </row>
    <row r="3760" spans="1:25" ht="28.5" x14ac:dyDescent="0.4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20">
        <v>26</v>
      </c>
      <c r="M3760" t="b">
        <v>1</v>
      </c>
      <c r="N3760" t="s">
        <v>8305</v>
      </c>
      <c r="O3760" s="5">
        <f t="shared" si="290"/>
        <v>1.0233333333333334</v>
      </c>
      <c r="P3760" s="18">
        <f t="shared" si="291"/>
        <v>59.03846153846154</v>
      </c>
      <c r="Q3760" t="s">
        <v>8318</v>
      </c>
      <c r="R3760" t="s">
        <v>8360</v>
      </c>
      <c r="S3760" s="10">
        <f t="shared" si="292"/>
        <v>41747.471504629626</v>
      </c>
      <c r="T3760" s="11">
        <f t="shared" si="293"/>
        <v>41778.208333333336</v>
      </c>
      <c r="U3760">
        <f t="shared" si="294"/>
        <v>31</v>
      </c>
      <c r="W3760" s="20">
        <v>26</v>
      </c>
      <c r="X3760" s="18">
        <v>1535</v>
      </c>
      <c r="Y3760" s="5">
        <v>1.0233333333333334</v>
      </c>
    </row>
    <row r="3761" spans="1:25" ht="28.5" x14ac:dyDescent="0.4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20">
        <v>88</v>
      </c>
      <c r="M3761" t="b">
        <v>1</v>
      </c>
      <c r="N3761" t="s">
        <v>8305</v>
      </c>
      <c r="O3761" s="5">
        <f t="shared" si="290"/>
        <v>1.1024425000000002</v>
      </c>
      <c r="P3761" s="18">
        <f t="shared" si="291"/>
        <v>50.111022727272733</v>
      </c>
      <c r="Q3761" t="s">
        <v>8318</v>
      </c>
      <c r="R3761" t="s">
        <v>8360</v>
      </c>
      <c r="S3761" s="10">
        <f t="shared" si="292"/>
        <v>42182.108252314814</v>
      </c>
      <c r="T3761" s="11">
        <f t="shared" si="293"/>
        <v>42242.108252314814</v>
      </c>
      <c r="U3761">
        <f t="shared" si="294"/>
        <v>60</v>
      </c>
      <c r="W3761" s="20">
        <v>88</v>
      </c>
      <c r="X3761" s="18">
        <v>4409.7700000000004</v>
      </c>
      <c r="Y3761" s="5">
        <v>1.1024425000000002</v>
      </c>
    </row>
    <row r="3762" spans="1:25" ht="42.75" x14ac:dyDescent="0.4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20">
        <v>91</v>
      </c>
      <c r="M3762" t="b">
        <v>1</v>
      </c>
      <c r="N3762" t="s">
        <v>8305</v>
      </c>
      <c r="O3762" s="5">
        <f t="shared" si="290"/>
        <v>1.010154</v>
      </c>
      <c r="P3762" s="18">
        <f t="shared" si="291"/>
        <v>55.502967032967035</v>
      </c>
      <c r="Q3762" t="s">
        <v>8318</v>
      </c>
      <c r="R3762" t="s">
        <v>8360</v>
      </c>
      <c r="S3762" s="10">
        <f t="shared" si="292"/>
        <v>41739.525300925925</v>
      </c>
      <c r="T3762" s="11">
        <f t="shared" si="293"/>
        <v>41764.525300925925</v>
      </c>
      <c r="U3762">
        <f t="shared" si="294"/>
        <v>25</v>
      </c>
      <c r="W3762" s="20">
        <v>91</v>
      </c>
      <c r="X3762" s="18">
        <v>5050.7700000000004</v>
      </c>
      <c r="Y3762" s="5">
        <v>1.010154</v>
      </c>
    </row>
    <row r="3763" spans="1:25" ht="42.75" x14ac:dyDescent="0.4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20">
        <v>3</v>
      </c>
      <c r="M3763" t="b">
        <v>1</v>
      </c>
      <c r="N3763" t="s">
        <v>8305</v>
      </c>
      <c r="O3763" s="5">
        <f t="shared" si="290"/>
        <v>1</v>
      </c>
      <c r="P3763" s="18">
        <f t="shared" si="291"/>
        <v>166.66666666666666</v>
      </c>
      <c r="Q3763" t="s">
        <v>8318</v>
      </c>
      <c r="R3763" t="s">
        <v>8360</v>
      </c>
      <c r="S3763" s="10">
        <f t="shared" si="292"/>
        <v>42173.466863425929</v>
      </c>
      <c r="T3763" s="11">
        <f t="shared" si="293"/>
        <v>42226.958333333328</v>
      </c>
      <c r="U3763">
        <f t="shared" si="294"/>
        <v>53</v>
      </c>
      <c r="W3763" s="20">
        <v>3</v>
      </c>
      <c r="X3763" s="18">
        <v>500</v>
      </c>
      <c r="Y3763" s="5">
        <v>1</v>
      </c>
    </row>
    <row r="3764" spans="1:25" ht="42.75" x14ac:dyDescent="0.4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20">
        <v>28</v>
      </c>
      <c r="M3764" t="b">
        <v>1</v>
      </c>
      <c r="N3764" t="s">
        <v>8305</v>
      </c>
      <c r="O3764" s="5">
        <f t="shared" si="290"/>
        <v>1.0624</v>
      </c>
      <c r="P3764" s="18">
        <f t="shared" si="291"/>
        <v>47.428571428571431</v>
      </c>
      <c r="Q3764" t="s">
        <v>8318</v>
      </c>
      <c r="R3764" t="s">
        <v>8360</v>
      </c>
      <c r="S3764" s="10">
        <f t="shared" si="292"/>
        <v>42193.813530092593</v>
      </c>
      <c r="T3764" s="11">
        <f t="shared" si="293"/>
        <v>42218.813530092593</v>
      </c>
      <c r="U3764">
        <f t="shared" si="294"/>
        <v>25</v>
      </c>
      <c r="W3764" s="20">
        <v>28</v>
      </c>
      <c r="X3764" s="18">
        <v>1328</v>
      </c>
      <c r="Y3764" s="5">
        <v>1.0624</v>
      </c>
    </row>
    <row r="3765" spans="1:25" ht="28.5" x14ac:dyDescent="0.4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20">
        <v>77</v>
      </c>
      <c r="M3765" t="b">
        <v>1</v>
      </c>
      <c r="N3765" t="s">
        <v>8305</v>
      </c>
      <c r="O3765" s="5">
        <f t="shared" si="290"/>
        <v>1</v>
      </c>
      <c r="P3765" s="18">
        <f t="shared" si="291"/>
        <v>64.935064935064929</v>
      </c>
      <c r="Q3765" t="s">
        <v>8318</v>
      </c>
      <c r="R3765" t="s">
        <v>8360</v>
      </c>
      <c r="S3765" s="10">
        <f t="shared" si="292"/>
        <v>42065.750300925924</v>
      </c>
      <c r="T3765" s="11">
        <f t="shared" si="293"/>
        <v>42095.708634259259</v>
      </c>
      <c r="U3765">
        <f t="shared" si="294"/>
        <v>30</v>
      </c>
      <c r="W3765" s="20">
        <v>77</v>
      </c>
      <c r="X3765" s="18">
        <v>5000</v>
      </c>
      <c r="Y3765" s="5">
        <v>1</v>
      </c>
    </row>
    <row r="3766" spans="1:25" ht="42.75" x14ac:dyDescent="0.4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20">
        <v>27</v>
      </c>
      <c r="M3766" t="b">
        <v>1</v>
      </c>
      <c r="N3766" t="s">
        <v>8305</v>
      </c>
      <c r="O3766" s="5">
        <f t="shared" si="290"/>
        <v>1</v>
      </c>
      <c r="P3766" s="18">
        <f t="shared" si="291"/>
        <v>55.555555555555557</v>
      </c>
      <c r="Q3766" t="s">
        <v>8318</v>
      </c>
      <c r="R3766" t="s">
        <v>8360</v>
      </c>
      <c r="S3766" s="10">
        <f t="shared" si="292"/>
        <v>42499.842962962968</v>
      </c>
      <c r="T3766" s="11">
        <f t="shared" si="293"/>
        <v>42519.024999999994</v>
      </c>
      <c r="U3766">
        <f t="shared" si="294"/>
        <v>20</v>
      </c>
      <c r="W3766" s="20">
        <v>27</v>
      </c>
      <c r="X3766" s="18">
        <v>1500</v>
      </c>
      <c r="Y3766" s="5">
        <v>1</v>
      </c>
    </row>
    <row r="3767" spans="1:25" ht="42.75" x14ac:dyDescent="0.4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20">
        <v>107</v>
      </c>
      <c r="M3767" t="b">
        <v>1</v>
      </c>
      <c r="N3767" t="s">
        <v>8305</v>
      </c>
      <c r="O3767" s="5">
        <f t="shared" si="290"/>
        <v>1.1345714285714286</v>
      </c>
      <c r="P3767" s="18">
        <f t="shared" si="291"/>
        <v>74.224299065420567</v>
      </c>
      <c r="Q3767" t="s">
        <v>8318</v>
      </c>
      <c r="R3767" t="s">
        <v>8360</v>
      </c>
      <c r="S3767" s="10">
        <f t="shared" si="292"/>
        <v>41820.776412037041</v>
      </c>
      <c r="T3767" s="11">
        <f t="shared" si="293"/>
        <v>41850.776412037041</v>
      </c>
      <c r="U3767">
        <f t="shared" si="294"/>
        <v>30</v>
      </c>
      <c r="W3767" s="20">
        <v>107</v>
      </c>
      <c r="X3767" s="18">
        <v>7942</v>
      </c>
      <c r="Y3767" s="5">
        <v>1.1345714285714286</v>
      </c>
    </row>
    <row r="3768" spans="1:25" ht="42.75" x14ac:dyDescent="0.4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20">
        <v>96</v>
      </c>
      <c r="M3768" t="b">
        <v>1</v>
      </c>
      <c r="N3768" t="s">
        <v>8305</v>
      </c>
      <c r="O3768" s="5">
        <f t="shared" si="290"/>
        <v>1.0265010000000001</v>
      </c>
      <c r="P3768" s="18">
        <f t="shared" si="291"/>
        <v>106.9271875</v>
      </c>
      <c r="Q3768" t="s">
        <v>8318</v>
      </c>
      <c r="R3768" t="s">
        <v>8360</v>
      </c>
      <c r="S3768" s="10">
        <f t="shared" si="292"/>
        <v>41788.167187500003</v>
      </c>
      <c r="T3768" s="11">
        <f t="shared" si="293"/>
        <v>41823.167187500003</v>
      </c>
      <c r="U3768">
        <f t="shared" si="294"/>
        <v>35</v>
      </c>
      <c r="W3768" s="20">
        <v>96</v>
      </c>
      <c r="X3768" s="18">
        <v>10265.01</v>
      </c>
      <c r="Y3768" s="5">
        <v>1.0265010000000001</v>
      </c>
    </row>
    <row r="3769" spans="1:25" ht="42.75" x14ac:dyDescent="0.4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20">
        <v>56</v>
      </c>
      <c r="M3769" t="b">
        <v>1</v>
      </c>
      <c r="N3769" t="s">
        <v>8305</v>
      </c>
      <c r="O3769" s="5">
        <f t="shared" si="290"/>
        <v>1.1675</v>
      </c>
      <c r="P3769" s="18">
        <f t="shared" si="291"/>
        <v>41.696428571428569</v>
      </c>
      <c r="Q3769" t="s">
        <v>8318</v>
      </c>
      <c r="R3769" t="s">
        <v>8360</v>
      </c>
      <c r="S3769" s="10">
        <f t="shared" si="292"/>
        <v>42050.019641203704</v>
      </c>
      <c r="T3769" s="11">
        <f t="shared" si="293"/>
        <v>42064.207638888889</v>
      </c>
      <c r="U3769">
        <f t="shared" si="294"/>
        <v>14</v>
      </c>
      <c r="W3769" s="20">
        <v>56</v>
      </c>
      <c r="X3769" s="18">
        <v>2335</v>
      </c>
      <c r="Y3769" s="5">
        <v>1.1675</v>
      </c>
    </row>
    <row r="3770" spans="1:25" ht="42.75" x14ac:dyDescent="0.4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20">
        <v>58</v>
      </c>
      <c r="M3770" t="b">
        <v>1</v>
      </c>
      <c r="N3770" t="s">
        <v>8305</v>
      </c>
      <c r="O3770" s="5">
        <f t="shared" si="290"/>
        <v>1.0765274999999999</v>
      </c>
      <c r="P3770" s="18">
        <f t="shared" si="291"/>
        <v>74.243275862068955</v>
      </c>
      <c r="Q3770" t="s">
        <v>8318</v>
      </c>
      <c r="R3770" t="s">
        <v>8360</v>
      </c>
      <c r="S3770" s="10">
        <f t="shared" si="292"/>
        <v>41772.727893518517</v>
      </c>
      <c r="T3770" s="11">
        <f t="shared" si="293"/>
        <v>41802.727893518517</v>
      </c>
      <c r="U3770">
        <f t="shared" si="294"/>
        <v>30</v>
      </c>
      <c r="W3770" s="20">
        <v>58</v>
      </c>
      <c r="X3770" s="18">
        <v>4306.1099999999997</v>
      </c>
      <c r="Y3770" s="5">
        <v>1.0765274999999999</v>
      </c>
    </row>
    <row r="3771" spans="1:25" ht="42.75" x14ac:dyDescent="0.4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20">
        <v>15</v>
      </c>
      <c r="M3771" t="b">
        <v>1</v>
      </c>
      <c r="N3771" t="s">
        <v>8305</v>
      </c>
      <c r="O3771" s="5">
        <f t="shared" si="290"/>
        <v>1</v>
      </c>
      <c r="P3771" s="18">
        <f t="shared" si="291"/>
        <v>73.333333333333329</v>
      </c>
      <c r="Q3771" t="s">
        <v>8318</v>
      </c>
      <c r="R3771" t="s">
        <v>8360</v>
      </c>
      <c r="S3771" s="10">
        <f t="shared" si="292"/>
        <v>42445.598136574074</v>
      </c>
      <c r="T3771" s="11">
        <f t="shared" si="293"/>
        <v>42475.598136574074</v>
      </c>
      <c r="U3771">
        <f t="shared" si="294"/>
        <v>30</v>
      </c>
      <c r="W3771" s="20">
        <v>15</v>
      </c>
      <c r="X3771" s="18">
        <v>1100</v>
      </c>
      <c r="Y3771" s="5">
        <v>1</v>
      </c>
    </row>
    <row r="3772" spans="1:25" ht="42.75" x14ac:dyDescent="0.4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20">
        <v>20</v>
      </c>
      <c r="M3772" t="b">
        <v>1</v>
      </c>
      <c r="N3772" t="s">
        <v>8305</v>
      </c>
      <c r="O3772" s="5">
        <f t="shared" si="290"/>
        <v>1</v>
      </c>
      <c r="P3772" s="18">
        <f t="shared" si="291"/>
        <v>100</v>
      </c>
      <c r="Q3772" t="s">
        <v>8318</v>
      </c>
      <c r="R3772" t="s">
        <v>8360</v>
      </c>
      <c r="S3772" s="10">
        <f t="shared" si="292"/>
        <v>42138.930671296301</v>
      </c>
      <c r="T3772" s="11">
        <f t="shared" si="293"/>
        <v>42168.930671296301</v>
      </c>
      <c r="U3772">
        <f t="shared" si="294"/>
        <v>30</v>
      </c>
      <c r="W3772" s="20">
        <v>20</v>
      </c>
      <c r="X3772" s="18">
        <v>2000</v>
      </c>
      <c r="Y3772" s="5">
        <v>1</v>
      </c>
    </row>
    <row r="3773" spans="1:25" ht="28.5" x14ac:dyDescent="0.4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20">
        <v>38</v>
      </c>
      <c r="M3773" t="b">
        <v>1</v>
      </c>
      <c r="N3773" t="s">
        <v>8305</v>
      </c>
      <c r="O3773" s="5">
        <f t="shared" si="290"/>
        <v>1.46</v>
      </c>
      <c r="P3773" s="18">
        <f t="shared" si="291"/>
        <v>38.421052631578945</v>
      </c>
      <c r="Q3773" t="s">
        <v>8318</v>
      </c>
      <c r="R3773" t="s">
        <v>8360</v>
      </c>
      <c r="S3773" s="10">
        <f t="shared" si="292"/>
        <v>42493.857083333336</v>
      </c>
      <c r="T3773" s="11">
        <f t="shared" si="293"/>
        <v>42508</v>
      </c>
      <c r="U3773">
        <f t="shared" si="294"/>
        <v>15</v>
      </c>
      <c r="W3773" s="20">
        <v>38</v>
      </c>
      <c r="X3773" s="18">
        <v>1460</v>
      </c>
      <c r="Y3773" s="5">
        <v>1.46</v>
      </c>
    </row>
    <row r="3774" spans="1:25" ht="42.75" x14ac:dyDescent="0.4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20">
        <v>33</v>
      </c>
      <c r="M3774" t="b">
        <v>1</v>
      </c>
      <c r="N3774" t="s">
        <v>8305</v>
      </c>
      <c r="O3774" s="5">
        <f t="shared" si="290"/>
        <v>1.1020000000000001</v>
      </c>
      <c r="P3774" s="18">
        <f t="shared" si="291"/>
        <v>166.96969696969697</v>
      </c>
      <c r="Q3774" t="s">
        <v>8318</v>
      </c>
      <c r="R3774" t="s">
        <v>8360</v>
      </c>
      <c r="S3774" s="10">
        <f t="shared" si="292"/>
        <v>42682.616967592592</v>
      </c>
      <c r="T3774" s="11">
        <f t="shared" si="293"/>
        <v>42703.25</v>
      </c>
      <c r="U3774">
        <f t="shared" si="294"/>
        <v>21</v>
      </c>
      <c r="W3774" s="20">
        <v>33</v>
      </c>
      <c r="X3774" s="18">
        <v>5510</v>
      </c>
      <c r="Y3774" s="5">
        <v>1.1020000000000001</v>
      </c>
    </row>
    <row r="3775" spans="1:25" ht="28.5" x14ac:dyDescent="0.4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20">
        <v>57</v>
      </c>
      <c r="M3775" t="b">
        <v>1</v>
      </c>
      <c r="N3775" t="s">
        <v>8305</v>
      </c>
      <c r="O3775" s="5">
        <f t="shared" si="290"/>
        <v>1.0820000000000001</v>
      </c>
      <c r="P3775" s="18">
        <f t="shared" si="291"/>
        <v>94.912280701754383</v>
      </c>
      <c r="Q3775" t="s">
        <v>8318</v>
      </c>
      <c r="R3775" t="s">
        <v>8360</v>
      </c>
      <c r="S3775" s="10">
        <f t="shared" si="292"/>
        <v>42656.005173611105</v>
      </c>
      <c r="T3775" s="11">
        <f t="shared" si="293"/>
        <v>42689.088888888888</v>
      </c>
      <c r="U3775">
        <f t="shared" si="294"/>
        <v>33</v>
      </c>
      <c r="W3775" s="20">
        <v>57</v>
      </c>
      <c r="X3775" s="18">
        <v>5410</v>
      </c>
      <c r="Y3775" s="5">
        <v>1.0820000000000001</v>
      </c>
    </row>
    <row r="3776" spans="1:25" ht="42.75" x14ac:dyDescent="0.4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20">
        <v>25</v>
      </c>
      <c r="M3776" t="b">
        <v>1</v>
      </c>
      <c r="N3776" t="s">
        <v>8305</v>
      </c>
      <c r="O3776" s="5">
        <f t="shared" si="290"/>
        <v>1</v>
      </c>
      <c r="P3776" s="18">
        <f t="shared" si="291"/>
        <v>100</v>
      </c>
      <c r="Q3776" t="s">
        <v>8318</v>
      </c>
      <c r="R3776" t="s">
        <v>8360</v>
      </c>
      <c r="S3776" s="10">
        <f t="shared" si="292"/>
        <v>42087.792303240742</v>
      </c>
      <c r="T3776" s="11">
        <f t="shared" si="293"/>
        <v>42103.792303240742</v>
      </c>
      <c r="U3776">
        <f t="shared" si="294"/>
        <v>16</v>
      </c>
      <c r="W3776" s="20">
        <v>25</v>
      </c>
      <c r="X3776" s="18">
        <v>2500</v>
      </c>
      <c r="Y3776" s="5">
        <v>1</v>
      </c>
    </row>
    <row r="3777" spans="1:25" ht="42.75" x14ac:dyDescent="0.4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20">
        <v>14</v>
      </c>
      <c r="M3777" t="b">
        <v>1</v>
      </c>
      <c r="N3777" t="s">
        <v>8305</v>
      </c>
      <c r="O3777" s="5">
        <f t="shared" si="290"/>
        <v>1.0024999999999999</v>
      </c>
      <c r="P3777" s="18">
        <f t="shared" si="291"/>
        <v>143.21428571428572</v>
      </c>
      <c r="Q3777" t="s">
        <v>8318</v>
      </c>
      <c r="R3777" t="s">
        <v>8360</v>
      </c>
      <c r="S3777" s="10">
        <f t="shared" si="292"/>
        <v>42075.942627314813</v>
      </c>
      <c r="T3777" s="11">
        <f t="shared" si="293"/>
        <v>42103.166666666672</v>
      </c>
      <c r="U3777">
        <f t="shared" si="294"/>
        <v>28</v>
      </c>
      <c r="W3777" s="20">
        <v>14</v>
      </c>
      <c r="X3777" s="18">
        <v>2005</v>
      </c>
      <c r="Y3777" s="5">
        <v>1.0024999999999999</v>
      </c>
    </row>
    <row r="3778" spans="1:25" ht="57" x14ac:dyDescent="0.4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20">
        <v>94</v>
      </c>
      <c r="M3778" t="b">
        <v>1</v>
      </c>
      <c r="N3778" t="s">
        <v>8305</v>
      </c>
      <c r="O3778" s="5">
        <f t="shared" si="290"/>
        <v>1.0671250000000001</v>
      </c>
      <c r="P3778" s="18">
        <f t="shared" si="291"/>
        <v>90.819148936170208</v>
      </c>
      <c r="Q3778" t="s">
        <v>8318</v>
      </c>
      <c r="R3778" t="s">
        <v>8360</v>
      </c>
      <c r="S3778" s="10">
        <f t="shared" si="292"/>
        <v>41814.367800925924</v>
      </c>
      <c r="T3778" s="11">
        <f t="shared" si="293"/>
        <v>41852.041666666664</v>
      </c>
      <c r="U3778">
        <f t="shared" si="294"/>
        <v>38</v>
      </c>
      <c r="W3778" s="20">
        <v>94</v>
      </c>
      <c r="X3778" s="18">
        <v>8537</v>
      </c>
      <c r="Y3778" s="5">
        <v>1.0671250000000001</v>
      </c>
    </row>
    <row r="3779" spans="1:25" ht="42.75" x14ac:dyDescent="0.4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20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18">
        <f t="shared" ref="P3779:P3842" si="296">E3779/L3779</f>
        <v>48.542372881355931</v>
      </c>
      <c r="Q3779" t="s">
        <v>8318</v>
      </c>
      <c r="R3779" t="s">
        <v>8360</v>
      </c>
      <c r="S3779" s="10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_xlfn.DAYS(T3779,S3779)</f>
        <v>22</v>
      </c>
      <c r="W3779" s="20">
        <v>59</v>
      </c>
      <c r="X3779" s="18">
        <v>2864</v>
      </c>
      <c r="Y3779" s="5">
        <v>1.4319999999999999</v>
      </c>
    </row>
    <row r="3780" spans="1:25" ht="28.5" x14ac:dyDescent="0.4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20">
        <v>36</v>
      </c>
      <c r="M3780" t="b">
        <v>1</v>
      </c>
      <c r="N3780" t="s">
        <v>8305</v>
      </c>
      <c r="O3780" s="5">
        <f t="shared" si="295"/>
        <v>1.0504166666666668</v>
      </c>
      <c r="P3780" s="18">
        <f t="shared" si="296"/>
        <v>70.027777777777771</v>
      </c>
      <c r="Q3780" t="s">
        <v>8318</v>
      </c>
      <c r="R3780" t="s">
        <v>8360</v>
      </c>
      <c r="S3780" s="10">
        <f t="shared" si="297"/>
        <v>41989.819212962961</v>
      </c>
      <c r="T3780" s="11">
        <f t="shared" si="298"/>
        <v>42049.819212962961</v>
      </c>
      <c r="U3780">
        <f t="shared" si="299"/>
        <v>60</v>
      </c>
      <c r="W3780" s="20">
        <v>36</v>
      </c>
      <c r="X3780" s="18">
        <v>2521</v>
      </c>
      <c r="Y3780" s="5">
        <v>1.0504166666666668</v>
      </c>
    </row>
    <row r="3781" spans="1:25" ht="28.5" x14ac:dyDescent="0.4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20">
        <v>115</v>
      </c>
      <c r="M3781" t="b">
        <v>1</v>
      </c>
      <c r="N3781" t="s">
        <v>8305</v>
      </c>
      <c r="O3781" s="5">
        <f t="shared" si="295"/>
        <v>1.0398000000000001</v>
      </c>
      <c r="P3781" s="18">
        <f t="shared" si="296"/>
        <v>135.62608695652173</v>
      </c>
      <c r="Q3781" t="s">
        <v>8318</v>
      </c>
      <c r="R3781" t="s">
        <v>8360</v>
      </c>
      <c r="S3781" s="10">
        <f t="shared" si="297"/>
        <v>42425.735416666663</v>
      </c>
      <c r="T3781" s="11">
        <f t="shared" si="298"/>
        <v>42455.693750000006</v>
      </c>
      <c r="U3781">
        <f t="shared" si="299"/>
        <v>30</v>
      </c>
      <c r="W3781" s="20">
        <v>115</v>
      </c>
      <c r="X3781" s="18">
        <v>15597</v>
      </c>
      <c r="Y3781" s="5">
        <v>1.0398000000000001</v>
      </c>
    </row>
    <row r="3782" spans="1:25" ht="42.75" x14ac:dyDescent="0.4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20">
        <v>30</v>
      </c>
      <c r="M3782" t="b">
        <v>1</v>
      </c>
      <c r="N3782" t="s">
        <v>8305</v>
      </c>
      <c r="O3782" s="5">
        <f t="shared" si="295"/>
        <v>1.2</v>
      </c>
      <c r="P3782" s="18">
        <f t="shared" si="296"/>
        <v>100</v>
      </c>
      <c r="Q3782" t="s">
        <v>8318</v>
      </c>
      <c r="R3782" t="s">
        <v>8360</v>
      </c>
      <c r="S3782" s="10">
        <f t="shared" si="297"/>
        <v>42166.219733796301</v>
      </c>
      <c r="T3782" s="11">
        <f t="shared" si="298"/>
        <v>42198.837499999994</v>
      </c>
      <c r="U3782">
        <f t="shared" si="299"/>
        <v>32</v>
      </c>
      <c r="W3782" s="20">
        <v>30</v>
      </c>
      <c r="X3782" s="18">
        <v>3000</v>
      </c>
      <c r="Y3782" s="5">
        <v>1.2</v>
      </c>
    </row>
    <row r="3783" spans="1:25" ht="42.75" x14ac:dyDescent="0.4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20">
        <v>52</v>
      </c>
      <c r="M3783" t="b">
        <v>1</v>
      </c>
      <c r="N3783" t="s">
        <v>8305</v>
      </c>
      <c r="O3783" s="5">
        <f t="shared" si="295"/>
        <v>1.0966666666666667</v>
      </c>
      <c r="P3783" s="18">
        <f t="shared" si="296"/>
        <v>94.90384615384616</v>
      </c>
      <c r="Q3783" t="s">
        <v>8318</v>
      </c>
      <c r="R3783" t="s">
        <v>8360</v>
      </c>
      <c r="S3783" s="10">
        <f t="shared" si="297"/>
        <v>41865.882928240739</v>
      </c>
      <c r="T3783" s="11">
        <f t="shared" si="298"/>
        <v>41890.882928240739</v>
      </c>
      <c r="U3783">
        <f t="shared" si="299"/>
        <v>25</v>
      </c>
      <c r="W3783" s="20">
        <v>52</v>
      </c>
      <c r="X3783" s="18">
        <v>4935</v>
      </c>
      <c r="Y3783" s="5">
        <v>1.0966666666666667</v>
      </c>
    </row>
    <row r="3784" spans="1:25" ht="42.75" x14ac:dyDescent="0.4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20">
        <v>27</v>
      </c>
      <c r="M3784" t="b">
        <v>1</v>
      </c>
      <c r="N3784" t="s">
        <v>8305</v>
      </c>
      <c r="O3784" s="5">
        <f t="shared" si="295"/>
        <v>1.0175000000000001</v>
      </c>
      <c r="P3784" s="18">
        <f t="shared" si="296"/>
        <v>75.370370370370367</v>
      </c>
      <c r="Q3784" t="s">
        <v>8318</v>
      </c>
      <c r="R3784" t="s">
        <v>8360</v>
      </c>
      <c r="S3784" s="10">
        <f t="shared" si="297"/>
        <v>42546.862233796302</v>
      </c>
      <c r="T3784" s="11">
        <f t="shared" si="298"/>
        <v>42575.958333333328</v>
      </c>
      <c r="U3784">
        <f t="shared" si="299"/>
        <v>29</v>
      </c>
      <c r="W3784" s="20">
        <v>27</v>
      </c>
      <c r="X3784" s="18">
        <v>2035</v>
      </c>
      <c r="Y3784" s="5">
        <v>1.0175000000000001</v>
      </c>
    </row>
    <row r="3785" spans="1:25" ht="42.75" x14ac:dyDescent="0.4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20">
        <v>24</v>
      </c>
      <c r="M3785" t="b">
        <v>1</v>
      </c>
      <c r="N3785" t="s">
        <v>8305</v>
      </c>
      <c r="O3785" s="5">
        <f t="shared" si="295"/>
        <v>1.2891666666666666</v>
      </c>
      <c r="P3785" s="18">
        <f t="shared" si="296"/>
        <v>64.458333333333329</v>
      </c>
      <c r="Q3785" t="s">
        <v>8318</v>
      </c>
      <c r="R3785" t="s">
        <v>8360</v>
      </c>
      <c r="S3785" s="10">
        <f t="shared" si="297"/>
        <v>42420.140277777777</v>
      </c>
      <c r="T3785" s="11">
        <f t="shared" si="298"/>
        <v>42444.666666666672</v>
      </c>
      <c r="U3785">
        <f t="shared" si="299"/>
        <v>24</v>
      </c>
      <c r="W3785" s="20">
        <v>24</v>
      </c>
      <c r="X3785" s="18">
        <v>1547</v>
      </c>
      <c r="Y3785" s="5">
        <v>1.2891666666666666</v>
      </c>
    </row>
    <row r="3786" spans="1:25" ht="42.75" x14ac:dyDescent="0.4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20">
        <v>10</v>
      </c>
      <c r="M3786" t="b">
        <v>1</v>
      </c>
      <c r="N3786" t="s">
        <v>8305</v>
      </c>
      <c r="O3786" s="5">
        <f t="shared" si="295"/>
        <v>1.1499999999999999</v>
      </c>
      <c r="P3786" s="18">
        <f t="shared" si="296"/>
        <v>115</v>
      </c>
      <c r="Q3786" t="s">
        <v>8318</v>
      </c>
      <c r="R3786" t="s">
        <v>8360</v>
      </c>
      <c r="S3786" s="10">
        <f t="shared" si="297"/>
        <v>42531.980694444443</v>
      </c>
      <c r="T3786" s="11">
        <f t="shared" si="298"/>
        <v>42561.980694444443</v>
      </c>
      <c r="U3786">
        <f t="shared" si="299"/>
        <v>30</v>
      </c>
      <c r="W3786" s="20">
        <v>10</v>
      </c>
      <c r="X3786" s="18">
        <v>1150</v>
      </c>
      <c r="Y3786" s="5">
        <v>1.1499999999999999</v>
      </c>
    </row>
    <row r="3787" spans="1:25" ht="42.75" x14ac:dyDescent="0.4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20">
        <v>30</v>
      </c>
      <c r="M3787" t="b">
        <v>1</v>
      </c>
      <c r="N3787" t="s">
        <v>8305</v>
      </c>
      <c r="O3787" s="5">
        <f t="shared" si="295"/>
        <v>1.5075000000000001</v>
      </c>
      <c r="P3787" s="18">
        <f t="shared" si="296"/>
        <v>100.5</v>
      </c>
      <c r="Q3787" t="s">
        <v>8318</v>
      </c>
      <c r="R3787" t="s">
        <v>8360</v>
      </c>
      <c r="S3787" s="10">
        <f t="shared" si="297"/>
        <v>42548.63853009259</v>
      </c>
      <c r="T3787" s="11">
        <f t="shared" si="298"/>
        <v>42584.418749999997</v>
      </c>
      <c r="U3787">
        <f t="shared" si="299"/>
        <v>36</v>
      </c>
      <c r="W3787" s="20">
        <v>30</v>
      </c>
      <c r="X3787" s="18">
        <v>3015</v>
      </c>
      <c r="Y3787" s="5">
        <v>1.5075000000000001</v>
      </c>
    </row>
    <row r="3788" spans="1:25" ht="42.75" x14ac:dyDescent="0.4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20">
        <v>71</v>
      </c>
      <c r="M3788" t="b">
        <v>1</v>
      </c>
      <c r="N3788" t="s">
        <v>8305</v>
      </c>
      <c r="O3788" s="5">
        <f t="shared" si="295"/>
        <v>1.1096666666666666</v>
      </c>
      <c r="P3788" s="18">
        <f t="shared" si="296"/>
        <v>93.774647887323937</v>
      </c>
      <c r="Q3788" t="s">
        <v>8318</v>
      </c>
      <c r="R3788" t="s">
        <v>8360</v>
      </c>
      <c r="S3788" s="10">
        <f t="shared" si="297"/>
        <v>42487.037905092591</v>
      </c>
      <c r="T3788" s="11">
        <f t="shared" si="298"/>
        <v>42517.037905092591</v>
      </c>
      <c r="U3788">
        <f t="shared" si="299"/>
        <v>30</v>
      </c>
      <c r="W3788" s="20">
        <v>71</v>
      </c>
      <c r="X3788" s="18">
        <v>6658</v>
      </c>
      <c r="Y3788" s="5">
        <v>1.1096666666666666</v>
      </c>
    </row>
    <row r="3789" spans="1:25" ht="42.75" x14ac:dyDescent="0.4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20">
        <v>10</v>
      </c>
      <c r="M3789" t="b">
        <v>1</v>
      </c>
      <c r="N3789" t="s">
        <v>8305</v>
      </c>
      <c r="O3789" s="5">
        <f t="shared" si="295"/>
        <v>1.0028571428571429</v>
      </c>
      <c r="P3789" s="18">
        <f t="shared" si="296"/>
        <v>35.1</v>
      </c>
      <c r="Q3789" t="s">
        <v>8318</v>
      </c>
      <c r="R3789" t="s">
        <v>8360</v>
      </c>
      <c r="S3789" s="10">
        <f t="shared" si="297"/>
        <v>42167.534791666665</v>
      </c>
      <c r="T3789" s="11">
        <f t="shared" si="298"/>
        <v>42196.165972222225</v>
      </c>
      <c r="U3789">
        <f t="shared" si="299"/>
        <v>29</v>
      </c>
      <c r="W3789" s="20">
        <v>10</v>
      </c>
      <c r="X3789" s="18">
        <v>351</v>
      </c>
      <c r="Y3789" s="5">
        <v>1.0028571428571429</v>
      </c>
    </row>
    <row r="3790" spans="1:25" ht="71.25" hidden="1" x14ac:dyDescent="0.4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20">
        <v>1</v>
      </c>
      <c r="M3790" t="b">
        <v>0</v>
      </c>
      <c r="N3790" t="s">
        <v>8305</v>
      </c>
      <c r="O3790" s="5">
        <f t="shared" si="295"/>
        <v>6.6666666666666671E-3</v>
      </c>
      <c r="P3790" s="18">
        <f t="shared" si="296"/>
        <v>500</v>
      </c>
      <c r="Q3790" t="s">
        <v>8318</v>
      </c>
      <c r="R3790" t="s">
        <v>8360</v>
      </c>
      <c r="S3790" s="10">
        <f t="shared" si="297"/>
        <v>42333.695821759262</v>
      </c>
      <c r="T3790" s="11">
        <f t="shared" si="298"/>
        <v>42361.679166666669</v>
      </c>
      <c r="U3790">
        <f t="shared" si="299"/>
        <v>28</v>
      </c>
      <c r="W3790" s="20">
        <v>1</v>
      </c>
      <c r="X3790" s="18">
        <v>500</v>
      </c>
      <c r="Y3790" s="5">
        <v>6.6666666666666671E-3</v>
      </c>
    </row>
    <row r="3791" spans="1:25" ht="42.75" x14ac:dyDescent="0.4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20">
        <v>4</v>
      </c>
      <c r="M3791" t="b">
        <v>0</v>
      </c>
      <c r="N3791" t="s">
        <v>8305</v>
      </c>
      <c r="O3791" s="5">
        <f t="shared" si="295"/>
        <v>3.267605633802817E-2</v>
      </c>
      <c r="P3791" s="18">
        <f t="shared" si="296"/>
        <v>29</v>
      </c>
      <c r="Q3791" t="s">
        <v>8318</v>
      </c>
      <c r="R3791" t="s">
        <v>8360</v>
      </c>
      <c r="S3791" s="10">
        <f t="shared" si="297"/>
        <v>42138.798819444448</v>
      </c>
      <c r="T3791" s="11">
        <f t="shared" si="298"/>
        <v>42170.798819444448</v>
      </c>
      <c r="U3791">
        <f t="shared" si="299"/>
        <v>32</v>
      </c>
      <c r="W3791" s="20">
        <v>4</v>
      </c>
      <c r="X3791" s="18">
        <v>116</v>
      </c>
      <c r="Y3791" s="5">
        <v>3.267605633802817E-2</v>
      </c>
    </row>
    <row r="3792" spans="1:25" ht="42.75" hidden="1" x14ac:dyDescent="0.4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20">
        <v>0</v>
      </c>
      <c r="M3792" t="b">
        <v>0</v>
      </c>
      <c r="N3792" t="s">
        <v>8305</v>
      </c>
      <c r="O3792" s="5">
        <f t="shared" si="295"/>
        <v>0</v>
      </c>
      <c r="P3792" s="18" t="e">
        <f t="shared" si="296"/>
        <v>#DIV/0!</v>
      </c>
      <c r="Q3792" t="s">
        <v>8318</v>
      </c>
      <c r="R3792" t="s">
        <v>8360</v>
      </c>
      <c r="S3792" s="10">
        <f t="shared" si="297"/>
        <v>42666.666932870372</v>
      </c>
      <c r="T3792" s="11">
        <f t="shared" si="298"/>
        <v>42696.708599537036</v>
      </c>
      <c r="U3792">
        <f t="shared" si="299"/>
        <v>30</v>
      </c>
      <c r="W3792" s="20">
        <v>0</v>
      </c>
      <c r="X3792" s="18">
        <v>0</v>
      </c>
      <c r="Y3792" s="5">
        <v>0</v>
      </c>
    </row>
    <row r="3793" spans="1:25" ht="28.5" hidden="1" x14ac:dyDescent="0.4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20">
        <v>0</v>
      </c>
      <c r="M3793" t="b">
        <v>0</v>
      </c>
      <c r="N3793" t="s">
        <v>8305</v>
      </c>
      <c r="O3793" s="5">
        <f t="shared" si="295"/>
        <v>0</v>
      </c>
      <c r="P3793" s="18" t="e">
        <f t="shared" si="296"/>
        <v>#DIV/0!</v>
      </c>
      <c r="Q3793" t="s">
        <v>8318</v>
      </c>
      <c r="R3793" t="s">
        <v>8360</v>
      </c>
      <c r="S3793" s="10">
        <f t="shared" si="297"/>
        <v>41766.692037037035</v>
      </c>
      <c r="T3793" s="11">
        <f t="shared" si="298"/>
        <v>41826.692037037035</v>
      </c>
      <c r="U3793">
        <f t="shared" si="299"/>
        <v>60</v>
      </c>
      <c r="W3793" s="20">
        <v>0</v>
      </c>
      <c r="X3793" s="18">
        <v>0</v>
      </c>
      <c r="Y3793" s="5">
        <v>0</v>
      </c>
    </row>
    <row r="3794" spans="1:25" ht="28.5" hidden="1" x14ac:dyDescent="0.4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20">
        <v>2</v>
      </c>
      <c r="M3794" t="b">
        <v>0</v>
      </c>
      <c r="N3794" t="s">
        <v>8305</v>
      </c>
      <c r="O3794" s="5">
        <f t="shared" si="295"/>
        <v>2.8E-3</v>
      </c>
      <c r="P3794" s="18">
        <f t="shared" si="296"/>
        <v>17.5</v>
      </c>
      <c r="Q3794" t="s">
        <v>8318</v>
      </c>
      <c r="R3794" t="s">
        <v>8360</v>
      </c>
      <c r="S3794" s="10">
        <f t="shared" si="297"/>
        <v>42170.447013888886</v>
      </c>
      <c r="T3794" s="11">
        <f t="shared" si="298"/>
        <v>42200.447013888886</v>
      </c>
      <c r="U3794">
        <f t="shared" si="299"/>
        <v>30</v>
      </c>
      <c r="W3794" s="20">
        <v>2</v>
      </c>
      <c r="X3794" s="18">
        <v>35</v>
      </c>
      <c r="Y3794" s="5">
        <v>2.8E-3</v>
      </c>
    </row>
    <row r="3795" spans="1:25" ht="42.75" x14ac:dyDescent="0.4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20">
        <v>24</v>
      </c>
      <c r="M3795" t="b">
        <v>0</v>
      </c>
      <c r="N3795" t="s">
        <v>8305</v>
      </c>
      <c r="O3795" s="5">
        <f t="shared" si="295"/>
        <v>0.59657142857142853</v>
      </c>
      <c r="P3795" s="18">
        <f t="shared" si="296"/>
        <v>174</v>
      </c>
      <c r="Q3795" t="s">
        <v>8318</v>
      </c>
      <c r="R3795" t="s">
        <v>8360</v>
      </c>
      <c r="S3795" s="10">
        <f t="shared" si="297"/>
        <v>41968.938993055555</v>
      </c>
      <c r="T3795" s="11">
        <f t="shared" si="298"/>
        <v>41989.938993055555</v>
      </c>
      <c r="U3795">
        <f t="shared" si="299"/>
        <v>21</v>
      </c>
      <c r="W3795" s="20">
        <v>24</v>
      </c>
      <c r="X3795" s="18">
        <v>4176</v>
      </c>
      <c r="Y3795" s="5">
        <v>0.59657142857142853</v>
      </c>
    </row>
    <row r="3796" spans="1:25" ht="42.75" x14ac:dyDescent="0.4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20">
        <v>1</v>
      </c>
      <c r="M3796" t="b">
        <v>0</v>
      </c>
      <c r="N3796" t="s">
        <v>8305</v>
      </c>
      <c r="O3796" s="5">
        <f t="shared" si="295"/>
        <v>0.01</v>
      </c>
      <c r="P3796" s="18">
        <f t="shared" si="296"/>
        <v>50</v>
      </c>
      <c r="Q3796" t="s">
        <v>8318</v>
      </c>
      <c r="R3796" t="s">
        <v>8360</v>
      </c>
      <c r="S3796" s="10">
        <f t="shared" si="297"/>
        <v>42132.58048611111</v>
      </c>
      <c r="T3796" s="11">
        <f t="shared" si="298"/>
        <v>42162.58048611111</v>
      </c>
      <c r="U3796">
        <f t="shared" si="299"/>
        <v>30</v>
      </c>
      <c r="W3796" s="20">
        <v>1</v>
      </c>
      <c r="X3796" s="18">
        <v>50</v>
      </c>
      <c r="Y3796" s="5">
        <v>0.01</v>
      </c>
    </row>
    <row r="3797" spans="1:25" ht="42.75" x14ac:dyDescent="0.4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20">
        <v>2</v>
      </c>
      <c r="M3797" t="b">
        <v>0</v>
      </c>
      <c r="N3797" t="s">
        <v>8305</v>
      </c>
      <c r="O3797" s="5">
        <f t="shared" si="295"/>
        <v>1.6666666666666666E-2</v>
      </c>
      <c r="P3797" s="18">
        <f t="shared" si="296"/>
        <v>5</v>
      </c>
      <c r="Q3797" t="s">
        <v>8318</v>
      </c>
      <c r="R3797" t="s">
        <v>8360</v>
      </c>
      <c r="S3797" s="10">
        <f t="shared" si="297"/>
        <v>42201.436226851853</v>
      </c>
      <c r="T3797" s="11">
        <f t="shared" si="298"/>
        <v>42244.9375</v>
      </c>
      <c r="U3797">
        <f t="shared" si="299"/>
        <v>43</v>
      </c>
      <c r="W3797" s="20">
        <v>2</v>
      </c>
      <c r="X3797" s="18">
        <v>10</v>
      </c>
      <c r="Y3797" s="5">
        <v>1.6666666666666666E-2</v>
      </c>
    </row>
    <row r="3798" spans="1:25" ht="42.75" hidden="1" x14ac:dyDescent="0.4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20">
        <v>1</v>
      </c>
      <c r="M3798" t="b">
        <v>0</v>
      </c>
      <c r="N3798" t="s">
        <v>8305</v>
      </c>
      <c r="O3798" s="5">
        <f t="shared" si="295"/>
        <v>4.4444444444444447E-5</v>
      </c>
      <c r="P3798" s="18">
        <f t="shared" si="296"/>
        <v>1</v>
      </c>
      <c r="Q3798" t="s">
        <v>8318</v>
      </c>
      <c r="R3798" t="s">
        <v>8360</v>
      </c>
      <c r="S3798" s="10">
        <f t="shared" si="297"/>
        <v>42689.029583333337</v>
      </c>
      <c r="T3798" s="11">
        <f t="shared" si="298"/>
        <v>42749.029583333337</v>
      </c>
      <c r="U3798">
        <f t="shared" si="299"/>
        <v>60</v>
      </c>
      <c r="W3798" s="20">
        <v>1</v>
      </c>
      <c r="X3798" s="18">
        <v>1</v>
      </c>
      <c r="Y3798" s="5">
        <v>4.4444444444444447E-5</v>
      </c>
    </row>
    <row r="3799" spans="1:25" ht="42.75" x14ac:dyDescent="0.4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20">
        <v>37</v>
      </c>
      <c r="M3799" t="b">
        <v>0</v>
      </c>
      <c r="N3799" t="s">
        <v>8305</v>
      </c>
      <c r="O3799" s="5">
        <f t="shared" si="295"/>
        <v>0.89666666666666661</v>
      </c>
      <c r="P3799" s="18">
        <f t="shared" si="296"/>
        <v>145.40540540540542</v>
      </c>
      <c r="Q3799" t="s">
        <v>8318</v>
      </c>
      <c r="R3799" t="s">
        <v>8360</v>
      </c>
      <c r="S3799" s="10">
        <f t="shared" si="297"/>
        <v>42084.881539351853</v>
      </c>
      <c r="T3799" s="11">
        <f t="shared" si="298"/>
        <v>42114.881539351853</v>
      </c>
      <c r="U3799">
        <f t="shared" si="299"/>
        <v>30</v>
      </c>
      <c r="W3799" s="20">
        <v>37</v>
      </c>
      <c r="X3799" s="18">
        <v>5380</v>
      </c>
      <c r="Y3799" s="5">
        <v>0.89666666666666661</v>
      </c>
    </row>
    <row r="3800" spans="1:25" ht="42.75" x14ac:dyDescent="0.4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20">
        <v>5</v>
      </c>
      <c r="M3800" t="b">
        <v>0</v>
      </c>
      <c r="N3800" t="s">
        <v>8305</v>
      </c>
      <c r="O3800" s="5">
        <f t="shared" si="295"/>
        <v>1.4642857142857143E-2</v>
      </c>
      <c r="P3800" s="18">
        <f t="shared" si="296"/>
        <v>205</v>
      </c>
      <c r="Q3800" t="s">
        <v>8318</v>
      </c>
      <c r="R3800" t="s">
        <v>8360</v>
      </c>
      <c r="S3800" s="10">
        <f t="shared" si="297"/>
        <v>41831.722777777781</v>
      </c>
      <c r="T3800" s="11">
        <f t="shared" si="298"/>
        <v>41861.722777777781</v>
      </c>
      <c r="U3800">
        <f t="shared" si="299"/>
        <v>30</v>
      </c>
      <c r="W3800" s="20">
        <v>5</v>
      </c>
      <c r="X3800" s="18">
        <v>1025</v>
      </c>
      <c r="Y3800" s="5">
        <v>1.4642857142857143E-2</v>
      </c>
    </row>
    <row r="3801" spans="1:25" ht="28.5" x14ac:dyDescent="0.4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20">
        <v>4</v>
      </c>
      <c r="M3801" t="b">
        <v>0</v>
      </c>
      <c r="N3801" t="s">
        <v>8305</v>
      </c>
      <c r="O3801" s="5">
        <f t="shared" si="295"/>
        <v>4.02E-2</v>
      </c>
      <c r="P3801" s="18">
        <f t="shared" si="296"/>
        <v>100.5</v>
      </c>
      <c r="Q3801" t="s">
        <v>8318</v>
      </c>
      <c r="R3801" t="s">
        <v>8360</v>
      </c>
      <c r="S3801" s="10">
        <f t="shared" si="297"/>
        <v>42410.93105324074</v>
      </c>
      <c r="T3801" s="11">
        <f t="shared" si="298"/>
        <v>42440.93105324074</v>
      </c>
      <c r="U3801">
        <f t="shared" si="299"/>
        <v>30</v>
      </c>
      <c r="W3801" s="20">
        <v>4</v>
      </c>
      <c r="X3801" s="18">
        <v>402</v>
      </c>
      <c r="Y3801" s="5">
        <v>4.02E-2</v>
      </c>
    </row>
    <row r="3802" spans="1:25" ht="42.75" x14ac:dyDescent="0.4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20">
        <v>16</v>
      </c>
      <c r="M3802" t="b">
        <v>0</v>
      </c>
      <c r="N3802" t="s">
        <v>8305</v>
      </c>
      <c r="O3802" s="5">
        <f t="shared" si="295"/>
        <v>4.0045454545454544E-2</v>
      </c>
      <c r="P3802" s="18">
        <f t="shared" si="296"/>
        <v>55.0625</v>
      </c>
      <c r="Q3802" t="s">
        <v>8318</v>
      </c>
      <c r="R3802" t="s">
        <v>8360</v>
      </c>
      <c r="S3802" s="10">
        <f t="shared" si="297"/>
        <v>41982.737071759257</v>
      </c>
      <c r="T3802" s="11">
        <f t="shared" si="298"/>
        <v>42015.207638888889</v>
      </c>
      <c r="U3802">
        <f t="shared" si="299"/>
        <v>33</v>
      </c>
      <c r="W3802" s="20">
        <v>16</v>
      </c>
      <c r="X3802" s="18">
        <v>881</v>
      </c>
      <c r="Y3802" s="5">
        <v>4.0045454545454544E-2</v>
      </c>
    </row>
    <row r="3803" spans="1:25" ht="42.75" x14ac:dyDescent="0.4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20">
        <v>9</v>
      </c>
      <c r="M3803" t="b">
        <v>0</v>
      </c>
      <c r="N3803" t="s">
        <v>8305</v>
      </c>
      <c r="O3803" s="5">
        <f t="shared" si="295"/>
        <v>8.5199999999999998E-2</v>
      </c>
      <c r="P3803" s="18">
        <f t="shared" si="296"/>
        <v>47.333333333333336</v>
      </c>
      <c r="Q3803" t="s">
        <v>8318</v>
      </c>
      <c r="R3803" t="s">
        <v>8360</v>
      </c>
      <c r="S3803" s="10">
        <f t="shared" si="297"/>
        <v>41975.676111111112</v>
      </c>
      <c r="T3803" s="11">
        <f t="shared" si="298"/>
        <v>42006.676111111112</v>
      </c>
      <c r="U3803">
        <f t="shared" si="299"/>
        <v>31</v>
      </c>
      <c r="W3803" s="20">
        <v>9</v>
      </c>
      <c r="X3803" s="18">
        <v>426</v>
      </c>
      <c r="Y3803" s="5">
        <v>8.5199999999999998E-2</v>
      </c>
    </row>
    <row r="3804" spans="1:25" ht="42.75" hidden="1" x14ac:dyDescent="0.4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20">
        <v>0</v>
      </c>
      <c r="M3804" t="b">
        <v>0</v>
      </c>
      <c r="N3804" t="s">
        <v>8305</v>
      </c>
      <c r="O3804" s="5">
        <f t="shared" si="295"/>
        <v>0</v>
      </c>
      <c r="P3804" s="18" t="e">
        <f t="shared" si="296"/>
        <v>#DIV/0!</v>
      </c>
      <c r="Q3804" t="s">
        <v>8318</v>
      </c>
      <c r="R3804" t="s">
        <v>8360</v>
      </c>
      <c r="S3804" s="10">
        <f t="shared" si="297"/>
        <v>42269.126226851848</v>
      </c>
      <c r="T3804" s="11">
        <f t="shared" si="298"/>
        <v>42299.126226851848</v>
      </c>
      <c r="U3804">
        <f t="shared" si="299"/>
        <v>30</v>
      </c>
      <c r="W3804" s="20">
        <v>0</v>
      </c>
      <c r="X3804" s="18">
        <v>0</v>
      </c>
      <c r="Y3804" s="5">
        <v>0</v>
      </c>
    </row>
    <row r="3805" spans="1:25" ht="28.5" x14ac:dyDescent="0.4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20">
        <v>40</v>
      </c>
      <c r="M3805" t="b">
        <v>0</v>
      </c>
      <c r="N3805" t="s">
        <v>8305</v>
      </c>
      <c r="O3805" s="5">
        <f t="shared" si="295"/>
        <v>0.19650000000000001</v>
      </c>
      <c r="P3805" s="18">
        <f t="shared" si="296"/>
        <v>58.95</v>
      </c>
      <c r="Q3805" t="s">
        <v>8318</v>
      </c>
      <c r="R3805" t="s">
        <v>8360</v>
      </c>
      <c r="S3805" s="10">
        <f t="shared" si="297"/>
        <v>42403.971851851849</v>
      </c>
      <c r="T3805" s="11">
        <f t="shared" si="298"/>
        <v>42433.971851851849</v>
      </c>
      <c r="U3805">
        <f t="shared" si="299"/>
        <v>30</v>
      </c>
      <c r="W3805" s="20">
        <v>40</v>
      </c>
      <c r="X3805" s="18">
        <v>2358</v>
      </c>
      <c r="Y3805" s="5">
        <v>0.19650000000000001</v>
      </c>
    </row>
    <row r="3806" spans="1:25" ht="42.75" hidden="1" x14ac:dyDescent="0.4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20">
        <v>0</v>
      </c>
      <c r="M3806" t="b">
        <v>0</v>
      </c>
      <c r="N3806" t="s">
        <v>8305</v>
      </c>
      <c r="O3806" s="5">
        <f t="shared" si="295"/>
        <v>0</v>
      </c>
      <c r="P3806" s="18" t="e">
        <f t="shared" si="296"/>
        <v>#DIV/0!</v>
      </c>
      <c r="Q3806" t="s">
        <v>8318</v>
      </c>
      <c r="R3806" t="s">
        <v>8360</v>
      </c>
      <c r="S3806" s="10">
        <f t="shared" si="297"/>
        <v>42527.00953703704</v>
      </c>
      <c r="T3806" s="11">
        <f t="shared" si="298"/>
        <v>42582.291666666672</v>
      </c>
      <c r="U3806">
        <f t="shared" si="299"/>
        <v>55</v>
      </c>
      <c r="W3806" s="20">
        <v>0</v>
      </c>
      <c r="X3806" s="18">
        <v>0</v>
      </c>
      <c r="Y3806" s="5">
        <v>0</v>
      </c>
    </row>
    <row r="3807" spans="1:25" ht="42.75" hidden="1" x14ac:dyDescent="0.4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20">
        <v>2</v>
      </c>
      <c r="M3807" t="b">
        <v>0</v>
      </c>
      <c r="N3807" t="s">
        <v>8305</v>
      </c>
      <c r="O3807" s="5">
        <f t="shared" si="295"/>
        <v>2.0000000000000002E-5</v>
      </c>
      <c r="P3807" s="18">
        <f t="shared" si="296"/>
        <v>1.5</v>
      </c>
      <c r="Q3807" t="s">
        <v>8318</v>
      </c>
      <c r="R3807" t="s">
        <v>8360</v>
      </c>
      <c r="S3807" s="10">
        <f t="shared" si="297"/>
        <v>41849.887037037035</v>
      </c>
      <c r="T3807" s="11">
        <f t="shared" si="298"/>
        <v>41909.887037037035</v>
      </c>
      <c r="U3807">
        <f t="shared" si="299"/>
        <v>60</v>
      </c>
      <c r="W3807" s="20">
        <v>2</v>
      </c>
      <c r="X3807" s="18">
        <v>3</v>
      </c>
      <c r="Y3807" s="5">
        <v>2.0000000000000002E-5</v>
      </c>
    </row>
    <row r="3808" spans="1:25" ht="42.75" hidden="1" x14ac:dyDescent="0.4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20">
        <v>1</v>
      </c>
      <c r="M3808" t="b">
        <v>0</v>
      </c>
      <c r="N3808" t="s">
        <v>8305</v>
      </c>
      <c r="O3808" s="5">
        <f t="shared" si="295"/>
        <v>6.6666666666666664E-4</v>
      </c>
      <c r="P3808" s="18">
        <f t="shared" si="296"/>
        <v>5</v>
      </c>
      <c r="Q3808" t="s">
        <v>8318</v>
      </c>
      <c r="R3808" t="s">
        <v>8360</v>
      </c>
      <c r="S3808" s="10">
        <f t="shared" si="297"/>
        <v>41799.259039351848</v>
      </c>
      <c r="T3808" s="11">
        <f t="shared" si="298"/>
        <v>41819.259039351848</v>
      </c>
      <c r="U3808">
        <f t="shared" si="299"/>
        <v>20</v>
      </c>
      <c r="W3808" s="20">
        <v>1</v>
      </c>
      <c r="X3808" s="18">
        <v>5</v>
      </c>
      <c r="Y3808" s="5">
        <v>6.6666666666666664E-4</v>
      </c>
    </row>
    <row r="3809" spans="1:25" ht="42.75" x14ac:dyDescent="0.4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20">
        <v>9</v>
      </c>
      <c r="M3809" t="b">
        <v>0</v>
      </c>
      <c r="N3809" t="s">
        <v>8305</v>
      </c>
      <c r="O3809" s="5">
        <f t="shared" si="295"/>
        <v>0.30333333333333334</v>
      </c>
      <c r="P3809" s="18">
        <f t="shared" si="296"/>
        <v>50.555555555555557</v>
      </c>
      <c r="Q3809" t="s">
        <v>8318</v>
      </c>
      <c r="R3809" t="s">
        <v>8360</v>
      </c>
      <c r="S3809" s="10">
        <f t="shared" si="297"/>
        <v>42090.909016203703</v>
      </c>
      <c r="T3809" s="11">
        <f t="shared" si="298"/>
        <v>42097.909016203703</v>
      </c>
      <c r="U3809">
        <f t="shared" si="299"/>
        <v>7</v>
      </c>
      <c r="W3809" s="20">
        <v>9</v>
      </c>
      <c r="X3809" s="18">
        <v>455</v>
      </c>
      <c r="Y3809" s="5">
        <v>0.30333333333333334</v>
      </c>
    </row>
    <row r="3810" spans="1:25" ht="42.75" x14ac:dyDescent="0.4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20">
        <v>24</v>
      </c>
      <c r="M3810" t="b">
        <v>1</v>
      </c>
      <c r="N3810" t="s">
        <v>8271</v>
      </c>
      <c r="O3810" s="5">
        <f t="shared" si="295"/>
        <v>1</v>
      </c>
      <c r="P3810" s="18">
        <f t="shared" si="296"/>
        <v>41.666666666666664</v>
      </c>
      <c r="Q3810" t="s">
        <v>8318</v>
      </c>
      <c r="R3810" t="s">
        <v>8319</v>
      </c>
      <c r="S3810" s="10">
        <f t="shared" si="297"/>
        <v>42059.453923611116</v>
      </c>
      <c r="T3810" s="11">
        <f t="shared" si="298"/>
        <v>42119.412256944444</v>
      </c>
      <c r="U3810">
        <f t="shared" si="299"/>
        <v>60</v>
      </c>
      <c r="W3810" s="20">
        <v>24</v>
      </c>
      <c r="X3810" s="18">
        <v>1000</v>
      </c>
      <c r="Y3810" s="5">
        <v>1</v>
      </c>
    </row>
    <row r="3811" spans="1:25" ht="42.75" x14ac:dyDescent="0.4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20">
        <v>38</v>
      </c>
      <c r="M3811" t="b">
        <v>1</v>
      </c>
      <c r="N3811" t="s">
        <v>8271</v>
      </c>
      <c r="O3811" s="5">
        <f t="shared" si="295"/>
        <v>1.0125</v>
      </c>
      <c r="P3811" s="18">
        <f t="shared" si="296"/>
        <v>53.289473684210527</v>
      </c>
      <c r="Q3811" t="s">
        <v>8318</v>
      </c>
      <c r="R3811" t="s">
        <v>8319</v>
      </c>
      <c r="S3811" s="10">
        <f t="shared" si="297"/>
        <v>41800.526701388888</v>
      </c>
      <c r="T3811" s="11">
        <f t="shared" si="298"/>
        <v>41850.958333333336</v>
      </c>
      <c r="U3811">
        <f t="shared" si="299"/>
        <v>50</v>
      </c>
      <c r="W3811" s="20">
        <v>38</v>
      </c>
      <c r="X3811" s="18">
        <v>2025</v>
      </c>
      <c r="Y3811" s="5">
        <v>1.0125</v>
      </c>
    </row>
    <row r="3812" spans="1:25" ht="42.75" x14ac:dyDescent="0.4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20">
        <v>26</v>
      </c>
      <c r="M3812" t="b">
        <v>1</v>
      </c>
      <c r="N3812" t="s">
        <v>8271</v>
      </c>
      <c r="O3812" s="5">
        <f t="shared" si="295"/>
        <v>1.2173333333333334</v>
      </c>
      <c r="P3812" s="18">
        <f t="shared" si="296"/>
        <v>70.230769230769226</v>
      </c>
      <c r="Q3812" t="s">
        <v>8318</v>
      </c>
      <c r="R3812" t="s">
        <v>8319</v>
      </c>
      <c r="S3812" s="10">
        <f t="shared" si="297"/>
        <v>42054.849050925928</v>
      </c>
      <c r="T3812" s="11">
        <f t="shared" si="298"/>
        <v>42084.807384259257</v>
      </c>
      <c r="U3812">
        <f t="shared" si="299"/>
        <v>30</v>
      </c>
      <c r="W3812" s="20">
        <v>26</v>
      </c>
      <c r="X3812" s="18">
        <v>1826</v>
      </c>
      <c r="Y3812" s="5">
        <v>1.2173333333333334</v>
      </c>
    </row>
    <row r="3813" spans="1:25" ht="42.75" x14ac:dyDescent="0.4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20">
        <v>19</v>
      </c>
      <c r="M3813" t="b">
        <v>1</v>
      </c>
      <c r="N3813" t="s">
        <v>8271</v>
      </c>
      <c r="O3813" s="5">
        <f t="shared" si="295"/>
        <v>3.3</v>
      </c>
      <c r="P3813" s="18">
        <f t="shared" si="296"/>
        <v>43.421052631578945</v>
      </c>
      <c r="Q3813" t="s">
        <v>8318</v>
      </c>
      <c r="R3813" t="s">
        <v>8319</v>
      </c>
      <c r="S3813" s="10">
        <f t="shared" si="297"/>
        <v>42487.62700231481</v>
      </c>
      <c r="T3813" s="11">
        <f t="shared" si="298"/>
        <v>42521.458333333328</v>
      </c>
      <c r="U3813">
        <f t="shared" si="299"/>
        <v>34</v>
      </c>
      <c r="W3813" s="20">
        <v>19</v>
      </c>
      <c r="X3813" s="18">
        <v>825</v>
      </c>
      <c r="Y3813" s="5">
        <v>3.3</v>
      </c>
    </row>
    <row r="3814" spans="1:25" ht="42.75" x14ac:dyDescent="0.4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20">
        <v>11</v>
      </c>
      <c r="M3814" t="b">
        <v>1</v>
      </c>
      <c r="N3814" t="s">
        <v>8271</v>
      </c>
      <c r="O3814" s="5">
        <f t="shared" si="295"/>
        <v>1.0954999999999999</v>
      </c>
      <c r="P3814" s="18">
        <f t="shared" si="296"/>
        <v>199.18181818181819</v>
      </c>
      <c r="Q3814" t="s">
        <v>8318</v>
      </c>
      <c r="R3814" t="s">
        <v>8319</v>
      </c>
      <c r="S3814" s="10">
        <f t="shared" si="297"/>
        <v>42109.751250000001</v>
      </c>
      <c r="T3814" s="11">
        <f t="shared" si="298"/>
        <v>42156.165972222225</v>
      </c>
      <c r="U3814">
        <f t="shared" si="299"/>
        <v>47</v>
      </c>
      <c r="W3814" s="20">
        <v>11</v>
      </c>
      <c r="X3814" s="18">
        <v>2191</v>
      </c>
      <c r="Y3814" s="5">
        <v>1.0954999999999999</v>
      </c>
    </row>
    <row r="3815" spans="1:25" ht="42.75" x14ac:dyDescent="0.4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20">
        <v>27</v>
      </c>
      <c r="M3815" t="b">
        <v>1</v>
      </c>
      <c r="N3815" t="s">
        <v>8271</v>
      </c>
      <c r="O3815" s="5">
        <f t="shared" si="295"/>
        <v>1.0095190476190474</v>
      </c>
      <c r="P3815" s="18">
        <f t="shared" si="296"/>
        <v>78.518148148148143</v>
      </c>
      <c r="Q3815" t="s">
        <v>8318</v>
      </c>
      <c r="R3815" t="s">
        <v>8319</v>
      </c>
      <c r="S3815" s="10">
        <f t="shared" si="297"/>
        <v>42497.275706018518</v>
      </c>
      <c r="T3815" s="11">
        <f t="shared" si="298"/>
        <v>42535.904861111107</v>
      </c>
      <c r="U3815">
        <f t="shared" si="299"/>
        <v>38</v>
      </c>
      <c r="W3815" s="20">
        <v>27</v>
      </c>
      <c r="X3815" s="18">
        <v>2119.9899999999998</v>
      </c>
      <c r="Y3815" s="5">
        <v>1.0095190476190474</v>
      </c>
    </row>
    <row r="3816" spans="1:25" ht="42.75" x14ac:dyDescent="0.4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20">
        <v>34</v>
      </c>
      <c r="M3816" t="b">
        <v>1</v>
      </c>
      <c r="N3816" t="s">
        <v>8271</v>
      </c>
      <c r="O3816" s="5">
        <f t="shared" si="295"/>
        <v>1.4013333333333333</v>
      </c>
      <c r="P3816" s="18">
        <f t="shared" si="296"/>
        <v>61.823529411764703</v>
      </c>
      <c r="Q3816" t="s">
        <v>8318</v>
      </c>
      <c r="R3816" t="s">
        <v>8319</v>
      </c>
      <c r="S3816" s="10">
        <f t="shared" si="297"/>
        <v>42058.904074074075</v>
      </c>
      <c r="T3816" s="11">
        <f t="shared" si="298"/>
        <v>42095.165972222225</v>
      </c>
      <c r="U3816">
        <f t="shared" si="299"/>
        <v>37</v>
      </c>
      <c r="W3816" s="20">
        <v>34</v>
      </c>
      <c r="X3816" s="18">
        <v>2102</v>
      </c>
      <c r="Y3816" s="5">
        <v>1.4013333333333333</v>
      </c>
    </row>
    <row r="3817" spans="1:25" ht="28.5" x14ac:dyDescent="0.4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20">
        <v>20</v>
      </c>
      <c r="M3817" t="b">
        <v>1</v>
      </c>
      <c r="N3817" t="s">
        <v>8271</v>
      </c>
      <c r="O3817" s="5">
        <f t="shared" si="295"/>
        <v>1.0000100000000001</v>
      </c>
      <c r="P3817" s="18">
        <f t="shared" si="296"/>
        <v>50.000500000000002</v>
      </c>
      <c r="Q3817" t="s">
        <v>8318</v>
      </c>
      <c r="R3817" t="s">
        <v>8319</v>
      </c>
      <c r="S3817" s="10">
        <f t="shared" si="297"/>
        <v>42207.259918981479</v>
      </c>
      <c r="T3817" s="11">
        <f t="shared" si="298"/>
        <v>42236.958333333328</v>
      </c>
      <c r="U3817">
        <f t="shared" si="299"/>
        <v>29</v>
      </c>
      <c r="W3817" s="20">
        <v>20</v>
      </c>
      <c r="X3817" s="18">
        <v>1000.01</v>
      </c>
      <c r="Y3817" s="5">
        <v>1.0000100000000001</v>
      </c>
    </row>
    <row r="3818" spans="1:25" ht="57" x14ac:dyDescent="0.4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20">
        <v>37</v>
      </c>
      <c r="M3818" t="b">
        <v>1</v>
      </c>
      <c r="N3818" t="s">
        <v>8271</v>
      </c>
      <c r="O3818" s="5">
        <f t="shared" si="295"/>
        <v>1.19238</v>
      </c>
      <c r="P3818" s="18">
        <f t="shared" si="296"/>
        <v>48.339729729729726</v>
      </c>
      <c r="Q3818" t="s">
        <v>8318</v>
      </c>
      <c r="R3818" t="s">
        <v>8319</v>
      </c>
      <c r="S3818" s="10">
        <f t="shared" si="297"/>
        <v>41807.690081018518</v>
      </c>
      <c r="T3818" s="11">
        <f t="shared" si="298"/>
        <v>41837.690081018518</v>
      </c>
      <c r="U3818">
        <f t="shared" si="299"/>
        <v>30</v>
      </c>
      <c r="W3818" s="20">
        <v>37</v>
      </c>
      <c r="X3818" s="18">
        <v>1788.57</v>
      </c>
      <c r="Y3818" s="5">
        <v>1.19238</v>
      </c>
    </row>
    <row r="3819" spans="1:25" ht="42.75" x14ac:dyDescent="0.4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20">
        <v>20</v>
      </c>
      <c r="M3819" t="b">
        <v>1</v>
      </c>
      <c r="N3819" t="s">
        <v>8271</v>
      </c>
      <c r="O3819" s="5">
        <f t="shared" si="295"/>
        <v>1.0725</v>
      </c>
      <c r="P3819" s="18">
        <f t="shared" si="296"/>
        <v>107.25</v>
      </c>
      <c r="Q3819" t="s">
        <v>8318</v>
      </c>
      <c r="R3819" t="s">
        <v>8319</v>
      </c>
      <c r="S3819" s="10">
        <f t="shared" si="297"/>
        <v>42284.69694444444</v>
      </c>
      <c r="T3819" s="11">
        <f t="shared" si="298"/>
        <v>42301.165972222225</v>
      </c>
      <c r="U3819">
        <f t="shared" si="299"/>
        <v>17</v>
      </c>
      <c r="W3819" s="20">
        <v>20</v>
      </c>
      <c r="X3819" s="18">
        <v>2145</v>
      </c>
      <c r="Y3819" s="5">
        <v>1.0725</v>
      </c>
    </row>
    <row r="3820" spans="1:25" ht="42.75" x14ac:dyDescent="0.4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20">
        <v>10</v>
      </c>
      <c r="M3820" t="b">
        <v>1</v>
      </c>
      <c r="N3820" t="s">
        <v>8271</v>
      </c>
      <c r="O3820" s="5">
        <f t="shared" si="295"/>
        <v>2.2799999999999998</v>
      </c>
      <c r="P3820" s="18">
        <f t="shared" si="296"/>
        <v>57</v>
      </c>
      <c r="Q3820" t="s">
        <v>8318</v>
      </c>
      <c r="R3820" t="s">
        <v>8319</v>
      </c>
      <c r="S3820" s="10">
        <f t="shared" si="297"/>
        <v>42045.84238425926</v>
      </c>
      <c r="T3820" s="11">
        <f t="shared" si="298"/>
        <v>42075.800717592589</v>
      </c>
      <c r="U3820">
        <f t="shared" si="299"/>
        <v>30</v>
      </c>
      <c r="W3820" s="20">
        <v>10</v>
      </c>
      <c r="X3820" s="18">
        <v>570</v>
      </c>
      <c r="Y3820" s="5">
        <v>2.2799999999999998</v>
      </c>
    </row>
    <row r="3821" spans="1:25" ht="42.75" x14ac:dyDescent="0.4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20">
        <v>26</v>
      </c>
      <c r="M3821" t="b">
        <v>1</v>
      </c>
      <c r="N3821" t="s">
        <v>8271</v>
      </c>
      <c r="O3821" s="5">
        <f t="shared" si="295"/>
        <v>1.0640000000000001</v>
      </c>
      <c r="P3821" s="18">
        <f t="shared" si="296"/>
        <v>40.92307692307692</v>
      </c>
      <c r="Q3821" t="s">
        <v>8318</v>
      </c>
      <c r="R3821" t="s">
        <v>8319</v>
      </c>
      <c r="S3821" s="10">
        <f t="shared" si="297"/>
        <v>42184.209537037037</v>
      </c>
      <c r="T3821" s="11">
        <f t="shared" si="298"/>
        <v>42202.876388888893</v>
      </c>
      <c r="U3821">
        <f t="shared" si="299"/>
        <v>18</v>
      </c>
      <c r="W3821" s="20">
        <v>26</v>
      </c>
      <c r="X3821" s="18">
        <v>1064</v>
      </c>
      <c r="Y3821" s="5">
        <v>1.0640000000000001</v>
      </c>
    </row>
    <row r="3822" spans="1:25" ht="42.75" x14ac:dyDescent="0.4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20">
        <v>20</v>
      </c>
      <c r="M3822" t="b">
        <v>1</v>
      </c>
      <c r="N3822" t="s">
        <v>8271</v>
      </c>
      <c r="O3822" s="5">
        <f t="shared" si="295"/>
        <v>1.4333333333333333</v>
      </c>
      <c r="P3822" s="18">
        <f t="shared" si="296"/>
        <v>21.5</v>
      </c>
      <c r="Q3822" t="s">
        <v>8318</v>
      </c>
      <c r="R3822" t="s">
        <v>8319</v>
      </c>
      <c r="S3822" s="10">
        <f t="shared" si="297"/>
        <v>42160.651817129634</v>
      </c>
      <c r="T3822" s="11">
        <f t="shared" si="298"/>
        <v>42190.651817129634</v>
      </c>
      <c r="U3822">
        <f t="shared" si="299"/>
        <v>30</v>
      </c>
      <c r="W3822" s="20">
        <v>20</v>
      </c>
      <c r="X3822" s="18">
        <v>430</v>
      </c>
      <c r="Y3822" s="5">
        <v>1.4333333333333333</v>
      </c>
    </row>
    <row r="3823" spans="1:25" ht="42.75" x14ac:dyDescent="0.4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20">
        <v>46</v>
      </c>
      <c r="M3823" t="b">
        <v>1</v>
      </c>
      <c r="N3823" t="s">
        <v>8271</v>
      </c>
      <c r="O3823" s="5">
        <f t="shared" si="295"/>
        <v>1.0454285714285714</v>
      </c>
      <c r="P3823" s="18">
        <f t="shared" si="296"/>
        <v>79.543478260869563</v>
      </c>
      <c r="Q3823" t="s">
        <v>8318</v>
      </c>
      <c r="R3823" t="s">
        <v>8319</v>
      </c>
      <c r="S3823" s="10">
        <f t="shared" si="297"/>
        <v>42341.180636574078</v>
      </c>
      <c r="T3823" s="11">
        <f t="shared" si="298"/>
        <v>42373.180636574078</v>
      </c>
      <c r="U3823">
        <f t="shared" si="299"/>
        <v>32</v>
      </c>
      <c r="W3823" s="20">
        <v>46</v>
      </c>
      <c r="X3823" s="18">
        <v>3659</v>
      </c>
      <c r="Y3823" s="5">
        <v>1.0454285714285714</v>
      </c>
    </row>
    <row r="3824" spans="1:25" ht="57" x14ac:dyDescent="0.4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20">
        <v>76</v>
      </c>
      <c r="M3824" t="b">
        <v>1</v>
      </c>
      <c r="N3824" t="s">
        <v>8271</v>
      </c>
      <c r="O3824" s="5">
        <f t="shared" si="295"/>
        <v>1.1002000000000001</v>
      </c>
      <c r="P3824" s="18">
        <f t="shared" si="296"/>
        <v>72.381578947368425</v>
      </c>
      <c r="Q3824" t="s">
        <v>8318</v>
      </c>
      <c r="R3824" t="s">
        <v>8319</v>
      </c>
      <c r="S3824" s="10">
        <f t="shared" si="297"/>
        <v>42329.838159722218</v>
      </c>
      <c r="T3824" s="11">
        <f t="shared" si="298"/>
        <v>42388.957638888889</v>
      </c>
      <c r="U3824">
        <f t="shared" si="299"/>
        <v>59</v>
      </c>
      <c r="W3824" s="20">
        <v>76</v>
      </c>
      <c r="X3824" s="18">
        <v>5501</v>
      </c>
      <c r="Y3824" s="5">
        <v>1.1002000000000001</v>
      </c>
    </row>
    <row r="3825" spans="1:25" ht="42.75" x14ac:dyDescent="0.4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20">
        <v>41</v>
      </c>
      <c r="M3825" t="b">
        <v>1</v>
      </c>
      <c r="N3825" t="s">
        <v>8271</v>
      </c>
      <c r="O3825" s="5">
        <f t="shared" si="295"/>
        <v>1.06</v>
      </c>
      <c r="P3825" s="18">
        <f t="shared" si="296"/>
        <v>64.634146341463421</v>
      </c>
      <c r="Q3825" t="s">
        <v>8318</v>
      </c>
      <c r="R3825" t="s">
        <v>8319</v>
      </c>
      <c r="S3825" s="10">
        <f t="shared" si="297"/>
        <v>42170.910231481481</v>
      </c>
      <c r="T3825" s="11">
        <f t="shared" si="298"/>
        <v>42205.165972222225</v>
      </c>
      <c r="U3825">
        <f t="shared" si="299"/>
        <v>35</v>
      </c>
      <c r="W3825" s="20">
        <v>41</v>
      </c>
      <c r="X3825" s="18">
        <v>2650</v>
      </c>
      <c r="Y3825" s="5">
        <v>1.06</v>
      </c>
    </row>
    <row r="3826" spans="1:25" ht="42.75" x14ac:dyDescent="0.4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20">
        <v>7</v>
      </c>
      <c r="M3826" t="b">
        <v>1</v>
      </c>
      <c r="N3826" t="s">
        <v>8271</v>
      </c>
      <c r="O3826" s="5">
        <f t="shared" si="295"/>
        <v>1.08</v>
      </c>
      <c r="P3826" s="18">
        <f t="shared" si="296"/>
        <v>38.571428571428569</v>
      </c>
      <c r="Q3826" t="s">
        <v>8318</v>
      </c>
      <c r="R3826" t="s">
        <v>8319</v>
      </c>
      <c r="S3826" s="10">
        <f t="shared" si="297"/>
        <v>42571.626192129625</v>
      </c>
      <c r="T3826" s="11">
        <f t="shared" si="298"/>
        <v>42583.570138888885</v>
      </c>
      <c r="U3826">
        <f t="shared" si="299"/>
        <v>12</v>
      </c>
      <c r="W3826" s="20">
        <v>7</v>
      </c>
      <c r="X3826" s="18">
        <v>270</v>
      </c>
      <c r="Y3826" s="5">
        <v>1.08</v>
      </c>
    </row>
    <row r="3827" spans="1:25" ht="42.75" x14ac:dyDescent="0.4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20">
        <v>49</v>
      </c>
      <c r="M3827" t="b">
        <v>1</v>
      </c>
      <c r="N3827" t="s">
        <v>8271</v>
      </c>
      <c r="O3827" s="5">
        <f t="shared" si="295"/>
        <v>1.0542</v>
      </c>
      <c r="P3827" s="18">
        <f t="shared" si="296"/>
        <v>107.57142857142857</v>
      </c>
      <c r="Q3827" t="s">
        <v>8318</v>
      </c>
      <c r="R3827" t="s">
        <v>8319</v>
      </c>
      <c r="S3827" s="10">
        <f t="shared" si="297"/>
        <v>42151.069606481484</v>
      </c>
      <c r="T3827" s="11">
        <f t="shared" si="298"/>
        <v>42172.069606481484</v>
      </c>
      <c r="U3827">
        <f t="shared" si="299"/>
        <v>21</v>
      </c>
      <c r="W3827" s="20">
        <v>49</v>
      </c>
      <c r="X3827" s="18">
        <v>5271</v>
      </c>
      <c r="Y3827" s="5">
        <v>1.0542</v>
      </c>
    </row>
    <row r="3828" spans="1:25" ht="28.5" x14ac:dyDescent="0.4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20">
        <v>26</v>
      </c>
      <c r="M3828" t="b">
        <v>1</v>
      </c>
      <c r="N3828" t="s">
        <v>8271</v>
      </c>
      <c r="O3828" s="5">
        <f t="shared" si="295"/>
        <v>1.1916666666666667</v>
      </c>
      <c r="P3828" s="18">
        <f t="shared" si="296"/>
        <v>27.5</v>
      </c>
      <c r="Q3828" t="s">
        <v>8318</v>
      </c>
      <c r="R3828" t="s">
        <v>8319</v>
      </c>
      <c r="S3828" s="10">
        <f t="shared" si="297"/>
        <v>42101.423541666663</v>
      </c>
      <c r="T3828" s="11">
        <f t="shared" si="298"/>
        <v>42131.423541666663</v>
      </c>
      <c r="U3828">
        <f t="shared" si="299"/>
        <v>30</v>
      </c>
      <c r="W3828" s="20">
        <v>26</v>
      </c>
      <c r="X3828" s="18">
        <v>715</v>
      </c>
      <c r="Y3828" s="5">
        <v>1.1916666666666667</v>
      </c>
    </row>
    <row r="3829" spans="1:25" ht="57" x14ac:dyDescent="0.4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20">
        <v>65</v>
      </c>
      <c r="M3829" t="b">
        <v>1</v>
      </c>
      <c r="N3829" t="s">
        <v>8271</v>
      </c>
      <c r="O3829" s="5">
        <f t="shared" si="295"/>
        <v>1.5266666666666666</v>
      </c>
      <c r="P3829" s="18">
        <f t="shared" si="296"/>
        <v>70.461538461538467</v>
      </c>
      <c r="Q3829" t="s">
        <v>8318</v>
      </c>
      <c r="R3829" t="s">
        <v>8319</v>
      </c>
      <c r="S3829" s="10">
        <f t="shared" si="297"/>
        <v>42034.928252314814</v>
      </c>
      <c r="T3829" s="11">
        <f t="shared" si="298"/>
        <v>42090</v>
      </c>
      <c r="U3829">
        <f t="shared" si="299"/>
        <v>56</v>
      </c>
      <c r="W3829" s="20">
        <v>65</v>
      </c>
      <c r="X3829" s="18">
        <v>4580</v>
      </c>
      <c r="Y3829" s="5">
        <v>1.5266666666666666</v>
      </c>
    </row>
    <row r="3830" spans="1:25" ht="42.75" x14ac:dyDescent="0.4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20">
        <v>28</v>
      </c>
      <c r="M3830" t="b">
        <v>1</v>
      </c>
      <c r="N3830" t="s">
        <v>8271</v>
      </c>
      <c r="O3830" s="5">
        <f t="shared" si="295"/>
        <v>1</v>
      </c>
      <c r="P3830" s="18">
        <f t="shared" si="296"/>
        <v>178.57142857142858</v>
      </c>
      <c r="Q3830" t="s">
        <v>8318</v>
      </c>
      <c r="R3830" t="s">
        <v>8319</v>
      </c>
      <c r="S3830" s="10">
        <f t="shared" si="297"/>
        <v>41944.527627314819</v>
      </c>
      <c r="T3830" s="11">
        <f t="shared" si="298"/>
        <v>42004.569293981483</v>
      </c>
      <c r="U3830">
        <f t="shared" si="299"/>
        <v>60</v>
      </c>
      <c r="W3830" s="20">
        <v>28</v>
      </c>
      <c r="X3830" s="18">
        <v>5000</v>
      </c>
      <c r="Y3830" s="5">
        <v>1</v>
      </c>
    </row>
    <row r="3831" spans="1:25" ht="42.75" x14ac:dyDescent="0.4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20">
        <v>8</v>
      </c>
      <c r="M3831" t="b">
        <v>1</v>
      </c>
      <c r="N3831" t="s">
        <v>8271</v>
      </c>
      <c r="O3831" s="5">
        <f t="shared" si="295"/>
        <v>1.002</v>
      </c>
      <c r="P3831" s="18">
        <f t="shared" si="296"/>
        <v>62.625</v>
      </c>
      <c r="Q3831" t="s">
        <v>8318</v>
      </c>
      <c r="R3831" t="s">
        <v>8319</v>
      </c>
      <c r="S3831" s="10">
        <f t="shared" si="297"/>
        <v>42593.865405092598</v>
      </c>
      <c r="T3831" s="11">
        <f t="shared" si="298"/>
        <v>42613.865405092598</v>
      </c>
      <c r="U3831">
        <f t="shared" si="299"/>
        <v>20</v>
      </c>
      <c r="W3831" s="20">
        <v>8</v>
      </c>
      <c r="X3831" s="18">
        <v>501</v>
      </c>
      <c r="Y3831" s="5">
        <v>1.002</v>
      </c>
    </row>
    <row r="3832" spans="1:25" ht="42.75" x14ac:dyDescent="0.4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20">
        <v>3</v>
      </c>
      <c r="M3832" t="b">
        <v>1</v>
      </c>
      <c r="N3832" t="s">
        <v>8271</v>
      </c>
      <c r="O3832" s="5">
        <f t="shared" si="295"/>
        <v>2.25</v>
      </c>
      <c r="P3832" s="18">
        <f t="shared" si="296"/>
        <v>75</v>
      </c>
      <c r="Q3832" t="s">
        <v>8318</v>
      </c>
      <c r="R3832" t="s">
        <v>8319</v>
      </c>
      <c r="S3832" s="10">
        <f t="shared" si="297"/>
        <v>42503.740868055553</v>
      </c>
      <c r="T3832" s="11">
        <f t="shared" si="298"/>
        <v>42517.740868055553</v>
      </c>
      <c r="U3832">
        <f t="shared" si="299"/>
        <v>14</v>
      </c>
      <c r="W3832" s="20">
        <v>3</v>
      </c>
      <c r="X3832" s="18">
        <v>225</v>
      </c>
      <c r="Y3832" s="5">
        <v>2.25</v>
      </c>
    </row>
    <row r="3833" spans="1:25" ht="42.75" x14ac:dyDescent="0.4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20">
        <v>9</v>
      </c>
      <c r="M3833" t="b">
        <v>1</v>
      </c>
      <c r="N3833" t="s">
        <v>8271</v>
      </c>
      <c r="O3833" s="5">
        <f t="shared" si="295"/>
        <v>1.0602199999999999</v>
      </c>
      <c r="P3833" s="18">
        <f t="shared" si="296"/>
        <v>58.901111111111113</v>
      </c>
      <c r="Q3833" t="s">
        <v>8318</v>
      </c>
      <c r="R3833" t="s">
        <v>8319</v>
      </c>
      <c r="S3833" s="10">
        <f t="shared" si="297"/>
        <v>41927.848900462966</v>
      </c>
      <c r="T3833" s="11">
        <f t="shared" si="298"/>
        <v>41948.890567129631</v>
      </c>
      <c r="U3833">
        <f t="shared" si="299"/>
        <v>21</v>
      </c>
      <c r="W3833" s="20">
        <v>9</v>
      </c>
      <c r="X3833" s="18">
        <v>530.11</v>
      </c>
      <c r="Y3833" s="5">
        <v>1.0602199999999999</v>
      </c>
    </row>
    <row r="3834" spans="1:25" ht="42.75" x14ac:dyDescent="0.4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20">
        <v>9</v>
      </c>
      <c r="M3834" t="b">
        <v>1</v>
      </c>
      <c r="N3834" t="s">
        <v>8271</v>
      </c>
      <c r="O3834" s="5">
        <f t="shared" si="295"/>
        <v>1.0466666666666666</v>
      </c>
      <c r="P3834" s="18">
        <f t="shared" si="296"/>
        <v>139.55555555555554</v>
      </c>
      <c r="Q3834" t="s">
        <v>8318</v>
      </c>
      <c r="R3834" t="s">
        <v>8319</v>
      </c>
      <c r="S3834" s="10">
        <f t="shared" si="297"/>
        <v>42375.114988425921</v>
      </c>
      <c r="T3834" s="11">
        <f t="shared" si="298"/>
        <v>42420.114988425921</v>
      </c>
      <c r="U3834">
        <f t="shared" si="299"/>
        <v>45</v>
      </c>
      <c r="W3834" s="20">
        <v>9</v>
      </c>
      <c r="X3834" s="18">
        <v>1256</v>
      </c>
      <c r="Y3834" s="5">
        <v>1.0466666666666666</v>
      </c>
    </row>
    <row r="3835" spans="1:25" ht="42.75" x14ac:dyDescent="0.4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20">
        <v>20</v>
      </c>
      <c r="M3835" t="b">
        <v>1</v>
      </c>
      <c r="N3835" t="s">
        <v>8271</v>
      </c>
      <c r="O3835" s="5">
        <f t="shared" si="295"/>
        <v>1.1666666666666667</v>
      </c>
      <c r="P3835" s="18">
        <f t="shared" si="296"/>
        <v>70</v>
      </c>
      <c r="Q3835" t="s">
        <v>8318</v>
      </c>
      <c r="R3835" t="s">
        <v>8319</v>
      </c>
      <c r="S3835" s="10">
        <f t="shared" si="297"/>
        <v>41963.872361111105</v>
      </c>
      <c r="T3835" s="11">
        <f t="shared" si="298"/>
        <v>41974.797916666663</v>
      </c>
      <c r="U3835">
        <f t="shared" si="299"/>
        <v>11</v>
      </c>
      <c r="W3835" s="20">
        <v>20</v>
      </c>
      <c r="X3835" s="18">
        <v>1400</v>
      </c>
      <c r="Y3835" s="5">
        <v>1.1666666666666667</v>
      </c>
    </row>
    <row r="3836" spans="1:25" ht="42.75" x14ac:dyDescent="0.4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20">
        <v>57</v>
      </c>
      <c r="M3836" t="b">
        <v>1</v>
      </c>
      <c r="N3836" t="s">
        <v>8271</v>
      </c>
      <c r="O3836" s="5">
        <f t="shared" si="295"/>
        <v>1.0903333333333334</v>
      </c>
      <c r="P3836" s="18">
        <f t="shared" si="296"/>
        <v>57.385964912280699</v>
      </c>
      <c r="Q3836" t="s">
        <v>8318</v>
      </c>
      <c r="R3836" t="s">
        <v>8319</v>
      </c>
      <c r="S3836" s="10">
        <f t="shared" si="297"/>
        <v>42143.445219907408</v>
      </c>
      <c r="T3836" s="11">
        <f t="shared" si="298"/>
        <v>42173.445219907408</v>
      </c>
      <c r="U3836">
        <f t="shared" si="299"/>
        <v>30</v>
      </c>
      <c r="W3836" s="20">
        <v>57</v>
      </c>
      <c r="X3836" s="18">
        <v>3271</v>
      </c>
      <c r="Y3836" s="5">
        <v>1.0903333333333334</v>
      </c>
    </row>
    <row r="3837" spans="1:25" ht="42.75" x14ac:dyDescent="0.4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20">
        <v>8</v>
      </c>
      <c r="M3837" t="b">
        <v>1</v>
      </c>
      <c r="N3837" t="s">
        <v>8271</v>
      </c>
      <c r="O3837" s="5">
        <f t="shared" si="295"/>
        <v>1.6</v>
      </c>
      <c r="P3837" s="18">
        <f t="shared" si="296"/>
        <v>40</v>
      </c>
      <c r="Q3837" t="s">
        <v>8318</v>
      </c>
      <c r="R3837" t="s">
        <v>8319</v>
      </c>
      <c r="S3837" s="10">
        <f t="shared" si="297"/>
        <v>42460.94222222222</v>
      </c>
      <c r="T3837" s="11">
        <f t="shared" si="298"/>
        <v>42481.94222222222</v>
      </c>
      <c r="U3837">
        <f t="shared" si="299"/>
        <v>21</v>
      </c>
      <c r="W3837" s="20">
        <v>8</v>
      </c>
      <c r="X3837" s="18">
        <v>320</v>
      </c>
      <c r="Y3837" s="5">
        <v>1.6</v>
      </c>
    </row>
    <row r="3838" spans="1:25" ht="42.75" x14ac:dyDescent="0.4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20">
        <v>14</v>
      </c>
      <c r="M3838" t="b">
        <v>1</v>
      </c>
      <c r="N3838" t="s">
        <v>8271</v>
      </c>
      <c r="O3838" s="5">
        <f t="shared" si="295"/>
        <v>1.125</v>
      </c>
      <c r="P3838" s="18">
        <f t="shared" si="296"/>
        <v>64.285714285714292</v>
      </c>
      <c r="Q3838" t="s">
        <v>8318</v>
      </c>
      <c r="R3838" t="s">
        <v>8319</v>
      </c>
      <c r="S3838" s="10">
        <f t="shared" si="297"/>
        <v>42553.926527777774</v>
      </c>
      <c r="T3838" s="11">
        <f t="shared" si="298"/>
        <v>42585.172916666663</v>
      </c>
      <c r="U3838">
        <f t="shared" si="299"/>
        <v>32</v>
      </c>
      <c r="W3838" s="20">
        <v>14</v>
      </c>
      <c r="X3838" s="18">
        <v>900</v>
      </c>
      <c r="Y3838" s="5">
        <v>1.125</v>
      </c>
    </row>
    <row r="3839" spans="1:25" ht="28.5" x14ac:dyDescent="0.4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20">
        <v>17</v>
      </c>
      <c r="M3839" t="b">
        <v>1</v>
      </c>
      <c r="N3839" t="s">
        <v>8271</v>
      </c>
      <c r="O3839" s="5">
        <f t="shared" si="295"/>
        <v>1.0209999999999999</v>
      </c>
      <c r="P3839" s="18">
        <f t="shared" si="296"/>
        <v>120.11764705882354</v>
      </c>
      <c r="Q3839" t="s">
        <v>8318</v>
      </c>
      <c r="R3839" t="s">
        <v>8319</v>
      </c>
      <c r="S3839" s="10">
        <f t="shared" si="297"/>
        <v>42152.765717592592</v>
      </c>
      <c r="T3839" s="11">
        <f t="shared" si="298"/>
        <v>42188.765717592592</v>
      </c>
      <c r="U3839">
        <f t="shared" si="299"/>
        <v>36</v>
      </c>
      <c r="W3839" s="20">
        <v>17</v>
      </c>
      <c r="X3839" s="18">
        <v>2042</v>
      </c>
      <c r="Y3839" s="5">
        <v>1.0209999999999999</v>
      </c>
    </row>
    <row r="3840" spans="1:25" ht="57" x14ac:dyDescent="0.4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20">
        <v>100</v>
      </c>
      <c r="M3840" t="b">
        <v>1</v>
      </c>
      <c r="N3840" t="s">
        <v>8271</v>
      </c>
      <c r="O3840" s="5">
        <f t="shared" si="295"/>
        <v>1.00824</v>
      </c>
      <c r="P3840" s="18">
        <f t="shared" si="296"/>
        <v>1008.24</v>
      </c>
      <c r="Q3840" t="s">
        <v>8318</v>
      </c>
      <c r="R3840" t="s">
        <v>8319</v>
      </c>
      <c r="S3840" s="10">
        <f t="shared" si="297"/>
        <v>42116.710752314815</v>
      </c>
      <c r="T3840" s="11">
        <f t="shared" si="298"/>
        <v>42146.710752314815</v>
      </c>
      <c r="U3840">
        <f t="shared" si="299"/>
        <v>30</v>
      </c>
      <c r="W3840" s="20">
        <v>100</v>
      </c>
      <c r="X3840" s="18">
        <v>100824</v>
      </c>
      <c r="Y3840" s="5">
        <v>1.00824</v>
      </c>
    </row>
    <row r="3841" spans="1:25" ht="42.75" x14ac:dyDescent="0.4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20">
        <v>32</v>
      </c>
      <c r="M3841" t="b">
        <v>1</v>
      </c>
      <c r="N3841" t="s">
        <v>8271</v>
      </c>
      <c r="O3841" s="5">
        <f t="shared" si="295"/>
        <v>1.0125</v>
      </c>
      <c r="P3841" s="18">
        <f t="shared" si="296"/>
        <v>63.28125</v>
      </c>
      <c r="Q3841" t="s">
        <v>8318</v>
      </c>
      <c r="R3841" t="s">
        <v>8319</v>
      </c>
      <c r="S3841" s="10">
        <f t="shared" si="297"/>
        <v>42155.142638888887</v>
      </c>
      <c r="T3841" s="11">
        <f t="shared" si="298"/>
        <v>42215.142638888887</v>
      </c>
      <c r="U3841">
        <f t="shared" si="299"/>
        <v>60</v>
      </c>
      <c r="W3841" s="20">
        <v>32</v>
      </c>
      <c r="X3841" s="18">
        <v>2025</v>
      </c>
      <c r="Y3841" s="5">
        <v>1.0125</v>
      </c>
    </row>
    <row r="3842" spans="1:25" ht="42.75" hidden="1" x14ac:dyDescent="0.4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20">
        <v>3</v>
      </c>
      <c r="M3842" t="b">
        <v>1</v>
      </c>
      <c r="N3842" t="s">
        <v>8271</v>
      </c>
      <c r="O3842" s="5">
        <f t="shared" si="295"/>
        <v>65</v>
      </c>
      <c r="P3842" s="18">
        <f t="shared" si="296"/>
        <v>21.666666666666668</v>
      </c>
      <c r="Q3842" t="s">
        <v>8318</v>
      </c>
      <c r="R3842" t="s">
        <v>8319</v>
      </c>
      <c r="S3842" s="10">
        <f t="shared" si="297"/>
        <v>42432.701724537037</v>
      </c>
      <c r="T3842" s="11">
        <f t="shared" si="298"/>
        <v>42457.660057870366</v>
      </c>
      <c r="U3842">
        <f t="shared" si="299"/>
        <v>25</v>
      </c>
      <c r="W3842" s="20">
        <v>3</v>
      </c>
      <c r="X3842" s="18">
        <v>65</v>
      </c>
      <c r="Y3842" s="5">
        <v>65</v>
      </c>
    </row>
    <row r="3843" spans="1:25" ht="42.75" x14ac:dyDescent="0.4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20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18">
        <f t="shared" ref="P3843:P3906" si="301">E3843/L3843</f>
        <v>25.647058823529413</v>
      </c>
      <c r="Q3843" t="s">
        <v>8318</v>
      </c>
      <c r="R3843" t="s">
        <v>8319</v>
      </c>
      <c r="S3843" s="10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_xlfn.DAYS(T3843,S3843)</f>
        <v>60</v>
      </c>
      <c r="W3843" s="20">
        <v>34</v>
      </c>
      <c r="X3843" s="18">
        <v>872</v>
      </c>
      <c r="Y3843" s="5">
        <v>8.72E-2</v>
      </c>
    </row>
    <row r="3844" spans="1:25" ht="42.75" x14ac:dyDescent="0.4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20">
        <v>23</v>
      </c>
      <c r="M3844" t="b">
        <v>0</v>
      </c>
      <c r="N3844" t="s">
        <v>8271</v>
      </c>
      <c r="O3844" s="5">
        <f t="shared" si="300"/>
        <v>0.21940000000000001</v>
      </c>
      <c r="P3844" s="18">
        <f t="shared" si="301"/>
        <v>47.695652173913047</v>
      </c>
      <c r="Q3844" t="s">
        <v>8318</v>
      </c>
      <c r="R3844" t="s">
        <v>8319</v>
      </c>
      <c r="S3844" s="10">
        <f t="shared" si="302"/>
        <v>41740.493657407409</v>
      </c>
      <c r="T3844" s="11">
        <f t="shared" si="303"/>
        <v>41770.493657407409</v>
      </c>
      <c r="U3844">
        <f t="shared" si="304"/>
        <v>30</v>
      </c>
      <c r="W3844" s="20">
        <v>23</v>
      </c>
      <c r="X3844" s="18">
        <v>1097</v>
      </c>
      <c r="Y3844" s="5">
        <v>0.21940000000000001</v>
      </c>
    </row>
    <row r="3845" spans="1:25" ht="42.75" x14ac:dyDescent="0.4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20">
        <v>19</v>
      </c>
      <c r="M3845" t="b">
        <v>0</v>
      </c>
      <c r="N3845" t="s">
        <v>8271</v>
      </c>
      <c r="O3845" s="5">
        <f t="shared" si="300"/>
        <v>0.21299999999999999</v>
      </c>
      <c r="P3845" s="18">
        <f t="shared" si="301"/>
        <v>56.05263157894737</v>
      </c>
      <c r="Q3845" t="s">
        <v>8318</v>
      </c>
      <c r="R3845" t="s">
        <v>8319</v>
      </c>
      <c r="S3845" s="10">
        <f t="shared" si="302"/>
        <v>41766.072500000002</v>
      </c>
      <c r="T3845" s="11">
        <f t="shared" si="303"/>
        <v>41791.072500000002</v>
      </c>
      <c r="U3845">
        <f t="shared" si="304"/>
        <v>25</v>
      </c>
      <c r="W3845" s="20">
        <v>19</v>
      </c>
      <c r="X3845" s="18">
        <v>1065</v>
      </c>
      <c r="Y3845" s="5">
        <v>0.21299999999999999</v>
      </c>
    </row>
    <row r="3846" spans="1:25" ht="42.75" x14ac:dyDescent="0.4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20">
        <v>50</v>
      </c>
      <c r="M3846" t="b">
        <v>0</v>
      </c>
      <c r="N3846" t="s">
        <v>8271</v>
      </c>
      <c r="O3846" s="5">
        <f t="shared" si="300"/>
        <v>0.41489795918367345</v>
      </c>
      <c r="P3846" s="18">
        <f t="shared" si="301"/>
        <v>81.319999999999993</v>
      </c>
      <c r="Q3846" t="s">
        <v>8318</v>
      </c>
      <c r="R3846" t="s">
        <v>8319</v>
      </c>
      <c r="S3846" s="10">
        <f t="shared" si="302"/>
        <v>41766.617291666669</v>
      </c>
      <c r="T3846" s="11">
        <f t="shared" si="303"/>
        <v>41793.290972222225</v>
      </c>
      <c r="U3846">
        <f t="shared" si="304"/>
        <v>27</v>
      </c>
      <c r="W3846" s="20">
        <v>50</v>
      </c>
      <c r="X3846" s="18">
        <v>4066</v>
      </c>
      <c r="Y3846" s="5">
        <v>0.41489795918367345</v>
      </c>
    </row>
    <row r="3847" spans="1:25" ht="57" x14ac:dyDescent="0.4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20">
        <v>12</v>
      </c>
      <c r="M3847" t="b">
        <v>0</v>
      </c>
      <c r="N3847" t="s">
        <v>8271</v>
      </c>
      <c r="O3847" s="5">
        <f t="shared" si="300"/>
        <v>2.1049999999999999E-2</v>
      </c>
      <c r="P3847" s="18">
        <f t="shared" si="301"/>
        <v>70.166666666666671</v>
      </c>
      <c r="Q3847" t="s">
        <v>8318</v>
      </c>
      <c r="R3847" t="s">
        <v>8319</v>
      </c>
      <c r="S3847" s="10">
        <f t="shared" si="302"/>
        <v>42248.627013888887</v>
      </c>
      <c r="T3847" s="11">
        <f t="shared" si="303"/>
        <v>42278.627013888887</v>
      </c>
      <c r="U3847">
        <f t="shared" si="304"/>
        <v>30</v>
      </c>
      <c r="W3847" s="20">
        <v>12</v>
      </c>
      <c r="X3847" s="18">
        <v>842</v>
      </c>
      <c r="Y3847" s="5">
        <v>2.1049999999999999E-2</v>
      </c>
    </row>
    <row r="3848" spans="1:25" ht="42.75" x14ac:dyDescent="0.4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20">
        <v>8</v>
      </c>
      <c r="M3848" t="b">
        <v>0</v>
      </c>
      <c r="N3848" t="s">
        <v>8271</v>
      </c>
      <c r="O3848" s="5">
        <f t="shared" si="300"/>
        <v>2.7E-2</v>
      </c>
      <c r="P3848" s="18">
        <f t="shared" si="301"/>
        <v>23.625</v>
      </c>
      <c r="Q3848" t="s">
        <v>8318</v>
      </c>
      <c r="R3848" t="s">
        <v>8319</v>
      </c>
      <c r="S3848" s="10">
        <f t="shared" si="302"/>
        <v>41885.221550925926</v>
      </c>
      <c r="T3848" s="11">
        <f t="shared" si="303"/>
        <v>41916.290972222225</v>
      </c>
      <c r="U3848">
        <f t="shared" si="304"/>
        <v>31</v>
      </c>
      <c r="W3848" s="20">
        <v>8</v>
      </c>
      <c r="X3848" s="18">
        <v>189</v>
      </c>
      <c r="Y3848" s="5">
        <v>2.7E-2</v>
      </c>
    </row>
    <row r="3849" spans="1:25" ht="42.75" x14ac:dyDescent="0.4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20">
        <v>9</v>
      </c>
      <c r="M3849" t="b">
        <v>0</v>
      </c>
      <c r="N3849" t="s">
        <v>8271</v>
      </c>
      <c r="O3849" s="5">
        <f t="shared" si="300"/>
        <v>0.16161904761904761</v>
      </c>
      <c r="P3849" s="18">
        <f t="shared" si="301"/>
        <v>188.55555555555554</v>
      </c>
      <c r="Q3849" t="s">
        <v>8318</v>
      </c>
      <c r="R3849" t="s">
        <v>8319</v>
      </c>
      <c r="S3849" s="10">
        <f t="shared" si="302"/>
        <v>42159.224432870367</v>
      </c>
      <c r="T3849" s="11">
        <f t="shared" si="303"/>
        <v>42204.224432870367</v>
      </c>
      <c r="U3849">
        <f t="shared" si="304"/>
        <v>45</v>
      </c>
      <c r="W3849" s="20">
        <v>9</v>
      </c>
      <c r="X3849" s="18">
        <v>1697</v>
      </c>
      <c r="Y3849" s="5">
        <v>0.16161904761904761</v>
      </c>
    </row>
    <row r="3850" spans="1:25" ht="42.75" x14ac:dyDescent="0.4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20">
        <v>43</v>
      </c>
      <c r="M3850" t="b">
        <v>0</v>
      </c>
      <c r="N3850" t="s">
        <v>8271</v>
      </c>
      <c r="O3850" s="5">
        <f t="shared" si="300"/>
        <v>0.16376923076923078</v>
      </c>
      <c r="P3850" s="18">
        <f t="shared" si="301"/>
        <v>49.511627906976742</v>
      </c>
      <c r="Q3850" t="s">
        <v>8318</v>
      </c>
      <c r="R3850" t="s">
        <v>8319</v>
      </c>
      <c r="S3850" s="10">
        <f t="shared" si="302"/>
        <v>42265.817002314812</v>
      </c>
      <c r="T3850" s="11">
        <f t="shared" si="303"/>
        <v>42295.817002314812</v>
      </c>
      <c r="U3850">
        <f t="shared" si="304"/>
        <v>30</v>
      </c>
      <c r="W3850" s="20">
        <v>43</v>
      </c>
      <c r="X3850" s="18">
        <v>2129</v>
      </c>
      <c r="Y3850" s="5">
        <v>0.16376923076923078</v>
      </c>
    </row>
    <row r="3851" spans="1:25" ht="42.75" x14ac:dyDescent="0.4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20">
        <v>28</v>
      </c>
      <c r="M3851" t="b">
        <v>0</v>
      </c>
      <c r="N3851" t="s">
        <v>8271</v>
      </c>
      <c r="O3851" s="5">
        <f t="shared" si="300"/>
        <v>7.0433333333333334E-2</v>
      </c>
      <c r="P3851" s="18">
        <f t="shared" si="301"/>
        <v>75.464285714285708</v>
      </c>
      <c r="Q3851" t="s">
        <v>8318</v>
      </c>
      <c r="R3851" t="s">
        <v>8319</v>
      </c>
      <c r="S3851" s="10">
        <f t="shared" si="302"/>
        <v>42136.767175925925</v>
      </c>
      <c r="T3851" s="11">
        <f t="shared" si="303"/>
        <v>42166.767175925925</v>
      </c>
      <c r="U3851">
        <f t="shared" si="304"/>
        <v>30</v>
      </c>
      <c r="W3851" s="20">
        <v>28</v>
      </c>
      <c r="X3851" s="18">
        <v>2113</v>
      </c>
      <c r="Y3851" s="5">
        <v>7.0433333333333334E-2</v>
      </c>
    </row>
    <row r="3852" spans="1:25" ht="28.5" x14ac:dyDescent="0.4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20">
        <v>4</v>
      </c>
      <c r="M3852" t="b">
        <v>0</v>
      </c>
      <c r="N3852" t="s">
        <v>8271</v>
      </c>
      <c r="O3852" s="5">
        <f t="shared" si="300"/>
        <v>3.7999999999999999E-2</v>
      </c>
      <c r="P3852" s="18">
        <f t="shared" si="301"/>
        <v>9.5</v>
      </c>
      <c r="Q3852" t="s">
        <v>8318</v>
      </c>
      <c r="R3852" t="s">
        <v>8319</v>
      </c>
      <c r="S3852" s="10">
        <f t="shared" si="302"/>
        <v>41975.124340277776</v>
      </c>
      <c r="T3852" s="11">
        <f t="shared" si="303"/>
        <v>42005.124340277776</v>
      </c>
      <c r="U3852">
        <f t="shared" si="304"/>
        <v>30</v>
      </c>
      <c r="W3852" s="20">
        <v>4</v>
      </c>
      <c r="X3852" s="18">
        <v>38</v>
      </c>
      <c r="Y3852" s="5">
        <v>3.7999999999999999E-2</v>
      </c>
    </row>
    <row r="3853" spans="1:25" ht="42.75" x14ac:dyDescent="0.4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20">
        <v>24</v>
      </c>
      <c r="M3853" t="b">
        <v>0</v>
      </c>
      <c r="N3853" t="s">
        <v>8271</v>
      </c>
      <c r="O3853" s="5">
        <f t="shared" si="300"/>
        <v>0.34079999999999999</v>
      </c>
      <c r="P3853" s="18">
        <f t="shared" si="301"/>
        <v>35.5</v>
      </c>
      <c r="Q3853" t="s">
        <v>8318</v>
      </c>
      <c r="R3853" t="s">
        <v>8319</v>
      </c>
      <c r="S3853" s="10">
        <f t="shared" si="302"/>
        <v>42172.439571759256</v>
      </c>
      <c r="T3853" s="11">
        <f t="shared" si="303"/>
        <v>42202.439571759256</v>
      </c>
      <c r="U3853">
        <f t="shared" si="304"/>
        <v>30</v>
      </c>
      <c r="W3853" s="20">
        <v>24</v>
      </c>
      <c r="X3853" s="18">
        <v>852</v>
      </c>
      <c r="Y3853" s="5">
        <v>0.34079999999999999</v>
      </c>
    </row>
    <row r="3854" spans="1:25" ht="42.75" hidden="1" x14ac:dyDescent="0.4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20">
        <v>2</v>
      </c>
      <c r="M3854" t="b">
        <v>0</v>
      </c>
      <c r="N3854" t="s">
        <v>8271</v>
      </c>
      <c r="O3854" s="5">
        <f t="shared" si="300"/>
        <v>2E-3</v>
      </c>
      <c r="P3854" s="18">
        <f t="shared" si="301"/>
        <v>10</v>
      </c>
      <c r="Q3854" t="s">
        <v>8318</v>
      </c>
      <c r="R3854" t="s">
        <v>8319</v>
      </c>
      <c r="S3854" s="10">
        <f t="shared" si="302"/>
        <v>42065.190694444449</v>
      </c>
      <c r="T3854" s="11">
        <f t="shared" si="303"/>
        <v>42090.149027777778</v>
      </c>
      <c r="U3854">
        <f t="shared" si="304"/>
        <v>25</v>
      </c>
      <c r="W3854" s="20">
        <v>2</v>
      </c>
      <c r="X3854" s="18">
        <v>20</v>
      </c>
      <c r="Y3854" s="5">
        <v>2E-3</v>
      </c>
    </row>
    <row r="3855" spans="1:25" ht="28.5" hidden="1" x14ac:dyDescent="0.4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20">
        <v>2</v>
      </c>
      <c r="M3855" t="b">
        <v>0</v>
      </c>
      <c r="N3855" t="s">
        <v>8271</v>
      </c>
      <c r="O3855" s="5">
        <f t="shared" si="300"/>
        <v>2.5999999999999998E-4</v>
      </c>
      <c r="P3855" s="18">
        <f t="shared" si="301"/>
        <v>13</v>
      </c>
      <c r="Q3855" t="s">
        <v>8318</v>
      </c>
      <c r="R3855" t="s">
        <v>8319</v>
      </c>
      <c r="S3855" s="10">
        <f t="shared" si="302"/>
        <v>41848.84002314815</v>
      </c>
      <c r="T3855" s="11">
        <f t="shared" si="303"/>
        <v>41883.84002314815</v>
      </c>
      <c r="U3855">
        <f t="shared" si="304"/>
        <v>35</v>
      </c>
      <c r="W3855" s="20">
        <v>2</v>
      </c>
      <c r="X3855" s="18">
        <v>26</v>
      </c>
      <c r="Y3855" s="5">
        <v>2.5999999999999998E-4</v>
      </c>
    </row>
    <row r="3856" spans="1:25" ht="28.5" x14ac:dyDescent="0.4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20">
        <v>20</v>
      </c>
      <c r="M3856" t="b">
        <v>0</v>
      </c>
      <c r="N3856" t="s">
        <v>8271</v>
      </c>
      <c r="O3856" s="5">
        <f t="shared" si="300"/>
        <v>0.16254545454545455</v>
      </c>
      <c r="P3856" s="18">
        <f t="shared" si="301"/>
        <v>89.4</v>
      </c>
      <c r="Q3856" t="s">
        <v>8318</v>
      </c>
      <c r="R3856" t="s">
        <v>8319</v>
      </c>
      <c r="S3856" s="10">
        <f t="shared" si="302"/>
        <v>42103.884930555556</v>
      </c>
      <c r="T3856" s="11">
        <f t="shared" si="303"/>
        <v>42133.884930555556</v>
      </c>
      <c r="U3856">
        <f t="shared" si="304"/>
        <v>30</v>
      </c>
      <c r="W3856" s="20">
        <v>20</v>
      </c>
      <c r="X3856" s="18">
        <v>1788</v>
      </c>
      <c r="Y3856" s="5">
        <v>0.16254545454545455</v>
      </c>
    </row>
    <row r="3857" spans="1:25" ht="42.75" x14ac:dyDescent="0.4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20">
        <v>1</v>
      </c>
      <c r="M3857" t="b">
        <v>0</v>
      </c>
      <c r="N3857" t="s">
        <v>8271</v>
      </c>
      <c r="O3857" s="5">
        <f t="shared" si="300"/>
        <v>2.5000000000000001E-2</v>
      </c>
      <c r="P3857" s="18">
        <f t="shared" si="301"/>
        <v>25</v>
      </c>
      <c r="Q3857" t="s">
        <v>8318</v>
      </c>
      <c r="R3857" t="s">
        <v>8319</v>
      </c>
      <c r="S3857" s="10">
        <f t="shared" si="302"/>
        <v>42059.970729166671</v>
      </c>
      <c r="T3857" s="11">
        <f t="shared" si="303"/>
        <v>42089.929062499999</v>
      </c>
      <c r="U3857">
        <f t="shared" si="304"/>
        <v>30</v>
      </c>
      <c r="W3857" s="20">
        <v>1</v>
      </c>
      <c r="X3857" s="18">
        <v>25</v>
      </c>
      <c r="Y3857" s="5">
        <v>2.5000000000000001E-2</v>
      </c>
    </row>
    <row r="3858" spans="1:25" ht="42.75" hidden="1" x14ac:dyDescent="0.4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20">
        <v>1</v>
      </c>
      <c r="M3858" t="b">
        <v>0</v>
      </c>
      <c r="N3858" t="s">
        <v>8271</v>
      </c>
      <c r="O3858" s="5">
        <f t="shared" si="300"/>
        <v>2.0000000000000001E-4</v>
      </c>
      <c r="P3858" s="18">
        <f t="shared" si="301"/>
        <v>1</v>
      </c>
      <c r="Q3858" t="s">
        <v>8318</v>
      </c>
      <c r="R3858" t="s">
        <v>8319</v>
      </c>
      <c r="S3858" s="10">
        <f t="shared" si="302"/>
        <v>42041.743090277778</v>
      </c>
      <c r="T3858" s="11">
        <f t="shared" si="303"/>
        <v>42071.701423611114</v>
      </c>
      <c r="U3858">
        <f t="shared" si="304"/>
        <v>30</v>
      </c>
      <c r="W3858" s="20">
        <v>1</v>
      </c>
      <c r="X3858" s="18">
        <v>1</v>
      </c>
      <c r="Y3858" s="5">
        <v>2.0000000000000001E-4</v>
      </c>
    </row>
    <row r="3859" spans="1:25" ht="42.75" x14ac:dyDescent="0.4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20">
        <v>4</v>
      </c>
      <c r="M3859" t="b">
        <v>0</v>
      </c>
      <c r="N3859" t="s">
        <v>8271</v>
      </c>
      <c r="O3859" s="5">
        <f t="shared" si="300"/>
        <v>5.1999999999999998E-2</v>
      </c>
      <c r="P3859" s="18">
        <f t="shared" si="301"/>
        <v>65</v>
      </c>
      <c r="Q3859" t="s">
        <v>8318</v>
      </c>
      <c r="R3859" t="s">
        <v>8319</v>
      </c>
      <c r="S3859" s="10">
        <f t="shared" si="302"/>
        <v>41829.73715277778</v>
      </c>
      <c r="T3859" s="11">
        <f t="shared" si="303"/>
        <v>41852.716666666667</v>
      </c>
      <c r="U3859">
        <f t="shared" si="304"/>
        <v>23</v>
      </c>
      <c r="W3859" s="20">
        <v>4</v>
      </c>
      <c r="X3859" s="18">
        <v>260</v>
      </c>
      <c r="Y3859" s="5">
        <v>5.1999999999999998E-2</v>
      </c>
    </row>
    <row r="3860" spans="1:25" ht="57" x14ac:dyDescent="0.4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20">
        <v>1</v>
      </c>
      <c r="M3860" t="b">
        <v>0</v>
      </c>
      <c r="N3860" t="s">
        <v>8271</v>
      </c>
      <c r="O3860" s="5">
        <f t="shared" si="300"/>
        <v>0.02</v>
      </c>
      <c r="P3860" s="18">
        <f t="shared" si="301"/>
        <v>10</v>
      </c>
      <c r="Q3860" t="s">
        <v>8318</v>
      </c>
      <c r="R3860" t="s">
        <v>8319</v>
      </c>
      <c r="S3860" s="10">
        <f t="shared" si="302"/>
        <v>42128.431064814817</v>
      </c>
      <c r="T3860" s="11">
        <f t="shared" si="303"/>
        <v>42146.875</v>
      </c>
      <c r="U3860">
        <f t="shared" si="304"/>
        <v>18</v>
      </c>
      <c r="W3860" s="20">
        <v>1</v>
      </c>
      <c r="X3860" s="18">
        <v>10</v>
      </c>
      <c r="Y3860" s="5">
        <v>0.02</v>
      </c>
    </row>
    <row r="3861" spans="1:25" ht="42.75" hidden="1" x14ac:dyDescent="0.4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20">
        <v>1</v>
      </c>
      <c r="M3861" t="b">
        <v>0</v>
      </c>
      <c r="N3861" t="s">
        <v>8271</v>
      </c>
      <c r="O3861" s="5">
        <f t="shared" si="300"/>
        <v>4.0000000000000002E-4</v>
      </c>
      <c r="P3861" s="18">
        <f t="shared" si="301"/>
        <v>1</v>
      </c>
      <c r="Q3861" t="s">
        <v>8318</v>
      </c>
      <c r="R3861" t="s">
        <v>8319</v>
      </c>
      <c r="S3861" s="10">
        <f t="shared" si="302"/>
        <v>41789.893599537041</v>
      </c>
      <c r="T3861" s="11">
        <f t="shared" si="303"/>
        <v>41815.875</v>
      </c>
      <c r="U3861">
        <f t="shared" si="304"/>
        <v>26</v>
      </c>
      <c r="W3861" s="20">
        <v>1</v>
      </c>
      <c r="X3861" s="18">
        <v>1</v>
      </c>
      <c r="Y3861" s="5">
        <v>4.0000000000000002E-4</v>
      </c>
    </row>
    <row r="3862" spans="1:25" ht="42.75" x14ac:dyDescent="0.4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20">
        <v>13</v>
      </c>
      <c r="M3862" t="b">
        <v>0</v>
      </c>
      <c r="N3862" t="s">
        <v>8271</v>
      </c>
      <c r="O3862" s="5">
        <f t="shared" si="300"/>
        <v>0.17666666666666667</v>
      </c>
      <c r="P3862" s="18">
        <f t="shared" si="301"/>
        <v>81.538461538461533</v>
      </c>
      <c r="Q3862" t="s">
        <v>8318</v>
      </c>
      <c r="R3862" t="s">
        <v>8319</v>
      </c>
      <c r="S3862" s="10">
        <f t="shared" si="302"/>
        <v>41833.660995370366</v>
      </c>
      <c r="T3862" s="11">
        <f t="shared" si="303"/>
        <v>41863.660995370366</v>
      </c>
      <c r="U3862">
        <f t="shared" si="304"/>
        <v>30</v>
      </c>
      <c r="W3862" s="20">
        <v>13</v>
      </c>
      <c r="X3862" s="18">
        <v>1060</v>
      </c>
      <c r="Y3862" s="5">
        <v>0.17666666666666667</v>
      </c>
    </row>
    <row r="3863" spans="1:25" x14ac:dyDescent="0.4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20">
        <v>1</v>
      </c>
      <c r="M3863" t="b">
        <v>0</v>
      </c>
      <c r="N3863" t="s">
        <v>8271</v>
      </c>
      <c r="O3863" s="5">
        <f t="shared" si="300"/>
        <v>0.05</v>
      </c>
      <c r="P3863" s="18">
        <f t="shared" si="301"/>
        <v>100</v>
      </c>
      <c r="Q3863" t="s">
        <v>8318</v>
      </c>
      <c r="R3863" t="s">
        <v>8319</v>
      </c>
      <c r="S3863" s="10">
        <f t="shared" si="302"/>
        <v>41914.590011574073</v>
      </c>
      <c r="T3863" s="11">
        <f t="shared" si="303"/>
        <v>41955.907638888893</v>
      </c>
      <c r="U3863">
        <f t="shared" si="304"/>
        <v>41</v>
      </c>
      <c r="W3863" s="20">
        <v>1</v>
      </c>
      <c r="X3863" s="18">
        <v>100</v>
      </c>
      <c r="Y3863" s="5">
        <v>0.05</v>
      </c>
    </row>
    <row r="3864" spans="1:25" ht="28.5" hidden="1" x14ac:dyDescent="0.4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20">
        <v>1</v>
      </c>
      <c r="M3864" t="b">
        <v>0</v>
      </c>
      <c r="N3864" t="s">
        <v>8271</v>
      </c>
      <c r="O3864" s="5">
        <f t="shared" si="300"/>
        <v>1.3333333333333334E-4</v>
      </c>
      <c r="P3864" s="18">
        <f t="shared" si="301"/>
        <v>1</v>
      </c>
      <c r="Q3864" t="s">
        <v>8318</v>
      </c>
      <c r="R3864" t="s">
        <v>8319</v>
      </c>
      <c r="S3864" s="10">
        <f t="shared" si="302"/>
        <v>42611.261064814811</v>
      </c>
      <c r="T3864" s="11">
        <f t="shared" si="303"/>
        <v>42625.707638888889</v>
      </c>
      <c r="U3864">
        <f t="shared" si="304"/>
        <v>14</v>
      </c>
      <c r="W3864" s="20">
        <v>1</v>
      </c>
      <c r="X3864" s="18">
        <v>1</v>
      </c>
      <c r="Y3864" s="5">
        <v>1.3333333333333334E-4</v>
      </c>
    </row>
    <row r="3865" spans="1:25" ht="42.75" hidden="1" x14ac:dyDescent="0.4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20">
        <v>0</v>
      </c>
      <c r="M3865" t="b">
        <v>0</v>
      </c>
      <c r="N3865" t="s">
        <v>8271</v>
      </c>
      <c r="O3865" s="5">
        <f t="shared" si="300"/>
        <v>0</v>
      </c>
      <c r="P3865" s="18" t="e">
        <f t="shared" si="301"/>
        <v>#DIV/0!</v>
      </c>
      <c r="Q3865" t="s">
        <v>8318</v>
      </c>
      <c r="R3865" t="s">
        <v>8319</v>
      </c>
      <c r="S3865" s="10">
        <f t="shared" si="302"/>
        <v>42253.633159722223</v>
      </c>
      <c r="T3865" s="11">
        <f t="shared" si="303"/>
        <v>42313.674826388888</v>
      </c>
      <c r="U3865">
        <f t="shared" si="304"/>
        <v>60</v>
      </c>
      <c r="W3865" s="20">
        <v>0</v>
      </c>
      <c r="X3865" s="18">
        <v>0</v>
      </c>
      <c r="Y3865" s="5">
        <v>0</v>
      </c>
    </row>
    <row r="3866" spans="1:25" ht="42.75" x14ac:dyDescent="0.4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20">
        <v>3</v>
      </c>
      <c r="M3866" t="b">
        <v>0</v>
      </c>
      <c r="N3866" t="s">
        <v>8271</v>
      </c>
      <c r="O3866" s="5">
        <f t="shared" si="300"/>
        <v>1.2E-2</v>
      </c>
      <c r="P3866" s="18">
        <f t="shared" si="301"/>
        <v>20</v>
      </c>
      <c r="Q3866" t="s">
        <v>8318</v>
      </c>
      <c r="R3866" t="s">
        <v>8319</v>
      </c>
      <c r="S3866" s="10">
        <f t="shared" si="302"/>
        <v>42295.891828703709</v>
      </c>
      <c r="T3866" s="11">
        <f t="shared" si="303"/>
        <v>42325.933495370366</v>
      </c>
      <c r="U3866">
        <f t="shared" si="304"/>
        <v>30</v>
      </c>
      <c r="W3866" s="20">
        <v>3</v>
      </c>
      <c r="X3866" s="18">
        <v>60</v>
      </c>
      <c r="Y3866" s="5">
        <v>1.2E-2</v>
      </c>
    </row>
    <row r="3867" spans="1:25" ht="42.75" x14ac:dyDescent="0.4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20">
        <v>14</v>
      </c>
      <c r="M3867" t="b">
        <v>0</v>
      </c>
      <c r="N3867" t="s">
        <v>8271</v>
      </c>
      <c r="O3867" s="5">
        <f t="shared" si="300"/>
        <v>0.26937422295897223</v>
      </c>
      <c r="P3867" s="18">
        <f t="shared" si="301"/>
        <v>46.428571428571431</v>
      </c>
      <c r="Q3867" t="s">
        <v>8318</v>
      </c>
      <c r="R3867" t="s">
        <v>8319</v>
      </c>
      <c r="S3867" s="10">
        <f t="shared" si="302"/>
        <v>41841.651597222226</v>
      </c>
      <c r="T3867" s="11">
        <f t="shared" si="303"/>
        <v>41881.229166666664</v>
      </c>
      <c r="U3867">
        <f t="shared" si="304"/>
        <v>40</v>
      </c>
      <c r="W3867" s="20">
        <v>14</v>
      </c>
      <c r="X3867" s="18">
        <v>650</v>
      </c>
      <c r="Y3867" s="5">
        <v>0.26937422295897223</v>
      </c>
    </row>
    <row r="3868" spans="1:25" ht="28.5" hidden="1" x14ac:dyDescent="0.4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20">
        <v>2</v>
      </c>
      <c r="M3868" t="b">
        <v>0</v>
      </c>
      <c r="N3868" t="s">
        <v>8271</v>
      </c>
      <c r="O3868" s="5">
        <f t="shared" si="300"/>
        <v>5.4999999999999997E-3</v>
      </c>
      <c r="P3868" s="18">
        <f t="shared" si="301"/>
        <v>5.5</v>
      </c>
      <c r="Q3868" t="s">
        <v>8318</v>
      </c>
      <c r="R3868" t="s">
        <v>8319</v>
      </c>
      <c r="S3868" s="10">
        <f t="shared" si="302"/>
        <v>42402.947002314817</v>
      </c>
      <c r="T3868" s="11">
        <f t="shared" si="303"/>
        <v>42452.145138888889</v>
      </c>
      <c r="U3868">
        <f t="shared" si="304"/>
        <v>50</v>
      </c>
      <c r="W3868" s="20">
        <v>2</v>
      </c>
      <c r="X3868" s="18">
        <v>11</v>
      </c>
      <c r="Y3868" s="5">
        <v>5.4999999999999997E-3</v>
      </c>
    </row>
    <row r="3869" spans="1:25" ht="42.75" x14ac:dyDescent="0.4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20">
        <v>5</v>
      </c>
      <c r="M3869" t="b">
        <v>0</v>
      </c>
      <c r="N3869" t="s">
        <v>8271</v>
      </c>
      <c r="O3869" s="5">
        <f t="shared" si="300"/>
        <v>0.1255</v>
      </c>
      <c r="P3869" s="18">
        <f t="shared" si="301"/>
        <v>50.2</v>
      </c>
      <c r="Q3869" t="s">
        <v>8318</v>
      </c>
      <c r="R3869" t="s">
        <v>8319</v>
      </c>
      <c r="S3869" s="10">
        <f t="shared" si="302"/>
        <v>42509.814108796301</v>
      </c>
      <c r="T3869" s="11">
        <f t="shared" si="303"/>
        <v>42539.814108796301</v>
      </c>
      <c r="U3869">
        <f t="shared" si="304"/>
        <v>30</v>
      </c>
      <c r="W3869" s="20">
        <v>5</v>
      </c>
      <c r="X3869" s="18">
        <v>251</v>
      </c>
      <c r="Y3869" s="5">
        <v>0.1255</v>
      </c>
    </row>
    <row r="3870" spans="1:25" hidden="1" x14ac:dyDescent="0.4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20">
        <v>1</v>
      </c>
      <c r="M3870" t="b">
        <v>0</v>
      </c>
      <c r="N3870" t="s">
        <v>8305</v>
      </c>
      <c r="O3870" s="5">
        <f t="shared" si="300"/>
        <v>2E-3</v>
      </c>
      <c r="P3870" s="18">
        <f t="shared" si="301"/>
        <v>10</v>
      </c>
      <c r="Q3870" t="s">
        <v>8318</v>
      </c>
      <c r="R3870" t="s">
        <v>8360</v>
      </c>
      <c r="S3870" s="10">
        <f t="shared" si="302"/>
        <v>41865.659780092588</v>
      </c>
      <c r="T3870" s="11">
        <f t="shared" si="303"/>
        <v>41890.659780092588</v>
      </c>
      <c r="U3870">
        <f t="shared" si="304"/>
        <v>25</v>
      </c>
      <c r="W3870" s="20">
        <v>1</v>
      </c>
      <c r="X3870" s="18">
        <v>10</v>
      </c>
      <c r="Y3870" s="5">
        <v>2E-3</v>
      </c>
    </row>
    <row r="3871" spans="1:25" ht="28.5" x14ac:dyDescent="0.4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20">
        <v>15</v>
      </c>
      <c r="M3871" t="b">
        <v>0</v>
      </c>
      <c r="N3871" t="s">
        <v>8305</v>
      </c>
      <c r="O3871" s="5">
        <f t="shared" si="300"/>
        <v>3.44748684310884E-2</v>
      </c>
      <c r="P3871" s="18">
        <f t="shared" si="301"/>
        <v>30.133333333333333</v>
      </c>
      <c r="Q3871" t="s">
        <v>8318</v>
      </c>
      <c r="R3871" t="s">
        <v>8360</v>
      </c>
      <c r="S3871" s="10">
        <f t="shared" si="302"/>
        <v>42047.724444444444</v>
      </c>
      <c r="T3871" s="11">
        <f t="shared" si="303"/>
        <v>42077.132638888885</v>
      </c>
      <c r="U3871">
        <f t="shared" si="304"/>
        <v>30</v>
      </c>
      <c r="W3871" s="20">
        <v>15</v>
      </c>
      <c r="X3871" s="18">
        <v>452</v>
      </c>
      <c r="Y3871" s="5">
        <v>3.44748684310884E-2</v>
      </c>
    </row>
    <row r="3872" spans="1:25" ht="42.75" x14ac:dyDescent="0.4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20">
        <v>10</v>
      </c>
      <c r="M3872" t="b">
        <v>0</v>
      </c>
      <c r="N3872" t="s">
        <v>8305</v>
      </c>
      <c r="O3872" s="5">
        <f t="shared" si="300"/>
        <v>0.15</v>
      </c>
      <c r="P3872" s="18">
        <f t="shared" si="301"/>
        <v>150</v>
      </c>
      <c r="Q3872" t="s">
        <v>8318</v>
      </c>
      <c r="R3872" t="s">
        <v>8360</v>
      </c>
      <c r="S3872" s="10">
        <f t="shared" si="302"/>
        <v>41793.17219907407</v>
      </c>
      <c r="T3872" s="11">
        <f t="shared" si="303"/>
        <v>41823.17219907407</v>
      </c>
      <c r="U3872">
        <f t="shared" si="304"/>
        <v>30</v>
      </c>
      <c r="W3872" s="20">
        <v>10</v>
      </c>
      <c r="X3872" s="18">
        <v>1500</v>
      </c>
      <c r="Y3872" s="5">
        <v>0.15</v>
      </c>
    </row>
    <row r="3873" spans="1:25" ht="28.5" x14ac:dyDescent="0.4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20">
        <v>3</v>
      </c>
      <c r="M3873" t="b">
        <v>0</v>
      </c>
      <c r="N3873" t="s">
        <v>8305</v>
      </c>
      <c r="O3873" s="5">
        <f t="shared" si="300"/>
        <v>2.6666666666666668E-2</v>
      </c>
      <c r="P3873" s="18">
        <f t="shared" si="301"/>
        <v>13.333333333333334</v>
      </c>
      <c r="Q3873" t="s">
        <v>8318</v>
      </c>
      <c r="R3873" t="s">
        <v>8360</v>
      </c>
      <c r="S3873" s="10">
        <f t="shared" si="302"/>
        <v>42763.780671296292</v>
      </c>
      <c r="T3873" s="11">
        <f t="shared" si="303"/>
        <v>42823.739004629635</v>
      </c>
      <c r="U3873">
        <f t="shared" si="304"/>
        <v>60</v>
      </c>
      <c r="W3873" s="20">
        <v>3</v>
      </c>
      <c r="X3873" s="18">
        <v>40</v>
      </c>
      <c r="Y3873" s="5">
        <v>2.6666666666666668E-2</v>
      </c>
    </row>
    <row r="3874" spans="1:25" ht="42.75" hidden="1" x14ac:dyDescent="0.4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20">
        <v>0</v>
      </c>
      <c r="M3874" t="b">
        <v>0</v>
      </c>
      <c r="N3874" t="s">
        <v>8305</v>
      </c>
      <c r="O3874" s="5">
        <f t="shared" si="300"/>
        <v>0</v>
      </c>
      <c r="P3874" s="18" t="e">
        <f t="shared" si="301"/>
        <v>#DIV/0!</v>
      </c>
      <c r="Q3874" t="s">
        <v>8318</v>
      </c>
      <c r="R3874" t="s">
        <v>8360</v>
      </c>
      <c r="S3874" s="10">
        <f t="shared" si="302"/>
        <v>42180.145787037036</v>
      </c>
      <c r="T3874" s="11">
        <f t="shared" si="303"/>
        <v>42230.145787037036</v>
      </c>
      <c r="U3874">
        <f t="shared" si="304"/>
        <v>50</v>
      </c>
      <c r="W3874" s="20">
        <v>0</v>
      </c>
      <c r="X3874" s="18">
        <v>0</v>
      </c>
      <c r="Y3874" s="5">
        <v>0</v>
      </c>
    </row>
    <row r="3875" spans="1:25" ht="42.75" hidden="1" x14ac:dyDescent="0.4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20">
        <v>0</v>
      </c>
      <c r="M3875" t="b">
        <v>0</v>
      </c>
      <c r="N3875" t="s">
        <v>8305</v>
      </c>
      <c r="O3875" s="5">
        <f t="shared" si="300"/>
        <v>0</v>
      </c>
      <c r="P3875" s="18" t="e">
        <f t="shared" si="301"/>
        <v>#DIV/0!</v>
      </c>
      <c r="Q3875" t="s">
        <v>8318</v>
      </c>
      <c r="R3875" t="s">
        <v>8360</v>
      </c>
      <c r="S3875" s="10">
        <f t="shared" si="302"/>
        <v>42255.696006944447</v>
      </c>
      <c r="T3875" s="11">
        <f t="shared" si="303"/>
        <v>42285.696006944447</v>
      </c>
      <c r="U3875">
        <f t="shared" si="304"/>
        <v>30</v>
      </c>
      <c r="W3875" s="20">
        <v>0</v>
      </c>
      <c r="X3875" s="18">
        <v>0</v>
      </c>
      <c r="Y3875" s="5">
        <v>0</v>
      </c>
    </row>
    <row r="3876" spans="1:25" ht="42.75" hidden="1" x14ac:dyDescent="0.4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20">
        <v>0</v>
      </c>
      <c r="M3876" t="b">
        <v>0</v>
      </c>
      <c r="N3876" t="s">
        <v>8305</v>
      </c>
      <c r="O3876" s="5">
        <f t="shared" si="300"/>
        <v>0</v>
      </c>
      <c r="P3876" s="18" t="e">
        <f t="shared" si="301"/>
        <v>#DIV/0!</v>
      </c>
      <c r="Q3876" t="s">
        <v>8318</v>
      </c>
      <c r="R3876" t="s">
        <v>8360</v>
      </c>
      <c r="S3876" s="10">
        <f t="shared" si="302"/>
        <v>42007.016458333332</v>
      </c>
      <c r="T3876" s="11">
        <f t="shared" si="303"/>
        <v>42028.041666666672</v>
      </c>
      <c r="U3876">
        <f t="shared" si="304"/>
        <v>21</v>
      </c>
      <c r="W3876" s="20">
        <v>0</v>
      </c>
      <c r="X3876" s="18">
        <v>0</v>
      </c>
      <c r="Y3876" s="5">
        <v>0</v>
      </c>
    </row>
    <row r="3877" spans="1:25" ht="42.75" hidden="1" x14ac:dyDescent="0.4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20">
        <v>0</v>
      </c>
      <c r="M3877" t="b">
        <v>0</v>
      </c>
      <c r="N3877" t="s">
        <v>8305</v>
      </c>
      <c r="O3877" s="5">
        <f t="shared" si="300"/>
        <v>0</v>
      </c>
      <c r="P3877" s="18" t="e">
        <f t="shared" si="301"/>
        <v>#DIV/0!</v>
      </c>
      <c r="Q3877" t="s">
        <v>8318</v>
      </c>
      <c r="R3877" t="s">
        <v>8360</v>
      </c>
      <c r="S3877" s="10">
        <f t="shared" si="302"/>
        <v>42615.346817129626</v>
      </c>
      <c r="T3877" s="11">
        <f t="shared" si="303"/>
        <v>42616.416666666672</v>
      </c>
      <c r="U3877">
        <f t="shared" si="304"/>
        <v>1</v>
      </c>
      <c r="W3877" s="20">
        <v>0</v>
      </c>
      <c r="X3877" s="18">
        <v>0</v>
      </c>
      <c r="Y3877" s="5">
        <v>0</v>
      </c>
    </row>
    <row r="3878" spans="1:25" ht="42.75" x14ac:dyDescent="0.4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20">
        <v>46</v>
      </c>
      <c r="M3878" t="b">
        <v>0</v>
      </c>
      <c r="N3878" t="s">
        <v>8305</v>
      </c>
      <c r="O3878" s="5">
        <f t="shared" si="300"/>
        <v>0.52794871794871789</v>
      </c>
      <c r="P3878" s="18">
        <f t="shared" si="301"/>
        <v>44.760869565217391</v>
      </c>
      <c r="Q3878" t="s">
        <v>8318</v>
      </c>
      <c r="R3878" t="s">
        <v>8360</v>
      </c>
      <c r="S3878" s="10">
        <f t="shared" si="302"/>
        <v>42372.624166666668</v>
      </c>
      <c r="T3878" s="11">
        <f t="shared" si="303"/>
        <v>42402.624166666668</v>
      </c>
      <c r="U3878">
        <f t="shared" si="304"/>
        <v>30</v>
      </c>
      <c r="W3878" s="20">
        <v>46</v>
      </c>
      <c r="X3878" s="18">
        <v>2059</v>
      </c>
      <c r="Y3878" s="5">
        <v>0.52794871794871789</v>
      </c>
    </row>
    <row r="3879" spans="1:25" ht="42.75" x14ac:dyDescent="0.4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20">
        <v>14</v>
      </c>
      <c r="M3879" t="b">
        <v>0</v>
      </c>
      <c r="N3879" t="s">
        <v>8305</v>
      </c>
      <c r="O3879" s="5">
        <f t="shared" si="300"/>
        <v>4.9639999999999997E-2</v>
      </c>
      <c r="P3879" s="18">
        <f t="shared" si="301"/>
        <v>88.642857142857139</v>
      </c>
      <c r="Q3879" t="s">
        <v>8318</v>
      </c>
      <c r="R3879" t="s">
        <v>8360</v>
      </c>
      <c r="S3879" s="10">
        <f t="shared" si="302"/>
        <v>42682.67768518519</v>
      </c>
      <c r="T3879" s="11">
        <f t="shared" si="303"/>
        <v>42712.67768518519</v>
      </c>
      <c r="U3879">
        <f t="shared" si="304"/>
        <v>30</v>
      </c>
      <c r="W3879" s="20">
        <v>14</v>
      </c>
      <c r="X3879" s="18">
        <v>1241</v>
      </c>
      <c r="Y3879" s="5">
        <v>4.9639999999999997E-2</v>
      </c>
    </row>
    <row r="3880" spans="1:25" ht="42.75" hidden="1" x14ac:dyDescent="0.4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20">
        <v>1</v>
      </c>
      <c r="M3880" t="b">
        <v>0</v>
      </c>
      <c r="N3880" t="s">
        <v>8305</v>
      </c>
      <c r="O3880" s="5">
        <f t="shared" si="300"/>
        <v>5.5555555555555556E-4</v>
      </c>
      <c r="P3880" s="18">
        <f t="shared" si="301"/>
        <v>10</v>
      </c>
      <c r="Q3880" t="s">
        <v>8318</v>
      </c>
      <c r="R3880" t="s">
        <v>8360</v>
      </c>
      <c r="S3880" s="10">
        <f t="shared" si="302"/>
        <v>42154.818819444445</v>
      </c>
      <c r="T3880" s="11">
        <f t="shared" si="303"/>
        <v>42185.165972222225</v>
      </c>
      <c r="U3880">
        <f t="shared" si="304"/>
        <v>31</v>
      </c>
      <c r="W3880" s="20">
        <v>1</v>
      </c>
      <c r="X3880" s="18">
        <v>10</v>
      </c>
      <c r="Y3880" s="5">
        <v>5.5555555555555556E-4</v>
      </c>
    </row>
    <row r="3881" spans="1:25" ht="42.75" hidden="1" x14ac:dyDescent="0.4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20">
        <v>0</v>
      </c>
      <c r="M3881" t="b">
        <v>0</v>
      </c>
      <c r="N3881" t="s">
        <v>8305</v>
      </c>
      <c r="O3881" s="5">
        <f t="shared" si="300"/>
        <v>0</v>
      </c>
      <c r="P3881" s="18" t="e">
        <f t="shared" si="301"/>
        <v>#DIV/0!</v>
      </c>
      <c r="Q3881" t="s">
        <v>8318</v>
      </c>
      <c r="R3881" t="s">
        <v>8360</v>
      </c>
      <c r="S3881" s="10">
        <f t="shared" si="302"/>
        <v>41999.861064814817</v>
      </c>
      <c r="T3881" s="11">
        <f t="shared" si="303"/>
        <v>42029.861064814817</v>
      </c>
      <c r="U3881">
        <f t="shared" si="304"/>
        <v>30</v>
      </c>
      <c r="W3881" s="20">
        <v>0</v>
      </c>
      <c r="X3881" s="18">
        <v>0</v>
      </c>
      <c r="Y3881" s="5">
        <v>0</v>
      </c>
    </row>
    <row r="3882" spans="1:25" ht="42.75" x14ac:dyDescent="0.4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20">
        <v>17</v>
      </c>
      <c r="M3882" t="b">
        <v>0</v>
      </c>
      <c r="N3882" t="s">
        <v>8305</v>
      </c>
      <c r="O3882" s="5">
        <f t="shared" si="300"/>
        <v>0.13066666666666665</v>
      </c>
      <c r="P3882" s="18">
        <f t="shared" si="301"/>
        <v>57.647058823529413</v>
      </c>
      <c r="Q3882" t="s">
        <v>8318</v>
      </c>
      <c r="R3882" t="s">
        <v>8360</v>
      </c>
      <c r="S3882" s="10">
        <f t="shared" si="302"/>
        <v>41815.815046296295</v>
      </c>
      <c r="T3882" s="11">
        <f t="shared" si="303"/>
        <v>41850.958333333336</v>
      </c>
      <c r="U3882">
        <f t="shared" si="304"/>
        <v>35</v>
      </c>
      <c r="W3882" s="20">
        <v>17</v>
      </c>
      <c r="X3882" s="18">
        <v>980</v>
      </c>
      <c r="Y3882" s="5">
        <v>0.13066666666666665</v>
      </c>
    </row>
    <row r="3883" spans="1:25" ht="28.5" x14ac:dyDescent="0.4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20">
        <v>1</v>
      </c>
      <c r="M3883" t="b">
        <v>0</v>
      </c>
      <c r="N3883" t="s">
        <v>8305</v>
      </c>
      <c r="O3883" s="5">
        <f t="shared" si="300"/>
        <v>0.05</v>
      </c>
      <c r="P3883" s="18">
        <f t="shared" si="301"/>
        <v>25</v>
      </c>
      <c r="Q3883" t="s">
        <v>8318</v>
      </c>
      <c r="R3883" t="s">
        <v>8360</v>
      </c>
      <c r="S3883" s="10">
        <f t="shared" si="302"/>
        <v>42756.018506944441</v>
      </c>
      <c r="T3883" s="11">
        <f t="shared" si="303"/>
        <v>42786.018506944441</v>
      </c>
      <c r="U3883">
        <f t="shared" si="304"/>
        <v>30</v>
      </c>
      <c r="W3883" s="20">
        <v>1</v>
      </c>
      <c r="X3883" s="18">
        <v>25</v>
      </c>
      <c r="Y3883" s="5">
        <v>0.05</v>
      </c>
    </row>
    <row r="3884" spans="1:25" ht="42.75" hidden="1" x14ac:dyDescent="0.4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20">
        <v>0</v>
      </c>
      <c r="M3884" t="b">
        <v>0</v>
      </c>
      <c r="N3884" t="s">
        <v>8305</v>
      </c>
      <c r="O3884" s="5">
        <f t="shared" si="300"/>
        <v>0</v>
      </c>
      <c r="P3884" s="18" t="e">
        <f t="shared" si="301"/>
        <v>#DIV/0!</v>
      </c>
      <c r="Q3884" t="s">
        <v>8318</v>
      </c>
      <c r="R3884" t="s">
        <v>8360</v>
      </c>
      <c r="S3884" s="10">
        <f t="shared" si="302"/>
        <v>42373.983449074076</v>
      </c>
      <c r="T3884" s="11">
        <f t="shared" si="303"/>
        <v>42400.960416666669</v>
      </c>
      <c r="U3884">
        <f t="shared" si="304"/>
        <v>27</v>
      </c>
      <c r="W3884" s="20">
        <v>0</v>
      </c>
      <c r="X3884" s="18">
        <v>0</v>
      </c>
      <c r="Y3884" s="5">
        <v>0</v>
      </c>
    </row>
    <row r="3885" spans="1:25" ht="57" hidden="1" x14ac:dyDescent="0.4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20">
        <v>0</v>
      </c>
      <c r="M3885" t="b">
        <v>0</v>
      </c>
      <c r="N3885" t="s">
        <v>8305</v>
      </c>
      <c r="O3885" s="5">
        <f t="shared" si="300"/>
        <v>0</v>
      </c>
      <c r="P3885" s="18" t="e">
        <f t="shared" si="301"/>
        <v>#DIV/0!</v>
      </c>
      <c r="Q3885" t="s">
        <v>8318</v>
      </c>
      <c r="R3885" t="s">
        <v>8360</v>
      </c>
      <c r="S3885" s="10">
        <f t="shared" si="302"/>
        <v>41854.602650462963</v>
      </c>
      <c r="T3885" s="11">
        <f t="shared" si="303"/>
        <v>41884.602650462963</v>
      </c>
      <c r="U3885">
        <f t="shared" si="304"/>
        <v>30</v>
      </c>
      <c r="W3885" s="20">
        <v>0</v>
      </c>
      <c r="X3885" s="18">
        <v>0</v>
      </c>
      <c r="Y3885" s="5">
        <v>0</v>
      </c>
    </row>
    <row r="3886" spans="1:25" ht="42.75" hidden="1" x14ac:dyDescent="0.4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20">
        <v>0</v>
      </c>
      <c r="M3886" t="b">
        <v>0</v>
      </c>
      <c r="N3886" t="s">
        <v>8305</v>
      </c>
      <c r="O3886" s="5">
        <f t="shared" si="300"/>
        <v>0</v>
      </c>
      <c r="P3886" s="18" t="e">
        <f t="shared" si="301"/>
        <v>#DIV/0!</v>
      </c>
      <c r="Q3886" t="s">
        <v>8318</v>
      </c>
      <c r="R3886" t="s">
        <v>8360</v>
      </c>
      <c r="S3886" s="10">
        <f t="shared" si="302"/>
        <v>42065.791574074072</v>
      </c>
      <c r="T3886" s="11">
        <f t="shared" si="303"/>
        <v>42090.749907407408</v>
      </c>
      <c r="U3886">
        <f t="shared" si="304"/>
        <v>25</v>
      </c>
      <c r="W3886" s="20">
        <v>0</v>
      </c>
      <c r="X3886" s="18">
        <v>0</v>
      </c>
      <c r="Y3886" s="5">
        <v>0</v>
      </c>
    </row>
    <row r="3887" spans="1:25" ht="42.75" hidden="1" x14ac:dyDescent="0.4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20">
        <v>0</v>
      </c>
      <c r="M3887" t="b">
        <v>0</v>
      </c>
      <c r="N3887" t="s">
        <v>8305</v>
      </c>
      <c r="O3887" s="5">
        <f t="shared" si="300"/>
        <v>0</v>
      </c>
      <c r="P3887" s="18" t="e">
        <f t="shared" si="301"/>
        <v>#DIV/0!</v>
      </c>
      <c r="Q3887" t="s">
        <v>8318</v>
      </c>
      <c r="R3887" t="s">
        <v>8360</v>
      </c>
      <c r="S3887" s="10">
        <f t="shared" si="302"/>
        <v>42469.951284722221</v>
      </c>
      <c r="T3887" s="11">
        <f t="shared" si="303"/>
        <v>42499.951284722221</v>
      </c>
      <c r="U3887">
        <f t="shared" si="304"/>
        <v>30</v>
      </c>
      <c r="W3887" s="20">
        <v>0</v>
      </c>
      <c r="X3887" s="18">
        <v>0</v>
      </c>
      <c r="Y3887" s="5">
        <v>0</v>
      </c>
    </row>
    <row r="3888" spans="1:25" hidden="1" x14ac:dyDescent="0.4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20">
        <v>0</v>
      </c>
      <c r="M3888" t="b">
        <v>0</v>
      </c>
      <c r="N3888" t="s">
        <v>8305</v>
      </c>
      <c r="O3888" s="5">
        <f t="shared" si="300"/>
        <v>0</v>
      </c>
      <c r="P3888" s="18" t="e">
        <f t="shared" si="301"/>
        <v>#DIV/0!</v>
      </c>
      <c r="Q3888" t="s">
        <v>8318</v>
      </c>
      <c r="R3888" t="s">
        <v>8360</v>
      </c>
      <c r="S3888" s="10">
        <f t="shared" si="302"/>
        <v>41954.228032407409</v>
      </c>
      <c r="T3888" s="11">
        <f t="shared" si="303"/>
        <v>41984.228032407409</v>
      </c>
      <c r="U3888">
        <f t="shared" si="304"/>
        <v>30</v>
      </c>
      <c r="W3888" s="20">
        <v>0</v>
      </c>
      <c r="X3888" s="18">
        <v>0</v>
      </c>
      <c r="Y3888" s="5">
        <v>0</v>
      </c>
    </row>
    <row r="3889" spans="1:25" ht="42.75" x14ac:dyDescent="0.4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20">
        <v>2</v>
      </c>
      <c r="M3889" t="b">
        <v>0</v>
      </c>
      <c r="N3889" t="s">
        <v>8305</v>
      </c>
      <c r="O3889" s="5">
        <f t="shared" si="300"/>
        <v>1.7500000000000002E-2</v>
      </c>
      <c r="P3889" s="18">
        <f t="shared" si="301"/>
        <v>17.5</v>
      </c>
      <c r="Q3889" t="s">
        <v>8318</v>
      </c>
      <c r="R3889" t="s">
        <v>8360</v>
      </c>
      <c r="S3889" s="10">
        <f t="shared" si="302"/>
        <v>42079.857974537037</v>
      </c>
      <c r="T3889" s="11">
        <f t="shared" si="303"/>
        <v>42125.916666666672</v>
      </c>
      <c r="U3889">
        <f t="shared" si="304"/>
        <v>46</v>
      </c>
      <c r="W3889" s="20">
        <v>2</v>
      </c>
      <c r="X3889" s="18">
        <v>35</v>
      </c>
      <c r="Y3889" s="5">
        <v>1.7500000000000002E-2</v>
      </c>
    </row>
    <row r="3890" spans="1:25" ht="42.75" x14ac:dyDescent="0.4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20">
        <v>14</v>
      </c>
      <c r="M3890" t="b">
        <v>0</v>
      </c>
      <c r="N3890" t="s">
        <v>8271</v>
      </c>
      <c r="O3890" s="5">
        <f t="shared" si="300"/>
        <v>0.27100000000000002</v>
      </c>
      <c r="P3890" s="18">
        <f t="shared" si="301"/>
        <v>38.714285714285715</v>
      </c>
      <c r="Q3890" t="s">
        <v>8318</v>
      </c>
      <c r="R3890" t="s">
        <v>8319</v>
      </c>
      <c r="S3890" s="10">
        <f t="shared" si="302"/>
        <v>42762.545810185184</v>
      </c>
      <c r="T3890" s="11">
        <f t="shared" si="303"/>
        <v>42792.545810185184</v>
      </c>
      <c r="U3890">
        <f t="shared" si="304"/>
        <v>30</v>
      </c>
      <c r="W3890" s="20">
        <v>14</v>
      </c>
      <c r="X3890" s="18">
        <v>542</v>
      </c>
      <c r="Y3890" s="5">
        <v>0.27100000000000002</v>
      </c>
    </row>
    <row r="3891" spans="1:25" ht="42.75" x14ac:dyDescent="0.4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20">
        <v>9</v>
      </c>
      <c r="M3891" t="b">
        <v>0</v>
      </c>
      <c r="N3891" t="s">
        <v>8271</v>
      </c>
      <c r="O3891" s="5">
        <f t="shared" si="300"/>
        <v>1.4749999999999999E-2</v>
      </c>
      <c r="P3891" s="18">
        <f t="shared" si="301"/>
        <v>13.111111111111111</v>
      </c>
      <c r="Q3891" t="s">
        <v>8318</v>
      </c>
      <c r="R3891" t="s">
        <v>8319</v>
      </c>
      <c r="S3891" s="10">
        <f t="shared" si="302"/>
        <v>41977.004976851851</v>
      </c>
      <c r="T3891" s="11">
        <f t="shared" si="303"/>
        <v>42008.976388888885</v>
      </c>
      <c r="U3891">
        <f t="shared" si="304"/>
        <v>31</v>
      </c>
      <c r="W3891" s="20">
        <v>9</v>
      </c>
      <c r="X3891" s="18">
        <v>118</v>
      </c>
      <c r="Y3891" s="5">
        <v>1.4749999999999999E-2</v>
      </c>
    </row>
    <row r="3892" spans="1:25" ht="42.75" x14ac:dyDescent="0.4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20">
        <v>8</v>
      </c>
      <c r="M3892" t="b">
        <v>0</v>
      </c>
      <c r="N3892" t="s">
        <v>8271</v>
      </c>
      <c r="O3892" s="5">
        <f t="shared" si="300"/>
        <v>0.16826666666666668</v>
      </c>
      <c r="P3892" s="18">
        <f t="shared" si="301"/>
        <v>315.5</v>
      </c>
      <c r="Q3892" t="s">
        <v>8318</v>
      </c>
      <c r="R3892" t="s">
        <v>8319</v>
      </c>
      <c r="S3892" s="10">
        <f t="shared" si="302"/>
        <v>42171.758611111116</v>
      </c>
      <c r="T3892" s="11">
        <f t="shared" si="303"/>
        <v>42231.758611111116</v>
      </c>
      <c r="U3892">
        <f t="shared" si="304"/>
        <v>60</v>
      </c>
      <c r="W3892" s="20">
        <v>8</v>
      </c>
      <c r="X3892" s="18">
        <v>2524</v>
      </c>
      <c r="Y3892" s="5">
        <v>0.16826666666666668</v>
      </c>
    </row>
    <row r="3893" spans="1:25" ht="28.5" x14ac:dyDescent="0.4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20">
        <v>7</v>
      </c>
      <c r="M3893" t="b">
        <v>0</v>
      </c>
      <c r="N3893" t="s">
        <v>8271</v>
      </c>
      <c r="O3893" s="5">
        <f t="shared" si="300"/>
        <v>0.32500000000000001</v>
      </c>
      <c r="P3893" s="18">
        <f t="shared" si="301"/>
        <v>37.142857142857146</v>
      </c>
      <c r="Q3893" t="s">
        <v>8318</v>
      </c>
      <c r="R3893" t="s">
        <v>8319</v>
      </c>
      <c r="S3893" s="10">
        <f t="shared" si="302"/>
        <v>42056.1324537037</v>
      </c>
      <c r="T3893" s="11">
        <f t="shared" si="303"/>
        <v>42086.207638888889</v>
      </c>
      <c r="U3893">
        <f t="shared" si="304"/>
        <v>30</v>
      </c>
      <c r="W3893" s="20">
        <v>7</v>
      </c>
      <c r="X3893" s="18">
        <v>260</v>
      </c>
      <c r="Y3893" s="5">
        <v>0.32500000000000001</v>
      </c>
    </row>
    <row r="3894" spans="1:25" ht="42.75" hidden="1" x14ac:dyDescent="0.4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20">
        <v>0</v>
      </c>
      <c r="M3894" t="b">
        <v>0</v>
      </c>
      <c r="N3894" t="s">
        <v>8271</v>
      </c>
      <c r="O3894" s="5">
        <f t="shared" si="300"/>
        <v>0</v>
      </c>
      <c r="P3894" s="18" t="e">
        <f t="shared" si="301"/>
        <v>#DIV/0!</v>
      </c>
      <c r="Q3894" t="s">
        <v>8318</v>
      </c>
      <c r="R3894" t="s">
        <v>8319</v>
      </c>
      <c r="S3894" s="10">
        <f t="shared" si="302"/>
        <v>41867.652280092596</v>
      </c>
      <c r="T3894" s="11">
        <f t="shared" si="303"/>
        <v>41875.291666666664</v>
      </c>
      <c r="U3894">
        <f t="shared" si="304"/>
        <v>8</v>
      </c>
      <c r="W3894" s="20">
        <v>0</v>
      </c>
      <c r="X3894" s="18">
        <v>0</v>
      </c>
      <c r="Y3894" s="5">
        <v>0</v>
      </c>
    </row>
    <row r="3895" spans="1:25" ht="42.75" x14ac:dyDescent="0.4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20">
        <v>84</v>
      </c>
      <c r="M3895" t="b">
        <v>0</v>
      </c>
      <c r="N3895" t="s">
        <v>8271</v>
      </c>
      <c r="O3895" s="5">
        <f t="shared" si="300"/>
        <v>0.2155</v>
      </c>
      <c r="P3895" s="18">
        <f t="shared" si="301"/>
        <v>128.27380952380952</v>
      </c>
      <c r="Q3895" t="s">
        <v>8318</v>
      </c>
      <c r="R3895" t="s">
        <v>8319</v>
      </c>
      <c r="S3895" s="10">
        <f t="shared" si="302"/>
        <v>41779.657870370371</v>
      </c>
      <c r="T3895" s="11">
        <f t="shared" si="303"/>
        <v>41821.25</v>
      </c>
      <c r="U3895">
        <f t="shared" si="304"/>
        <v>42</v>
      </c>
      <c r="W3895" s="20">
        <v>84</v>
      </c>
      <c r="X3895" s="18">
        <v>10775</v>
      </c>
      <c r="Y3895" s="5">
        <v>0.2155</v>
      </c>
    </row>
    <row r="3896" spans="1:25" ht="42.75" x14ac:dyDescent="0.4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20">
        <v>11</v>
      </c>
      <c r="M3896" t="b">
        <v>0</v>
      </c>
      <c r="N3896" t="s">
        <v>8271</v>
      </c>
      <c r="O3896" s="5">
        <f t="shared" si="300"/>
        <v>3.4666666666666665E-2</v>
      </c>
      <c r="P3896" s="18">
        <f t="shared" si="301"/>
        <v>47.272727272727273</v>
      </c>
      <c r="Q3896" t="s">
        <v>8318</v>
      </c>
      <c r="R3896" t="s">
        <v>8319</v>
      </c>
      <c r="S3896" s="10">
        <f t="shared" si="302"/>
        <v>42679.958472222221</v>
      </c>
      <c r="T3896" s="11">
        <f t="shared" si="303"/>
        <v>42710.207638888889</v>
      </c>
      <c r="U3896">
        <f t="shared" si="304"/>
        <v>31</v>
      </c>
      <c r="W3896" s="20">
        <v>11</v>
      </c>
      <c r="X3896" s="18">
        <v>520</v>
      </c>
      <c r="Y3896" s="5">
        <v>3.4666666666666665E-2</v>
      </c>
    </row>
    <row r="3897" spans="1:25" ht="42.75" x14ac:dyDescent="0.4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20">
        <v>1</v>
      </c>
      <c r="M3897" t="b">
        <v>0</v>
      </c>
      <c r="N3897" t="s">
        <v>8271</v>
      </c>
      <c r="O3897" s="5">
        <f t="shared" si="300"/>
        <v>0.05</v>
      </c>
      <c r="P3897" s="18">
        <f t="shared" si="301"/>
        <v>50</v>
      </c>
      <c r="Q3897" t="s">
        <v>8318</v>
      </c>
      <c r="R3897" t="s">
        <v>8319</v>
      </c>
      <c r="S3897" s="10">
        <f t="shared" si="302"/>
        <v>42032.250208333338</v>
      </c>
      <c r="T3897" s="11">
        <f t="shared" si="303"/>
        <v>42063.250208333338</v>
      </c>
      <c r="U3897">
        <f t="shared" si="304"/>
        <v>31</v>
      </c>
      <c r="W3897" s="20">
        <v>1</v>
      </c>
      <c r="X3897" s="18">
        <v>50</v>
      </c>
      <c r="Y3897" s="5">
        <v>0.05</v>
      </c>
    </row>
    <row r="3898" spans="1:25" ht="42.75" x14ac:dyDescent="0.4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20">
        <v>4</v>
      </c>
      <c r="M3898" t="b">
        <v>0</v>
      </c>
      <c r="N3898" t="s">
        <v>8271</v>
      </c>
      <c r="O3898" s="5">
        <f t="shared" si="300"/>
        <v>0.10625</v>
      </c>
      <c r="P3898" s="18">
        <f t="shared" si="301"/>
        <v>42.5</v>
      </c>
      <c r="Q3898" t="s">
        <v>8318</v>
      </c>
      <c r="R3898" t="s">
        <v>8319</v>
      </c>
      <c r="S3898" s="10">
        <f t="shared" si="302"/>
        <v>41793.191875000004</v>
      </c>
      <c r="T3898" s="11">
        <f t="shared" si="303"/>
        <v>41807.191875000004</v>
      </c>
      <c r="U3898">
        <f t="shared" si="304"/>
        <v>14</v>
      </c>
      <c r="W3898" s="20">
        <v>4</v>
      </c>
      <c r="X3898" s="18">
        <v>170</v>
      </c>
      <c r="Y3898" s="5">
        <v>0.10625</v>
      </c>
    </row>
    <row r="3899" spans="1:25" ht="42.75" x14ac:dyDescent="0.4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20">
        <v>10</v>
      </c>
      <c r="M3899" t="b">
        <v>0</v>
      </c>
      <c r="N3899" t="s">
        <v>8271</v>
      </c>
      <c r="O3899" s="5">
        <f t="shared" si="300"/>
        <v>0.17599999999999999</v>
      </c>
      <c r="P3899" s="18">
        <f t="shared" si="301"/>
        <v>44</v>
      </c>
      <c r="Q3899" t="s">
        <v>8318</v>
      </c>
      <c r="R3899" t="s">
        <v>8319</v>
      </c>
      <c r="S3899" s="10">
        <f t="shared" si="302"/>
        <v>41982.87364583333</v>
      </c>
      <c r="T3899" s="11">
        <f t="shared" si="303"/>
        <v>42012.87364583333</v>
      </c>
      <c r="U3899">
        <f t="shared" si="304"/>
        <v>30</v>
      </c>
      <c r="W3899" s="20">
        <v>10</v>
      </c>
      <c r="X3899" s="18">
        <v>440</v>
      </c>
      <c r="Y3899" s="5">
        <v>0.17599999999999999</v>
      </c>
    </row>
    <row r="3900" spans="1:25" ht="57" x14ac:dyDescent="0.4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20">
        <v>16</v>
      </c>
      <c r="M3900" t="b">
        <v>0</v>
      </c>
      <c r="N3900" t="s">
        <v>8271</v>
      </c>
      <c r="O3900" s="5">
        <f t="shared" si="300"/>
        <v>0.3256</v>
      </c>
      <c r="P3900" s="18">
        <f t="shared" si="301"/>
        <v>50.875</v>
      </c>
      <c r="Q3900" t="s">
        <v>8318</v>
      </c>
      <c r="R3900" t="s">
        <v>8319</v>
      </c>
      <c r="S3900" s="10">
        <f t="shared" si="302"/>
        <v>42193.482291666667</v>
      </c>
      <c r="T3900" s="11">
        <f t="shared" si="303"/>
        <v>42233.666666666672</v>
      </c>
      <c r="U3900">
        <f t="shared" si="304"/>
        <v>40</v>
      </c>
      <c r="W3900" s="20">
        <v>16</v>
      </c>
      <c r="X3900" s="18">
        <v>814</v>
      </c>
      <c r="Y3900" s="5">
        <v>0.3256</v>
      </c>
    </row>
    <row r="3901" spans="1:25" ht="42.75" x14ac:dyDescent="0.4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20">
        <v>2</v>
      </c>
      <c r="M3901" t="b">
        <v>0</v>
      </c>
      <c r="N3901" t="s">
        <v>8271</v>
      </c>
      <c r="O3901" s="5">
        <f t="shared" si="300"/>
        <v>1.2500000000000001E-2</v>
      </c>
      <c r="P3901" s="18">
        <f t="shared" si="301"/>
        <v>62.5</v>
      </c>
      <c r="Q3901" t="s">
        <v>8318</v>
      </c>
      <c r="R3901" t="s">
        <v>8319</v>
      </c>
      <c r="S3901" s="10">
        <f t="shared" si="302"/>
        <v>41843.775011574071</v>
      </c>
      <c r="T3901" s="11">
        <f t="shared" si="303"/>
        <v>41863.775011574071</v>
      </c>
      <c r="U3901">
        <f t="shared" si="304"/>
        <v>20</v>
      </c>
      <c r="W3901" s="20">
        <v>2</v>
      </c>
      <c r="X3901" s="18">
        <v>125</v>
      </c>
      <c r="Y3901" s="5">
        <v>1.2500000000000001E-2</v>
      </c>
    </row>
    <row r="3902" spans="1:25" ht="28.5" x14ac:dyDescent="0.4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20">
        <v>5</v>
      </c>
      <c r="M3902" t="b">
        <v>0</v>
      </c>
      <c r="N3902" t="s">
        <v>8271</v>
      </c>
      <c r="O3902" s="5">
        <f t="shared" si="300"/>
        <v>5.3999999999999999E-2</v>
      </c>
      <c r="P3902" s="18">
        <f t="shared" si="301"/>
        <v>27</v>
      </c>
      <c r="Q3902" t="s">
        <v>8318</v>
      </c>
      <c r="R3902" t="s">
        <v>8319</v>
      </c>
      <c r="S3902" s="10">
        <f t="shared" si="302"/>
        <v>42136.092488425929</v>
      </c>
      <c r="T3902" s="11">
        <f t="shared" si="303"/>
        <v>42166.092488425929</v>
      </c>
      <c r="U3902">
        <f t="shared" si="304"/>
        <v>30</v>
      </c>
      <c r="W3902" s="20">
        <v>5</v>
      </c>
      <c r="X3902" s="18">
        <v>135</v>
      </c>
      <c r="Y3902" s="5">
        <v>5.3999999999999999E-2</v>
      </c>
    </row>
    <row r="3903" spans="1:25" ht="42.75" hidden="1" x14ac:dyDescent="0.4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20">
        <v>1</v>
      </c>
      <c r="M3903" t="b">
        <v>0</v>
      </c>
      <c r="N3903" t="s">
        <v>8271</v>
      </c>
      <c r="O3903" s="5">
        <f t="shared" si="300"/>
        <v>8.3333333333333332E-3</v>
      </c>
      <c r="P3903" s="18">
        <f t="shared" si="301"/>
        <v>25</v>
      </c>
      <c r="Q3903" t="s">
        <v>8318</v>
      </c>
      <c r="R3903" t="s">
        <v>8319</v>
      </c>
      <c r="S3903" s="10">
        <f t="shared" si="302"/>
        <v>42317.826377314821</v>
      </c>
      <c r="T3903" s="11">
        <f t="shared" si="303"/>
        <v>42357.826377314821</v>
      </c>
      <c r="U3903">
        <f t="shared" si="304"/>
        <v>40</v>
      </c>
      <c r="W3903" s="20">
        <v>1</v>
      </c>
      <c r="X3903" s="18">
        <v>25</v>
      </c>
      <c r="Y3903" s="5">
        <v>8.3333333333333332E-3</v>
      </c>
    </row>
    <row r="3904" spans="1:25" ht="42.75" x14ac:dyDescent="0.4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20">
        <v>31</v>
      </c>
      <c r="M3904" t="b">
        <v>0</v>
      </c>
      <c r="N3904" t="s">
        <v>8271</v>
      </c>
      <c r="O3904" s="5">
        <f t="shared" si="300"/>
        <v>0.48833333333333334</v>
      </c>
      <c r="P3904" s="18">
        <f t="shared" si="301"/>
        <v>47.258064516129032</v>
      </c>
      <c r="Q3904" t="s">
        <v>8318</v>
      </c>
      <c r="R3904" t="s">
        <v>8319</v>
      </c>
      <c r="S3904" s="10">
        <f t="shared" si="302"/>
        <v>42663.468078703707</v>
      </c>
      <c r="T3904" s="11">
        <f t="shared" si="303"/>
        <v>42688.509745370371</v>
      </c>
      <c r="U3904">
        <f t="shared" si="304"/>
        <v>25</v>
      </c>
      <c r="W3904" s="20">
        <v>31</v>
      </c>
      <c r="X3904" s="18">
        <v>1465</v>
      </c>
      <c r="Y3904" s="5">
        <v>0.48833333333333334</v>
      </c>
    </row>
    <row r="3905" spans="1:25" ht="57" hidden="1" x14ac:dyDescent="0.4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20">
        <v>0</v>
      </c>
      <c r="M3905" t="b">
        <v>0</v>
      </c>
      <c r="N3905" t="s">
        <v>8271</v>
      </c>
      <c r="O3905" s="5">
        <f t="shared" si="300"/>
        <v>0</v>
      </c>
      <c r="P3905" s="18" t="e">
        <f t="shared" si="301"/>
        <v>#DIV/0!</v>
      </c>
      <c r="Q3905" t="s">
        <v>8318</v>
      </c>
      <c r="R3905" t="s">
        <v>8319</v>
      </c>
      <c r="S3905" s="10">
        <f t="shared" si="302"/>
        <v>42186.01116898148</v>
      </c>
      <c r="T3905" s="11">
        <f t="shared" si="303"/>
        <v>42230.818055555559</v>
      </c>
      <c r="U3905">
        <f t="shared" si="304"/>
        <v>44</v>
      </c>
      <c r="W3905" s="20">
        <v>0</v>
      </c>
      <c r="X3905" s="18">
        <v>0</v>
      </c>
      <c r="Y3905" s="5">
        <v>0</v>
      </c>
    </row>
    <row r="3906" spans="1:25" hidden="1" x14ac:dyDescent="0.4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20">
        <v>2</v>
      </c>
      <c r="M3906" t="b">
        <v>0</v>
      </c>
      <c r="N3906" t="s">
        <v>8271</v>
      </c>
      <c r="O3906" s="5">
        <f t="shared" si="300"/>
        <v>2.9999999999999997E-4</v>
      </c>
      <c r="P3906" s="18">
        <f t="shared" si="301"/>
        <v>1.5</v>
      </c>
      <c r="Q3906" t="s">
        <v>8318</v>
      </c>
      <c r="R3906" t="s">
        <v>8319</v>
      </c>
      <c r="S3906" s="10">
        <f t="shared" si="302"/>
        <v>42095.229166666672</v>
      </c>
      <c r="T3906" s="11">
        <f t="shared" si="303"/>
        <v>42109.211111111115</v>
      </c>
      <c r="U3906">
        <f t="shared" si="304"/>
        <v>14</v>
      </c>
      <c r="W3906" s="20">
        <v>2</v>
      </c>
      <c r="X3906" s="18">
        <v>3</v>
      </c>
      <c r="Y3906" s="5">
        <v>2.9999999999999997E-4</v>
      </c>
    </row>
    <row r="3907" spans="1:25" ht="42.75" x14ac:dyDescent="0.4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20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18">
        <f t="shared" ref="P3907:P3970" si="306">E3907/L3907</f>
        <v>24.714285714285715</v>
      </c>
      <c r="Q3907" t="s">
        <v>8318</v>
      </c>
      <c r="R3907" t="s">
        <v>8319</v>
      </c>
      <c r="S3907" s="10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_xlfn.DAYS(T3907,S3907)</f>
        <v>42</v>
      </c>
      <c r="W3907" s="20">
        <v>7</v>
      </c>
      <c r="X3907" s="18">
        <v>173</v>
      </c>
      <c r="Y3907" s="5">
        <v>0.11533333333333333</v>
      </c>
    </row>
    <row r="3908" spans="1:25" ht="42.75" x14ac:dyDescent="0.4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20">
        <v>16</v>
      </c>
      <c r="M3908" t="b">
        <v>0</v>
      </c>
      <c r="N3908" t="s">
        <v>8271</v>
      </c>
      <c r="O3908" s="5">
        <f t="shared" si="305"/>
        <v>0.67333333333333334</v>
      </c>
      <c r="P3908" s="18">
        <f t="shared" si="306"/>
        <v>63.125</v>
      </c>
      <c r="Q3908" t="s">
        <v>8318</v>
      </c>
      <c r="R3908" t="s">
        <v>8319</v>
      </c>
      <c r="S3908" s="10">
        <f t="shared" si="307"/>
        <v>42143.917743055557</v>
      </c>
      <c r="T3908" s="11">
        <f t="shared" si="308"/>
        <v>42181.559027777781</v>
      </c>
      <c r="U3908">
        <f t="shared" si="309"/>
        <v>38</v>
      </c>
      <c r="W3908" s="20">
        <v>16</v>
      </c>
      <c r="X3908" s="18">
        <v>1010</v>
      </c>
      <c r="Y3908" s="5">
        <v>0.67333333333333334</v>
      </c>
    </row>
    <row r="3909" spans="1:25" ht="28.5" x14ac:dyDescent="0.4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20">
        <v>4</v>
      </c>
      <c r="M3909" t="b">
        <v>0</v>
      </c>
      <c r="N3909" t="s">
        <v>8271</v>
      </c>
      <c r="O3909" s="5">
        <f t="shared" si="305"/>
        <v>0.153</v>
      </c>
      <c r="P3909" s="18">
        <f t="shared" si="306"/>
        <v>38.25</v>
      </c>
      <c r="Q3909" t="s">
        <v>8318</v>
      </c>
      <c r="R3909" t="s">
        <v>8319</v>
      </c>
      <c r="S3909" s="10">
        <f t="shared" si="307"/>
        <v>41906.819513888891</v>
      </c>
      <c r="T3909" s="11">
        <f t="shared" si="308"/>
        <v>41938.838888888888</v>
      </c>
      <c r="U3909">
        <f t="shared" si="309"/>
        <v>32</v>
      </c>
      <c r="W3909" s="20">
        <v>4</v>
      </c>
      <c r="X3909" s="18">
        <v>153</v>
      </c>
      <c r="Y3909" s="5">
        <v>0.153</v>
      </c>
    </row>
    <row r="3910" spans="1:25" ht="42.75" x14ac:dyDescent="0.4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20">
        <v>4</v>
      </c>
      <c r="M3910" t="b">
        <v>0</v>
      </c>
      <c r="N3910" t="s">
        <v>8271</v>
      </c>
      <c r="O3910" s="5">
        <f t="shared" si="305"/>
        <v>8.666666666666667E-2</v>
      </c>
      <c r="P3910" s="18">
        <f t="shared" si="306"/>
        <v>16.25</v>
      </c>
      <c r="Q3910" t="s">
        <v>8318</v>
      </c>
      <c r="R3910" t="s">
        <v>8319</v>
      </c>
      <c r="S3910" s="10">
        <f t="shared" si="307"/>
        <v>41834.135370370372</v>
      </c>
      <c r="T3910" s="11">
        <f t="shared" si="308"/>
        <v>41849.135370370372</v>
      </c>
      <c r="U3910">
        <f t="shared" si="309"/>
        <v>15</v>
      </c>
      <c r="W3910" s="20">
        <v>4</v>
      </c>
      <c r="X3910" s="18">
        <v>65</v>
      </c>
      <c r="Y3910" s="5">
        <v>8.666666666666667E-2</v>
      </c>
    </row>
    <row r="3911" spans="1:25" ht="42.75" hidden="1" x14ac:dyDescent="0.4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20">
        <v>4</v>
      </c>
      <c r="M3911" t="b">
        <v>0</v>
      </c>
      <c r="N3911" t="s">
        <v>8271</v>
      </c>
      <c r="O3911" s="5">
        <f t="shared" si="305"/>
        <v>2.2499999999999998E-3</v>
      </c>
      <c r="P3911" s="18">
        <f t="shared" si="306"/>
        <v>33.75</v>
      </c>
      <c r="Q3911" t="s">
        <v>8318</v>
      </c>
      <c r="R3911" t="s">
        <v>8319</v>
      </c>
      <c r="S3911" s="10">
        <f t="shared" si="307"/>
        <v>41863.359282407408</v>
      </c>
      <c r="T3911" s="11">
        <f t="shared" si="308"/>
        <v>41893.359282407408</v>
      </c>
      <c r="U3911">
        <f t="shared" si="309"/>
        <v>30</v>
      </c>
      <c r="W3911" s="20">
        <v>4</v>
      </c>
      <c r="X3911" s="18">
        <v>135</v>
      </c>
      <c r="Y3911" s="5">
        <v>2.2499999999999998E-3</v>
      </c>
    </row>
    <row r="3912" spans="1:25" ht="42.75" x14ac:dyDescent="0.4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20">
        <v>3</v>
      </c>
      <c r="M3912" t="b">
        <v>0</v>
      </c>
      <c r="N3912" t="s">
        <v>8271</v>
      </c>
      <c r="O3912" s="5">
        <f t="shared" si="305"/>
        <v>3.0833333333333334E-2</v>
      </c>
      <c r="P3912" s="18">
        <f t="shared" si="306"/>
        <v>61.666666666666664</v>
      </c>
      <c r="Q3912" t="s">
        <v>8318</v>
      </c>
      <c r="R3912" t="s">
        <v>8319</v>
      </c>
      <c r="S3912" s="10">
        <f t="shared" si="307"/>
        <v>42224.756909722222</v>
      </c>
      <c r="T3912" s="11">
        <f t="shared" si="308"/>
        <v>42254.756909722222</v>
      </c>
      <c r="U3912">
        <f t="shared" si="309"/>
        <v>30</v>
      </c>
      <c r="W3912" s="20">
        <v>3</v>
      </c>
      <c r="X3912" s="18">
        <v>185</v>
      </c>
      <c r="Y3912" s="5">
        <v>3.0833333333333334E-2</v>
      </c>
    </row>
    <row r="3913" spans="1:25" ht="42.75" x14ac:dyDescent="0.4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20">
        <v>36</v>
      </c>
      <c r="M3913" t="b">
        <v>0</v>
      </c>
      <c r="N3913" t="s">
        <v>8271</v>
      </c>
      <c r="O3913" s="5">
        <f t="shared" si="305"/>
        <v>0.37412499999999999</v>
      </c>
      <c r="P3913" s="18">
        <f t="shared" si="306"/>
        <v>83.138888888888886</v>
      </c>
      <c r="Q3913" t="s">
        <v>8318</v>
      </c>
      <c r="R3913" t="s">
        <v>8319</v>
      </c>
      <c r="S3913" s="10">
        <f t="shared" si="307"/>
        <v>41939.8122337963</v>
      </c>
      <c r="T3913" s="11">
        <f t="shared" si="308"/>
        <v>41969.853900462964</v>
      </c>
      <c r="U3913">
        <f t="shared" si="309"/>
        <v>30</v>
      </c>
      <c r="W3913" s="20">
        <v>36</v>
      </c>
      <c r="X3913" s="18">
        <v>2993</v>
      </c>
      <c r="Y3913" s="5">
        <v>0.37412499999999999</v>
      </c>
    </row>
    <row r="3914" spans="1:25" ht="42.75" hidden="1" x14ac:dyDescent="0.4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20">
        <v>1</v>
      </c>
      <c r="M3914" t="b">
        <v>0</v>
      </c>
      <c r="N3914" t="s">
        <v>8271</v>
      </c>
      <c r="O3914" s="5">
        <f t="shared" si="305"/>
        <v>6.666666666666667E-5</v>
      </c>
      <c r="P3914" s="18">
        <f t="shared" si="306"/>
        <v>1</v>
      </c>
      <c r="Q3914" t="s">
        <v>8318</v>
      </c>
      <c r="R3914" t="s">
        <v>8319</v>
      </c>
      <c r="S3914" s="10">
        <f t="shared" si="307"/>
        <v>42059.270023148143</v>
      </c>
      <c r="T3914" s="11">
        <f t="shared" si="308"/>
        <v>42119.190972222219</v>
      </c>
      <c r="U3914">
        <f t="shared" si="309"/>
        <v>60</v>
      </c>
      <c r="W3914" s="20">
        <v>1</v>
      </c>
      <c r="X3914" s="18">
        <v>1</v>
      </c>
      <c r="Y3914" s="5">
        <v>6.666666666666667E-5</v>
      </c>
    </row>
    <row r="3915" spans="1:25" ht="42.75" x14ac:dyDescent="0.4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20">
        <v>7</v>
      </c>
      <c r="M3915" t="b">
        <v>0</v>
      </c>
      <c r="N3915" t="s">
        <v>8271</v>
      </c>
      <c r="O3915" s="5">
        <f t="shared" si="305"/>
        <v>0.1</v>
      </c>
      <c r="P3915" s="18">
        <f t="shared" si="306"/>
        <v>142.85714285714286</v>
      </c>
      <c r="Q3915" t="s">
        <v>8318</v>
      </c>
      <c r="R3915" t="s">
        <v>8319</v>
      </c>
      <c r="S3915" s="10">
        <f t="shared" si="307"/>
        <v>42308.211215277777</v>
      </c>
      <c r="T3915" s="11">
        <f t="shared" si="308"/>
        <v>42338.252881944441</v>
      </c>
      <c r="U3915">
        <f t="shared" si="309"/>
        <v>30</v>
      </c>
      <c r="W3915" s="20">
        <v>7</v>
      </c>
      <c r="X3915" s="18">
        <v>1000</v>
      </c>
      <c r="Y3915" s="5">
        <v>0.1</v>
      </c>
    </row>
    <row r="3916" spans="1:25" ht="42.75" x14ac:dyDescent="0.4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20">
        <v>27</v>
      </c>
      <c r="M3916" t="b">
        <v>0</v>
      </c>
      <c r="N3916" t="s">
        <v>8271</v>
      </c>
      <c r="O3916" s="5">
        <f t="shared" si="305"/>
        <v>0.36359999999999998</v>
      </c>
      <c r="P3916" s="18">
        <f t="shared" si="306"/>
        <v>33.666666666666664</v>
      </c>
      <c r="Q3916" t="s">
        <v>8318</v>
      </c>
      <c r="R3916" t="s">
        <v>8319</v>
      </c>
      <c r="S3916" s="10">
        <f t="shared" si="307"/>
        <v>42114.818935185183</v>
      </c>
      <c r="T3916" s="11">
        <f t="shared" si="308"/>
        <v>42134.957638888889</v>
      </c>
      <c r="U3916">
        <f t="shared" si="309"/>
        <v>20</v>
      </c>
      <c r="W3916" s="20">
        <v>27</v>
      </c>
      <c r="X3916" s="18">
        <v>909</v>
      </c>
      <c r="Y3916" s="5">
        <v>0.36359999999999998</v>
      </c>
    </row>
    <row r="3917" spans="1:25" ht="42.75" hidden="1" x14ac:dyDescent="0.4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20">
        <v>1</v>
      </c>
      <c r="M3917" t="b">
        <v>0</v>
      </c>
      <c r="N3917" t="s">
        <v>8271</v>
      </c>
      <c r="O3917" s="5">
        <f t="shared" si="305"/>
        <v>3.3333333333333335E-3</v>
      </c>
      <c r="P3917" s="18">
        <f t="shared" si="306"/>
        <v>5</v>
      </c>
      <c r="Q3917" t="s">
        <v>8318</v>
      </c>
      <c r="R3917" t="s">
        <v>8319</v>
      </c>
      <c r="S3917" s="10">
        <f t="shared" si="307"/>
        <v>42492.98505787037</v>
      </c>
      <c r="T3917" s="11">
        <f t="shared" si="308"/>
        <v>42522.98505787037</v>
      </c>
      <c r="U3917">
        <f t="shared" si="309"/>
        <v>30</v>
      </c>
      <c r="W3917" s="20">
        <v>1</v>
      </c>
      <c r="X3917" s="18">
        <v>5</v>
      </c>
      <c r="Y3917" s="5">
        <v>3.3333333333333335E-3</v>
      </c>
    </row>
    <row r="3918" spans="1:25" ht="42.75" hidden="1" x14ac:dyDescent="0.4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20">
        <v>0</v>
      </c>
      <c r="M3918" t="b">
        <v>0</v>
      </c>
      <c r="N3918" t="s">
        <v>8271</v>
      </c>
      <c r="O3918" s="5">
        <f t="shared" si="305"/>
        <v>0</v>
      </c>
      <c r="P3918" s="18" t="e">
        <f t="shared" si="306"/>
        <v>#DIV/0!</v>
      </c>
      <c r="Q3918" t="s">
        <v>8318</v>
      </c>
      <c r="R3918" t="s">
        <v>8319</v>
      </c>
      <c r="S3918" s="10">
        <f t="shared" si="307"/>
        <v>42494.471666666665</v>
      </c>
      <c r="T3918" s="11">
        <f t="shared" si="308"/>
        <v>42524.471666666665</v>
      </c>
      <c r="U3918">
        <f t="shared" si="309"/>
        <v>30</v>
      </c>
      <c r="W3918" s="20">
        <v>0</v>
      </c>
      <c r="X3918" s="18">
        <v>0</v>
      </c>
      <c r="Y3918" s="5">
        <v>0</v>
      </c>
    </row>
    <row r="3919" spans="1:25" ht="42.75" hidden="1" x14ac:dyDescent="0.4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20">
        <v>1</v>
      </c>
      <c r="M3919" t="b">
        <v>0</v>
      </c>
      <c r="N3919" t="s">
        <v>8271</v>
      </c>
      <c r="O3919" s="5">
        <f t="shared" si="305"/>
        <v>2.8571428571428571E-3</v>
      </c>
      <c r="P3919" s="18">
        <f t="shared" si="306"/>
        <v>10</v>
      </c>
      <c r="Q3919" t="s">
        <v>8318</v>
      </c>
      <c r="R3919" t="s">
        <v>8319</v>
      </c>
      <c r="S3919" s="10">
        <f t="shared" si="307"/>
        <v>41863.527326388888</v>
      </c>
      <c r="T3919" s="11">
        <f t="shared" si="308"/>
        <v>41893.527326388888</v>
      </c>
      <c r="U3919">
        <f t="shared" si="309"/>
        <v>30</v>
      </c>
      <c r="W3919" s="20">
        <v>1</v>
      </c>
      <c r="X3919" s="18">
        <v>10</v>
      </c>
      <c r="Y3919" s="5">
        <v>2.8571428571428571E-3</v>
      </c>
    </row>
    <row r="3920" spans="1:25" ht="42.75" hidden="1" x14ac:dyDescent="0.4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20">
        <v>3</v>
      </c>
      <c r="M3920" t="b">
        <v>0</v>
      </c>
      <c r="N3920" t="s">
        <v>8271</v>
      </c>
      <c r="O3920" s="5">
        <f t="shared" si="305"/>
        <v>2E-3</v>
      </c>
      <c r="P3920" s="18">
        <f t="shared" si="306"/>
        <v>40</v>
      </c>
      <c r="Q3920" t="s">
        <v>8318</v>
      </c>
      <c r="R3920" t="s">
        <v>8319</v>
      </c>
      <c r="S3920" s="10">
        <f t="shared" si="307"/>
        <v>41843.664618055554</v>
      </c>
      <c r="T3920" s="11">
        <f t="shared" si="308"/>
        <v>41855.666666666664</v>
      </c>
      <c r="U3920">
        <f t="shared" si="309"/>
        <v>12</v>
      </c>
      <c r="W3920" s="20">
        <v>3</v>
      </c>
      <c r="X3920" s="18">
        <v>120</v>
      </c>
      <c r="Y3920" s="5">
        <v>2E-3</v>
      </c>
    </row>
    <row r="3921" spans="1:25" ht="42.75" x14ac:dyDescent="0.4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20">
        <v>3</v>
      </c>
      <c r="M3921" t="b">
        <v>0</v>
      </c>
      <c r="N3921" t="s">
        <v>8271</v>
      </c>
      <c r="O3921" s="5">
        <f t="shared" si="305"/>
        <v>1.7999999999999999E-2</v>
      </c>
      <c r="P3921" s="18">
        <f t="shared" si="306"/>
        <v>30</v>
      </c>
      <c r="Q3921" t="s">
        <v>8318</v>
      </c>
      <c r="R3921" t="s">
        <v>8319</v>
      </c>
      <c r="S3921" s="10">
        <f t="shared" si="307"/>
        <v>42358.684872685189</v>
      </c>
      <c r="T3921" s="11">
        <f t="shared" si="308"/>
        <v>42387</v>
      </c>
      <c r="U3921">
        <f t="shared" si="309"/>
        <v>29</v>
      </c>
      <c r="W3921" s="20">
        <v>3</v>
      </c>
      <c r="X3921" s="18">
        <v>90</v>
      </c>
      <c r="Y3921" s="5">
        <v>1.7999999999999999E-2</v>
      </c>
    </row>
    <row r="3922" spans="1:25" ht="42.75" x14ac:dyDescent="0.4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20">
        <v>3</v>
      </c>
      <c r="M3922" t="b">
        <v>0</v>
      </c>
      <c r="N3922" t="s">
        <v>8271</v>
      </c>
      <c r="O3922" s="5">
        <f t="shared" si="305"/>
        <v>5.3999999999999999E-2</v>
      </c>
      <c r="P3922" s="18">
        <f t="shared" si="306"/>
        <v>45</v>
      </c>
      <c r="Q3922" t="s">
        <v>8318</v>
      </c>
      <c r="R3922" t="s">
        <v>8319</v>
      </c>
      <c r="S3922" s="10">
        <f t="shared" si="307"/>
        <v>42657.38726851852</v>
      </c>
      <c r="T3922" s="11">
        <f t="shared" si="308"/>
        <v>42687.428935185191</v>
      </c>
      <c r="U3922">
        <f t="shared" si="309"/>
        <v>30</v>
      </c>
      <c r="W3922" s="20">
        <v>3</v>
      </c>
      <c r="X3922" s="18">
        <v>135</v>
      </c>
      <c r="Y3922" s="5">
        <v>5.3999999999999999E-2</v>
      </c>
    </row>
    <row r="3923" spans="1:25" ht="42.75" hidden="1" x14ac:dyDescent="0.4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20">
        <v>0</v>
      </c>
      <c r="M3923" t="b">
        <v>0</v>
      </c>
      <c r="N3923" t="s">
        <v>8271</v>
      </c>
      <c r="O3923" s="5">
        <f t="shared" si="305"/>
        <v>0</v>
      </c>
      <c r="P3923" s="18" t="e">
        <f t="shared" si="306"/>
        <v>#DIV/0!</v>
      </c>
      <c r="Q3923" t="s">
        <v>8318</v>
      </c>
      <c r="R3923" t="s">
        <v>8319</v>
      </c>
      <c r="S3923" s="10">
        <f t="shared" si="307"/>
        <v>41926.542303240742</v>
      </c>
      <c r="T3923" s="11">
        <f t="shared" si="308"/>
        <v>41938.75</v>
      </c>
      <c r="U3923">
        <f t="shared" si="309"/>
        <v>12</v>
      </c>
      <c r="W3923" s="20">
        <v>0</v>
      </c>
      <c r="X3923" s="18">
        <v>0</v>
      </c>
      <c r="Y3923" s="5">
        <v>0</v>
      </c>
    </row>
    <row r="3924" spans="1:25" ht="42.75" x14ac:dyDescent="0.4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20">
        <v>6</v>
      </c>
      <c r="M3924" t="b">
        <v>0</v>
      </c>
      <c r="N3924" t="s">
        <v>8271</v>
      </c>
      <c r="O3924" s="5">
        <f t="shared" si="305"/>
        <v>8.1333333333333327E-2</v>
      </c>
      <c r="P3924" s="18">
        <f t="shared" si="306"/>
        <v>10.166666666666666</v>
      </c>
      <c r="Q3924" t="s">
        <v>8318</v>
      </c>
      <c r="R3924" t="s">
        <v>8319</v>
      </c>
      <c r="S3924" s="10">
        <f t="shared" si="307"/>
        <v>42020.768634259264</v>
      </c>
      <c r="T3924" s="11">
        <f t="shared" si="308"/>
        <v>42065.958333333328</v>
      </c>
      <c r="U3924">
        <f t="shared" si="309"/>
        <v>45</v>
      </c>
      <c r="W3924" s="20">
        <v>6</v>
      </c>
      <c r="X3924" s="18">
        <v>61</v>
      </c>
      <c r="Y3924" s="5">
        <v>8.1333333333333327E-2</v>
      </c>
    </row>
    <row r="3925" spans="1:25" ht="42.75" x14ac:dyDescent="0.4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20">
        <v>17</v>
      </c>
      <c r="M3925" t="b">
        <v>0</v>
      </c>
      <c r="N3925" t="s">
        <v>8271</v>
      </c>
      <c r="O3925" s="5">
        <f t="shared" si="305"/>
        <v>0.12034782608695652</v>
      </c>
      <c r="P3925" s="18">
        <f t="shared" si="306"/>
        <v>81.411764705882348</v>
      </c>
      <c r="Q3925" t="s">
        <v>8318</v>
      </c>
      <c r="R3925" t="s">
        <v>8319</v>
      </c>
      <c r="S3925" s="10">
        <f t="shared" si="307"/>
        <v>42075.979988425926</v>
      </c>
      <c r="T3925" s="11">
        <f t="shared" si="308"/>
        <v>42103.979988425926</v>
      </c>
      <c r="U3925">
        <f t="shared" si="309"/>
        <v>28</v>
      </c>
      <c r="W3925" s="20">
        <v>17</v>
      </c>
      <c r="X3925" s="18">
        <v>1384</v>
      </c>
      <c r="Y3925" s="5">
        <v>0.12034782608695652</v>
      </c>
    </row>
    <row r="3926" spans="1:25" ht="42.75" x14ac:dyDescent="0.4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20">
        <v>40</v>
      </c>
      <c r="M3926" t="b">
        <v>0</v>
      </c>
      <c r="N3926" t="s">
        <v>8271</v>
      </c>
      <c r="O3926" s="5">
        <f t="shared" si="305"/>
        <v>0.15266666666666667</v>
      </c>
      <c r="P3926" s="18">
        <f t="shared" si="306"/>
        <v>57.25</v>
      </c>
      <c r="Q3926" t="s">
        <v>8318</v>
      </c>
      <c r="R3926" t="s">
        <v>8319</v>
      </c>
      <c r="S3926" s="10">
        <f t="shared" si="307"/>
        <v>41786.959745370368</v>
      </c>
      <c r="T3926" s="11">
        <f t="shared" si="308"/>
        <v>41816.959745370368</v>
      </c>
      <c r="U3926">
        <f t="shared" si="309"/>
        <v>30</v>
      </c>
      <c r="W3926" s="20">
        <v>40</v>
      </c>
      <c r="X3926" s="18">
        <v>2290</v>
      </c>
      <c r="Y3926" s="5">
        <v>0.15266666666666667</v>
      </c>
    </row>
    <row r="3927" spans="1:25" ht="42.75" x14ac:dyDescent="0.4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20">
        <v>3</v>
      </c>
      <c r="M3927" t="b">
        <v>0</v>
      </c>
      <c r="N3927" t="s">
        <v>8271</v>
      </c>
      <c r="O3927" s="5">
        <f t="shared" si="305"/>
        <v>0.1</v>
      </c>
      <c r="P3927" s="18">
        <f t="shared" si="306"/>
        <v>5</v>
      </c>
      <c r="Q3927" t="s">
        <v>8318</v>
      </c>
      <c r="R3927" t="s">
        <v>8319</v>
      </c>
      <c r="S3927" s="10">
        <f t="shared" si="307"/>
        <v>41820.870821759258</v>
      </c>
      <c r="T3927" s="11">
        <f t="shared" si="308"/>
        <v>41850.870821759258</v>
      </c>
      <c r="U3927">
        <f t="shared" si="309"/>
        <v>30</v>
      </c>
      <c r="W3927" s="20">
        <v>3</v>
      </c>
      <c r="X3927" s="18">
        <v>15</v>
      </c>
      <c r="Y3927" s="5">
        <v>0.1</v>
      </c>
    </row>
    <row r="3928" spans="1:25" ht="28.5" hidden="1" x14ac:dyDescent="0.4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20">
        <v>1</v>
      </c>
      <c r="M3928" t="b">
        <v>0</v>
      </c>
      <c r="N3928" t="s">
        <v>8271</v>
      </c>
      <c r="O3928" s="5">
        <f t="shared" si="305"/>
        <v>3.0000000000000001E-3</v>
      </c>
      <c r="P3928" s="18">
        <f t="shared" si="306"/>
        <v>15</v>
      </c>
      <c r="Q3928" t="s">
        <v>8318</v>
      </c>
      <c r="R3928" t="s">
        <v>8319</v>
      </c>
      <c r="S3928" s="10">
        <f t="shared" si="307"/>
        <v>41970.085046296299</v>
      </c>
      <c r="T3928" s="11">
        <f t="shared" si="308"/>
        <v>42000.085046296299</v>
      </c>
      <c r="U3928">
        <f t="shared" si="309"/>
        <v>30</v>
      </c>
      <c r="W3928" s="20">
        <v>1</v>
      </c>
      <c r="X3928" s="18">
        <v>15</v>
      </c>
      <c r="Y3928" s="5">
        <v>3.0000000000000001E-3</v>
      </c>
    </row>
    <row r="3929" spans="1:25" ht="42.75" x14ac:dyDescent="0.4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20">
        <v>2</v>
      </c>
      <c r="M3929" t="b">
        <v>0</v>
      </c>
      <c r="N3929" t="s">
        <v>8271</v>
      </c>
      <c r="O3929" s="5">
        <f t="shared" si="305"/>
        <v>0.01</v>
      </c>
      <c r="P3929" s="18">
        <f t="shared" si="306"/>
        <v>12.5</v>
      </c>
      <c r="Q3929" t="s">
        <v>8318</v>
      </c>
      <c r="R3929" t="s">
        <v>8319</v>
      </c>
      <c r="S3929" s="10">
        <f t="shared" si="307"/>
        <v>41830.267407407409</v>
      </c>
      <c r="T3929" s="11">
        <f t="shared" si="308"/>
        <v>41860.267407407409</v>
      </c>
      <c r="U3929">
        <f t="shared" si="309"/>
        <v>30</v>
      </c>
      <c r="W3929" s="20">
        <v>2</v>
      </c>
      <c r="X3929" s="18">
        <v>25</v>
      </c>
      <c r="Y3929" s="5">
        <v>0.01</v>
      </c>
    </row>
    <row r="3930" spans="1:25" ht="42.75" x14ac:dyDescent="0.4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20">
        <v>7</v>
      </c>
      <c r="M3930" t="b">
        <v>0</v>
      </c>
      <c r="N3930" t="s">
        <v>8271</v>
      </c>
      <c r="O3930" s="5">
        <f t="shared" si="305"/>
        <v>0.13020000000000001</v>
      </c>
      <c r="P3930" s="18">
        <f t="shared" si="306"/>
        <v>93</v>
      </c>
      <c r="Q3930" t="s">
        <v>8318</v>
      </c>
      <c r="R3930" t="s">
        <v>8319</v>
      </c>
      <c r="S3930" s="10">
        <f t="shared" si="307"/>
        <v>42265.683182870373</v>
      </c>
      <c r="T3930" s="11">
        <f t="shared" si="308"/>
        <v>42293.207638888889</v>
      </c>
      <c r="U3930">
        <f t="shared" si="309"/>
        <v>28</v>
      </c>
      <c r="W3930" s="20">
        <v>7</v>
      </c>
      <c r="X3930" s="18">
        <v>651</v>
      </c>
      <c r="Y3930" s="5">
        <v>0.13020000000000001</v>
      </c>
    </row>
    <row r="3931" spans="1:25" ht="42.75" x14ac:dyDescent="0.4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20">
        <v>14</v>
      </c>
      <c r="M3931" t="b">
        <v>0</v>
      </c>
      <c r="N3931" t="s">
        <v>8271</v>
      </c>
      <c r="O3931" s="5">
        <f t="shared" si="305"/>
        <v>2.265E-2</v>
      </c>
      <c r="P3931" s="18">
        <f t="shared" si="306"/>
        <v>32.357142857142854</v>
      </c>
      <c r="Q3931" t="s">
        <v>8318</v>
      </c>
      <c r="R3931" t="s">
        <v>8319</v>
      </c>
      <c r="S3931" s="10">
        <f t="shared" si="307"/>
        <v>42601.827141203699</v>
      </c>
      <c r="T3931" s="11">
        <f t="shared" si="308"/>
        <v>42631.827141203699</v>
      </c>
      <c r="U3931">
        <f t="shared" si="309"/>
        <v>30</v>
      </c>
      <c r="W3931" s="20">
        <v>14</v>
      </c>
      <c r="X3931" s="18">
        <v>453</v>
      </c>
      <c r="Y3931" s="5">
        <v>2.265E-2</v>
      </c>
    </row>
    <row r="3932" spans="1:25" ht="42.75" hidden="1" x14ac:dyDescent="0.4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20">
        <v>0</v>
      </c>
      <c r="M3932" t="b">
        <v>0</v>
      </c>
      <c r="N3932" t="s">
        <v>8271</v>
      </c>
      <c r="O3932" s="5">
        <f t="shared" si="305"/>
        <v>0</v>
      </c>
      <c r="P3932" s="18" t="e">
        <f t="shared" si="306"/>
        <v>#DIV/0!</v>
      </c>
      <c r="Q3932" t="s">
        <v>8318</v>
      </c>
      <c r="R3932" t="s">
        <v>8319</v>
      </c>
      <c r="S3932" s="10">
        <f t="shared" si="307"/>
        <v>42433.338749999995</v>
      </c>
      <c r="T3932" s="11">
        <f t="shared" si="308"/>
        <v>42461.25</v>
      </c>
      <c r="U3932">
        <f t="shared" si="309"/>
        <v>28</v>
      </c>
      <c r="W3932" s="20">
        <v>0</v>
      </c>
      <c r="X3932" s="18">
        <v>0</v>
      </c>
      <c r="Y3932" s="5">
        <v>0</v>
      </c>
    </row>
    <row r="3933" spans="1:25" ht="42.75" hidden="1" x14ac:dyDescent="0.4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20">
        <v>0</v>
      </c>
      <c r="M3933" t="b">
        <v>0</v>
      </c>
      <c r="N3933" t="s">
        <v>8271</v>
      </c>
      <c r="O3933" s="5">
        <f t="shared" si="305"/>
        <v>0</v>
      </c>
      <c r="P3933" s="18" t="e">
        <f t="shared" si="306"/>
        <v>#DIV/0!</v>
      </c>
      <c r="Q3933" t="s">
        <v>8318</v>
      </c>
      <c r="R3933" t="s">
        <v>8319</v>
      </c>
      <c r="S3933" s="10">
        <f t="shared" si="307"/>
        <v>42228.151701388888</v>
      </c>
      <c r="T3933" s="11">
        <f t="shared" si="308"/>
        <v>42253.151701388888</v>
      </c>
      <c r="U3933">
        <f t="shared" si="309"/>
        <v>25</v>
      </c>
      <c r="W3933" s="20">
        <v>0</v>
      </c>
      <c r="X3933" s="18">
        <v>0</v>
      </c>
      <c r="Y3933" s="5">
        <v>0</v>
      </c>
    </row>
    <row r="3934" spans="1:25" ht="42.75" hidden="1" x14ac:dyDescent="0.4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20">
        <v>1</v>
      </c>
      <c r="M3934" t="b">
        <v>0</v>
      </c>
      <c r="N3934" t="s">
        <v>8271</v>
      </c>
      <c r="O3934" s="5">
        <f t="shared" si="305"/>
        <v>8.3333333333333331E-5</v>
      </c>
      <c r="P3934" s="18">
        <f t="shared" si="306"/>
        <v>1</v>
      </c>
      <c r="Q3934" t="s">
        <v>8318</v>
      </c>
      <c r="R3934" t="s">
        <v>8319</v>
      </c>
      <c r="S3934" s="10">
        <f t="shared" si="307"/>
        <v>42415.168564814812</v>
      </c>
      <c r="T3934" s="11">
        <f t="shared" si="308"/>
        <v>42445.126898148148</v>
      </c>
      <c r="U3934">
        <f t="shared" si="309"/>
        <v>30</v>
      </c>
      <c r="W3934" s="20">
        <v>1</v>
      </c>
      <c r="X3934" s="18">
        <v>1</v>
      </c>
      <c r="Y3934" s="5">
        <v>8.3333333333333331E-5</v>
      </c>
    </row>
    <row r="3935" spans="1:25" ht="42.75" x14ac:dyDescent="0.4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20">
        <v>12</v>
      </c>
      <c r="M3935" t="b">
        <v>0</v>
      </c>
      <c r="N3935" t="s">
        <v>8271</v>
      </c>
      <c r="O3935" s="5">
        <f t="shared" si="305"/>
        <v>0.15742857142857142</v>
      </c>
      <c r="P3935" s="18">
        <f t="shared" si="306"/>
        <v>91.833333333333329</v>
      </c>
      <c r="Q3935" t="s">
        <v>8318</v>
      </c>
      <c r="R3935" t="s">
        <v>8319</v>
      </c>
      <c r="S3935" s="10">
        <f t="shared" si="307"/>
        <v>42538.968310185184</v>
      </c>
      <c r="T3935" s="11">
        <f t="shared" si="308"/>
        <v>42568.029861111107</v>
      </c>
      <c r="U3935">
        <f t="shared" si="309"/>
        <v>30</v>
      </c>
      <c r="W3935" s="20">
        <v>12</v>
      </c>
      <c r="X3935" s="18">
        <v>1102</v>
      </c>
      <c r="Y3935" s="5">
        <v>0.15742857142857142</v>
      </c>
    </row>
    <row r="3936" spans="1:25" ht="42.75" x14ac:dyDescent="0.4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20">
        <v>12</v>
      </c>
      <c r="M3936" t="b">
        <v>0</v>
      </c>
      <c r="N3936" t="s">
        <v>8271</v>
      </c>
      <c r="O3936" s="5">
        <f t="shared" si="305"/>
        <v>0.11</v>
      </c>
      <c r="P3936" s="18">
        <f t="shared" si="306"/>
        <v>45.833333333333336</v>
      </c>
      <c r="Q3936" t="s">
        <v>8318</v>
      </c>
      <c r="R3936" t="s">
        <v>8319</v>
      </c>
      <c r="S3936" s="10">
        <f t="shared" si="307"/>
        <v>42233.671747685185</v>
      </c>
      <c r="T3936" s="11">
        <f t="shared" si="308"/>
        <v>42278.541666666672</v>
      </c>
      <c r="U3936">
        <f t="shared" si="309"/>
        <v>45</v>
      </c>
      <c r="W3936" s="20">
        <v>12</v>
      </c>
      <c r="X3936" s="18">
        <v>550</v>
      </c>
      <c r="Y3936" s="5">
        <v>0.11</v>
      </c>
    </row>
    <row r="3937" spans="1:25" ht="57" x14ac:dyDescent="0.4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20">
        <v>23</v>
      </c>
      <c r="M3937" t="b">
        <v>0</v>
      </c>
      <c r="N3937" t="s">
        <v>8271</v>
      </c>
      <c r="O3937" s="5">
        <f t="shared" si="305"/>
        <v>0.43833333333333335</v>
      </c>
      <c r="P3937" s="18">
        <f t="shared" si="306"/>
        <v>57.173913043478258</v>
      </c>
      <c r="Q3937" t="s">
        <v>8318</v>
      </c>
      <c r="R3937" t="s">
        <v>8319</v>
      </c>
      <c r="S3937" s="10">
        <f t="shared" si="307"/>
        <v>42221.656782407401</v>
      </c>
      <c r="T3937" s="11">
        <f t="shared" si="308"/>
        <v>42281.656782407401</v>
      </c>
      <c r="U3937">
        <f t="shared" si="309"/>
        <v>60</v>
      </c>
      <c r="W3937" s="20">
        <v>23</v>
      </c>
      <c r="X3937" s="18">
        <v>1315</v>
      </c>
      <c r="Y3937" s="5">
        <v>0.43833333333333335</v>
      </c>
    </row>
    <row r="3938" spans="1:25" ht="42.75" hidden="1" x14ac:dyDescent="0.4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20">
        <v>0</v>
      </c>
      <c r="M3938" t="b">
        <v>0</v>
      </c>
      <c r="N3938" t="s">
        <v>8271</v>
      </c>
      <c r="O3938" s="5">
        <f t="shared" si="305"/>
        <v>0</v>
      </c>
      <c r="P3938" s="18" t="e">
        <f t="shared" si="306"/>
        <v>#DIV/0!</v>
      </c>
      <c r="Q3938" t="s">
        <v>8318</v>
      </c>
      <c r="R3938" t="s">
        <v>8319</v>
      </c>
      <c r="S3938" s="10">
        <f t="shared" si="307"/>
        <v>42675.262962962966</v>
      </c>
      <c r="T3938" s="11">
        <f t="shared" si="308"/>
        <v>42705.304629629631</v>
      </c>
      <c r="U3938">
        <f t="shared" si="309"/>
        <v>30</v>
      </c>
      <c r="W3938" s="20">
        <v>0</v>
      </c>
      <c r="X3938" s="18">
        <v>0</v>
      </c>
      <c r="Y3938" s="5">
        <v>0</v>
      </c>
    </row>
    <row r="3939" spans="1:25" ht="42.75" x14ac:dyDescent="0.4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20">
        <v>10</v>
      </c>
      <c r="M3939" t="b">
        <v>0</v>
      </c>
      <c r="N3939" t="s">
        <v>8271</v>
      </c>
      <c r="O3939" s="5">
        <f t="shared" si="305"/>
        <v>0.86135181975736563</v>
      </c>
      <c r="P3939" s="18">
        <f t="shared" si="306"/>
        <v>248.5</v>
      </c>
      <c r="Q3939" t="s">
        <v>8318</v>
      </c>
      <c r="R3939" t="s">
        <v>8319</v>
      </c>
      <c r="S3939" s="10">
        <f t="shared" si="307"/>
        <v>42534.631481481483</v>
      </c>
      <c r="T3939" s="11">
        <f t="shared" si="308"/>
        <v>42562.631481481483</v>
      </c>
      <c r="U3939">
        <f t="shared" si="309"/>
        <v>28</v>
      </c>
      <c r="W3939" s="20">
        <v>10</v>
      </c>
      <c r="X3939" s="18">
        <v>2485</v>
      </c>
      <c r="Y3939" s="5">
        <v>0.86135181975736563</v>
      </c>
    </row>
    <row r="3940" spans="1:25" ht="42.75" x14ac:dyDescent="0.4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20">
        <v>5</v>
      </c>
      <c r="M3940" t="b">
        <v>0</v>
      </c>
      <c r="N3940" t="s">
        <v>8271</v>
      </c>
      <c r="O3940" s="5">
        <f t="shared" si="305"/>
        <v>0.12196620583717357</v>
      </c>
      <c r="P3940" s="18">
        <f t="shared" si="306"/>
        <v>79.400000000000006</v>
      </c>
      <c r="Q3940" t="s">
        <v>8318</v>
      </c>
      <c r="R3940" t="s">
        <v>8319</v>
      </c>
      <c r="S3940" s="10">
        <f t="shared" si="307"/>
        <v>42151.905717592599</v>
      </c>
      <c r="T3940" s="11">
        <f t="shared" si="308"/>
        <v>42182.905717592599</v>
      </c>
      <c r="U3940">
        <f t="shared" si="309"/>
        <v>31</v>
      </c>
      <c r="W3940" s="20">
        <v>5</v>
      </c>
      <c r="X3940" s="18">
        <v>397</v>
      </c>
      <c r="Y3940" s="5">
        <v>0.12196620583717357</v>
      </c>
    </row>
    <row r="3941" spans="1:25" ht="42.75" hidden="1" x14ac:dyDescent="0.4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20">
        <v>1</v>
      </c>
      <c r="M3941" t="b">
        <v>0</v>
      </c>
      <c r="N3941" t="s">
        <v>8271</v>
      </c>
      <c r="O3941" s="5">
        <f t="shared" si="305"/>
        <v>1E-3</v>
      </c>
      <c r="P3941" s="18">
        <f t="shared" si="306"/>
        <v>5</v>
      </c>
      <c r="Q3941" t="s">
        <v>8318</v>
      </c>
      <c r="R3941" t="s">
        <v>8319</v>
      </c>
      <c r="S3941" s="10">
        <f t="shared" si="307"/>
        <v>41915.400219907409</v>
      </c>
      <c r="T3941" s="11">
        <f t="shared" si="308"/>
        <v>41919.1875</v>
      </c>
      <c r="U3941">
        <f t="shared" si="309"/>
        <v>4</v>
      </c>
      <c r="W3941" s="20">
        <v>1</v>
      </c>
      <c r="X3941" s="18">
        <v>5</v>
      </c>
      <c r="Y3941" s="5">
        <v>1E-3</v>
      </c>
    </row>
    <row r="3942" spans="1:25" ht="42.75" hidden="1" x14ac:dyDescent="0.4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20">
        <v>2</v>
      </c>
      <c r="M3942" t="b">
        <v>0</v>
      </c>
      <c r="N3942" t="s">
        <v>8271</v>
      </c>
      <c r="O3942" s="5">
        <f t="shared" si="305"/>
        <v>2.2000000000000001E-3</v>
      </c>
      <c r="P3942" s="18">
        <f t="shared" si="306"/>
        <v>5.5</v>
      </c>
      <c r="Q3942" t="s">
        <v>8318</v>
      </c>
      <c r="R3942" t="s">
        <v>8319</v>
      </c>
      <c r="S3942" s="10">
        <f t="shared" si="307"/>
        <v>41961.492488425924</v>
      </c>
      <c r="T3942" s="11">
        <f t="shared" si="308"/>
        <v>42006.492488425924</v>
      </c>
      <c r="U3942">
        <f t="shared" si="309"/>
        <v>45</v>
      </c>
      <c r="W3942" s="20">
        <v>2</v>
      </c>
      <c r="X3942" s="18">
        <v>11</v>
      </c>
      <c r="Y3942" s="5">
        <v>2.2000000000000001E-3</v>
      </c>
    </row>
    <row r="3943" spans="1:25" ht="57" hidden="1" x14ac:dyDescent="0.4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20">
        <v>2</v>
      </c>
      <c r="M3943" t="b">
        <v>0</v>
      </c>
      <c r="N3943" t="s">
        <v>8271</v>
      </c>
      <c r="O3943" s="5">
        <f t="shared" si="305"/>
        <v>9.0909090909090905E-3</v>
      </c>
      <c r="P3943" s="18">
        <f t="shared" si="306"/>
        <v>25</v>
      </c>
      <c r="Q3943" t="s">
        <v>8318</v>
      </c>
      <c r="R3943" t="s">
        <v>8319</v>
      </c>
      <c r="S3943" s="10">
        <f t="shared" si="307"/>
        <v>41940.587233796294</v>
      </c>
      <c r="T3943" s="11">
        <f t="shared" si="308"/>
        <v>41968.041666666672</v>
      </c>
      <c r="U3943">
        <f t="shared" si="309"/>
        <v>28</v>
      </c>
      <c r="W3943" s="20">
        <v>2</v>
      </c>
      <c r="X3943" s="18">
        <v>50</v>
      </c>
      <c r="Y3943" s="5">
        <v>9.0909090909090905E-3</v>
      </c>
    </row>
    <row r="3944" spans="1:25" ht="42.75" hidden="1" x14ac:dyDescent="0.4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20">
        <v>0</v>
      </c>
      <c r="M3944" t="b">
        <v>0</v>
      </c>
      <c r="N3944" t="s">
        <v>8271</v>
      </c>
      <c r="O3944" s="5">
        <f t="shared" si="305"/>
        <v>0</v>
      </c>
      <c r="P3944" s="18" t="e">
        <f t="shared" si="306"/>
        <v>#DIV/0!</v>
      </c>
      <c r="Q3944" t="s">
        <v>8318</v>
      </c>
      <c r="R3944" t="s">
        <v>8319</v>
      </c>
      <c r="S3944" s="10">
        <f t="shared" si="307"/>
        <v>42111.904097222221</v>
      </c>
      <c r="T3944" s="11">
        <f t="shared" si="308"/>
        <v>42171.904097222221</v>
      </c>
      <c r="U3944">
        <f t="shared" si="309"/>
        <v>60</v>
      </c>
      <c r="W3944" s="20">
        <v>0</v>
      </c>
      <c r="X3944" s="18">
        <v>0</v>
      </c>
      <c r="Y3944" s="5">
        <v>0</v>
      </c>
    </row>
    <row r="3945" spans="1:25" ht="42.75" x14ac:dyDescent="0.4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20">
        <v>13</v>
      </c>
      <c r="M3945" t="b">
        <v>0</v>
      </c>
      <c r="N3945" t="s">
        <v>8271</v>
      </c>
      <c r="O3945" s="5">
        <f t="shared" si="305"/>
        <v>0.35639999999999999</v>
      </c>
      <c r="P3945" s="18">
        <f t="shared" si="306"/>
        <v>137.07692307692307</v>
      </c>
      <c r="Q3945" t="s">
        <v>8318</v>
      </c>
      <c r="R3945" t="s">
        <v>8319</v>
      </c>
      <c r="S3945" s="10">
        <f t="shared" si="307"/>
        <v>42279.778564814813</v>
      </c>
      <c r="T3945" s="11">
        <f t="shared" si="308"/>
        <v>42310.701388888891</v>
      </c>
      <c r="U3945">
        <f t="shared" si="309"/>
        <v>31</v>
      </c>
      <c r="W3945" s="20">
        <v>13</v>
      </c>
      <c r="X3945" s="18">
        <v>1782</v>
      </c>
      <c r="Y3945" s="5">
        <v>0.35639999999999999</v>
      </c>
    </row>
    <row r="3946" spans="1:25" ht="42.75" hidden="1" x14ac:dyDescent="0.4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20">
        <v>0</v>
      </c>
      <c r="M3946" t="b">
        <v>0</v>
      </c>
      <c r="N3946" t="s">
        <v>8271</v>
      </c>
      <c r="O3946" s="5">
        <f t="shared" si="305"/>
        <v>0</v>
      </c>
      <c r="P3946" s="18" t="e">
        <f t="shared" si="306"/>
        <v>#DIV/0!</v>
      </c>
      <c r="Q3946" t="s">
        <v>8318</v>
      </c>
      <c r="R3946" t="s">
        <v>8319</v>
      </c>
      <c r="S3946" s="10">
        <f t="shared" si="307"/>
        <v>42213.662905092591</v>
      </c>
      <c r="T3946" s="11">
        <f t="shared" si="308"/>
        <v>42243.662905092591</v>
      </c>
      <c r="U3946">
        <f t="shared" si="309"/>
        <v>30</v>
      </c>
      <c r="W3946" s="20">
        <v>0</v>
      </c>
      <c r="X3946" s="18">
        <v>0</v>
      </c>
      <c r="Y3946" s="5">
        <v>0</v>
      </c>
    </row>
    <row r="3947" spans="1:25" ht="42.75" hidden="1" x14ac:dyDescent="0.4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20">
        <v>1</v>
      </c>
      <c r="M3947" t="b">
        <v>0</v>
      </c>
      <c r="N3947" t="s">
        <v>8271</v>
      </c>
      <c r="O3947" s="5">
        <f t="shared" si="305"/>
        <v>2.5000000000000001E-3</v>
      </c>
      <c r="P3947" s="18">
        <f t="shared" si="306"/>
        <v>5</v>
      </c>
      <c r="Q3947" t="s">
        <v>8318</v>
      </c>
      <c r="R3947" t="s">
        <v>8319</v>
      </c>
      <c r="S3947" s="10">
        <f t="shared" si="307"/>
        <v>42109.801712962959</v>
      </c>
      <c r="T3947" s="11">
        <f t="shared" si="308"/>
        <v>42139.801712962959</v>
      </c>
      <c r="U3947">
        <f t="shared" si="309"/>
        <v>30</v>
      </c>
      <c r="W3947" s="20">
        <v>1</v>
      </c>
      <c r="X3947" s="18">
        <v>5</v>
      </c>
      <c r="Y3947" s="5">
        <v>2.5000000000000001E-3</v>
      </c>
    </row>
    <row r="3948" spans="1:25" ht="28.5" x14ac:dyDescent="0.4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20">
        <v>5</v>
      </c>
      <c r="M3948" t="b">
        <v>0</v>
      </c>
      <c r="N3948" t="s">
        <v>8271</v>
      </c>
      <c r="O3948" s="5">
        <f t="shared" si="305"/>
        <v>3.2500000000000001E-2</v>
      </c>
      <c r="P3948" s="18">
        <f t="shared" si="306"/>
        <v>39</v>
      </c>
      <c r="Q3948" t="s">
        <v>8318</v>
      </c>
      <c r="R3948" t="s">
        <v>8319</v>
      </c>
      <c r="S3948" s="10">
        <f t="shared" si="307"/>
        <v>42031.833587962959</v>
      </c>
      <c r="T3948" s="11">
        <f t="shared" si="308"/>
        <v>42063.333333333328</v>
      </c>
      <c r="U3948">
        <f t="shared" si="309"/>
        <v>32</v>
      </c>
      <c r="W3948" s="20">
        <v>5</v>
      </c>
      <c r="X3948" s="18">
        <v>195</v>
      </c>
      <c r="Y3948" s="5">
        <v>3.2500000000000001E-2</v>
      </c>
    </row>
    <row r="3949" spans="1:25" ht="42.75" x14ac:dyDescent="0.4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20">
        <v>2</v>
      </c>
      <c r="M3949" t="b">
        <v>0</v>
      </c>
      <c r="N3949" t="s">
        <v>8271</v>
      </c>
      <c r="O3949" s="5">
        <f t="shared" si="305"/>
        <v>3.3666666666666664E-2</v>
      </c>
      <c r="P3949" s="18">
        <f t="shared" si="306"/>
        <v>50.5</v>
      </c>
      <c r="Q3949" t="s">
        <v>8318</v>
      </c>
      <c r="R3949" t="s">
        <v>8319</v>
      </c>
      <c r="S3949" s="10">
        <f t="shared" si="307"/>
        <v>42615.142870370371</v>
      </c>
      <c r="T3949" s="11">
        <f t="shared" si="308"/>
        <v>42645.142870370371</v>
      </c>
      <c r="U3949">
        <f t="shared" si="309"/>
        <v>30</v>
      </c>
      <c r="W3949" s="20">
        <v>2</v>
      </c>
      <c r="X3949" s="18">
        <v>101</v>
      </c>
      <c r="Y3949" s="5">
        <v>3.3666666666666664E-2</v>
      </c>
    </row>
    <row r="3950" spans="1:25" ht="42.75" hidden="1" x14ac:dyDescent="0.4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20">
        <v>0</v>
      </c>
      <c r="M3950" t="b">
        <v>0</v>
      </c>
      <c r="N3950" t="s">
        <v>8271</v>
      </c>
      <c r="O3950" s="5">
        <f t="shared" si="305"/>
        <v>0</v>
      </c>
      <c r="P3950" s="18" t="e">
        <f t="shared" si="306"/>
        <v>#DIV/0!</v>
      </c>
      <c r="Q3950" t="s">
        <v>8318</v>
      </c>
      <c r="R3950" t="s">
        <v>8319</v>
      </c>
      <c r="S3950" s="10">
        <f t="shared" si="307"/>
        <v>41829.325497685182</v>
      </c>
      <c r="T3950" s="11">
        <f t="shared" si="308"/>
        <v>41889.325497685182</v>
      </c>
      <c r="U3950">
        <f t="shared" si="309"/>
        <v>60</v>
      </c>
      <c r="W3950" s="20">
        <v>0</v>
      </c>
      <c r="X3950" s="18">
        <v>0</v>
      </c>
      <c r="Y3950" s="5">
        <v>0</v>
      </c>
    </row>
    <row r="3951" spans="1:25" ht="42.75" x14ac:dyDescent="0.4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20">
        <v>32</v>
      </c>
      <c r="M3951" t="b">
        <v>0</v>
      </c>
      <c r="N3951" t="s">
        <v>8271</v>
      </c>
      <c r="O3951" s="5">
        <f t="shared" si="305"/>
        <v>0.15770000000000001</v>
      </c>
      <c r="P3951" s="18">
        <f t="shared" si="306"/>
        <v>49.28125</v>
      </c>
      <c r="Q3951" t="s">
        <v>8318</v>
      </c>
      <c r="R3951" t="s">
        <v>8319</v>
      </c>
      <c r="S3951" s="10">
        <f t="shared" si="307"/>
        <v>42016.120613425926</v>
      </c>
      <c r="T3951" s="11">
        <f t="shared" si="308"/>
        <v>42046.120613425926</v>
      </c>
      <c r="U3951">
        <f t="shared" si="309"/>
        <v>30</v>
      </c>
      <c r="W3951" s="20">
        <v>32</v>
      </c>
      <c r="X3951" s="18">
        <v>1577</v>
      </c>
      <c r="Y3951" s="5">
        <v>0.15770000000000001</v>
      </c>
    </row>
    <row r="3952" spans="1:25" ht="42.75" hidden="1" x14ac:dyDescent="0.4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20">
        <v>1</v>
      </c>
      <c r="M3952" t="b">
        <v>0</v>
      </c>
      <c r="N3952" t="s">
        <v>8271</v>
      </c>
      <c r="O3952" s="5">
        <f t="shared" si="305"/>
        <v>6.2500000000000003E-3</v>
      </c>
      <c r="P3952" s="18">
        <f t="shared" si="306"/>
        <v>25</v>
      </c>
      <c r="Q3952" t="s">
        <v>8318</v>
      </c>
      <c r="R3952" t="s">
        <v>8319</v>
      </c>
      <c r="S3952" s="10">
        <f t="shared" si="307"/>
        <v>42439.702314814815</v>
      </c>
      <c r="T3952" s="11">
        <f t="shared" si="308"/>
        <v>42468.774305555555</v>
      </c>
      <c r="U3952">
        <f t="shared" si="309"/>
        <v>29</v>
      </c>
      <c r="W3952" s="20">
        <v>1</v>
      </c>
      <c r="X3952" s="18">
        <v>25</v>
      </c>
      <c r="Y3952" s="5">
        <v>6.2500000000000003E-3</v>
      </c>
    </row>
    <row r="3953" spans="1:25" ht="42.75" hidden="1" x14ac:dyDescent="0.4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20">
        <v>1</v>
      </c>
      <c r="M3953" t="b">
        <v>0</v>
      </c>
      <c r="N3953" t="s">
        <v>8271</v>
      </c>
      <c r="O3953" s="5">
        <f t="shared" si="305"/>
        <v>5.0000000000000004E-6</v>
      </c>
      <c r="P3953" s="18">
        <f t="shared" si="306"/>
        <v>1</v>
      </c>
      <c r="Q3953" t="s">
        <v>8318</v>
      </c>
      <c r="R3953" t="s">
        <v>8319</v>
      </c>
      <c r="S3953" s="10">
        <f t="shared" si="307"/>
        <v>42433.825717592597</v>
      </c>
      <c r="T3953" s="11">
        <f t="shared" si="308"/>
        <v>42493.784050925926</v>
      </c>
      <c r="U3953">
        <f t="shared" si="309"/>
        <v>60</v>
      </c>
      <c r="W3953" s="20">
        <v>1</v>
      </c>
      <c r="X3953" s="18">
        <v>1</v>
      </c>
      <c r="Y3953" s="5">
        <v>5.0000000000000004E-6</v>
      </c>
    </row>
    <row r="3954" spans="1:25" ht="42.75" hidden="1" x14ac:dyDescent="0.4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20">
        <v>1</v>
      </c>
      <c r="M3954" t="b">
        <v>0</v>
      </c>
      <c r="N3954" t="s">
        <v>8271</v>
      </c>
      <c r="O3954" s="5">
        <f t="shared" si="305"/>
        <v>9.6153846153846159E-4</v>
      </c>
      <c r="P3954" s="18">
        <f t="shared" si="306"/>
        <v>25</v>
      </c>
      <c r="Q3954" t="s">
        <v>8318</v>
      </c>
      <c r="R3954" t="s">
        <v>8319</v>
      </c>
      <c r="S3954" s="10">
        <f t="shared" si="307"/>
        <v>42243.790393518517</v>
      </c>
      <c r="T3954" s="11">
        <f t="shared" si="308"/>
        <v>42303.790393518517</v>
      </c>
      <c r="U3954">
        <f t="shared" si="309"/>
        <v>60</v>
      </c>
      <c r="W3954" s="20">
        <v>1</v>
      </c>
      <c r="X3954" s="18">
        <v>25</v>
      </c>
      <c r="Y3954" s="5">
        <v>9.6153846153846159E-4</v>
      </c>
    </row>
    <row r="3955" spans="1:25" ht="42.75" hidden="1" x14ac:dyDescent="0.4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20">
        <v>0</v>
      </c>
      <c r="M3955" t="b">
        <v>0</v>
      </c>
      <c r="N3955" t="s">
        <v>8271</v>
      </c>
      <c r="O3955" s="5">
        <f t="shared" si="305"/>
        <v>0</v>
      </c>
      <c r="P3955" s="18" t="e">
        <f t="shared" si="306"/>
        <v>#DIV/0!</v>
      </c>
      <c r="Q3955" t="s">
        <v>8318</v>
      </c>
      <c r="R3955" t="s">
        <v>8319</v>
      </c>
      <c r="S3955" s="10">
        <f t="shared" si="307"/>
        <v>42550.048449074078</v>
      </c>
      <c r="T3955" s="11">
        <f t="shared" si="308"/>
        <v>42580.978472222225</v>
      </c>
      <c r="U3955">
        <f t="shared" si="309"/>
        <v>30</v>
      </c>
      <c r="W3955" s="20">
        <v>0</v>
      </c>
      <c r="X3955" s="18">
        <v>0</v>
      </c>
      <c r="Y3955" s="5">
        <v>0</v>
      </c>
    </row>
    <row r="3956" spans="1:25" ht="42.75" hidden="1" x14ac:dyDescent="0.4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20">
        <v>0</v>
      </c>
      <c r="M3956" t="b">
        <v>0</v>
      </c>
      <c r="N3956" t="s">
        <v>8271</v>
      </c>
      <c r="O3956" s="5">
        <f t="shared" si="305"/>
        <v>0</v>
      </c>
      <c r="P3956" s="18" t="e">
        <f t="shared" si="306"/>
        <v>#DIV/0!</v>
      </c>
      <c r="Q3956" t="s">
        <v>8318</v>
      </c>
      <c r="R3956" t="s">
        <v>8319</v>
      </c>
      <c r="S3956" s="10">
        <f t="shared" si="307"/>
        <v>41774.651203703703</v>
      </c>
      <c r="T3956" s="11">
        <f t="shared" si="308"/>
        <v>41834.651203703703</v>
      </c>
      <c r="U3956">
        <f t="shared" si="309"/>
        <v>60</v>
      </c>
      <c r="W3956" s="20">
        <v>0</v>
      </c>
      <c r="X3956" s="18">
        <v>0</v>
      </c>
      <c r="Y3956" s="5">
        <v>0</v>
      </c>
    </row>
    <row r="3957" spans="1:25" ht="42.75" x14ac:dyDescent="0.4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20">
        <v>8</v>
      </c>
      <c r="M3957" t="b">
        <v>0</v>
      </c>
      <c r="N3957" t="s">
        <v>8271</v>
      </c>
      <c r="O3957" s="5">
        <f t="shared" si="305"/>
        <v>0.24285714285714285</v>
      </c>
      <c r="P3957" s="18">
        <f t="shared" si="306"/>
        <v>53.125</v>
      </c>
      <c r="Q3957" t="s">
        <v>8318</v>
      </c>
      <c r="R3957" t="s">
        <v>8319</v>
      </c>
      <c r="S3957" s="10">
        <f t="shared" si="307"/>
        <v>42306.848854166667</v>
      </c>
      <c r="T3957" s="11">
        <f t="shared" si="308"/>
        <v>42336.890520833331</v>
      </c>
      <c r="U3957">
        <f t="shared" si="309"/>
        <v>30</v>
      </c>
      <c r="W3957" s="20">
        <v>8</v>
      </c>
      <c r="X3957" s="18">
        <v>425</v>
      </c>
      <c r="Y3957" s="5">
        <v>0.24285714285714285</v>
      </c>
    </row>
    <row r="3958" spans="1:25" ht="42.75" hidden="1" x14ac:dyDescent="0.4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20">
        <v>0</v>
      </c>
      <c r="M3958" t="b">
        <v>0</v>
      </c>
      <c r="N3958" t="s">
        <v>8271</v>
      </c>
      <c r="O3958" s="5">
        <f t="shared" si="305"/>
        <v>0</v>
      </c>
      <c r="P3958" s="18" t="e">
        <f t="shared" si="306"/>
        <v>#DIV/0!</v>
      </c>
      <c r="Q3958" t="s">
        <v>8318</v>
      </c>
      <c r="R3958" t="s">
        <v>8319</v>
      </c>
      <c r="S3958" s="10">
        <f t="shared" si="307"/>
        <v>42457.932025462964</v>
      </c>
      <c r="T3958" s="11">
        <f t="shared" si="308"/>
        <v>42485.013888888891</v>
      </c>
      <c r="U3958">
        <f t="shared" si="309"/>
        <v>28</v>
      </c>
      <c r="W3958" s="20">
        <v>0</v>
      </c>
      <c r="X3958" s="18">
        <v>0</v>
      </c>
      <c r="Y3958" s="5">
        <v>0</v>
      </c>
    </row>
    <row r="3959" spans="1:25" ht="42.75" hidden="1" x14ac:dyDescent="0.4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20">
        <v>1</v>
      </c>
      <c r="M3959" t="b">
        <v>0</v>
      </c>
      <c r="N3959" t="s">
        <v>8271</v>
      </c>
      <c r="O3959" s="5">
        <f t="shared" si="305"/>
        <v>2.5000000000000001E-4</v>
      </c>
      <c r="P3959" s="18">
        <f t="shared" si="306"/>
        <v>7</v>
      </c>
      <c r="Q3959" t="s">
        <v>8318</v>
      </c>
      <c r="R3959" t="s">
        <v>8319</v>
      </c>
      <c r="S3959" s="10">
        <f t="shared" si="307"/>
        <v>42513.976319444439</v>
      </c>
      <c r="T3959" s="11">
        <f t="shared" si="308"/>
        <v>42559.976319444439</v>
      </c>
      <c r="U3959">
        <f t="shared" si="309"/>
        <v>46</v>
      </c>
      <c r="W3959" s="20">
        <v>1</v>
      </c>
      <c r="X3959" s="18">
        <v>7</v>
      </c>
      <c r="Y3959" s="5">
        <v>2.5000000000000001E-4</v>
      </c>
    </row>
    <row r="3960" spans="1:25" ht="42.75" x14ac:dyDescent="0.4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20">
        <v>16</v>
      </c>
      <c r="M3960" t="b">
        <v>0</v>
      </c>
      <c r="N3960" t="s">
        <v>8271</v>
      </c>
      <c r="O3960" s="5">
        <f t="shared" si="305"/>
        <v>0.32050000000000001</v>
      </c>
      <c r="P3960" s="18">
        <f t="shared" si="306"/>
        <v>40.0625</v>
      </c>
      <c r="Q3960" t="s">
        <v>8318</v>
      </c>
      <c r="R3960" t="s">
        <v>8319</v>
      </c>
      <c r="S3960" s="10">
        <f t="shared" si="307"/>
        <v>41816.950370370374</v>
      </c>
      <c r="T3960" s="11">
        <f t="shared" si="308"/>
        <v>41853.583333333336</v>
      </c>
      <c r="U3960">
        <f t="shared" si="309"/>
        <v>37</v>
      </c>
      <c r="W3960" s="20">
        <v>16</v>
      </c>
      <c r="X3960" s="18">
        <v>641</v>
      </c>
      <c r="Y3960" s="5">
        <v>0.32050000000000001</v>
      </c>
    </row>
    <row r="3961" spans="1:25" ht="42.75" x14ac:dyDescent="0.4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20">
        <v>12</v>
      </c>
      <c r="M3961" t="b">
        <v>0</v>
      </c>
      <c r="N3961" t="s">
        <v>8271</v>
      </c>
      <c r="O3961" s="5">
        <f t="shared" si="305"/>
        <v>0.24333333333333335</v>
      </c>
      <c r="P3961" s="18">
        <f t="shared" si="306"/>
        <v>24.333333333333332</v>
      </c>
      <c r="Q3961" t="s">
        <v>8318</v>
      </c>
      <c r="R3961" t="s">
        <v>8319</v>
      </c>
      <c r="S3961" s="10">
        <f t="shared" si="307"/>
        <v>41880.788842592592</v>
      </c>
      <c r="T3961" s="11">
        <f t="shared" si="308"/>
        <v>41910.788842592592</v>
      </c>
      <c r="U3961">
        <f t="shared" si="309"/>
        <v>30</v>
      </c>
      <c r="W3961" s="20">
        <v>12</v>
      </c>
      <c r="X3961" s="18">
        <v>292</v>
      </c>
      <c r="Y3961" s="5">
        <v>0.24333333333333335</v>
      </c>
    </row>
    <row r="3962" spans="1:25" ht="42.75" x14ac:dyDescent="0.4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20">
        <v>4</v>
      </c>
      <c r="M3962" t="b">
        <v>0</v>
      </c>
      <c r="N3962" t="s">
        <v>8271</v>
      </c>
      <c r="O3962" s="5">
        <f t="shared" si="305"/>
        <v>1.4999999999999999E-2</v>
      </c>
      <c r="P3962" s="18">
        <f t="shared" si="306"/>
        <v>11.25</v>
      </c>
      <c r="Q3962" t="s">
        <v>8318</v>
      </c>
      <c r="R3962" t="s">
        <v>8319</v>
      </c>
      <c r="S3962" s="10">
        <f t="shared" si="307"/>
        <v>42342.845555555556</v>
      </c>
      <c r="T3962" s="11">
        <f t="shared" si="308"/>
        <v>42372.845555555556</v>
      </c>
      <c r="U3962">
        <f t="shared" si="309"/>
        <v>30</v>
      </c>
      <c r="W3962" s="20">
        <v>4</v>
      </c>
      <c r="X3962" s="18">
        <v>45</v>
      </c>
      <c r="Y3962" s="5">
        <v>1.4999999999999999E-2</v>
      </c>
    </row>
    <row r="3963" spans="1:25" ht="42.75" hidden="1" x14ac:dyDescent="0.4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20">
        <v>2</v>
      </c>
      <c r="M3963" t="b">
        <v>0</v>
      </c>
      <c r="N3963" t="s">
        <v>8271</v>
      </c>
      <c r="O3963" s="5">
        <f t="shared" si="305"/>
        <v>4.1999999999999997E-3</v>
      </c>
      <c r="P3963" s="18">
        <f t="shared" si="306"/>
        <v>10.5</v>
      </c>
      <c r="Q3963" t="s">
        <v>8318</v>
      </c>
      <c r="R3963" t="s">
        <v>8319</v>
      </c>
      <c r="S3963" s="10">
        <f t="shared" si="307"/>
        <v>41745.891319444447</v>
      </c>
      <c r="T3963" s="11">
        <f t="shared" si="308"/>
        <v>41767.891319444447</v>
      </c>
      <c r="U3963">
        <f t="shared" si="309"/>
        <v>22</v>
      </c>
      <c r="W3963" s="20">
        <v>2</v>
      </c>
      <c r="X3963" s="18">
        <v>21</v>
      </c>
      <c r="Y3963" s="5">
        <v>4.1999999999999997E-3</v>
      </c>
    </row>
    <row r="3964" spans="1:25" ht="42.75" x14ac:dyDescent="0.4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20">
        <v>3</v>
      </c>
      <c r="M3964" t="b">
        <v>0</v>
      </c>
      <c r="N3964" t="s">
        <v>8271</v>
      </c>
      <c r="O3964" s="5">
        <f t="shared" si="305"/>
        <v>3.214285714285714E-2</v>
      </c>
      <c r="P3964" s="18">
        <f t="shared" si="306"/>
        <v>15</v>
      </c>
      <c r="Q3964" t="s">
        <v>8318</v>
      </c>
      <c r="R3964" t="s">
        <v>8319</v>
      </c>
      <c r="S3964" s="10">
        <f t="shared" si="307"/>
        <v>42311.621458333335</v>
      </c>
      <c r="T3964" s="11">
        <f t="shared" si="308"/>
        <v>42336.621458333335</v>
      </c>
      <c r="U3964">
        <f t="shared" si="309"/>
        <v>25</v>
      </c>
      <c r="W3964" s="20">
        <v>3</v>
      </c>
      <c r="X3964" s="18">
        <v>45</v>
      </c>
      <c r="Y3964" s="5">
        <v>3.214285714285714E-2</v>
      </c>
    </row>
    <row r="3965" spans="1:25" ht="42.75" hidden="1" x14ac:dyDescent="0.4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20">
        <v>0</v>
      </c>
      <c r="M3965" t="b">
        <v>0</v>
      </c>
      <c r="N3965" t="s">
        <v>8271</v>
      </c>
      <c r="O3965" s="5">
        <f t="shared" si="305"/>
        <v>0</v>
      </c>
      <c r="P3965" s="18" t="e">
        <f t="shared" si="306"/>
        <v>#DIV/0!</v>
      </c>
      <c r="Q3965" t="s">
        <v>8318</v>
      </c>
      <c r="R3965" t="s">
        <v>8319</v>
      </c>
      <c r="S3965" s="10">
        <f t="shared" si="307"/>
        <v>42296.154131944444</v>
      </c>
      <c r="T3965" s="11">
        <f t="shared" si="308"/>
        <v>42326.195798611108</v>
      </c>
      <c r="U3965">
        <f t="shared" si="309"/>
        <v>30</v>
      </c>
      <c r="W3965" s="20">
        <v>0</v>
      </c>
      <c r="X3965" s="18">
        <v>0</v>
      </c>
      <c r="Y3965" s="5">
        <v>0</v>
      </c>
    </row>
    <row r="3966" spans="1:25" ht="42.75" x14ac:dyDescent="0.4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20">
        <v>3</v>
      </c>
      <c r="M3966" t="b">
        <v>0</v>
      </c>
      <c r="N3966" t="s">
        <v>8271</v>
      </c>
      <c r="O3966" s="5">
        <f t="shared" si="305"/>
        <v>6.3E-2</v>
      </c>
      <c r="P3966" s="18">
        <f t="shared" si="306"/>
        <v>42</v>
      </c>
      <c r="Q3966" t="s">
        <v>8318</v>
      </c>
      <c r="R3966" t="s">
        <v>8319</v>
      </c>
      <c r="S3966" s="10">
        <f t="shared" si="307"/>
        <v>42053.722060185188</v>
      </c>
      <c r="T3966" s="11">
        <f t="shared" si="308"/>
        <v>42113.680393518516</v>
      </c>
      <c r="U3966">
        <f t="shared" si="309"/>
        <v>60</v>
      </c>
      <c r="W3966" s="20">
        <v>3</v>
      </c>
      <c r="X3966" s="18">
        <v>126</v>
      </c>
      <c r="Y3966" s="5">
        <v>6.3E-2</v>
      </c>
    </row>
    <row r="3967" spans="1:25" ht="42.75" x14ac:dyDescent="0.4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20">
        <v>4</v>
      </c>
      <c r="M3967" t="b">
        <v>0</v>
      </c>
      <c r="N3967" t="s">
        <v>8271</v>
      </c>
      <c r="O3967" s="5">
        <f t="shared" si="305"/>
        <v>0.14249999999999999</v>
      </c>
      <c r="P3967" s="18">
        <f t="shared" si="306"/>
        <v>71.25</v>
      </c>
      <c r="Q3967" t="s">
        <v>8318</v>
      </c>
      <c r="R3967" t="s">
        <v>8319</v>
      </c>
      <c r="S3967" s="10">
        <f t="shared" si="307"/>
        <v>42414.235879629632</v>
      </c>
      <c r="T3967" s="11">
        <f t="shared" si="308"/>
        <v>42474.194212962961</v>
      </c>
      <c r="U3967">
        <f t="shared" si="309"/>
        <v>60</v>
      </c>
      <c r="W3967" s="20">
        <v>4</v>
      </c>
      <c r="X3967" s="18">
        <v>285</v>
      </c>
      <c r="Y3967" s="5">
        <v>0.14249999999999999</v>
      </c>
    </row>
    <row r="3968" spans="1:25" ht="42.75" hidden="1" x14ac:dyDescent="0.4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20">
        <v>2</v>
      </c>
      <c r="M3968" t="b">
        <v>0</v>
      </c>
      <c r="N3968" t="s">
        <v>8271</v>
      </c>
      <c r="O3968" s="5">
        <f t="shared" si="305"/>
        <v>6.0000000000000001E-3</v>
      </c>
      <c r="P3968" s="18">
        <f t="shared" si="306"/>
        <v>22.5</v>
      </c>
      <c r="Q3968" t="s">
        <v>8318</v>
      </c>
      <c r="R3968" t="s">
        <v>8319</v>
      </c>
      <c r="S3968" s="10">
        <f t="shared" si="307"/>
        <v>41801.711550925924</v>
      </c>
      <c r="T3968" s="11">
        <f t="shared" si="308"/>
        <v>41844.124305555553</v>
      </c>
      <c r="U3968">
        <f t="shared" si="309"/>
        <v>43</v>
      </c>
      <c r="W3968" s="20">
        <v>2</v>
      </c>
      <c r="X3968" s="18">
        <v>45</v>
      </c>
      <c r="Y3968" s="5">
        <v>6.0000000000000001E-3</v>
      </c>
    </row>
    <row r="3969" spans="1:25" ht="42.75" x14ac:dyDescent="0.4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20">
        <v>10</v>
      </c>
      <c r="M3969" t="b">
        <v>0</v>
      </c>
      <c r="N3969" t="s">
        <v>8271</v>
      </c>
      <c r="O3969" s="5">
        <f t="shared" si="305"/>
        <v>0.2411764705882353</v>
      </c>
      <c r="P3969" s="18">
        <f t="shared" si="306"/>
        <v>41</v>
      </c>
      <c r="Q3969" t="s">
        <v>8318</v>
      </c>
      <c r="R3969" t="s">
        <v>8319</v>
      </c>
      <c r="S3969" s="10">
        <f t="shared" si="307"/>
        <v>42770.290590277778</v>
      </c>
      <c r="T3969" s="11">
        <f t="shared" si="308"/>
        <v>42800.290590277778</v>
      </c>
      <c r="U3969">
        <f t="shared" si="309"/>
        <v>30</v>
      </c>
      <c r="W3969" s="20">
        <v>10</v>
      </c>
      <c r="X3969" s="18">
        <v>410</v>
      </c>
      <c r="Y3969" s="5">
        <v>0.2411764705882353</v>
      </c>
    </row>
    <row r="3970" spans="1:25" ht="42.75" x14ac:dyDescent="0.4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20">
        <v>11</v>
      </c>
      <c r="M3970" t="b">
        <v>0</v>
      </c>
      <c r="N3970" t="s">
        <v>8271</v>
      </c>
      <c r="O3970" s="5">
        <f t="shared" si="305"/>
        <v>0.10539999999999999</v>
      </c>
      <c r="P3970" s="18">
        <f t="shared" si="306"/>
        <v>47.909090909090907</v>
      </c>
      <c r="Q3970" t="s">
        <v>8318</v>
      </c>
      <c r="R3970" t="s">
        <v>8319</v>
      </c>
      <c r="S3970" s="10">
        <f t="shared" si="307"/>
        <v>42452.815659722226</v>
      </c>
      <c r="T3970" s="11">
        <f t="shared" si="308"/>
        <v>42512.815659722226</v>
      </c>
      <c r="U3970">
        <f t="shared" si="309"/>
        <v>60</v>
      </c>
      <c r="W3970" s="20">
        <v>11</v>
      </c>
      <c r="X3970" s="18">
        <v>527</v>
      </c>
      <c r="Y3970" s="5">
        <v>0.10539999999999999</v>
      </c>
    </row>
    <row r="3971" spans="1:25" ht="42.75" x14ac:dyDescent="0.4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20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18">
        <f t="shared" ref="P3971:P4034" si="311">E3971/L3971</f>
        <v>35.166666666666664</v>
      </c>
      <c r="Q3971" t="s">
        <v>8318</v>
      </c>
      <c r="R3971" t="s">
        <v>8319</v>
      </c>
      <c r="S3971" s="10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_xlfn.DAYS(T3971,S3971)</f>
        <v>10</v>
      </c>
      <c r="W3971" s="20">
        <v>6</v>
      </c>
      <c r="X3971" s="18">
        <v>211</v>
      </c>
      <c r="Y3971" s="5">
        <v>7.4690265486725665E-2</v>
      </c>
    </row>
    <row r="3972" spans="1:25" ht="57" hidden="1" x14ac:dyDescent="0.4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20">
        <v>2</v>
      </c>
      <c r="M3972" t="b">
        <v>0</v>
      </c>
      <c r="N3972" t="s">
        <v>8271</v>
      </c>
      <c r="O3972" s="5">
        <f t="shared" si="310"/>
        <v>7.3333333333333334E-4</v>
      </c>
      <c r="P3972" s="18">
        <f t="shared" si="311"/>
        <v>5.5</v>
      </c>
      <c r="Q3972" t="s">
        <v>8318</v>
      </c>
      <c r="R3972" t="s">
        <v>8319</v>
      </c>
      <c r="S3972" s="10">
        <f t="shared" si="312"/>
        <v>42447.863553240735</v>
      </c>
      <c r="T3972" s="11">
        <f t="shared" si="313"/>
        <v>42477.863553240735</v>
      </c>
      <c r="U3972">
        <f t="shared" si="314"/>
        <v>30</v>
      </c>
      <c r="W3972" s="20">
        <v>2</v>
      </c>
      <c r="X3972" s="18">
        <v>11</v>
      </c>
      <c r="Y3972" s="5">
        <v>7.3333333333333334E-4</v>
      </c>
    </row>
    <row r="3973" spans="1:25" ht="42.75" hidden="1" x14ac:dyDescent="0.4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20">
        <v>6</v>
      </c>
      <c r="M3973" t="b">
        <v>0</v>
      </c>
      <c r="N3973" t="s">
        <v>8271</v>
      </c>
      <c r="O3973" s="5">
        <f t="shared" si="310"/>
        <v>9.7142857142857135E-3</v>
      </c>
      <c r="P3973" s="18">
        <f t="shared" si="311"/>
        <v>22.666666666666668</v>
      </c>
      <c r="Q3973" t="s">
        <v>8318</v>
      </c>
      <c r="R3973" t="s">
        <v>8319</v>
      </c>
      <c r="S3973" s="10">
        <f t="shared" si="312"/>
        <v>41811.536180555559</v>
      </c>
      <c r="T3973" s="11">
        <f t="shared" si="313"/>
        <v>41841.536180555559</v>
      </c>
      <c r="U3973">
        <f t="shared" si="314"/>
        <v>30</v>
      </c>
      <c r="W3973" s="20">
        <v>6</v>
      </c>
      <c r="X3973" s="18">
        <v>136</v>
      </c>
      <c r="Y3973" s="5">
        <v>9.7142857142857135E-3</v>
      </c>
    </row>
    <row r="3974" spans="1:25" ht="42.75" x14ac:dyDescent="0.4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20">
        <v>8</v>
      </c>
      <c r="M3974" t="b">
        <v>0</v>
      </c>
      <c r="N3974" t="s">
        <v>8271</v>
      </c>
      <c r="O3974" s="5">
        <f t="shared" si="310"/>
        <v>0.21099999999999999</v>
      </c>
      <c r="P3974" s="18">
        <f t="shared" si="311"/>
        <v>26.375</v>
      </c>
      <c r="Q3974" t="s">
        <v>8318</v>
      </c>
      <c r="R3974" t="s">
        <v>8319</v>
      </c>
      <c r="S3974" s="10">
        <f t="shared" si="312"/>
        <v>41981.067523148144</v>
      </c>
      <c r="T3974" s="11">
        <f t="shared" si="313"/>
        <v>42041.067523148144</v>
      </c>
      <c r="U3974">
        <f t="shared" si="314"/>
        <v>60</v>
      </c>
      <c r="W3974" s="20">
        <v>8</v>
      </c>
      <c r="X3974" s="18">
        <v>211</v>
      </c>
      <c r="Y3974" s="5">
        <v>0.21099999999999999</v>
      </c>
    </row>
    <row r="3975" spans="1:25" ht="42.75" x14ac:dyDescent="0.4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20">
        <v>37</v>
      </c>
      <c r="M3975" t="b">
        <v>0</v>
      </c>
      <c r="N3975" t="s">
        <v>8271</v>
      </c>
      <c r="O3975" s="5">
        <f t="shared" si="310"/>
        <v>0.78100000000000003</v>
      </c>
      <c r="P3975" s="18">
        <f t="shared" si="311"/>
        <v>105.54054054054055</v>
      </c>
      <c r="Q3975" t="s">
        <v>8318</v>
      </c>
      <c r="R3975" t="s">
        <v>8319</v>
      </c>
      <c r="S3975" s="10">
        <f t="shared" si="312"/>
        <v>42469.68414351852</v>
      </c>
      <c r="T3975" s="11">
        <f t="shared" si="313"/>
        <v>42499.166666666672</v>
      </c>
      <c r="U3975">
        <f t="shared" si="314"/>
        <v>30</v>
      </c>
      <c r="W3975" s="20">
        <v>37</v>
      </c>
      <c r="X3975" s="18">
        <v>3905</v>
      </c>
      <c r="Y3975" s="5">
        <v>0.78100000000000003</v>
      </c>
    </row>
    <row r="3976" spans="1:25" ht="42.75" x14ac:dyDescent="0.4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20">
        <v>11</v>
      </c>
      <c r="M3976" t="b">
        <v>0</v>
      </c>
      <c r="N3976" t="s">
        <v>8271</v>
      </c>
      <c r="O3976" s="5">
        <f t="shared" si="310"/>
        <v>0.32</v>
      </c>
      <c r="P3976" s="18">
        <f t="shared" si="311"/>
        <v>29.09090909090909</v>
      </c>
      <c r="Q3976" t="s">
        <v>8318</v>
      </c>
      <c r="R3976" t="s">
        <v>8319</v>
      </c>
      <c r="S3976" s="10">
        <f t="shared" si="312"/>
        <v>42493.546851851846</v>
      </c>
      <c r="T3976" s="11">
        <f t="shared" si="313"/>
        <v>42523.546851851846</v>
      </c>
      <c r="U3976">
        <f t="shared" si="314"/>
        <v>30</v>
      </c>
      <c r="W3976" s="20">
        <v>11</v>
      </c>
      <c r="X3976" s="18">
        <v>320</v>
      </c>
      <c r="Y3976" s="5">
        <v>0.32</v>
      </c>
    </row>
    <row r="3977" spans="1:25" ht="42.75" hidden="1" x14ac:dyDescent="0.4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20">
        <v>0</v>
      </c>
      <c r="M3977" t="b">
        <v>0</v>
      </c>
      <c r="N3977" t="s">
        <v>8271</v>
      </c>
      <c r="O3977" s="5">
        <f t="shared" si="310"/>
        <v>0</v>
      </c>
      <c r="P3977" s="18" t="e">
        <f t="shared" si="311"/>
        <v>#DIV/0!</v>
      </c>
      <c r="Q3977" t="s">
        <v>8318</v>
      </c>
      <c r="R3977" t="s">
        <v>8319</v>
      </c>
      <c r="S3977" s="10">
        <f t="shared" si="312"/>
        <v>42534.866875</v>
      </c>
      <c r="T3977" s="11">
        <f t="shared" si="313"/>
        <v>42564.866875</v>
      </c>
      <c r="U3977">
        <f t="shared" si="314"/>
        <v>30</v>
      </c>
      <c r="W3977" s="20">
        <v>0</v>
      </c>
      <c r="X3977" s="18">
        <v>0</v>
      </c>
      <c r="Y3977" s="5">
        <v>0</v>
      </c>
    </row>
    <row r="3978" spans="1:25" ht="42.75" x14ac:dyDescent="0.4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20">
        <v>10</v>
      </c>
      <c r="M3978" t="b">
        <v>0</v>
      </c>
      <c r="N3978" t="s">
        <v>8271</v>
      </c>
      <c r="O3978" s="5">
        <f t="shared" si="310"/>
        <v>0.47692307692307695</v>
      </c>
      <c r="P3978" s="18">
        <f t="shared" si="311"/>
        <v>62</v>
      </c>
      <c r="Q3978" t="s">
        <v>8318</v>
      </c>
      <c r="R3978" t="s">
        <v>8319</v>
      </c>
      <c r="S3978" s="10">
        <f t="shared" si="312"/>
        <v>41830.858344907407</v>
      </c>
      <c r="T3978" s="11">
        <f t="shared" si="313"/>
        <v>41852.291666666664</v>
      </c>
      <c r="U3978">
        <f t="shared" si="314"/>
        <v>22</v>
      </c>
      <c r="W3978" s="20">
        <v>10</v>
      </c>
      <c r="X3978" s="18">
        <v>620</v>
      </c>
      <c r="Y3978" s="5">
        <v>0.47692307692307695</v>
      </c>
    </row>
    <row r="3979" spans="1:25" ht="42.75" x14ac:dyDescent="0.4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20">
        <v>6</v>
      </c>
      <c r="M3979" t="b">
        <v>0</v>
      </c>
      <c r="N3979" t="s">
        <v>8271</v>
      </c>
      <c r="O3979" s="5">
        <f t="shared" si="310"/>
        <v>1.4500000000000001E-2</v>
      </c>
      <c r="P3979" s="18">
        <f t="shared" si="311"/>
        <v>217.5</v>
      </c>
      <c r="Q3979" t="s">
        <v>8318</v>
      </c>
      <c r="R3979" t="s">
        <v>8319</v>
      </c>
      <c r="S3979" s="10">
        <f t="shared" si="312"/>
        <v>42543.788564814815</v>
      </c>
      <c r="T3979" s="11">
        <f t="shared" si="313"/>
        <v>42573.788564814815</v>
      </c>
      <c r="U3979">
        <f t="shared" si="314"/>
        <v>30</v>
      </c>
      <c r="W3979" s="20">
        <v>6</v>
      </c>
      <c r="X3979" s="18">
        <v>1305</v>
      </c>
      <c r="Y3979" s="5">
        <v>1.4500000000000001E-2</v>
      </c>
    </row>
    <row r="3980" spans="1:25" ht="42.75" x14ac:dyDescent="0.4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20">
        <v>8</v>
      </c>
      <c r="M3980" t="b">
        <v>0</v>
      </c>
      <c r="N3980" t="s">
        <v>8271</v>
      </c>
      <c r="O3980" s="5">
        <f t="shared" si="310"/>
        <v>0.107</v>
      </c>
      <c r="P3980" s="18">
        <f t="shared" si="311"/>
        <v>26.75</v>
      </c>
      <c r="Q3980" t="s">
        <v>8318</v>
      </c>
      <c r="R3980" t="s">
        <v>8319</v>
      </c>
      <c r="S3980" s="10">
        <f t="shared" si="312"/>
        <v>41975.642974537041</v>
      </c>
      <c r="T3980" s="11">
        <f t="shared" si="313"/>
        <v>42035.642974537041</v>
      </c>
      <c r="U3980">
        <f t="shared" si="314"/>
        <v>60</v>
      </c>
      <c r="W3980" s="20">
        <v>8</v>
      </c>
      <c r="X3980" s="18">
        <v>214</v>
      </c>
      <c r="Y3980" s="5">
        <v>0.107</v>
      </c>
    </row>
    <row r="3981" spans="1:25" ht="42.75" x14ac:dyDescent="0.4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20">
        <v>6</v>
      </c>
      <c r="M3981" t="b">
        <v>0</v>
      </c>
      <c r="N3981" t="s">
        <v>8271</v>
      </c>
      <c r="O3981" s="5">
        <f t="shared" si="310"/>
        <v>1.8333333333333333E-2</v>
      </c>
      <c r="P3981" s="18">
        <f t="shared" si="311"/>
        <v>18.333333333333332</v>
      </c>
      <c r="Q3981" t="s">
        <v>8318</v>
      </c>
      <c r="R3981" t="s">
        <v>8319</v>
      </c>
      <c r="S3981" s="10">
        <f t="shared" si="312"/>
        <v>42069.903437500005</v>
      </c>
      <c r="T3981" s="11">
        <f t="shared" si="313"/>
        <v>42092.833333333328</v>
      </c>
      <c r="U3981">
        <f t="shared" si="314"/>
        <v>23</v>
      </c>
      <c r="W3981" s="20">
        <v>6</v>
      </c>
      <c r="X3981" s="18">
        <v>110</v>
      </c>
      <c r="Y3981" s="5">
        <v>1.8333333333333333E-2</v>
      </c>
    </row>
    <row r="3982" spans="1:25" ht="42.75" x14ac:dyDescent="0.4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20">
        <v>7</v>
      </c>
      <c r="M3982" t="b">
        <v>0</v>
      </c>
      <c r="N3982" t="s">
        <v>8271</v>
      </c>
      <c r="O3982" s="5">
        <f t="shared" si="310"/>
        <v>0.18</v>
      </c>
      <c r="P3982" s="18">
        <f t="shared" si="311"/>
        <v>64.285714285714292</v>
      </c>
      <c r="Q3982" t="s">
        <v>8318</v>
      </c>
      <c r="R3982" t="s">
        <v>8319</v>
      </c>
      <c r="S3982" s="10">
        <f t="shared" si="312"/>
        <v>41795.598923611113</v>
      </c>
      <c r="T3982" s="11">
        <f t="shared" si="313"/>
        <v>41825.598923611113</v>
      </c>
      <c r="U3982">
        <f t="shared" si="314"/>
        <v>30</v>
      </c>
      <c r="W3982" s="20">
        <v>7</v>
      </c>
      <c r="X3982" s="18">
        <v>450</v>
      </c>
      <c r="Y3982" s="5">
        <v>0.18</v>
      </c>
    </row>
    <row r="3983" spans="1:25" ht="28.5" x14ac:dyDescent="0.4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20">
        <v>7</v>
      </c>
      <c r="M3983" t="b">
        <v>0</v>
      </c>
      <c r="N3983" t="s">
        <v>8271</v>
      </c>
      <c r="O3983" s="5">
        <f t="shared" si="310"/>
        <v>4.0833333333333333E-2</v>
      </c>
      <c r="P3983" s="18">
        <f t="shared" si="311"/>
        <v>175</v>
      </c>
      <c r="Q3983" t="s">
        <v>8318</v>
      </c>
      <c r="R3983" t="s">
        <v>8319</v>
      </c>
      <c r="S3983" s="10">
        <f t="shared" si="312"/>
        <v>42508.179965277777</v>
      </c>
      <c r="T3983" s="11">
        <f t="shared" si="313"/>
        <v>42568.179965277777</v>
      </c>
      <c r="U3983">
        <f t="shared" si="314"/>
        <v>60</v>
      </c>
      <c r="W3983" s="20">
        <v>7</v>
      </c>
      <c r="X3983" s="18">
        <v>1225</v>
      </c>
      <c r="Y3983" s="5">
        <v>4.0833333333333333E-2</v>
      </c>
    </row>
    <row r="3984" spans="1:25" ht="57" x14ac:dyDescent="0.4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20">
        <v>5</v>
      </c>
      <c r="M3984" t="b">
        <v>0</v>
      </c>
      <c r="N3984" t="s">
        <v>8271</v>
      </c>
      <c r="O3984" s="5">
        <f t="shared" si="310"/>
        <v>0.2</v>
      </c>
      <c r="P3984" s="18">
        <f t="shared" si="311"/>
        <v>34</v>
      </c>
      <c r="Q3984" t="s">
        <v>8318</v>
      </c>
      <c r="R3984" t="s">
        <v>8319</v>
      </c>
      <c r="S3984" s="10">
        <f t="shared" si="312"/>
        <v>42132.809953703705</v>
      </c>
      <c r="T3984" s="11">
        <f t="shared" si="313"/>
        <v>42192.809953703705</v>
      </c>
      <c r="U3984">
        <f t="shared" si="314"/>
        <v>60</v>
      </c>
      <c r="W3984" s="20">
        <v>5</v>
      </c>
      <c r="X3984" s="18">
        <v>170</v>
      </c>
      <c r="Y3984" s="5">
        <v>0.2</v>
      </c>
    </row>
    <row r="3985" spans="1:25" ht="42.75" x14ac:dyDescent="0.4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20">
        <v>46</v>
      </c>
      <c r="M3985" t="b">
        <v>0</v>
      </c>
      <c r="N3985" t="s">
        <v>8271</v>
      </c>
      <c r="O3985" s="5">
        <f t="shared" si="310"/>
        <v>0.34802513464991025</v>
      </c>
      <c r="P3985" s="18">
        <f t="shared" si="311"/>
        <v>84.282608695652172</v>
      </c>
      <c r="Q3985" t="s">
        <v>8318</v>
      </c>
      <c r="R3985" t="s">
        <v>8319</v>
      </c>
      <c r="S3985" s="10">
        <f t="shared" si="312"/>
        <v>41747.86986111111</v>
      </c>
      <c r="T3985" s="11">
        <f t="shared" si="313"/>
        <v>41779.290972222225</v>
      </c>
      <c r="U3985">
        <f t="shared" si="314"/>
        <v>32</v>
      </c>
      <c r="W3985" s="20">
        <v>46</v>
      </c>
      <c r="X3985" s="18">
        <v>3877</v>
      </c>
      <c r="Y3985" s="5">
        <v>0.34802513464991025</v>
      </c>
    </row>
    <row r="3986" spans="1:25" ht="42.75" x14ac:dyDescent="0.4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20">
        <v>10</v>
      </c>
      <c r="M3986" t="b">
        <v>0</v>
      </c>
      <c r="N3986" t="s">
        <v>8271</v>
      </c>
      <c r="O3986" s="5">
        <f t="shared" si="310"/>
        <v>6.3333333333333339E-2</v>
      </c>
      <c r="P3986" s="18">
        <f t="shared" si="311"/>
        <v>9.5</v>
      </c>
      <c r="Q3986" t="s">
        <v>8318</v>
      </c>
      <c r="R3986" t="s">
        <v>8319</v>
      </c>
      <c r="S3986" s="10">
        <f t="shared" si="312"/>
        <v>41920.963472222218</v>
      </c>
      <c r="T3986" s="11">
        <f t="shared" si="313"/>
        <v>41951</v>
      </c>
      <c r="U3986">
        <f t="shared" si="314"/>
        <v>31</v>
      </c>
      <c r="W3986" s="20">
        <v>10</v>
      </c>
      <c r="X3986" s="18">
        <v>95</v>
      </c>
      <c r="Y3986" s="5">
        <v>6.3333333333333339E-2</v>
      </c>
    </row>
    <row r="3987" spans="1:25" ht="57" x14ac:dyDescent="0.4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20">
        <v>19</v>
      </c>
      <c r="M3987" t="b">
        <v>0</v>
      </c>
      <c r="N3987" t="s">
        <v>8271</v>
      </c>
      <c r="O3987" s="5">
        <f t="shared" si="310"/>
        <v>0.32050000000000001</v>
      </c>
      <c r="P3987" s="18">
        <f t="shared" si="311"/>
        <v>33.736842105263158</v>
      </c>
      <c r="Q3987" t="s">
        <v>8318</v>
      </c>
      <c r="R3987" t="s">
        <v>8319</v>
      </c>
      <c r="S3987" s="10">
        <f t="shared" si="312"/>
        <v>42399.707407407404</v>
      </c>
      <c r="T3987" s="11">
        <f t="shared" si="313"/>
        <v>42420.878472222219</v>
      </c>
      <c r="U3987">
        <f t="shared" si="314"/>
        <v>21</v>
      </c>
      <c r="W3987" s="20">
        <v>19</v>
      </c>
      <c r="X3987" s="18">
        <v>641</v>
      </c>
      <c r="Y3987" s="5">
        <v>0.32050000000000001</v>
      </c>
    </row>
    <row r="3988" spans="1:25" ht="42.75" x14ac:dyDescent="0.4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20">
        <v>13</v>
      </c>
      <c r="M3988" t="b">
        <v>0</v>
      </c>
      <c r="N3988" t="s">
        <v>8271</v>
      </c>
      <c r="O3988" s="5">
        <f t="shared" si="310"/>
        <v>9.7600000000000006E-2</v>
      </c>
      <c r="P3988" s="18">
        <f t="shared" si="311"/>
        <v>37.53846153846154</v>
      </c>
      <c r="Q3988" t="s">
        <v>8318</v>
      </c>
      <c r="R3988" t="s">
        <v>8319</v>
      </c>
      <c r="S3988" s="10">
        <f t="shared" si="312"/>
        <v>42467.548541666663</v>
      </c>
      <c r="T3988" s="11">
        <f t="shared" si="313"/>
        <v>42496.544444444444</v>
      </c>
      <c r="U3988">
        <f t="shared" si="314"/>
        <v>29</v>
      </c>
      <c r="W3988" s="20">
        <v>13</v>
      </c>
      <c r="X3988" s="18">
        <v>488</v>
      </c>
      <c r="Y3988" s="5">
        <v>9.7600000000000006E-2</v>
      </c>
    </row>
    <row r="3989" spans="1:25" ht="42.75" x14ac:dyDescent="0.4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20">
        <v>13</v>
      </c>
      <c r="M3989" t="b">
        <v>0</v>
      </c>
      <c r="N3989" t="s">
        <v>8271</v>
      </c>
      <c r="O3989" s="5">
        <f t="shared" si="310"/>
        <v>0.3775</v>
      </c>
      <c r="P3989" s="18">
        <f t="shared" si="311"/>
        <v>11.615384615384615</v>
      </c>
      <c r="Q3989" t="s">
        <v>8318</v>
      </c>
      <c r="R3989" t="s">
        <v>8319</v>
      </c>
      <c r="S3989" s="10">
        <f t="shared" si="312"/>
        <v>41765.92465277778</v>
      </c>
      <c r="T3989" s="11">
        <f t="shared" si="313"/>
        <v>41775.92465277778</v>
      </c>
      <c r="U3989">
        <f t="shared" si="314"/>
        <v>10</v>
      </c>
      <c r="W3989" s="20">
        <v>13</v>
      </c>
      <c r="X3989" s="18">
        <v>151</v>
      </c>
      <c r="Y3989" s="5">
        <v>0.3775</v>
      </c>
    </row>
    <row r="3990" spans="1:25" ht="28.5" x14ac:dyDescent="0.4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20">
        <v>4</v>
      </c>
      <c r="M3990" t="b">
        <v>0</v>
      </c>
      <c r="N3990" t="s">
        <v>8271</v>
      </c>
      <c r="O3990" s="5">
        <f t="shared" si="310"/>
        <v>2.1333333333333333E-2</v>
      </c>
      <c r="P3990" s="18">
        <f t="shared" si="311"/>
        <v>8</v>
      </c>
      <c r="Q3990" t="s">
        <v>8318</v>
      </c>
      <c r="R3990" t="s">
        <v>8319</v>
      </c>
      <c r="S3990" s="10">
        <f t="shared" si="312"/>
        <v>42230.08116898148</v>
      </c>
      <c r="T3990" s="11">
        <f t="shared" si="313"/>
        <v>42245.08116898148</v>
      </c>
      <c r="U3990">
        <f t="shared" si="314"/>
        <v>15</v>
      </c>
      <c r="W3990" s="20">
        <v>4</v>
      </c>
      <c r="X3990" s="18">
        <v>32</v>
      </c>
      <c r="Y3990" s="5">
        <v>2.1333333333333333E-2</v>
      </c>
    </row>
    <row r="3991" spans="1:25" ht="42.75" hidden="1" x14ac:dyDescent="0.4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20">
        <v>0</v>
      </c>
      <c r="M3991" t="b">
        <v>0</v>
      </c>
      <c r="N3991" t="s">
        <v>8271</v>
      </c>
      <c r="O3991" s="5">
        <f t="shared" si="310"/>
        <v>0</v>
      </c>
      <c r="P3991" s="18" t="e">
        <f t="shared" si="311"/>
        <v>#DIV/0!</v>
      </c>
      <c r="Q3991" t="s">
        <v>8318</v>
      </c>
      <c r="R3991" t="s">
        <v>8319</v>
      </c>
      <c r="S3991" s="10">
        <f t="shared" si="312"/>
        <v>42286.749780092592</v>
      </c>
      <c r="T3991" s="11">
        <f t="shared" si="313"/>
        <v>42316.791446759264</v>
      </c>
      <c r="U3991">
        <f t="shared" si="314"/>
        <v>30</v>
      </c>
      <c r="W3991" s="20">
        <v>0</v>
      </c>
      <c r="X3991" s="18">
        <v>0</v>
      </c>
      <c r="Y3991" s="5">
        <v>0</v>
      </c>
    </row>
    <row r="3992" spans="1:25" ht="42.75" x14ac:dyDescent="0.4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20">
        <v>3</v>
      </c>
      <c r="M3992" t="b">
        <v>0</v>
      </c>
      <c r="N3992" t="s">
        <v>8271</v>
      </c>
      <c r="O3992" s="5">
        <f t="shared" si="310"/>
        <v>4.1818181818181817E-2</v>
      </c>
      <c r="P3992" s="18">
        <f t="shared" si="311"/>
        <v>23</v>
      </c>
      <c r="Q3992" t="s">
        <v>8318</v>
      </c>
      <c r="R3992" t="s">
        <v>8319</v>
      </c>
      <c r="S3992" s="10">
        <f t="shared" si="312"/>
        <v>42401.672372685185</v>
      </c>
      <c r="T3992" s="11">
        <f t="shared" si="313"/>
        <v>42431.672372685185</v>
      </c>
      <c r="U3992">
        <f t="shared" si="314"/>
        <v>30</v>
      </c>
      <c r="W3992" s="20">
        <v>3</v>
      </c>
      <c r="X3992" s="18">
        <v>69</v>
      </c>
      <c r="Y3992" s="5">
        <v>4.1818181818181817E-2</v>
      </c>
    </row>
    <row r="3993" spans="1:25" ht="28.5" x14ac:dyDescent="0.4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20">
        <v>1</v>
      </c>
      <c r="M3993" t="b">
        <v>0</v>
      </c>
      <c r="N3993" t="s">
        <v>8271</v>
      </c>
      <c r="O3993" s="5">
        <f t="shared" si="310"/>
        <v>0.2</v>
      </c>
      <c r="P3993" s="18">
        <f t="shared" si="311"/>
        <v>100</v>
      </c>
      <c r="Q3993" t="s">
        <v>8318</v>
      </c>
      <c r="R3993" t="s">
        <v>8319</v>
      </c>
      <c r="S3993" s="10">
        <f t="shared" si="312"/>
        <v>42125.644467592589</v>
      </c>
      <c r="T3993" s="11">
        <f t="shared" si="313"/>
        <v>42155.644467592589</v>
      </c>
      <c r="U3993">
        <f t="shared" si="314"/>
        <v>30</v>
      </c>
      <c r="W3993" s="20">
        <v>1</v>
      </c>
      <c r="X3993" s="18">
        <v>100</v>
      </c>
      <c r="Y3993" s="5">
        <v>0.2</v>
      </c>
    </row>
    <row r="3994" spans="1:25" ht="42.75" x14ac:dyDescent="0.4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20">
        <v>9</v>
      </c>
      <c r="M3994" t="b">
        <v>0</v>
      </c>
      <c r="N3994" t="s">
        <v>8271</v>
      </c>
      <c r="O3994" s="5">
        <f t="shared" si="310"/>
        <v>5.4100000000000002E-2</v>
      </c>
      <c r="P3994" s="18">
        <f t="shared" si="311"/>
        <v>60.111111111111114</v>
      </c>
      <c r="Q3994" t="s">
        <v>8318</v>
      </c>
      <c r="R3994" t="s">
        <v>8319</v>
      </c>
      <c r="S3994" s="10">
        <f t="shared" si="312"/>
        <v>42289.94049768518</v>
      </c>
      <c r="T3994" s="11">
        <f t="shared" si="313"/>
        <v>42349.982164351852</v>
      </c>
      <c r="U3994">
        <f t="shared" si="314"/>
        <v>60</v>
      </c>
      <c r="W3994" s="20">
        <v>9</v>
      </c>
      <c r="X3994" s="18">
        <v>541</v>
      </c>
      <c r="Y3994" s="5">
        <v>5.4100000000000002E-2</v>
      </c>
    </row>
    <row r="3995" spans="1:25" ht="42.75" hidden="1" x14ac:dyDescent="0.4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20">
        <v>1</v>
      </c>
      <c r="M3995" t="b">
        <v>0</v>
      </c>
      <c r="N3995" t="s">
        <v>8271</v>
      </c>
      <c r="O3995" s="5">
        <f t="shared" si="310"/>
        <v>6.0000000000000002E-5</v>
      </c>
      <c r="P3995" s="18">
        <f t="shared" si="311"/>
        <v>3</v>
      </c>
      <c r="Q3995" t="s">
        <v>8318</v>
      </c>
      <c r="R3995" t="s">
        <v>8319</v>
      </c>
      <c r="S3995" s="10">
        <f t="shared" si="312"/>
        <v>42107.864722222221</v>
      </c>
      <c r="T3995" s="11">
        <f t="shared" si="313"/>
        <v>42137.864722222221</v>
      </c>
      <c r="U3995">
        <f t="shared" si="314"/>
        <v>30</v>
      </c>
      <c r="W3995" s="20">
        <v>1</v>
      </c>
      <c r="X3995" s="18">
        <v>3</v>
      </c>
      <c r="Y3995" s="5">
        <v>6.0000000000000002E-5</v>
      </c>
    </row>
    <row r="3996" spans="1:25" ht="42.75" hidden="1" x14ac:dyDescent="0.4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20">
        <v>1</v>
      </c>
      <c r="M3996" t="b">
        <v>0</v>
      </c>
      <c r="N3996" t="s">
        <v>8271</v>
      </c>
      <c r="O3996" s="5">
        <f t="shared" si="310"/>
        <v>2.5000000000000001E-3</v>
      </c>
      <c r="P3996" s="18">
        <f t="shared" si="311"/>
        <v>5</v>
      </c>
      <c r="Q3996" t="s">
        <v>8318</v>
      </c>
      <c r="R3996" t="s">
        <v>8319</v>
      </c>
      <c r="S3996" s="10">
        <f t="shared" si="312"/>
        <v>41809.389930555553</v>
      </c>
      <c r="T3996" s="11">
        <f t="shared" si="313"/>
        <v>41839.389930555553</v>
      </c>
      <c r="U3996">
        <f t="shared" si="314"/>
        <v>30</v>
      </c>
      <c r="W3996" s="20">
        <v>1</v>
      </c>
      <c r="X3996" s="18">
        <v>5</v>
      </c>
      <c r="Y3996" s="5">
        <v>2.5000000000000001E-3</v>
      </c>
    </row>
    <row r="3997" spans="1:25" ht="42.75" x14ac:dyDescent="0.4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20">
        <v>4</v>
      </c>
      <c r="M3997" t="b">
        <v>0</v>
      </c>
      <c r="N3997" t="s">
        <v>8271</v>
      </c>
      <c r="O3997" s="5">
        <f t="shared" si="310"/>
        <v>0.35</v>
      </c>
      <c r="P3997" s="18">
        <f t="shared" si="311"/>
        <v>17.5</v>
      </c>
      <c r="Q3997" t="s">
        <v>8318</v>
      </c>
      <c r="R3997" t="s">
        <v>8319</v>
      </c>
      <c r="S3997" s="10">
        <f t="shared" si="312"/>
        <v>42019.683761574073</v>
      </c>
      <c r="T3997" s="11">
        <f t="shared" si="313"/>
        <v>42049.477083333331</v>
      </c>
      <c r="U3997">
        <f t="shared" si="314"/>
        <v>30</v>
      </c>
      <c r="W3997" s="20">
        <v>4</v>
      </c>
      <c r="X3997" s="18">
        <v>70</v>
      </c>
      <c r="Y3997" s="5">
        <v>0.35</v>
      </c>
    </row>
    <row r="3998" spans="1:25" ht="42.75" x14ac:dyDescent="0.4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20">
        <v>17</v>
      </c>
      <c r="M3998" t="b">
        <v>0</v>
      </c>
      <c r="N3998" t="s">
        <v>8271</v>
      </c>
      <c r="O3998" s="5">
        <f t="shared" si="310"/>
        <v>0.16566666666666666</v>
      </c>
      <c r="P3998" s="18">
        <f t="shared" si="311"/>
        <v>29.235294117647058</v>
      </c>
      <c r="Q3998" t="s">
        <v>8318</v>
      </c>
      <c r="R3998" t="s">
        <v>8319</v>
      </c>
      <c r="S3998" s="10">
        <f t="shared" si="312"/>
        <v>41950.26694444444</v>
      </c>
      <c r="T3998" s="11">
        <f t="shared" si="313"/>
        <v>41963.669444444444</v>
      </c>
      <c r="U3998">
        <f t="shared" si="314"/>
        <v>13</v>
      </c>
      <c r="W3998" s="20">
        <v>17</v>
      </c>
      <c r="X3998" s="18">
        <v>497</v>
      </c>
      <c r="Y3998" s="5">
        <v>0.16566666666666666</v>
      </c>
    </row>
    <row r="3999" spans="1:25" ht="42.75" hidden="1" x14ac:dyDescent="0.4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20">
        <v>0</v>
      </c>
      <c r="M3999" t="b">
        <v>0</v>
      </c>
      <c r="N3999" t="s">
        <v>8271</v>
      </c>
      <c r="O3999" s="5">
        <f t="shared" si="310"/>
        <v>0</v>
      </c>
      <c r="P3999" s="18" t="e">
        <f t="shared" si="311"/>
        <v>#DIV/0!</v>
      </c>
      <c r="Q3999" t="s">
        <v>8318</v>
      </c>
      <c r="R3999" t="s">
        <v>8319</v>
      </c>
      <c r="S3999" s="10">
        <f t="shared" si="312"/>
        <v>42069.391446759255</v>
      </c>
      <c r="T3999" s="11">
        <f t="shared" si="313"/>
        <v>42099.349780092598</v>
      </c>
      <c r="U3999">
        <f t="shared" si="314"/>
        <v>30</v>
      </c>
      <c r="W3999" s="20">
        <v>0</v>
      </c>
      <c r="X3999" s="18">
        <v>0</v>
      </c>
      <c r="Y3999" s="5">
        <v>0</v>
      </c>
    </row>
    <row r="4000" spans="1:25" ht="42.75" x14ac:dyDescent="0.4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20">
        <v>12</v>
      </c>
      <c r="M4000" t="b">
        <v>0</v>
      </c>
      <c r="N4000" t="s">
        <v>8271</v>
      </c>
      <c r="O4000" s="5">
        <f t="shared" si="310"/>
        <v>0.57199999999999995</v>
      </c>
      <c r="P4000" s="18">
        <f t="shared" si="311"/>
        <v>59.583333333333336</v>
      </c>
      <c r="Q4000" t="s">
        <v>8318</v>
      </c>
      <c r="R4000" t="s">
        <v>8319</v>
      </c>
      <c r="S4000" s="10">
        <f t="shared" si="312"/>
        <v>42061.963263888887</v>
      </c>
      <c r="T4000" s="11">
        <f t="shared" si="313"/>
        <v>42091.921597222223</v>
      </c>
      <c r="U4000">
        <f t="shared" si="314"/>
        <v>30</v>
      </c>
      <c r="W4000" s="20">
        <v>12</v>
      </c>
      <c r="X4000" s="18">
        <v>715</v>
      </c>
      <c r="Y4000" s="5">
        <v>0.57199999999999995</v>
      </c>
    </row>
    <row r="4001" spans="1:25" ht="42.75" x14ac:dyDescent="0.4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20">
        <v>14</v>
      </c>
      <c r="M4001" t="b">
        <v>0</v>
      </c>
      <c r="N4001" t="s">
        <v>8271</v>
      </c>
      <c r="O4001" s="5">
        <f t="shared" si="310"/>
        <v>0.16514285714285715</v>
      </c>
      <c r="P4001" s="18">
        <f t="shared" si="311"/>
        <v>82.571428571428569</v>
      </c>
      <c r="Q4001" t="s">
        <v>8318</v>
      </c>
      <c r="R4001" t="s">
        <v>8319</v>
      </c>
      <c r="S4001" s="10">
        <f t="shared" si="312"/>
        <v>41842.828680555554</v>
      </c>
      <c r="T4001" s="11">
        <f t="shared" si="313"/>
        <v>41882.827650462961</v>
      </c>
      <c r="U4001">
        <f t="shared" si="314"/>
        <v>40</v>
      </c>
      <c r="W4001" s="20">
        <v>14</v>
      </c>
      <c r="X4001" s="18">
        <v>1156</v>
      </c>
      <c r="Y4001" s="5">
        <v>0.16514285714285715</v>
      </c>
    </row>
    <row r="4002" spans="1:25" hidden="1" x14ac:dyDescent="0.4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20">
        <v>1</v>
      </c>
      <c r="M4002" t="b">
        <v>0</v>
      </c>
      <c r="N4002" t="s">
        <v>8271</v>
      </c>
      <c r="O4002" s="5">
        <f t="shared" si="310"/>
        <v>1.25E-3</v>
      </c>
      <c r="P4002" s="18">
        <f t="shared" si="311"/>
        <v>10</v>
      </c>
      <c r="Q4002" t="s">
        <v>8318</v>
      </c>
      <c r="R4002" t="s">
        <v>8319</v>
      </c>
      <c r="S4002" s="10">
        <f t="shared" si="312"/>
        <v>42437.64534722222</v>
      </c>
      <c r="T4002" s="11">
        <f t="shared" si="313"/>
        <v>42497.603680555556</v>
      </c>
      <c r="U4002">
        <f t="shared" si="314"/>
        <v>60</v>
      </c>
      <c r="W4002" s="20">
        <v>1</v>
      </c>
      <c r="X4002" s="18">
        <v>10</v>
      </c>
      <c r="Y4002" s="5">
        <v>1.25E-3</v>
      </c>
    </row>
    <row r="4003" spans="1:25" ht="57" x14ac:dyDescent="0.4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20">
        <v>14</v>
      </c>
      <c r="M4003" t="b">
        <v>0</v>
      </c>
      <c r="N4003" t="s">
        <v>8271</v>
      </c>
      <c r="O4003" s="5">
        <f t="shared" si="310"/>
        <v>0.3775</v>
      </c>
      <c r="P4003" s="18">
        <f t="shared" si="311"/>
        <v>32.357142857142854</v>
      </c>
      <c r="Q4003" t="s">
        <v>8318</v>
      </c>
      <c r="R4003" t="s">
        <v>8319</v>
      </c>
      <c r="S4003" s="10">
        <f t="shared" si="312"/>
        <v>42775.964212962965</v>
      </c>
      <c r="T4003" s="11">
        <f t="shared" si="313"/>
        <v>42795.791666666672</v>
      </c>
      <c r="U4003">
        <f t="shared" si="314"/>
        <v>20</v>
      </c>
      <c r="W4003" s="20">
        <v>14</v>
      </c>
      <c r="X4003" s="18">
        <v>453</v>
      </c>
      <c r="Y4003" s="5">
        <v>0.3775</v>
      </c>
    </row>
    <row r="4004" spans="1:25" ht="42.75" x14ac:dyDescent="0.4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20">
        <v>4</v>
      </c>
      <c r="M4004" t="b">
        <v>0</v>
      </c>
      <c r="N4004" t="s">
        <v>8271</v>
      </c>
      <c r="O4004" s="5">
        <f t="shared" si="310"/>
        <v>1.84E-2</v>
      </c>
      <c r="P4004" s="18">
        <f t="shared" si="311"/>
        <v>5.75</v>
      </c>
      <c r="Q4004" t="s">
        <v>8318</v>
      </c>
      <c r="R4004" t="s">
        <v>8319</v>
      </c>
      <c r="S4004" s="10">
        <f t="shared" si="312"/>
        <v>41879.043530092589</v>
      </c>
      <c r="T4004" s="11">
        <f t="shared" si="313"/>
        <v>41909.043530092589</v>
      </c>
      <c r="U4004">
        <f t="shared" si="314"/>
        <v>30</v>
      </c>
      <c r="W4004" s="20">
        <v>4</v>
      </c>
      <c r="X4004" s="18">
        <v>23</v>
      </c>
      <c r="Y4004" s="5">
        <v>1.84E-2</v>
      </c>
    </row>
    <row r="4005" spans="1:25" ht="42.75" x14ac:dyDescent="0.4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20">
        <v>2</v>
      </c>
      <c r="M4005" t="b">
        <v>0</v>
      </c>
      <c r="N4005" t="s">
        <v>8271</v>
      </c>
      <c r="O4005" s="5">
        <f t="shared" si="310"/>
        <v>0.10050000000000001</v>
      </c>
      <c r="P4005" s="18">
        <f t="shared" si="311"/>
        <v>100.5</v>
      </c>
      <c r="Q4005" t="s">
        <v>8318</v>
      </c>
      <c r="R4005" t="s">
        <v>8319</v>
      </c>
      <c r="S4005" s="10">
        <f t="shared" si="312"/>
        <v>42020.587349537032</v>
      </c>
      <c r="T4005" s="11">
        <f t="shared" si="313"/>
        <v>42050.587349537032</v>
      </c>
      <c r="U4005">
        <f t="shared" si="314"/>
        <v>30</v>
      </c>
      <c r="W4005" s="20">
        <v>2</v>
      </c>
      <c r="X4005" s="18">
        <v>201</v>
      </c>
      <c r="Y4005" s="5">
        <v>0.10050000000000001</v>
      </c>
    </row>
    <row r="4006" spans="1:25" hidden="1" x14ac:dyDescent="0.4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20">
        <v>1</v>
      </c>
      <c r="M4006" t="b">
        <v>0</v>
      </c>
      <c r="N4006" t="s">
        <v>8271</v>
      </c>
      <c r="O4006" s="5">
        <f t="shared" si="310"/>
        <v>2E-3</v>
      </c>
      <c r="P4006" s="18">
        <f t="shared" si="311"/>
        <v>1</v>
      </c>
      <c r="Q4006" t="s">
        <v>8318</v>
      </c>
      <c r="R4006" t="s">
        <v>8319</v>
      </c>
      <c r="S4006" s="10">
        <f t="shared" si="312"/>
        <v>41890.16269675926</v>
      </c>
      <c r="T4006" s="11">
        <f t="shared" si="313"/>
        <v>41920.16269675926</v>
      </c>
      <c r="U4006">
        <f t="shared" si="314"/>
        <v>30</v>
      </c>
      <c r="W4006" s="20">
        <v>1</v>
      </c>
      <c r="X4006" s="18">
        <v>1</v>
      </c>
      <c r="Y4006" s="5">
        <v>2E-3</v>
      </c>
    </row>
    <row r="4007" spans="1:25" ht="42.75" x14ac:dyDescent="0.4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20">
        <v>2</v>
      </c>
      <c r="M4007" t="b">
        <v>0</v>
      </c>
      <c r="N4007" t="s">
        <v>8271</v>
      </c>
      <c r="O4007" s="5">
        <f t="shared" si="310"/>
        <v>1.3333333333333334E-2</v>
      </c>
      <c r="P4007" s="18">
        <f t="shared" si="311"/>
        <v>20</v>
      </c>
      <c r="Q4007" t="s">
        <v>8318</v>
      </c>
      <c r="R4007" t="s">
        <v>8319</v>
      </c>
      <c r="S4007" s="10">
        <f t="shared" si="312"/>
        <v>41872.807696759257</v>
      </c>
      <c r="T4007" s="11">
        <f t="shared" si="313"/>
        <v>41932.807696759257</v>
      </c>
      <c r="U4007">
        <f t="shared" si="314"/>
        <v>60</v>
      </c>
      <c r="W4007" s="20">
        <v>2</v>
      </c>
      <c r="X4007" s="18">
        <v>40</v>
      </c>
      <c r="Y4007" s="5">
        <v>1.3333333333333334E-2</v>
      </c>
    </row>
    <row r="4008" spans="1:25" ht="42.75" hidden="1" x14ac:dyDescent="0.4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20">
        <v>1</v>
      </c>
      <c r="M4008" t="b">
        <v>0</v>
      </c>
      <c r="N4008" t="s">
        <v>8271</v>
      </c>
      <c r="O4008" s="5">
        <f t="shared" si="310"/>
        <v>6.666666666666667E-5</v>
      </c>
      <c r="P4008" s="18">
        <f t="shared" si="311"/>
        <v>2</v>
      </c>
      <c r="Q4008" t="s">
        <v>8318</v>
      </c>
      <c r="R4008" t="s">
        <v>8319</v>
      </c>
      <c r="S4008" s="10">
        <f t="shared" si="312"/>
        <v>42391.772997685184</v>
      </c>
      <c r="T4008" s="11">
        <f t="shared" si="313"/>
        <v>42416.772997685184</v>
      </c>
      <c r="U4008">
        <f t="shared" si="314"/>
        <v>25</v>
      </c>
      <c r="W4008" s="20">
        <v>1</v>
      </c>
      <c r="X4008" s="18">
        <v>2</v>
      </c>
      <c r="Y4008" s="5">
        <v>6.666666666666667E-5</v>
      </c>
    </row>
    <row r="4009" spans="1:25" ht="42.75" hidden="1" x14ac:dyDescent="0.4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20">
        <v>1</v>
      </c>
      <c r="M4009" t="b">
        <v>0</v>
      </c>
      <c r="N4009" t="s">
        <v>8271</v>
      </c>
      <c r="O4009" s="5">
        <f t="shared" si="310"/>
        <v>2.5000000000000001E-3</v>
      </c>
      <c r="P4009" s="18">
        <f t="shared" si="311"/>
        <v>5</v>
      </c>
      <c r="Q4009" t="s">
        <v>8318</v>
      </c>
      <c r="R4009" t="s">
        <v>8319</v>
      </c>
      <c r="S4009" s="10">
        <f t="shared" si="312"/>
        <v>41848.772928240738</v>
      </c>
      <c r="T4009" s="11">
        <f t="shared" si="313"/>
        <v>41877.686111111114</v>
      </c>
      <c r="U4009">
        <f t="shared" si="314"/>
        <v>29</v>
      </c>
      <c r="W4009" s="20">
        <v>1</v>
      </c>
      <c r="X4009" s="18">
        <v>5</v>
      </c>
      <c r="Y4009" s="5">
        <v>2.5000000000000001E-3</v>
      </c>
    </row>
    <row r="4010" spans="1:25" ht="42.75" x14ac:dyDescent="0.4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20">
        <v>4</v>
      </c>
      <c r="M4010" t="b">
        <v>0</v>
      </c>
      <c r="N4010" t="s">
        <v>8271</v>
      </c>
      <c r="O4010" s="5">
        <f t="shared" si="310"/>
        <v>0.06</v>
      </c>
      <c r="P4010" s="18">
        <f t="shared" si="311"/>
        <v>15</v>
      </c>
      <c r="Q4010" t="s">
        <v>8318</v>
      </c>
      <c r="R4010" t="s">
        <v>8319</v>
      </c>
      <c r="S4010" s="10">
        <f t="shared" si="312"/>
        <v>42177.964201388888</v>
      </c>
      <c r="T4010" s="11">
        <f t="shared" si="313"/>
        <v>42207.964201388888</v>
      </c>
      <c r="U4010">
        <f t="shared" si="314"/>
        <v>30</v>
      </c>
      <c r="W4010" s="20">
        <v>4</v>
      </c>
      <c r="X4010" s="18">
        <v>60</v>
      </c>
      <c r="Y4010" s="5">
        <v>0.06</v>
      </c>
    </row>
    <row r="4011" spans="1:25" ht="42.75" x14ac:dyDescent="0.4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20">
        <v>3</v>
      </c>
      <c r="M4011" t="b">
        <v>0</v>
      </c>
      <c r="N4011" t="s">
        <v>8271</v>
      </c>
      <c r="O4011" s="5">
        <f t="shared" si="310"/>
        <v>3.8860103626943004E-2</v>
      </c>
      <c r="P4011" s="18">
        <f t="shared" si="311"/>
        <v>25</v>
      </c>
      <c r="Q4011" t="s">
        <v>8318</v>
      </c>
      <c r="R4011" t="s">
        <v>8319</v>
      </c>
      <c r="S4011" s="10">
        <f t="shared" si="312"/>
        <v>41851.700925925928</v>
      </c>
      <c r="T4011" s="11">
        <f t="shared" si="313"/>
        <v>41891.700925925928</v>
      </c>
      <c r="U4011">
        <f t="shared" si="314"/>
        <v>40</v>
      </c>
      <c r="W4011" s="20">
        <v>3</v>
      </c>
      <c r="X4011" s="18">
        <v>75</v>
      </c>
      <c r="Y4011" s="5">
        <v>3.8860103626943004E-2</v>
      </c>
    </row>
    <row r="4012" spans="1:25" ht="42.75" x14ac:dyDescent="0.4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20">
        <v>38</v>
      </c>
      <c r="M4012" t="b">
        <v>0</v>
      </c>
      <c r="N4012" t="s">
        <v>8271</v>
      </c>
      <c r="O4012" s="5">
        <f t="shared" si="310"/>
        <v>0.24194444444444443</v>
      </c>
      <c r="P4012" s="18">
        <f t="shared" si="311"/>
        <v>45.842105263157897</v>
      </c>
      <c r="Q4012" t="s">
        <v>8318</v>
      </c>
      <c r="R4012" t="s">
        <v>8319</v>
      </c>
      <c r="S4012" s="10">
        <f t="shared" si="312"/>
        <v>41921.770439814813</v>
      </c>
      <c r="T4012" s="11">
        <f t="shared" si="313"/>
        <v>41938.770439814813</v>
      </c>
      <c r="U4012">
        <f t="shared" si="314"/>
        <v>17</v>
      </c>
      <c r="W4012" s="20">
        <v>38</v>
      </c>
      <c r="X4012" s="18">
        <v>1742</v>
      </c>
      <c r="Y4012" s="5">
        <v>0.24194444444444443</v>
      </c>
    </row>
    <row r="4013" spans="1:25" ht="42.75" x14ac:dyDescent="0.4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20">
        <v>4</v>
      </c>
      <c r="M4013" t="b">
        <v>0</v>
      </c>
      <c r="N4013" t="s">
        <v>8271</v>
      </c>
      <c r="O4013" s="5">
        <f t="shared" si="310"/>
        <v>7.5999999999999998E-2</v>
      </c>
      <c r="P4013" s="18">
        <f t="shared" si="311"/>
        <v>4.75</v>
      </c>
      <c r="Q4013" t="s">
        <v>8318</v>
      </c>
      <c r="R4013" t="s">
        <v>8319</v>
      </c>
      <c r="S4013" s="10">
        <f t="shared" si="312"/>
        <v>42002.54488425926</v>
      </c>
      <c r="T4013" s="11">
        <f t="shared" si="313"/>
        <v>42032.54488425926</v>
      </c>
      <c r="U4013">
        <f t="shared" si="314"/>
        <v>30</v>
      </c>
      <c r="W4013" s="20">
        <v>4</v>
      </c>
      <c r="X4013" s="18">
        <v>19</v>
      </c>
      <c r="Y4013" s="5">
        <v>7.5999999999999998E-2</v>
      </c>
    </row>
    <row r="4014" spans="1:25" ht="57" hidden="1" x14ac:dyDescent="0.4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20">
        <v>0</v>
      </c>
      <c r="M4014" t="b">
        <v>0</v>
      </c>
      <c r="N4014" t="s">
        <v>8271</v>
      </c>
      <c r="O4014" s="5">
        <f t="shared" si="310"/>
        <v>0</v>
      </c>
      <c r="P4014" s="18" t="e">
        <f t="shared" si="311"/>
        <v>#DIV/0!</v>
      </c>
      <c r="Q4014" t="s">
        <v>8318</v>
      </c>
      <c r="R4014" t="s">
        <v>8319</v>
      </c>
      <c r="S4014" s="10">
        <f t="shared" si="312"/>
        <v>42096.544548611113</v>
      </c>
      <c r="T4014" s="11">
        <f t="shared" si="313"/>
        <v>42126.544548611113</v>
      </c>
      <c r="U4014">
        <f t="shared" si="314"/>
        <v>30</v>
      </c>
      <c r="W4014" s="20">
        <v>0</v>
      </c>
      <c r="X4014" s="18">
        <v>0</v>
      </c>
      <c r="Y4014" s="5">
        <v>0</v>
      </c>
    </row>
    <row r="4015" spans="1:25" ht="42.75" x14ac:dyDescent="0.4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20">
        <v>2</v>
      </c>
      <c r="M4015" t="b">
        <v>0</v>
      </c>
      <c r="N4015" t="s">
        <v>8271</v>
      </c>
      <c r="O4015" s="5">
        <f t="shared" si="310"/>
        <v>1.2999999999999999E-2</v>
      </c>
      <c r="P4015" s="18">
        <f t="shared" si="311"/>
        <v>13</v>
      </c>
      <c r="Q4015" t="s">
        <v>8318</v>
      </c>
      <c r="R4015" t="s">
        <v>8319</v>
      </c>
      <c r="S4015" s="10">
        <f t="shared" si="312"/>
        <v>42021.301192129627</v>
      </c>
      <c r="T4015" s="11">
        <f t="shared" si="313"/>
        <v>42051.301192129627</v>
      </c>
      <c r="U4015">
        <f t="shared" si="314"/>
        <v>30</v>
      </c>
      <c r="W4015" s="20">
        <v>2</v>
      </c>
      <c r="X4015" s="18">
        <v>26</v>
      </c>
      <c r="Y4015" s="5">
        <v>1.2999999999999999E-2</v>
      </c>
    </row>
    <row r="4016" spans="1:25" ht="42.75" hidden="1" x14ac:dyDescent="0.4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20">
        <v>0</v>
      </c>
      <c r="M4016" t="b">
        <v>0</v>
      </c>
      <c r="N4016" t="s">
        <v>8271</v>
      </c>
      <c r="O4016" s="5">
        <f t="shared" si="310"/>
        <v>0</v>
      </c>
      <c r="P4016" s="18" t="e">
        <f t="shared" si="311"/>
        <v>#DIV/0!</v>
      </c>
      <c r="Q4016" t="s">
        <v>8318</v>
      </c>
      <c r="R4016" t="s">
        <v>8319</v>
      </c>
      <c r="S4016" s="10">
        <f t="shared" si="312"/>
        <v>42419.246168981481</v>
      </c>
      <c r="T4016" s="11">
        <f t="shared" si="313"/>
        <v>42434.246168981481</v>
      </c>
      <c r="U4016">
        <f t="shared" si="314"/>
        <v>15</v>
      </c>
      <c r="W4016" s="20">
        <v>0</v>
      </c>
      <c r="X4016" s="18">
        <v>0</v>
      </c>
      <c r="Y4016" s="5">
        <v>0</v>
      </c>
    </row>
    <row r="4017" spans="1:25" ht="42.75" hidden="1" x14ac:dyDescent="0.4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20">
        <v>1</v>
      </c>
      <c r="M4017" t="b">
        <v>0</v>
      </c>
      <c r="N4017" t="s">
        <v>8271</v>
      </c>
      <c r="O4017" s="5">
        <f t="shared" si="310"/>
        <v>1.4285714285714287E-4</v>
      </c>
      <c r="P4017" s="18">
        <f t="shared" si="311"/>
        <v>1</v>
      </c>
      <c r="Q4017" t="s">
        <v>8318</v>
      </c>
      <c r="R4017" t="s">
        <v>8319</v>
      </c>
      <c r="S4017" s="10">
        <f t="shared" si="312"/>
        <v>42174.780821759254</v>
      </c>
      <c r="T4017" s="11">
        <f t="shared" si="313"/>
        <v>42204.780821759254</v>
      </c>
      <c r="U4017">
        <f t="shared" si="314"/>
        <v>30</v>
      </c>
      <c r="W4017" s="20">
        <v>1</v>
      </c>
      <c r="X4017" s="18">
        <v>1</v>
      </c>
      <c r="Y4017" s="5">
        <v>1.4285714285714287E-4</v>
      </c>
    </row>
    <row r="4018" spans="1:25" ht="42.75" x14ac:dyDescent="0.4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20">
        <v>7</v>
      </c>
      <c r="M4018" t="b">
        <v>0</v>
      </c>
      <c r="N4018" t="s">
        <v>8271</v>
      </c>
      <c r="O4018" s="5">
        <f t="shared" si="310"/>
        <v>0.14000000000000001</v>
      </c>
      <c r="P4018" s="18">
        <f t="shared" si="311"/>
        <v>10</v>
      </c>
      <c r="Q4018" t="s">
        <v>8318</v>
      </c>
      <c r="R4018" t="s">
        <v>8319</v>
      </c>
      <c r="S4018" s="10">
        <f t="shared" si="312"/>
        <v>41869.872685185182</v>
      </c>
      <c r="T4018" s="11">
        <f t="shared" si="313"/>
        <v>41899.872685185182</v>
      </c>
      <c r="U4018">
        <f t="shared" si="314"/>
        <v>30</v>
      </c>
      <c r="W4018" s="20">
        <v>7</v>
      </c>
      <c r="X4018" s="18">
        <v>70</v>
      </c>
      <c r="Y4018" s="5">
        <v>0.14000000000000001</v>
      </c>
    </row>
    <row r="4019" spans="1:25" ht="42.75" x14ac:dyDescent="0.4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20">
        <v>2</v>
      </c>
      <c r="M4019" t="b">
        <v>0</v>
      </c>
      <c r="N4019" t="s">
        <v>8271</v>
      </c>
      <c r="O4019" s="5">
        <f t="shared" si="310"/>
        <v>1.0500000000000001E-2</v>
      </c>
      <c r="P4019" s="18">
        <f t="shared" si="311"/>
        <v>52.5</v>
      </c>
      <c r="Q4019" t="s">
        <v>8318</v>
      </c>
      <c r="R4019" t="s">
        <v>8319</v>
      </c>
      <c r="S4019" s="10">
        <f t="shared" si="312"/>
        <v>41856.672152777777</v>
      </c>
      <c r="T4019" s="11">
        <f t="shared" si="313"/>
        <v>41886.672152777777</v>
      </c>
      <c r="U4019">
        <f t="shared" si="314"/>
        <v>30</v>
      </c>
      <c r="W4019" s="20">
        <v>2</v>
      </c>
      <c r="X4019" s="18">
        <v>105</v>
      </c>
      <c r="Y4019" s="5">
        <v>1.0500000000000001E-2</v>
      </c>
    </row>
    <row r="4020" spans="1:25" ht="28.5" x14ac:dyDescent="0.4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20">
        <v>4</v>
      </c>
      <c r="M4020" t="b">
        <v>0</v>
      </c>
      <c r="N4020" t="s">
        <v>8271</v>
      </c>
      <c r="O4020" s="5">
        <f t="shared" si="310"/>
        <v>8.666666666666667E-2</v>
      </c>
      <c r="P4020" s="18">
        <f t="shared" si="311"/>
        <v>32.5</v>
      </c>
      <c r="Q4020" t="s">
        <v>8318</v>
      </c>
      <c r="R4020" t="s">
        <v>8319</v>
      </c>
      <c r="S4020" s="10">
        <f t="shared" si="312"/>
        <v>42620.91097222222</v>
      </c>
      <c r="T4020" s="11">
        <f t="shared" si="313"/>
        <v>42650.91097222222</v>
      </c>
      <c r="U4020">
        <f t="shared" si="314"/>
        <v>30</v>
      </c>
      <c r="W4020" s="20">
        <v>4</v>
      </c>
      <c r="X4020" s="18">
        <v>130</v>
      </c>
      <c r="Y4020" s="5">
        <v>8.666666666666667E-2</v>
      </c>
    </row>
    <row r="4021" spans="1:25" ht="42.75" hidden="1" x14ac:dyDescent="0.4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20">
        <v>4</v>
      </c>
      <c r="M4021" t="b">
        <v>0</v>
      </c>
      <c r="N4021" t="s">
        <v>8271</v>
      </c>
      <c r="O4021" s="5">
        <f t="shared" si="310"/>
        <v>8.2857142857142851E-3</v>
      </c>
      <c r="P4021" s="18">
        <f t="shared" si="311"/>
        <v>7.25</v>
      </c>
      <c r="Q4021" t="s">
        <v>8318</v>
      </c>
      <c r="R4021" t="s">
        <v>8319</v>
      </c>
      <c r="S4021" s="10">
        <f t="shared" si="312"/>
        <v>42417.675879629634</v>
      </c>
      <c r="T4021" s="11">
        <f t="shared" si="313"/>
        <v>42475.686111111107</v>
      </c>
      <c r="U4021">
        <f t="shared" si="314"/>
        <v>58</v>
      </c>
      <c r="W4021" s="20">
        <v>4</v>
      </c>
      <c r="X4021" s="18">
        <v>29</v>
      </c>
      <c r="Y4021" s="5">
        <v>8.2857142857142851E-3</v>
      </c>
    </row>
    <row r="4022" spans="1:25" ht="42.75" x14ac:dyDescent="0.4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20">
        <v>3</v>
      </c>
      <c r="M4022" t="b">
        <v>0</v>
      </c>
      <c r="N4022" t="s">
        <v>8271</v>
      </c>
      <c r="O4022" s="5">
        <f t="shared" si="310"/>
        <v>0.16666666666666666</v>
      </c>
      <c r="P4022" s="18">
        <f t="shared" si="311"/>
        <v>33.333333333333336</v>
      </c>
      <c r="Q4022" t="s">
        <v>8318</v>
      </c>
      <c r="R4022" t="s">
        <v>8319</v>
      </c>
      <c r="S4022" s="10">
        <f t="shared" si="312"/>
        <v>42057.190960648149</v>
      </c>
      <c r="T4022" s="11">
        <f t="shared" si="313"/>
        <v>42087.149293981478</v>
      </c>
      <c r="U4022">
        <f t="shared" si="314"/>
        <v>30</v>
      </c>
      <c r="W4022" s="20">
        <v>3</v>
      </c>
      <c r="X4022" s="18">
        <v>100</v>
      </c>
      <c r="Y4022" s="5">
        <v>0.16666666666666666</v>
      </c>
    </row>
    <row r="4023" spans="1:25" ht="42.75" hidden="1" x14ac:dyDescent="0.4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20">
        <v>2</v>
      </c>
      <c r="M4023" t="b">
        <v>0</v>
      </c>
      <c r="N4023" t="s">
        <v>8271</v>
      </c>
      <c r="O4023" s="5">
        <f t="shared" si="310"/>
        <v>8.3333333333333332E-3</v>
      </c>
      <c r="P4023" s="18">
        <f t="shared" si="311"/>
        <v>62.5</v>
      </c>
      <c r="Q4023" t="s">
        <v>8318</v>
      </c>
      <c r="R4023" t="s">
        <v>8319</v>
      </c>
      <c r="S4023" s="10">
        <f t="shared" si="312"/>
        <v>41878.911550925928</v>
      </c>
      <c r="T4023" s="11">
        <f t="shared" si="313"/>
        <v>41938.911550925928</v>
      </c>
      <c r="U4023">
        <f t="shared" si="314"/>
        <v>60</v>
      </c>
      <c r="W4023" s="20">
        <v>2</v>
      </c>
      <c r="X4023" s="18">
        <v>125</v>
      </c>
      <c r="Y4023" s="5">
        <v>8.3333333333333332E-3</v>
      </c>
    </row>
    <row r="4024" spans="1:25" ht="28.5" x14ac:dyDescent="0.4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20">
        <v>197</v>
      </c>
      <c r="M4024" t="b">
        <v>0</v>
      </c>
      <c r="N4024" t="s">
        <v>8271</v>
      </c>
      <c r="O4024" s="5">
        <f t="shared" si="310"/>
        <v>0.69561111111111107</v>
      </c>
      <c r="P4024" s="18">
        <f t="shared" si="311"/>
        <v>63.558375634517766</v>
      </c>
      <c r="Q4024" t="s">
        <v>8318</v>
      </c>
      <c r="R4024" t="s">
        <v>8319</v>
      </c>
      <c r="S4024" s="10">
        <f t="shared" si="312"/>
        <v>41990.584108796291</v>
      </c>
      <c r="T4024" s="11">
        <f t="shared" si="313"/>
        <v>42036.120833333334</v>
      </c>
      <c r="U4024">
        <f t="shared" si="314"/>
        <v>46</v>
      </c>
      <c r="W4024" s="20">
        <v>197</v>
      </c>
      <c r="X4024" s="18">
        <v>12521</v>
      </c>
      <c r="Y4024" s="5">
        <v>0.69561111111111107</v>
      </c>
    </row>
    <row r="4025" spans="1:25" ht="42.75" hidden="1" x14ac:dyDescent="0.4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20">
        <v>0</v>
      </c>
      <c r="M4025" t="b">
        <v>0</v>
      </c>
      <c r="N4025" t="s">
        <v>8271</v>
      </c>
      <c r="O4025" s="5">
        <f t="shared" si="310"/>
        <v>0</v>
      </c>
      <c r="P4025" s="18" t="e">
        <f t="shared" si="311"/>
        <v>#DIV/0!</v>
      </c>
      <c r="Q4025" t="s">
        <v>8318</v>
      </c>
      <c r="R4025" t="s">
        <v>8319</v>
      </c>
      <c r="S4025" s="10">
        <f t="shared" si="312"/>
        <v>42408.999571759254</v>
      </c>
      <c r="T4025" s="11">
        <f t="shared" si="313"/>
        <v>42453.957905092597</v>
      </c>
      <c r="U4025">
        <f t="shared" si="314"/>
        <v>45</v>
      </c>
      <c r="W4025" s="20">
        <v>0</v>
      </c>
      <c r="X4025" s="18">
        <v>0</v>
      </c>
      <c r="Y4025" s="5">
        <v>0</v>
      </c>
    </row>
    <row r="4026" spans="1:25" ht="42.75" x14ac:dyDescent="0.4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20">
        <v>1</v>
      </c>
      <c r="M4026" t="b">
        <v>0</v>
      </c>
      <c r="N4026" t="s">
        <v>8271</v>
      </c>
      <c r="O4026" s="5">
        <f t="shared" si="310"/>
        <v>1.2500000000000001E-2</v>
      </c>
      <c r="P4026" s="18">
        <f t="shared" si="311"/>
        <v>10</v>
      </c>
      <c r="Q4026" t="s">
        <v>8318</v>
      </c>
      <c r="R4026" t="s">
        <v>8319</v>
      </c>
      <c r="S4026" s="10">
        <f t="shared" si="312"/>
        <v>42217.670104166667</v>
      </c>
      <c r="T4026" s="11">
        <f t="shared" si="313"/>
        <v>42247.670104166667</v>
      </c>
      <c r="U4026">
        <f t="shared" si="314"/>
        <v>30</v>
      </c>
      <c r="W4026" s="20">
        <v>1</v>
      </c>
      <c r="X4026" s="18">
        <v>10</v>
      </c>
      <c r="Y4026" s="5">
        <v>1.2500000000000001E-2</v>
      </c>
    </row>
    <row r="4027" spans="1:25" ht="42.75" x14ac:dyDescent="0.4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20">
        <v>4</v>
      </c>
      <c r="M4027" t="b">
        <v>0</v>
      </c>
      <c r="N4027" t="s">
        <v>8271</v>
      </c>
      <c r="O4027" s="5">
        <f t="shared" si="310"/>
        <v>0.05</v>
      </c>
      <c r="P4027" s="18">
        <f t="shared" si="311"/>
        <v>62.5</v>
      </c>
      <c r="Q4027" t="s">
        <v>8318</v>
      </c>
      <c r="R4027" t="s">
        <v>8319</v>
      </c>
      <c r="S4027" s="10">
        <f t="shared" si="312"/>
        <v>42151.237685185188</v>
      </c>
      <c r="T4027" s="11">
        <f t="shared" si="313"/>
        <v>42211.237685185188</v>
      </c>
      <c r="U4027">
        <f t="shared" si="314"/>
        <v>60</v>
      </c>
      <c r="W4027" s="20">
        <v>4</v>
      </c>
      <c r="X4027" s="18">
        <v>250</v>
      </c>
      <c r="Y4027" s="5">
        <v>0.05</v>
      </c>
    </row>
    <row r="4028" spans="1:25" ht="42.75" hidden="1" x14ac:dyDescent="0.4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20">
        <v>0</v>
      </c>
      <c r="M4028" t="b">
        <v>0</v>
      </c>
      <c r="N4028" t="s">
        <v>8271</v>
      </c>
      <c r="O4028" s="5">
        <f t="shared" si="310"/>
        <v>0</v>
      </c>
      <c r="P4028" s="18" t="e">
        <f t="shared" si="311"/>
        <v>#DIV/0!</v>
      </c>
      <c r="Q4028" t="s">
        <v>8318</v>
      </c>
      <c r="R4028" t="s">
        <v>8319</v>
      </c>
      <c r="S4028" s="10">
        <f t="shared" si="312"/>
        <v>42282.655543981484</v>
      </c>
      <c r="T4028" s="11">
        <f t="shared" si="313"/>
        <v>42342.697210648148</v>
      </c>
      <c r="U4028">
        <f t="shared" si="314"/>
        <v>60</v>
      </c>
      <c r="W4028" s="20">
        <v>0</v>
      </c>
      <c r="X4028" s="18">
        <v>0</v>
      </c>
      <c r="Y4028" s="5">
        <v>0</v>
      </c>
    </row>
    <row r="4029" spans="1:25" ht="42.75" x14ac:dyDescent="0.4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20">
        <v>7</v>
      </c>
      <c r="M4029" t="b">
        <v>0</v>
      </c>
      <c r="N4029" t="s">
        <v>8271</v>
      </c>
      <c r="O4029" s="5">
        <f t="shared" si="310"/>
        <v>7.166666666666667E-2</v>
      </c>
      <c r="P4029" s="18">
        <f t="shared" si="311"/>
        <v>30.714285714285715</v>
      </c>
      <c r="Q4029" t="s">
        <v>8318</v>
      </c>
      <c r="R4029" t="s">
        <v>8319</v>
      </c>
      <c r="S4029" s="10">
        <f t="shared" si="312"/>
        <v>42768.97084490741</v>
      </c>
      <c r="T4029" s="11">
        <f t="shared" si="313"/>
        <v>42789.041666666672</v>
      </c>
      <c r="U4029">
        <f t="shared" si="314"/>
        <v>21</v>
      </c>
      <c r="W4029" s="20">
        <v>7</v>
      </c>
      <c r="X4029" s="18">
        <v>215</v>
      </c>
      <c r="Y4029" s="5">
        <v>7.166666666666667E-2</v>
      </c>
    </row>
    <row r="4030" spans="1:25" ht="42.75" x14ac:dyDescent="0.4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20">
        <v>11</v>
      </c>
      <c r="M4030" t="b">
        <v>0</v>
      </c>
      <c r="N4030" t="s">
        <v>8271</v>
      </c>
      <c r="O4030" s="5">
        <f t="shared" si="310"/>
        <v>0.28050000000000003</v>
      </c>
      <c r="P4030" s="18">
        <f t="shared" si="311"/>
        <v>51</v>
      </c>
      <c r="Q4030" t="s">
        <v>8318</v>
      </c>
      <c r="R4030" t="s">
        <v>8319</v>
      </c>
      <c r="S4030" s="10">
        <f t="shared" si="312"/>
        <v>41765.938657407409</v>
      </c>
      <c r="T4030" s="11">
        <f t="shared" si="313"/>
        <v>41795.938657407409</v>
      </c>
      <c r="U4030">
        <f t="shared" si="314"/>
        <v>30</v>
      </c>
      <c r="W4030" s="20">
        <v>11</v>
      </c>
      <c r="X4030" s="18">
        <v>561</v>
      </c>
      <c r="Y4030" s="5">
        <v>0.28050000000000003</v>
      </c>
    </row>
    <row r="4031" spans="1:25" ht="42.75" hidden="1" x14ac:dyDescent="0.4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20">
        <v>0</v>
      </c>
      <c r="M4031" t="b">
        <v>0</v>
      </c>
      <c r="N4031" t="s">
        <v>8271</v>
      </c>
      <c r="O4031" s="5">
        <f t="shared" si="310"/>
        <v>0</v>
      </c>
      <c r="P4031" s="18" t="e">
        <f t="shared" si="311"/>
        <v>#DIV/0!</v>
      </c>
      <c r="Q4031" t="s">
        <v>8318</v>
      </c>
      <c r="R4031" t="s">
        <v>8319</v>
      </c>
      <c r="S4031" s="10">
        <f t="shared" si="312"/>
        <v>42322.025115740747</v>
      </c>
      <c r="T4031" s="11">
        <f t="shared" si="313"/>
        <v>42352.025115740747</v>
      </c>
      <c r="U4031">
        <f t="shared" si="314"/>
        <v>30</v>
      </c>
      <c r="W4031" s="20">
        <v>0</v>
      </c>
      <c r="X4031" s="18">
        <v>0</v>
      </c>
      <c r="Y4031" s="5">
        <v>0</v>
      </c>
    </row>
    <row r="4032" spans="1:25" ht="42.75" x14ac:dyDescent="0.4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20">
        <v>6</v>
      </c>
      <c r="M4032" t="b">
        <v>0</v>
      </c>
      <c r="N4032" t="s">
        <v>8271</v>
      </c>
      <c r="O4032" s="5">
        <f t="shared" si="310"/>
        <v>0.16</v>
      </c>
      <c r="P4032" s="18">
        <f t="shared" si="311"/>
        <v>66.666666666666671</v>
      </c>
      <c r="Q4032" t="s">
        <v>8318</v>
      </c>
      <c r="R4032" t="s">
        <v>8319</v>
      </c>
      <c r="S4032" s="10">
        <f t="shared" si="312"/>
        <v>42374.655081018514</v>
      </c>
      <c r="T4032" s="11">
        <f t="shared" si="313"/>
        <v>42403.784027777772</v>
      </c>
      <c r="U4032">
        <f t="shared" si="314"/>
        <v>29</v>
      </c>
      <c r="W4032" s="20">
        <v>6</v>
      </c>
      <c r="X4032" s="18">
        <v>400</v>
      </c>
      <c r="Y4032" s="5">
        <v>0.16</v>
      </c>
    </row>
    <row r="4033" spans="1:25" ht="42.75" hidden="1" x14ac:dyDescent="0.4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20">
        <v>0</v>
      </c>
      <c r="M4033" t="b">
        <v>0</v>
      </c>
      <c r="N4033" t="s">
        <v>8271</v>
      </c>
      <c r="O4033" s="5">
        <f t="shared" si="310"/>
        <v>0</v>
      </c>
      <c r="P4033" s="18" t="e">
        <f t="shared" si="311"/>
        <v>#DIV/0!</v>
      </c>
      <c r="Q4033" t="s">
        <v>8318</v>
      </c>
      <c r="R4033" t="s">
        <v>8319</v>
      </c>
      <c r="S4033" s="10">
        <f t="shared" si="312"/>
        <v>41941.585231481484</v>
      </c>
      <c r="T4033" s="11">
        <f t="shared" si="313"/>
        <v>41991.626898148148</v>
      </c>
      <c r="U4033">
        <f t="shared" si="314"/>
        <v>50</v>
      </c>
      <c r="W4033" s="20">
        <v>0</v>
      </c>
      <c r="X4033" s="18">
        <v>0</v>
      </c>
      <c r="Y4033" s="5">
        <v>0</v>
      </c>
    </row>
    <row r="4034" spans="1:25" ht="42.75" x14ac:dyDescent="0.4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20">
        <v>7</v>
      </c>
      <c r="M4034" t="b">
        <v>0</v>
      </c>
      <c r="N4034" t="s">
        <v>8271</v>
      </c>
      <c r="O4034" s="5">
        <f t="shared" si="310"/>
        <v>6.8287037037037035E-2</v>
      </c>
      <c r="P4034" s="18">
        <f t="shared" si="311"/>
        <v>59</v>
      </c>
      <c r="Q4034" t="s">
        <v>8318</v>
      </c>
      <c r="R4034" t="s">
        <v>8319</v>
      </c>
      <c r="S4034" s="10">
        <f t="shared" si="312"/>
        <v>42293.809212962966</v>
      </c>
      <c r="T4034" s="11">
        <f t="shared" si="313"/>
        <v>42353.85087962963</v>
      </c>
      <c r="U4034">
        <f t="shared" si="314"/>
        <v>60</v>
      </c>
      <c r="W4034" s="20">
        <v>7</v>
      </c>
      <c r="X4034" s="18">
        <v>413</v>
      </c>
      <c r="Y4034" s="5">
        <v>6.8287037037037035E-2</v>
      </c>
    </row>
    <row r="4035" spans="1:25" ht="42.75" x14ac:dyDescent="0.4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20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18">
        <f t="shared" ref="P4035:P4098" si="316">E4035/L4035</f>
        <v>65.340319148936175</v>
      </c>
      <c r="Q4035" t="s">
        <v>8318</v>
      </c>
      <c r="R4035" t="s">
        <v>8319</v>
      </c>
      <c r="S4035" s="10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_xlfn.DAYS(T4035,S4035)</f>
        <v>31</v>
      </c>
      <c r="W4035" s="20">
        <v>94</v>
      </c>
      <c r="X4035" s="18">
        <v>6141.99</v>
      </c>
      <c r="Y4035" s="5">
        <v>0.25698702928870293</v>
      </c>
    </row>
    <row r="4036" spans="1:25" ht="42.75" x14ac:dyDescent="0.4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20">
        <v>2</v>
      </c>
      <c r="M4036" t="b">
        <v>0</v>
      </c>
      <c r="N4036" t="s">
        <v>8271</v>
      </c>
      <c r="O4036" s="5">
        <f t="shared" si="315"/>
        <v>1.4814814814814815E-2</v>
      </c>
      <c r="P4036" s="18">
        <f t="shared" si="316"/>
        <v>100</v>
      </c>
      <c r="Q4036" t="s">
        <v>8318</v>
      </c>
      <c r="R4036" t="s">
        <v>8319</v>
      </c>
      <c r="S4036" s="10">
        <f t="shared" si="317"/>
        <v>42067.947337962964</v>
      </c>
      <c r="T4036" s="11">
        <f t="shared" si="318"/>
        <v>42097.905671296292</v>
      </c>
      <c r="U4036">
        <f t="shared" si="319"/>
        <v>30</v>
      </c>
      <c r="W4036" s="20">
        <v>2</v>
      </c>
      <c r="X4036" s="18">
        <v>200</v>
      </c>
      <c r="Y4036" s="5">
        <v>1.4814814814814815E-2</v>
      </c>
    </row>
    <row r="4037" spans="1:25" ht="28.5" x14ac:dyDescent="0.4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20">
        <v>25</v>
      </c>
      <c r="M4037" t="b">
        <v>0</v>
      </c>
      <c r="N4037" t="s">
        <v>8271</v>
      </c>
      <c r="O4037" s="5">
        <f t="shared" si="315"/>
        <v>0.36849999999999999</v>
      </c>
      <c r="P4037" s="18">
        <f t="shared" si="316"/>
        <v>147.4</v>
      </c>
      <c r="Q4037" t="s">
        <v>8318</v>
      </c>
      <c r="R4037" t="s">
        <v>8319</v>
      </c>
      <c r="S4037" s="10">
        <f t="shared" si="317"/>
        <v>41903.882951388885</v>
      </c>
      <c r="T4037" s="11">
        <f t="shared" si="318"/>
        <v>41933.882951388885</v>
      </c>
      <c r="U4037">
        <f t="shared" si="319"/>
        <v>30</v>
      </c>
      <c r="W4037" s="20">
        <v>25</v>
      </c>
      <c r="X4037" s="18">
        <v>3685</v>
      </c>
      <c r="Y4037" s="5">
        <v>0.36849999999999999</v>
      </c>
    </row>
    <row r="4038" spans="1:25" ht="42.75" x14ac:dyDescent="0.4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20">
        <v>17</v>
      </c>
      <c r="M4038" t="b">
        <v>0</v>
      </c>
      <c r="N4038" t="s">
        <v>8271</v>
      </c>
      <c r="O4038" s="5">
        <f t="shared" si="315"/>
        <v>0.47049999999999997</v>
      </c>
      <c r="P4038" s="18">
        <f t="shared" si="316"/>
        <v>166.05882352941177</v>
      </c>
      <c r="Q4038" t="s">
        <v>8318</v>
      </c>
      <c r="R4038" t="s">
        <v>8319</v>
      </c>
      <c r="S4038" s="10">
        <f t="shared" si="317"/>
        <v>41804.937083333331</v>
      </c>
      <c r="T4038" s="11">
        <f t="shared" si="318"/>
        <v>41821.9375</v>
      </c>
      <c r="U4038">
        <f t="shared" si="319"/>
        <v>17</v>
      </c>
      <c r="W4038" s="20">
        <v>17</v>
      </c>
      <c r="X4038" s="18">
        <v>2823</v>
      </c>
      <c r="Y4038" s="5">
        <v>0.47049999999999997</v>
      </c>
    </row>
    <row r="4039" spans="1:25" ht="42.75" x14ac:dyDescent="0.4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20">
        <v>2</v>
      </c>
      <c r="M4039" t="b">
        <v>0</v>
      </c>
      <c r="N4039" t="s">
        <v>8271</v>
      </c>
      <c r="O4039" s="5">
        <f t="shared" si="315"/>
        <v>0.11428571428571428</v>
      </c>
      <c r="P4039" s="18">
        <f t="shared" si="316"/>
        <v>40</v>
      </c>
      <c r="Q4039" t="s">
        <v>8318</v>
      </c>
      <c r="R4039" t="s">
        <v>8319</v>
      </c>
      <c r="S4039" s="10">
        <f t="shared" si="317"/>
        <v>42497.070775462969</v>
      </c>
      <c r="T4039" s="11">
        <f t="shared" si="318"/>
        <v>42514.600694444445</v>
      </c>
      <c r="U4039">
        <f t="shared" si="319"/>
        <v>17</v>
      </c>
      <c r="W4039" s="20">
        <v>2</v>
      </c>
      <c r="X4039" s="18">
        <v>80</v>
      </c>
      <c r="Y4039" s="5">
        <v>0.11428571428571428</v>
      </c>
    </row>
    <row r="4040" spans="1:25" ht="42.75" x14ac:dyDescent="0.4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20">
        <v>4</v>
      </c>
      <c r="M4040" t="b">
        <v>0</v>
      </c>
      <c r="N4040" t="s">
        <v>8271</v>
      </c>
      <c r="O4040" s="5">
        <f t="shared" si="315"/>
        <v>0.12039999999999999</v>
      </c>
      <c r="P4040" s="18">
        <f t="shared" si="316"/>
        <v>75.25</v>
      </c>
      <c r="Q4040" t="s">
        <v>8318</v>
      </c>
      <c r="R4040" t="s">
        <v>8319</v>
      </c>
      <c r="S4040" s="10">
        <f t="shared" si="317"/>
        <v>41869.798726851855</v>
      </c>
      <c r="T4040" s="11">
        <f t="shared" si="318"/>
        <v>41929.798726851855</v>
      </c>
      <c r="U4040">
        <f t="shared" si="319"/>
        <v>60</v>
      </c>
      <c r="W4040" s="20">
        <v>4</v>
      </c>
      <c r="X4040" s="18">
        <v>301</v>
      </c>
      <c r="Y4040" s="5">
        <v>0.12039999999999999</v>
      </c>
    </row>
    <row r="4041" spans="1:25" ht="42.75" x14ac:dyDescent="0.4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20">
        <v>5</v>
      </c>
      <c r="M4041" t="b">
        <v>0</v>
      </c>
      <c r="N4041" t="s">
        <v>8271</v>
      </c>
      <c r="O4041" s="5">
        <f t="shared" si="315"/>
        <v>0.6</v>
      </c>
      <c r="P4041" s="18">
        <f t="shared" si="316"/>
        <v>60</v>
      </c>
      <c r="Q4041" t="s">
        <v>8318</v>
      </c>
      <c r="R4041" t="s">
        <v>8319</v>
      </c>
      <c r="S4041" s="10">
        <f t="shared" si="317"/>
        <v>42305.670914351853</v>
      </c>
      <c r="T4041" s="11">
        <f t="shared" si="318"/>
        <v>42339.249305555553</v>
      </c>
      <c r="U4041">
        <f t="shared" si="319"/>
        <v>34</v>
      </c>
      <c r="W4041" s="20">
        <v>5</v>
      </c>
      <c r="X4041" s="18">
        <v>300</v>
      </c>
      <c r="Y4041" s="5">
        <v>0.6</v>
      </c>
    </row>
    <row r="4042" spans="1:25" ht="42.75" x14ac:dyDescent="0.4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20">
        <v>2</v>
      </c>
      <c r="M4042" t="b">
        <v>0</v>
      </c>
      <c r="N4042" t="s">
        <v>8271</v>
      </c>
      <c r="O4042" s="5">
        <f t="shared" si="315"/>
        <v>0.3125</v>
      </c>
      <c r="P4042" s="18">
        <f t="shared" si="316"/>
        <v>1250</v>
      </c>
      <c r="Q4042" t="s">
        <v>8318</v>
      </c>
      <c r="R4042" t="s">
        <v>8319</v>
      </c>
      <c r="S4042" s="10">
        <f t="shared" si="317"/>
        <v>42144.231527777782</v>
      </c>
      <c r="T4042" s="11">
        <f t="shared" si="318"/>
        <v>42203.125</v>
      </c>
      <c r="U4042">
        <f t="shared" si="319"/>
        <v>59</v>
      </c>
      <c r="W4042" s="20">
        <v>2</v>
      </c>
      <c r="X4042" s="18">
        <v>2500</v>
      </c>
      <c r="Y4042" s="5">
        <v>0.3125</v>
      </c>
    </row>
    <row r="4043" spans="1:25" ht="28.5" hidden="1" x14ac:dyDescent="0.4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20">
        <v>2</v>
      </c>
      <c r="M4043" t="b">
        <v>0</v>
      </c>
      <c r="N4043" t="s">
        <v>8271</v>
      </c>
      <c r="O4043" s="5">
        <f t="shared" si="315"/>
        <v>4.1999999999999997E-3</v>
      </c>
      <c r="P4043" s="18">
        <f t="shared" si="316"/>
        <v>10.5</v>
      </c>
      <c r="Q4043" t="s">
        <v>8318</v>
      </c>
      <c r="R4043" t="s">
        <v>8319</v>
      </c>
      <c r="S4043" s="10">
        <f t="shared" si="317"/>
        <v>42559.474004629628</v>
      </c>
      <c r="T4043" s="11">
        <f t="shared" si="318"/>
        <v>42619.474004629628</v>
      </c>
      <c r="U4043">
        <f t="shared" si="319"/>
        <v>60</v>
      </c>
      <c r="W4043" s="20">
        <v>2</v>
      </c>
      <c r="X4043" s="18">
        <v>21</v>
      </c>
      <c r="Y4043" s="5">
        <v>4.1999999999999997E-3</v>
      </c>
    </row>
    <row r="4044" spans="1:25" ht="42.75" hidden="1" x14ac:dyDescent="0.4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20">
        <v>3</v>
      </c>
      <c r="M4044" t="b">
        <v>0</v>
      </c>
      <c r="N4044" t="s">
        <v>8271</v>
      </c>
      <c r="O4044" s="5">
        <f t="shared" si="315"/>
        <v>2.0999999999999999E-3</v>
      </c>
      <c r="P4044" s="18">
        <f t="shared" si="316"/>
        <v>7</v>
      </c>
      <c r="Q4044" t="s">
        <v>8318</v>
      </c>
      <c r="R4044" t="s">
        <v>8319</v>
      </c>
      <c r="S4044" s="10">
        <f t="shared" si="317"/>
        <v>41995.084074074075</v>
      </c>
      <c r="T4044" s="11">
        <f t="shared" si="318"/>
        <v>42024.802777777775</v>
      </c>
      <c r="U4044">
        <f t="shared" si="319"/>
        <v>29</v>
      </c>
      <c r="W4044" s="20">
        <v>3</v>
      </c>
      <c r="X4044" s="18">
        <v>21</v>
      </c>
      <c r="Y4044" s="5">
        <v>2.0999999999999999E-3</v>
      </c>
    </row>
    <row r="4045" spans="1:25" ht="42.75" hidden="1" x14ac:dyDescent="0.4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20">
        <v>0</v>
      </c>
      <c r="M4045" t="b">
        <v>0</v>
      </c>
      <c r="N4045" t="s">
        <v>8271</v>
      </c>
      <c r="O4045" s="5">
        <f t="shared" si="315"/>
        <v>0</v>
      </c>
      <c r="P4045" s="18" t="e">
        <f t="shared" si="316"/>
        <v>#DIV/0!</v>
      </c>
      <c r="Q4045" t="s">
        <v>8318</v>
      </c>
      <c r="R4045" t="s">
        <v>8319</v>
      </c>
      <c r="S4045" s="10">
        <f t="shared" si="317"/>
        <v>41948.957465277781</v>
      </c>
      <c r="T4045" s="11">
        <f t="shared" si="318"/>
        <v>41963.957465277781</v>
      </c>
      <c r="U4045">
        <f t="shared" si="319"/>
        <v>15</v>
      </c>
      <c r="W4045" s="20">
        <v>0</v>
      </c>
      <c r="X4045" s="18">
        <v>0</v>
      </c>
      <c r="Y4045" s="5">
        <v>0</v>
      </c>
    </row>
    <row r="4046" spans="1:25" ht="42.75" x14ac:dyDescent="0.4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20">
        <v>4</v>
      </c>
      <c r="M4046" t="b">
        <v>0</v>
      </c>
      <c r="N4046" t="s">
        <v>8271</v>
      </c>
      <c r="O4046" s="5">
        <f t="shared" si="315"/>
        <v>0.375</v>
      </c>
      <c r="P4046" s="18">
        <f t="shared" si="316"/>
        <v>56.25</v>
      </c>
      <c r="Q4046" t="s">
        <v>8318</v>
      </c>
      <c r="R4046" t="s">
        <v>8319</v>
      </c>
      <c r="S4046" s="10">
        <f t="shared" si="317"/>
        <v>42074.219699074078</v>
      </c>
      <c r="T4046" s="11">
        <f t="shared" si="318"/>
        <v>42104.208333333328</v>
      </c>
      <c r="U4046">
        <f t="shared" si="319"/>
        <v>30</v>
      </c>
      <c r="W4046" s="20">
        <v>4</v>
      </c>
      <c r="X4046" s="18">
        <v>225</v>
      </c>
      <c r="Y4046" s="5">
        <v>0.375</v>
      </c>
    </row>
    <row r="4047" spans="1:25" ht="42.75" hidden="1" x14ac:dyDescent="0.4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20">
        <v>1</v>
      </c>
      <c r="M4047" t="b">
        <v>0</v>
      </c>
      <c r="N4047" t="s">
        <v>8271</v>
      </c>
      <c r="O4047" s="5">
        <f t="shared" si="315"/>
        <v>2.0000000000000001E-4</v>
      </c>
      <c r="P4047" s="18">
        <f t="shared" si="316"/>
        <v>1</v>
      </c>
      <c r="Q4047" t="s">
        <v>8318</v>
      </c>
      <c r="R4047" t="s">
        <v>8319</v>
      </c>
      <c r="S4047" s="10">
        <f t="shared" si="317"/>
        <v>41842.201261574075</v>
      </c>
      <c r="T4047" s="11">
        <f t="shared" si="318"/>
        <v>41872.201261574075</v>
      </c>
      <c r="U4047">
        <f t="shared" si="319"/>
        <v>30</v>
      </c>
      <c r="W4047" s="20">
        <v>1</v>
      </c>
      <c r="X4047" s="18">
        <v>1</v>
      </c>
      <c r="Y4047" s="5">
        <v>2.0000000000000001E-4</v>
      </c>
    </row>
    <row r="4048" spans="1:25" ht="42.75" x14ac:dyDescent="0.4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20">
        <v>12</v>
      </c>
      <c r="M4048" t="b">
        <v>0</v>
      </c>
      <c r="N4048" t="s">
        <v>8271</v>
      </c>
      <c r="O4048" s="5">
        <f t="shared" si="315"/>
        <v>8.2142857142857142E-2</v>
      </c>
      <c r="P4048" s="18">
        <f t="shared" si="316"/>
        <v>38.333333333333336</v>
      </c>
      <c r="Q4048" t="s">
        <v>8318</v>
      </c>
      <c r="R4048" t="s">
        <v>8319</v>
      </c>
      <c r="S4048" s="10">
        <f t="shared" si="317"/>
        <v>41904.650578703702</v>
      </c>
      <c r="T4048" s="11">
        <f t="shared" si="318"/>
        <v>41934.650578703702</v>
      </c>
      <c r="U4048">
        <f t="shared" si="319"/>
        <v>30</v>
      </c>
      <c r="W4048" s="20">
        <v>12</v>
      </c>
      <c r="X4048" s="18">
        <v>460</v>
      </c>
      <c r="Y4048" s="5">
        <v>8.2142857142857142E-2</v>
      </c>
    </row>
    <row r="4049" spans="1:25" ht="42.75" x14ac:dyDescent="0.4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20">
        <v>4</v>
      </c>
      <c r="M4049" t="b">
        <v>0</v>
      </c>
      <c r="N4049" t="s">
        <v>8271</v>
      </c>
      <c r="O4049" s="5">
        <f t="shared" si="315"/>
        <v>2.1999999999999999E-2</v>
      </c>
      <c r="P4049" s="18">
        <f t="shared" si="316"/>
        <v>27.5</v>
      </c>
      <c r="Q4049" t="s">
        <v>8318</v>
      </c>
      <c r="R4049" t="s">
        <v>8319</v>
      </c>
      <c r="S4049" s="10">
        <f t="shared" si="317"/>
        <v>41991.022488425922</v>
      </c>
      <c r="T4049" s="11">
        <f t="shared" si="318"/>
        <v>42015.041666666672</v>
      </c>
      <c r="U4049">
        <f t="shared" si="319"/>
        <v>24</v>
      </c>
      <c r="W4049" s="20">
        <v>4</v>
      </c>
      <c r="X4049" s="18">
        <v>110</v>
      </c>
      <c r="Y4049" s="5">
        <v>2.1999999999999999E-2</v>
      </c>
    </row>
    <row r="4050" spans="1:25" ht="42.75" x14ac:dyDescent="0.4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20">
        <v>91</v>
      </c>
      <c r="M4050" t="b">
        <v>0</v>
      </c>
      <c r="N4050" t="s">
        <v>8271</v>
      </c>
      <c r="O4050" s="5">
        <f t="shared" si="315"/>
        <v>0.17652941176470588</v>
      </c>
      <c r="P4050" s="18">
        <f t="shared" si="316"/>
        <v>32.978021978021978</v>
      </c>
      <c r="Q4050" t="s">
        <v>8318</v>
      </c>
      <c r="R4050" t="s">
        <v>8319</v>
      </c>
      <c r="S4050" s="10">
        <f t="shared" si="317"/>
        <v>42436.509108796294</v>
      </c>
      <c r="T4050" s="11">
        <f t="shared" si="318"/>
        <v>42471.467442129629</v>
      </c>
      <c r="U4050">
        <f t="shared" si="319"/>
        <v>35</v>
      </c>
      <c r="W4050" s="20">
        <v>91</v>
      </c>
      <c r="X4050" s="18">
        <v>3001</v>
      </c>
      <c r="Y4050" s="5">
        <v>0.17652941176470588</v>
      </c>
    </row>
    <row r="4051" spans="1:25" ht="42.75" hidden="1" x14ac:dyDescent="0.4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20">
        <v>1</v>
      </c>
      <c r="M4051" t="b">
        <v>0</v>
      </c>
      <c r="N4051" t="s">
        <v>8271</v>
      </c>
      <c r="O4051" s="5">
        <f t="shared" si="315"/>
        <v>8.0000000000000004E-4</v>
      </c>
      <c r="P4051" s="18">
        <f t="shared" si="316"/>
        <v>16</v>
      </c>
      <c r="Q4051" t="s">
        <v>8318</v>
      </c>
      <c r="R4051" t="s">
        <v>8319</v>
      </c>
      <c r="S4051" s="10">
        <f t="shared" si="317"/>
        <v>42169.958506944444</v>
      </c>
      <c r="T4051" s="11">
        <f t="shared" si="318"/>
        <v>42199.958506944444</v>
      </c>
      <c r="U4051">
        <f t="shared" si="319"/>
        <v>30</v>
      </c>
      <c r="W4051" s="20">
        <v>1</v>
      </c>
      <c r="X4051" s="18">
        <v>16</v>
      </c>
      <c r="Y4051" s="5">
        <v>8.0000000000000004E-4</v>
      </c>
    </row>
    <row r="4052" spans="1:25" ht="42.75" hidden="1" x14ac:dyDescent="0.4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20">
        <v>1</v>
      </c>
      <c r="M4052" t="b">
        <v>0</v>
      </c>
      <c r="N4052" t="s">
        <v>8271</v>
      </c>
      <c r="O4052" s="5">
        <f t="shared" si="315"/>
        <v>6.6666666666666664E-4</v>
      </c>
      <c r="P4052" s="18">
        <f t="shared" si="316"/>
        <v>1</v>
      </c>
      <c r="Q4052" t="s">
        <v>8318</v>
      </c>
      <c r="R4052" t="s">
        <v>8319</v>
      </c>
      <c r="S4052" s="10">
        <f t="shared" si="317"/>
        <v>41905.636469907404</v>
      </c>
      <c r="T4052" s="11">
        <f t="shared" si="318"/>
        <v>41935.636469907404</v>
      </c>
      <c r="U4052">
        <f t="shared" si="319"/>
        <v>30</v>
      </c>
      <c r="W4052" s="20">
        <v>1</v>
      </c>
      <c r="X4052" s="18">
        <v>1</v>
      </c>
      <c r="Y4052" s="5">
        <v>6.6666666666666664E-4</v>
      </c>
    </row>
    <row r="4053" spans="1:25" ht="42.75" hidden="1" x14ac:dyDescent="0.4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20">
        <v>0</v>
      </c>
      <c r="M4053" t="b">
        <v>0</v>
      </c>
      <c r="N4053" t="s">
        <v>8271</v>
      </c>
      <c r="O4053" s="5">
        <f t="shared" si="315"/>
        <v>0</v>
      </c>
      <c r="P4053" s="18" t="e">
        <f t="shared" si="316"/>
        <v>#DIV/0!</v>
      </c>
      <c r="Q4053" t="s">
        <v>8318</v>
      </c>
      <c r="R4053" t="s">
        <v>8319</v>
      </c>
      <c r="S4053" s="10">
        <f t="shared" si="317"/>
        <v>41761.810150462967</v>
      </c>
      <c r="T4053" s="11">
        <f t="shared" si="318"/>
        <v>41768.286805555559</v>
      </c>
      <c r="U4053">
        <f t="shared" si="319"/>
        <v>7</v>
      </c>
      <c r="W4053" s="20">
        <v>0</v>
      </c>
      <c r="X4053" s="18">
        <v>0</v>
      </c>
      <c r="Y4053" s="5">
        <v>0</v>
      </c>
    </row>
    <row r="4054" spans="1:25" ht="57" x14ac:dyDescent="0.4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20">
        <v>13</v>
      </c>
      <c r="M4054" t="b">
        <v>0</v>
      </c>
      <c r="N4054" t="s">
        <v>8271</v>
      </c>
      <c r="O4054" s="5">
        <f t="shared" si="315"/>
        <v>0.37533333333333335</v>
      </c>
      <c r="P4054" s="18">
        <f t="shared" si="316"/>
        <v>86.615384615384613</v>
      </c>
      <c r="Q4054" t="s">
        <v>8318</v>
      </c>
      <c r="R4054" t="s">
        <v>8319</v>
      </c>
      <c r="S4054" s="10">
        <f t="shared" si="317"/>
        <v>41865.878657407404</v>
      </c>
      <c r="T4054" s="11">
        <f t="shared" si="318"/>
        <v>41925.878657407404</v>
      </c>
      <c r="U4054">
        <f t="shared" si="319"/>
        <v>60</v>
      </c>
      <c r="W4054" s="20">
        <v>13</v>
      </c>
      <c r="X4054" s="18">
        <v>1126</v>
      </c>
      <c r="Y4054" s="5">
        <v>0.37533333333333335</v>
      </c>
    </row>
    <row r="4055" spans="1:25" ht="42.75" x14ac:dyDescent="0.4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20">
        <v>2</v>
      </c>
      <c r="M4055" t="b">
        <v>0</v>
      </c>
      <c r="N4055" t="s">
        <v>8271</v>
      </c>
      <c r="O4055" s="5">
        <f t="shared" si="315"/>
        <v>0.22</v>
      </c>
      <c r="P4055" s="18">
        <f t="shared" si="316"/>
        <v>55</v>
      </c>
      <c r="Q4055" t="s">
        <v>8318</v>
      </c>
      <c r="R4055" t="s">
        <v>8319</v>
      </c>
      <c r="S4055" s="10">
        <f t="shared" si="317"/>
        <v>41928.690138888887</v>
      </c>
      <c r="T4055" s="11">
        <f t="shared" si="318"/>
        <v>41958.833333333328</v>
      </c>
      <c r="U4055">
        <f t="shared" si="319"/>
        <v>30</v>
      </c>
      <c r="W4055" s="20">
        <v>2</v>
      </c>
      <c r="X4055" s="18">
        <v>110</v>
      </c>
      <c r="Y4055" s="5">
        <v>0.22</v>
      </c>
    </row>
    <row r="4056" spans="1:25" ht="42.75" hidden="1" x14ac:dyDescent="0.4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20">
        <v>0</v>
      </c>
      <c r="M4056" t="b">
        <v>0</v>
      </c>
      <c r="N4056" t="s">
        <v>8271</v>
      </c>
      <c r="O4056" s="5">
        <f t="shared" si="315"/>
        <v>0</v>
      </c>
      <c r="P4056" s="18" t="e">
        <f t="shared" si="316"/>
        <v>#DIV/0!</v>
      </c>
      <c r="Q4056" t="s">
        <v>8318</v>
      </c>
      <c r="R4056" t="s">
        <v>8319</v>
      </c>
      <c r="S4056" s="10">
        <f t="shared" si="317"/>
        <v>42613.841261574074</v>
      </c>
      <c r="T4056" s="11">
        <f t="shared" si="318"/>
        <v>42644.166666666672</v>
      </c>
      <c r="U4056">
        <f t="shared" si="319"/>
        <v>31</v>
      </c>
      <c r="W4056" s="20">
        <v>0</v>
      </c>
      <c r="X4056" s="18">
        <v>0</v>
      </c>
      <c r="Y4056" s="5">
        <v>0</v>
      </c>
    </row>
    <row r="4057" spans="1:25" ht="42.75" x14ac:dyDescent="0.4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20">
        <v>21</v>
      </c>
      <c r="M4057" t="b">
        <v>0</v>
      </c>
      <c r="N4057" t="s">
        <v>8271</v>
      </c>
      <c r="O4057" s="5">
        <f t="shared" si="315"/>
        <v>0.1762</v>
      </c>
      <c r="P4057" s="18">
        <f t="shared" si="316"/>
        <v>41.952380952380949</v>
      </c>
      <c r="Q4057" t="s">
        <v>8318</v>
      </c>
      <c r="R4057" t="s">
        <v>8319</v>
      </c>
      <c r="S4057" s="10">
        <f t="shared" si="317"/>
        <v>41779.648506944446</v>
      </c>
      <c r="T4057" s="11">
        <f t="shared" si="318"/>
        <v>41809.648506944446</v>
      </c>
      <c r="U4057">
        <f t="shared" si="319"/>
        <v>30</v>
      </c>
      <c r="W4057" s="20">
        <v>21</v>
      </c>
      <c r="X4057" s="18">
        <v>881</v>
      </c>
      <c r="Y4057" s="5">
        <v>0.1762</v>
      </c>
    </row>
    <row r="4058" spans="1:25" ht="42.75" x14ac:dyDescent="0.4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20">
        <v>9</v>
      </c>
      <c r="M4058" t="b">
        <v>0</v>
      </c>
      <c r="N4058" t="s">
        <v>8271</v>
      </c>
      <c r="O4058" s="5">
        <f t="shared" si="315"/>
        <v>0.53</v>
      </c>
      <c r="P4058" s="18">
        <f t="shared" si="316"/>
        <v>88.333333333333329</v>
      </c>
      <c r="Q4058" t="s">
        <v>8318</v>
      </c>
      <c r="R4058" t="s">
        <v>8319</v>
      </c>
      <c r="S4058" s="10">
        <f t="shared" si="317"/>
        <v>42534.933321759265</v>
      </c>
      <c r="T4058" s="11">
        <f t="shared" si="318"/>
        <v>42554.832638888889</v>
      </c>
      <c r="U4058">
        <f t="shared" si="319"/>
        <v>20</v>
      </c>
      <c r="W4058" s="20">
        <v>9</v>
      </c>
      <c r="X4058" s="18">
        <v>795</v>
      </c>
      <c r="Y4058" s="5">
        <v>0.53</v>
      </c>
    </row>
    <row r="4059" spans="1:25" ht="42.75" x14ac:dyDescent="0.4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20">
        <v>6</v>
      </c>
      <c r="M4059" t="b">
        <v>0</v>
      </c>
      <c r="N4059" t="s">
        <v>8271</v>
      </c>
      <c r="O4059" s="5">
        <f t="shared" si="315"/>
        <v>0.22142857142857142</v>
      </c>
      <c r="P4059" s="18">
        <f t="shared" si="316"/>
        <v>129.16666666666666</v>
      </c>
      <c r="Q4059" t="s">
        <v>8318</v>
      </c>
      <c r="R4059" t="s">
        <v>8319</v>
      </c>
      <c r="S4059" s="10">
        <f t="shared" si="317"/>
        <v>42310.968518518523</v>
      </c>
      <c r="T4059" s="11">
        <f t="shared" si="318"/>
        <v>42333.958333333328</v>
      </c>
      <c r="U4059">
        <f t="shared" si="319"/>
        <v>23</v>
      </c>
      <c r="W4059" s="20">
        <v>6</v>
      </c>
      <c r="X4059" s="18">
        <v>775</v>
      </c>
      <c r="Y4059" s="5">
        <v>0.22142857142857142</v>
      </c>
    </row>
    <row r="4060" spans="1:25" ht="42.75" x14ac:dyDescent="0.4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20">
        <v>4</v>
      </c>
      <c r="M4060" t="b">
        <v>0</v>
      </c>
      <c r="N4060" t="s">
        <v>8271</v>
      </c>
      <c r="O4060" s="5">
        <f t="shared" si="315"/>
        <v>2.5333333333333333E-2</v>
      </c>
      <c r="P4060" s="18">
        <f t="shared" si="316"/>
        <v>23.75</v>
      </c>
      <c r="Q4060" t="s">
        <v>8318</v>
      </c>
      <c r="R4060" t="s">
        <v>8319</v>
      </c>
      <c r="S4060" s="10">
        <f t="shared" si="317"/>
        <v>42446.060694444444</v>
      </c>
      <c r="T4060" s="11">
        <f t="shared" si="318"/>
        <v>42461.165972222225</v>
      </c>
      <c r="U4060">
        <f t="shared" si="319"/>
        <v>15</v>
      </c>
      <c r="W4060" s="20">
        <v>4</v>
      </c>
      <c r="X4060" s="18">
        <v>95</v>
      </c>
      <c r="Y4060" s="5">
        <v>2.5333333333333333E-2</v>
      </c>
    </row>
    <row r="4061" spans="1:25" ht="42.75" x14ac:dyDescent="0.4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20">
        <v>7</v>
      </c>
      <c r="M4061" t="b">
        <v>0</v>
      </c>
      <c r="N4061" t="s">
        <v>8271</v>
      </c>
      <c r="O4061" s="5">
        <f t="shared" si="315"/>
        <v>2.5000000000000001E-2</v>
      </c>
      <c r="P4061" s="18">
        <f t="shared" si="316"/>
        <v>35.714285714285715</v>
      </c>
      <c r="Q4061" t="s">
        <v>8318</v>
      </c>
      <c r="R4061" t="s">
        <v>8319</v>
      </c>
      <c r="S4061" s="10">
        <f t="shared" si="317"/>
        <v>41866.640648148146</v>
      </c>
      <c r="T4061" s="11">
        <f t="shared" si="318"/>
        <v>41898.125</v>
      </c>
      <c r="U4061">
        <f t="shared" si="319"/>
        <v>32</v>
      </c>
      <c r="W4061" s="20">
        <v>7</v>
      </c>
      <c r="X4061" s="18">
        <v>250</v>
      </c>
      <c r="Y4061" s="5">
        <v>2.5000000000000001E-2</v>
      </c>
    </row>
    <row r="4062" spans="1:25" ht="42.75" x14ac:dyDescent="0.4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20">
        <v>5</v>
      </c>
      <c r="M4062" t="b">
        <v>0</v>
      </c>
      <c r="N4062" t="s">
        <v>8271</v>
      </c>
      <c r="O4062" s="5">
        <f t="shared" si="315"/>
        <v>2.8500000000000001E-2</v>
      </c>
      <c r="P4062" s="18">
        <f t="shared" si="316"/>
        <v>57</v>
      </c>
      <c r="Q4062" t="s">
        <v>8318</v>
      </c>
      <c r="R4062" t="s">
        <v>8319</v>
      </c>
      <c r="S4062" s="10">
        <f t="shared" si="317"/>
        <v>41779.695092592592</v>
      </c>
      <c r="T4062" s="11">
        <f t="shared" si="318"/>
        <v>41813.666666666664</v>
      </c>
      <c r="U4062">
        <f t="shared" si="319"/>
        <v>34</v>
      </c>
      <c r="W4062" s="20">
        <v>5</v>
      </c>
      <c r="X4062" s="18">
        <v>285</v>
      </c>
      <c r="Y4062" s="5">
        <v>2.8500000000000001E-2</v>
      </c>
    </row>
    <row r="4063" spans="1:25" ht="28.5" hidden="1" x14ac:dyDescent="0.4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20">
        <v>0</v>
      </c>
      <c r="M4063" t="b">
        <v>0</v>
      </c>
      <c r="N4063" t="s">
        <v>8271</v>
      </c>
      <c r="O4063" s="5">
        <f t="shared" si="315"/>
        <v>0</v>
      </c>
      <c r="P4063" s="18" t="e">
        <f t="shared" si="316"/>
        <v>#DIV/0!</v>
      </c>
      <c r="Q4063" t="s">
        <v>8318</v>
      </c>
      <c r="R4063" t="s">
        <v>8319</v>
      </c>
      <c r="S4063" s="10">
        <f t="shared" si="317"/>
        <v>42421.141469907408</v>
      </c>
      <c r="T4063" s="11">
        <f t="shared" si="318"/>
        <v>42481.099803240737</v>
      </c>
      <c r="U4063">
        <f t="shared" si="319"/>
        <v>60</v>
      </c>
      <c r="W4063" s="20">
        <v>0</v>
      </c>
      <c r="X4063" s="18">
        <v>0</v>
      </c>
      <c r="Y4063" s="5">
        <v>0</v>
      </c>
    </row>
    <row r="4064" spans="1:25" ht="42.75" x14ac:dyDescent="0.4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20">
        <v>3</v>
      </c>
      <c r="M4064" t="b">
        <v>0</v>
      </c>
      <c r="N4064" t="s">
        <v>8271</v>
      </c>
      <c r="O4064" s="5">
        <f t="shared" si="315"/>
        <v>2.4500000000000001E-2</v>
      </c>
      <c r="P4064" s="18">
        <f t="shared" si="316"/>
        <v>163.33333333333334</v>
      </c>
      <c r="Q4064" t="s">
        <v>8318</v>
      </c>
      <c r="R4064" t="s">
        <v>8319</v>
      </c>
      <c r="S4064" s="10">
        <f t="shared" si="317"/>
        <v>42523.739212962959</v>
      </c>
      <c r="T4064" s="11">
        <f t="shared" si="318"/>
        <v>42553.739212962959</v>
      </c>
      <c r="U4064">
        <f t="shared" si="319"/>
        <v>30</v>
      </c>
      <c r="W4064" s="20">
        <v>3</v>
      </c>
      <c r="X4064" s="18">
        <v>490</v>
      </c>
      <c r="Y4064" s="5">
        <v>2.4500000000000001E-2</v>
      </c>
    </row>
    <row r="4065" spans="1:25" ht="42.75" x14ac:dyDescent="0.4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20">
        <v>9</v>
      </c>
      <c r="M4065" t="b">
        <v>0</v>
      </c>
      <c r="N4065" t="s">
        <v>8271</v>
      </c>
      <c r="O4065" s="5">
        <f t="shared" si="315"/>
        <v>1.4210526315789474E-2</v>
      </c>
      <c r="P4065" s="18">
        <f t="shared" si="316"/>
        <v>15</v>
      </c>
      <c r="Q4065" t="s">
        <v>8318</v>
      </c>
      <c r="R4065" t="s">
        <v>8319</v>
      </c>
      <c r="S4065" s="10">
        <f t="shared" si="317"/>
        <v>41787.681527777779</v>
      </c>
      <c r="T4065" s="11">
        <f t="shared" si="318"/>
        <v>41817.681527777779</v>
      </c>
      <c r="U4065">
        <f t="shared" si="319"/>
        <v>30</v>
      </c>
      <c r="W4065" s="20">
        <v>9</v>
      </c>
      <c r="X4065" s="18">
        <v>135</v>
      </c>
      <c r="Y4065" s="5">
        <v>1.4210526315789474E-2</v>
      </c>
    </row>
    <row r="4066" spans="1:25" ht="42.75" x14ac:dyDescent="0.4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20">
        <v>6</v>
      </c>
      <c r="M4066" t="b">
        <v>0</v>
      </c>
      <c r="N4066" t="s">
        <v>8271</v>
      </c>
      <c r="O4066" s="5">
        <f t="shared" si="315"/>
        <v>0.1925</v>
      </c>
      <c r="P4066" s="18">
        <f t="shared" si="316"/>
        <v>64.166666666666671</v>
      </c>
      <c r="Q4066" t="s">
        <v>8318</v>
      </c>
      <c r="R4066" t="s">
        <v>8319</v>
      </c>
      <c r="S4066" s="10">
        <f t="shared" si="317"/>
        <v>42093.588263888887</v>
      </c>
      <c r="T4066" s="11">
        <f t="shared" si="318"/>
        <v>42123.588263888887</v>
      </c>
      <c r="U4066">
        <f t="shared" si="319"/>
        <v>30</v>
      </c>
      <c r="W4066" s="20">
        <v>6</v>
      </c>
      <c r="X4066" s="18">
        <v>385</v>
      </c>
      <c r="Y4066" s="5">
        <v>0.1925</v>
      </c>
    </row>
    <row r="4067" spans="1:25" ht="28.5" hidden="1" x14ac:dyDescent="0.4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20">
        <v>4</v>
      </c>
      <c r="M4067" t="b">
        <v>0</v>
      </c>
      <c r="N4067" t="s">
        <v>8271</v>
      </c>
      <c r="O4067" s="5">
        <f t="shared" si="315"/>
        <v>6.7499999999999999E-3</v>
      </c>
      <c r="P4067" s="18">
        <f t="shared" si="316"/>
        <v>6.75</v>
      </c>
      <c r="Q4067" t="s">
        <v>8318</v>
      </c>
      <c r="R4067" t="s">
        <v>8319</v>
      </c>
      <c r="S4067" s="10">
        <f t="shared" si="317"/>
        <v>41833.951516203706</v>
      </c>
      <c r="T4067" s="11">
        <f t="shared" si="318"/>
        <v>41863.951516203706</v>
      </c>
      <c r="U4067">
        <f t="shared" si="319"/>
        <v>30</v>
      </c>
      <c r="W4067" s="20">
        <v>4</v>
      </c>
      <c r="X4067" s="18">
        <v>27</v>
      </c>
      <c r="Y4067" s="5">
        <v>6.7499999999999999E-3</v>
      </c>
    </row>
    <row r="4068" spans="1:25" ht="57" hidden="1" x14ac:dyDescent="0.4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20">
        <v>1</v>
      </c>
      <c r="M4068" t="b">
        <v>0</v>
      </c>
      <c r="N4068" t="s">
        <v>8271</v>
      </c>
      <c r="O4068" s="5">
        <f t="shared" si="315"/>
        <v>1.6666666666666668E-3</v>
      </c>
      <c r="P4068" s="18">
        <f t="shared" si="316"/>
        <v>25</v>
      </c>
      <c r="Q4068" t="s">
        <v>8318</v>
      </c>
      <c r="R4068" t="s">
        <v>8319</v>
      </c>
      <c r="S4068" s="10">
        <f t="shared" si="317"/>
        <v>42479.039212962962</v>
      </c>
      <c r="T4068" s="11">
        <f t="shared" si="318"/>
        <v>42509.039212962962</v>
      </c>
      <c r="U4068">
        <f t="shared" si="319"/>
        <v>30</v>
      </c>
      <c r="W4068" s="20">
        <v>1</v>
      </c>
      <c r="X4068" s="18">
        <v>25</v>
      </c>
      <c r="Y4068" s="5">
        <v>1.6666666666666668E-3</v>
      </c>
    </row>
    <row r="4069" spans="1:25" ht="42.75" x14ac:dyDescent="0.4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20">
        <v>17</v>
      </c>
      <c r="M4069" t="b">
        <v>0</v>
      </c>
      <c r="N4069" t="s">
        <v>8271</v>
      </c>
      <c r="O4069" s="5">
        <f t="shared" si="315"/>
        <v>0.60899999999999999</v>
      </c>
      <c r="P4069" s="18">
        <f t="shared" si="316"/>
        <v>179.11764705882354</v>
      </c>
      <c r="Q4069" t="s">
        <v>8318</v>
      </c>
      <c r="R4069" t="s">
        <v>8319</v>
      </c>
      <c r="S4069" s="10">
        <f t="shared" si="317"/>
        <v>42235.117476851854</v>
      </c>
      <c r="T4069" s="11">
        <f t="shared" si="318"/>
        <v>42275.117476851854</v>
      </c>
      <c r="U4069">
        <f t="shared" si="319"/>
        <v>40</v>
      </c>
      <c r="W4069" s="20">
        <v>17</v>
      </c>
      <c r="X4069" s="18">
        <v>3045</v>
      </c>
      <c r="Y4069" s="5">
        <v>0.60899999999999999</v>
      </c>
    </row>
    <row r="4070" spans="1:25" ht="28.5" x14ac:dyDescent="0.4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20">
        <v>1</v>
      </c>
      <c r="M4070" t="b">
        <v>0</v>
      </c>
      <c r="N4070" t="s">
        <v>8271</v>
      </c>
      <c r="O4070" s="5">
        <f t="shared" si="315"/>
        <v>0.01</v>
      </c>
      <c r="P4070" s="18">
        <f t="shared" si="316"/>
        <v>34.950000000000003</v>
      </c>
      <c r="Q4070" t="s">
        <v>8318</v>
      </c>
      <c r="R4070" t="s">
        <v>8319</v>
      </c>
      <c r="S4070" s="10">
        <f t="shared" si="317"/>
        <v>42718.963599537034</v>
      </c>
      <c r="T4070" s="11">
        <f t="shared" si="318"/>
        <v>42748.961805555555</v>
      </c>
      <c r="U4070">
        <f t="shared" si="319"/>
        <v>30</v>
      </c>
      <c r="W4070" s="20">
        <v>1</v>
      </c>
      <c r="X4070" s="18">
        <v>34.950000000000003</v>
      </c>
      <c r="Y4070" s="5">
        <v>0.01</v>
      </c>
    </row>
    <row r="4071" spans="1:25" ht="42.75" x14ac:dyDescent="0.4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20">
        <v>13</v>
      </c>
      <c r="M4071" t="b">
        <v>0</v>
      </c>
      <c r="N4071" t="s">
        <v>8271</v>
      </c>
      <c r="O4071" s="5">
        <f t="shared" si="315"/>
        <v>0.34399999999999997</v>
      </c>
      <c r="P4071" s="18">
        <f t="shared" si="316"/>
        <v>33.07692307692308</v>
      </c>
      <c r="Q4071" t="s">
        <v>8318</v>
      </c>
      <c r="R4071" t="s">
        <v>8319</v>
      </c>
      <c r="S4071" s="10">
        <f t="shared" si="317"/>
        <v>42022.661527777775</v>
      </c>
      <c r="T4071" s="11">
        <f t="shared" si="318"/>
        <v>42063.5</v>
      </c>
      <c r="U4071">
        <f t="shared" si="319"/>
        <v>41</v>
      </c>
      <c r="W4071" s="20">
        <v>13</v>
      </c>
      <c r="X4071" s="18">
        <v>430</v>
      </c>
      <c r="Y4071" s="5">
        <v>0.34399999999999997</v>
      </c>
    </row>
    <row r="4072" spans="1:25" ht="28.5" x14ac:dyDescent="0.4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20">
        <v>6</v>
      </c>
      <c r="M4072" t="b">
        <v>0</v>
      </c>
      <c r="N4072" t="s">
        <v>8271</v>
      </c>
      <c r="O4072" s="5">
        <f t="shared" si="315"/>
        <v>0.16500000000000001</v>
      </c>
      <c r="P4072" s="18">
        <f t="shared" si="316"/>
        <v>27.5</v>
      </c>
      <c r="Q4072" t="s">
        <v>8318</v>
      </c>
      <c r="R4072" t="s">
        <v>8319</v>
      </c>
      <c r="S4072" s="10">
        <f t="shared" si="317"/>
        <v>42031.666898148149</v>
      </c>
      <c r="T4072" s="11">
        <f t="shared" si="318"/>
        <v>42064.125</v>
      </c>
      <c r="U4072">
        <f t="shared" si="319"/>
        <v>33</v>
      </c>
      <c r="W4072" s="20">
        <v>6</v>
      </c>
      <c r="X4072" s="18">
        <v>165</v>
      </c>
      <c r="Y4072" s="5">
        <v>0.16500000000000001</v>
      </c>
    </row>
    <row r="4073" spans="1:25" ht="57" hidden="1" x14ac:dyDescent="0.4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20">
        <v>0</v>
      </c>
      <c r="M4073" t="b">
        <v>0</v>
      </c>
      <c r="N4073" t="s">
        <v>8271</v>
      </c>
      <c r="O4073" s="5">
        <f t="shared" si="315"/>
        <v>0</v>
      </c>
      <c r="P4073" s="18" t="e">
        <f t="shared" si="316"/>
        <v>#DIV/0!</v>
      </c>
      <c r="Q4073" t="s">
        <v>8318</v>
      </c>
      <c r="R4073" t="s">
        <v>8319</v>
      </c>
      <c r="S4073" s="10">
        <f t="shared" si="317"/>
        <v>42700.804756944446</v>
      </c>
      <c r="T4073" s="11">
        <f t="shared" si="318"/>
        <v>42730.804756944446</v>
      </c>
      <c r="U4073">
        <f t="shared" si="319"/>
        <v>30</v>
      </c>
      <c r="W4073" s="20">
        <v>0</v>
      </c>
      <c r="X4073" s="18">
        <v>0</v>
      </c>
      <c r="Y4073" s="5">
        <v>0</v>
      </c>
    </row>
    <row r="4074" spans="1:25" ht="57" hidden="1" x14ac:dyDescent="0.4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20">
        <v>2</v>
      </c>
      <c r="M4074" t="b">
        <v>0</v>
      </c>
      <c r="N4074" t="s">
        <v>8271</v>
      </c>
      <c r="O4074" s="5">
        <f t="shared" si="315"/>
        <v>4.0000000000000001E-3</v>
      </c>
      <c r="P4074" s="18">
        <f t="shared" si="316"/>
        <v>2</v>
      </c>
      <c r="Q4074" t="s">
        <v>8318</v>
      </c>
      <c r="R4074" t="s">
        <v>8319</v>
      </c>
      <c r="S4074" s="10">
        <f t="shared" si="317"/>
        <v>41812.77443287037</v>
      </c>
      <c r="T4074" s="11">
        <f t="shared" si="318"/>
        <v>41872.77443287037</v>
      </c>
      <c r="U4074">
        <f t="shared" si="319"/>
        <v>60</v>
      </c>
      <c r="W4074" s="20">
        <v>2</v>
      </c>
      <c r="X4074" s="18">
        <v>4</v>
      </c>
      <c r="Y4074" s="5">
        <v>4.0000000000000001E-3</v>
      </c>
    </row>
    <row r="4075" spans="1:25" ht="42.75" x14ac:dyDescent="0.4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20">
        <v>2</v>
      </c>
      <c r="M4075" t="b">
        <v>0</v>
      </c>
      <c r="N4075" t="s">
        <v>8271</v>
      </c>
      <c r="O4075" s="5">
        <f t="shared" si="315"/>
        <v>1.0571428571428572E-2</v>
      </c>
      <c r="P4075" s="18">
        <f t="shared" si="316"/>
        <v>18.5</v>
      </c>
      <c r="Q4075" t="s">
        <v>8318</v>
      </c>
      <c r="R4075" t="s">
        <v>8319</v>
      </c>
      <c r="S4075" s="10">
        <f t="shared" si="317"/>
        <v>42078.34520833334</v>
      </c>
      <c r="T4075" s="11">
        <f t="shared" si="318"/>
        <v>42133.166666666672</v>
      </c>
      <c r="U4075">
        <f t="shared" si="319"/>
        <v>55</v>
      </c>
      <c r="W4075" s="20">
        <v>2</v>
      </c>
      <c r="X4075" s="18">
        <v>37</v>
      </c>
      <c r="Y4075" s="5">
        <v>1.0571428571428572E-2</v>
      </c>
    </row>
    <row r="4076" spans="1:25" ht="42.75" x14ac:dyDescent="0.4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20">
        <v>21</v>
      </c>
      <c r="M4076" t="b">
        <v>0</v>
      </c>
      <c r="N4076" t="s">
        <v>8271</v>
      </c>
      <c r="O4076" s="5">
        <f t="shared" si="315"/>
        <v>0.26727272727272727</v>
      </c>
      <c r="P4076" s="18">
        <f t="shared" si="316"/>
        <v>35</v>
      </c>
      <c r="Q4076" t="s">
        <v>8318</v>
      </c>
      <c r="R4076" t="s">
        <v>8319</v>
      </c>
      <c r="S4076" s="10">
        <f t="shared" si="317"/>
        <v>42283.552951388891</v>
      </c>
      <c r="T4076" s="11">
        <f t="shared" si="318"/>
        <v>42313.594618055555</v>
      </c>
      <c r="U4076">
        <f t="shared" si="319"/>
        <v>30</v>
      </c>
      <c r="W4076" s="20">
        <v>21</v>
      </c>
      <c r="X4076" s="18">
        <v>735</v>
      </c>
      <c r="Y4076" s="5">
        <v>0.26727272727272727</v>
      </c>
    </row>
    <row r="4077" spans="1:25" ht="42.75" x14ac:dyDescent="0.4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20">
        <v>13</v>
      </c>
      <c r="M4077" t="b">
        <v>0</v>
      </c>
      <c r="N4077" t="s">
        <v>8271</v>
      </c>
      <c r="O4077" s="5">
        <f t="shared" si="315"/>
        <v>0.28799999999999998</v>
      </c>
      <c r="P4077" s="18">
        <f t="shared" si="316"/>
        <v>44.307692307692307</v>
      </c>
      <c r="Q4077" t="s">
        <v>8318</v>
      </c>
      <c r="R4077" t="s">
        <v>8319</v>
      </c>
      <c r="S4077" s="10">
        <f t="shared" si="317"/>
        <v>41779.045937499999</v>
      </c>
      <c r="T4077" s="11">
        <f t="shared" si="318"/>
        <v>41820.727777777778</v>
      </c>
      <c r="U4077">
        <f t="shared" si="319"/>
        <v>41</v>
      </c>
      <c r="W4077" s="20">
        <v>13</v>
      </c>
      <c r="X4077" s="18">
        <v>576</v>
      </c>
      <c r="Y4077" s="5">
        <v>0.28799999999999998</v>
      </c>
    </row>
    <row r="4078" spans="1:25" ht="42.75" hidden="1" x14ac:dyDescent="0.4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20">
        <v>0</v>
      </c>
      <c r="M4078" t="b">
        <v>0</v>
      </c>
      <c r="N4078" t="s">
        <v>8271</v>
      </c>
      <c r="O4078" s="5">
        <f t="shared" si="315"/>
        <v>0</v>
      </c>
      <c r="P4078" s="18" t="e">
        <f t="shared" si="316"/>
        <v>#DIV/0!</v>
      </c>
      <c r="Q4078" t="s">
        <v>8318</v>
      </c>
      <c r="R4078" t="s">
        <v>8319</v>
      </c>
      <c r="S4078" s="10">
        <f t="shared" si="317"/>
        <v>41905.795706018522</v>
      </c>
      <c r="T4078" s="11">
        <f t="shared" si="318"/>
        <v>41933.82708333333</v>
      </c>
      <c r="U4078">
        <f t="shared" si="319"/>
        <v>28</v>
      </c>
      <c r="W4078" s="20">
        <v>0</v>
      </c>
      <c r="X4078" s="18">
        <v>0</v>
      </c>
      <c r="Y4078" s="5">
        <v>0</v>
      </c>
    </row>
    <row r="4079" spans="1:25" ht="42.75" x14ac:dyDescent="0.4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20">
        <v>6</v>
      </c>
      <c r="M4079" t="b">
        <v>0</v>
      </c>
      <c r="N4079" t="s">
        <v>8271</v>
      </c>
      <c r="O4079" s="5">
        <f t="shared" si="315"/>
        <v>8.8999999999999996E-2</v>
      </c>
      <c r="P4079" s="18">
        <f t="shared" si="316"/>
        <v>222.5</v>
      </c>
      <c r="Q4079" t="s">
        <v>8318</v>
      </c>
      <c r="R4079" t="s">
        <v>8319</v>
      </c>
      <c r="S4079" s="10">
        <f t="shared" si="317"/>
        <v>42695.7105787037</v>
      </c>
      <c r="T4079" s="11">
        <f t="shared" si="318"/>
        <v>42725.7105787037</v>
      </c>
      <c r="U4079">
        <f t="shared" si="319"/>
        <v>30</v>
      </c>
      <c r="W4079" s="20">
        <v>6</v>
      </c>
      <c r="X4079" s="18">
        <v>1335</v>
      </c>
      <c r="Y4079" s="5">
        <v>8.8999999999999996E-2</v>
      </c>
    </row>
    <row r="4080" spans="1:25" ht="42.75" hidden="1" x14ac:dyDescent="0.4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20">
        <v>0</v>
      </c>
      <c r="M4080" t="b">
        <v>0</v>
      </c>
      <c r="N4080" t="s">
        <v>8271</v>
      </c>
      <c r="O4080" s="5">
        <f t="shared" si="315"/>
        <v>0</v>
      </c>
      <c r="P4080" s="18" t="e">
        <f t="shared" si="316"/>
        <v>#DIV/0!</v>
      </c>
      <c r="Q4080" t="s">
        <v>8318</v>
      </c>
      <c r="R4080" t="s">
        <v>8319</v>
      </c>
      <c r="S4080" s="10">
        <f t="shared" si="317"/>
        <v>42732.787523148145</v>
      </c>
      <c r="T4080" s="11">
        <f t="shared" si="318"/>
        <v>42762.787523148145</v>
      </c>
      <c r="U4080">
        <f t="shared" si="319"/>
        <v>30</v>
      </c>
      <c r="W4080" s="20">
        <v>0</v>
      </c>
      <c r="X4080" s="18">
        <v>0</v>
      </c>
      <c r="Y4080" s="5">
        <v>0</v>
      </c>
    </row>
    <row r="4081" spans="1:25" ht="42.75" hidden="1" x14ac:dyDescent="0.4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20">
        <v>1</v>
      </c>
      <c r="M4081" t="b">
        <v>0</v>
      </c>
      <c r="N4081" t="s">
        <v>8271</v>
      </c>
      <c r="O4081" s="5">
        <f t="shared" si="315"/>
        <v>1.6666666666666668E-3</v>
      </c>
      <c r="P4081" s="18">
        <f t="shared" si="316"/>
        <v>5</v>
      </c>
      <c r="Q4081" t="s">
        <v>8318</v>
      </c>
      <c r="R4081" t="s">
        <v>8319</v>
      </c>
      <c r="S4081" s="10">
        <f t="shared" si="317"/>
        <v>42510.938900462963</v>
      </c>
      <c r="T4081" s="11">
        <f t="shared" si="318"/>
        <v>42540.938900462963</v>
      </c>
      <c r="U4081">
        <f t="shared" si="319"/>
        <v>30</v>
      </c>
      <c r="W4081" s="20">
        <v>1</v>
      </c>
      <c r="X4081" s="18">
        <v>5</v>
      </c>
      <c r="Y4081" s="5">
        <v>1.6666666666666668E-3</v>
      </c>
    </row>
    <row r="4082" spans="1:25" ht="42.75" hidden="1" x14ac:dyDescent="0.4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20">
        <v>0</v>
      </c>
      <c r="M4082" t="b">
        <v>0</v>
      </c>
      <c r="N4082" t="s">
        <v>8271</v>
      </c>
      <c r="O4082" s="5">
        <f t="shared" si="315"/>
        <v>0</v>
      </c>
      <c r="P4082" s="18" t="e">
        <f t="shared" si="316"/>
        <v>#DIV/0!</v>
      </c>
      <c r="Q4082" t="s">
        <v>8318</v>
      </c>
      <c r="R4082" t="s">
        <v>8319</v>
      </c>
      <c r="S4082" s="10">
        <f t="shared" si="317"/>
        <v>42511.698101851856</v>
      </c>
      <c r="T4082" s="11">
        <f t="shared" si="318"/>
        <v>42535.787500000006</v>
      </c>
      <c r="U4082">
        <f t="shared" si="319"/>
        <v>24</v>
      </c>
      <c r="W4082" s="20">
        <v>0</v>
      </c>
      <c r="X4082" s="18">
        <v>0</v>
      </c>
      <c r="Y4082" s="5">
        <v>0</v>
      </c>
    </row>
    <row r="4083" spans="1:25" ht="42.75" x14ac:dyDescent="0.4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20">
        <v>12</v>
      </c>
      <c r="M4083" t="b">
        <v>0</v>
      </c>
      <c r="N4083" t="s">
        <v>8271</v>
      </c>
      <c r="O4083" s="5">
        <f t="shared" si="315"/>
        <v>0.15737410071942445</v>
      </c>
      <c r="P4083" s="18">
        <f t="shared" si="316"/>
        <v>29.166666666666668</v>
      </c>
      <c r="Q4083" t="s">
        <v>8318</v>
      </c>
      <c r="R4083" t="s">
        <v>8319</v>
      </c>
      <c r="S4083" s="10">
        <f t="shared" si="317"/>
        <v>42041.581307870365</v>
      </c>
      <c r="T4083" s="11">
        <f t="shared" si="318"/>
        <v>42071.539641203708</v>
      </c>
      <c r="U4083">
        <f t="shared" si="319"/>
        <v>30</v>
      </c>
      <c r="W4083" s="20">
        <v>12</v>
      </c>
      <c r="X4083" s="18">
        <v>350</v>
      </c>
      <c r="Y4083" s="5">
        <v>0.15737410071942445</v>
      </c>
    </row>
    <row r="4084" spans="1:25" ht="42.75" x14ac:dyDescent="0.4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20">
        <v>2</v>
      </c>
      <c r="M4084" t="b">
        <v>0</v>
      </c>
      <c r="N4084" t="s">
        <v>8271</v>
      </c>
      <c r="O4084" s="5">
        <f t="shared" si="315"/>
        <v>0.02</v>
      </c>
      <c r="P4084" s="18">
        <f t="shared" si="316"/>
        <v>1.5</v>
      </c>
      <c r="Q4084" t="s">
        <v>8318</v>
      </c>
      <c r="R4084" t="s">
        <v>8319</v>
      </c>
      <c r="S4084" s="10">
        <f t="shared" si="317"/>
        <v>42307.189270833333</v>
      </c>
      <c r="T4084" s="11">
        <f t="shared" si="318"/>
        <v>42322.958333333328</v>
      </c>
      <c r="U4084">
        <f t="shared" si="319"/>
        <v>15</v>
      </c>
      <c r="W4084" s="20">
        <v>2</v>
      </c>
      <c r="X4084" s="18">
        <v>3</v>
      </c>
      <c r="Y4084" s="5">
        <v>0.02</v>
      </c>
    </row>
    <row r="4085" spans="1:25" ht="42.75" x14ac:dyDescent="0.4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20">
        <v>6</v>
      </c>
      <c r="M4085" t="b">
        <v>0</v>
      </c>
      <c r="N4085" t="s">
        <v>8271</v>
      </c>
      <c r="O4085" s="5">
        <f t="shared" si="315"/>
        <v>0.21685714285714286</v>
      </c>
      <c r="P4085" s="18">
        <f t="shared" si="316"/>
        <v>126.5</v>
      </c>
      <c r="Q4085" t="s">
        <v>8318</v>
      </c>
      <c r="R4085" t="s">
        <v>8319</v>
      </c>
      <c r="S4085" s="10">
        <f t="shared" si="317"/>
        <v>42353.761759259258</v>
      </c>
      <c r="T4085" s="11">
        <f t="shared" si="318"/>
        <v>42383.761759259258</v>
      </c>
      <c r="U4085">
        <f t="shared" si="319"/>
        <v>30</v>
      </c>
      <c r="W4085" s="20">
        <v>6</v>
      </c>
      <c r="X4085" s="18">
        <v>759</v>
      </c>
      <c r="Y4085" s="5">
        <v>0.21685714285714286</v>
      </c>
    </row>
    <row r="4086" spans="1:25" ht="57" hidden="1" x14ac:dyDescent="0.4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20">
        <v>1</v>
      </c>
      <c r="M4086" t="b">
        <v>0</v>
      </c>
      <c r="N4086" t="s">
        <v>8271</v>
      </c>
      <c r="O4086" s="5">
        <f t="shared" si="315"/>
        <v>3.3333333333333335E-3</v>
      </c>
      <c r="P4086" s="18">
        <f t="shared" si="316"/>
        <v>10</v>
      </c>
      <c r="Q4086" t="s">
        <v>8318</v>
      </c>
      <c r="R4086" t="s">
        <v>8319</v>
      </c>
      <c r="S4086" s="10">
        <f t="shared" si="317"/>
        <v>42622.436412037037</v>
      </c>
      <c r="T4086" s="11">
        <f t="shared" si="318"/>
        <v>42652.436412037037</v>
      </c>
      <c r="U4086">
        <f t="shared" si="319"/>
        <v>30</v>
      </c>
      <c r="W4086" s="20">
        <v>1</v>
      </c>
      <c r="X4086" s="18">
        <v>10</v>
      </c>
      <c r="Y4086" s="5">
        <v>3.3333333333333335E-3</v>
      </c>
    </row>
    <row r="4087" spans="1:25" ht="42.75" hidden="1" x14ac:dyDescent="0.4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20">
        <v>1</v>
      </c>
      <c r="M4087" t="b">
        <v>0</v>
      </c>
      <c r="N4087" t="s">
        <v>8271</v>
      </c>
      <c r="O4087" s="5">
        <f t="shared" si="315"/>
        <v>2.8571428571428571E-3</v>
      </c>
      <c r="P4087" s="18">
        <f t="shared" si="316"/>
        <v>10</v>
      </c>
      <c r="Q4087" t="s">
        <v>8318</v>
      </c>
      <c r="R4087" t="s">
        <v>8319</v>
      </c>
      <c r="S4087" s="10">
        <f t="shared" si="317"/>
        <v>42058.603877314818</v>
      </c>
      <c r="T4087" s="11">
        <f t="shared" si="318"/>
        <v>42087.165972222225</v>
      </c>
      <c r="U4087">
        <f t="shared" si="319"/>
        <v>29</v>
      </c>
      <c r="W4087" s="20">
        <v>1</v>
      </c>
      <c r="X4087" s="18">
        <v>10</v>
      </c>
      <c r="Y4087" s="5">
        <v>2.8571428571428571E-3</v>
      </c>
    </row>
    <row r="4088" spans="1:25" ht="42.75" x14ac:dyDescent="0.4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20">
        <v>5</v>
      </c>
      <c r="M4088" t="b">
        <v>0</v>
      </c>
      <c r="N4088" t="s">
        <v>8271</v>
      </c>
      <c r="O4088" s="5">
        <f t="shared" si="315"/>
        <v>4.7E-2</v>
      </c>
      <c r="P4088" s="18">
        <f t="shared" si="316"/>
        <v>9.4</v>
      </c>
      <c r="Q4088" t="s">
        <v>8318</v>
      </c>
      <c r="R4088" t="s">
        <v>8319</v>
      </c>
      <c r="S4088" s="10">
        <f t="shared" si="317"/>
        <v>42304.940960648149</v>
      </c>
      <c r="T4088" s="11">
        <f t="shared" si="318"/>
        <v>42329.166666666672</v>
      </c>
      <c r="U4088">
        <f t="shared" si="319"/>
        <v>25</v>
      </c>
      <c r="W4088" s="20">
        <v>5</v>
      </c>
      <c r="X4088" s="18">
        <v>47</v>
      </c>
      <c r="Y4088" s="5">
        <v>4.7E-2</v>
      </c>
    </row>
    <row r="4089" spans="1:25" hidden="1" x14ac:dyDescent="0.4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20">
        <v>0</v>
      </c>
      <c r="M4089" t="b">
        <v>0</v>
      </c>
      <c r="N4089" t="s">
        <v>8271</v>
      </c>
      <c r="O4089" s="5">
        <f t="shared" si="315"/>
        <v>0</v>
      </c>
      <c r="P4089" s="18" t="e">
        <f t="shared" si="316"/>
        <v>#DIV/0!</v>
      </c>
      <c r="Q4089" t="s">
        <v>8318</v>
      </c>
      <c r="R4089" t="s">
        <v>8319</v>
      </c>
      <c r="S4089" s="10">
        <f t="shared" si="317"/>
        <v>42538.742893518516</v>
      </c>
      <c r="T4089" s="11">
        <f t="shared" si="318"/>
        <v>42568.742893518516</v>
      </c>
      <c r="U4089">
        <f t="shared" si="319"/>
        <v>30</v>
      </c>
      <c r="W4089" s="20">
        <v>0</v>
      </c>
      <c r="X4089" s="18">
        <v>0</v>
      </c>
      <c r="Y4089" s="5">
        <v>0</v>
      </c>
    </row>
    <row r="4090" spans="1:25" ht="42.75" x14ac:dyDescent="0.4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20">
        <v>3</v>
      </c>
      <c r="M4090" t="b">
        <v>0</v>
      </c>
      <c r="N4090" t="s">
        <v>8271</v>
      </c>
      <c r="O4090" s="5">
        <f t="shared" si="315"/>
        <v>0.108</v>
      </c>
      <c r="P4090" s="18">
        <f t="shared" si="316"/>
        <v>72</v>
      </c>
      <c r="Q4090" t="s">
        <v>8318</v>
      </c>
      <c r="R4090" t="s">
        <v>8319</v>
      </c>
      <c r="S4090" s="10">
        <f t="shared" si="317"/>
        <v>41990.612546296295</v>
      </c>
      <c r="T4090" s="11">
        <f t="shared" si="318"/>
        <v>42020.434722222228</v>
      </c>
      <c r="U4090">
        <f t="shared" si="319"/>
        <v>30</v>
      </c>
      <c r="W4090" s="20">
        <v>3</v>
      </c>
      <c r="X4090" s="18">
        <v>216</v>
      </c>
      <c r="Y4090" s="5">
        <v>0.108</v>
      </c>
    </row>
    <row r="4091" spans="1:25" ht="42.75" x14ac:dyDescent="0.4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20">
        <v>8</v>
      </c>
      <c r="M4091" t="b">
        <v>0</v>
      </c>
      <c r="N4091" t="s">
        <v>8271</v>
      </c>
      <c r="O4091" s="5">
        <f t="shared" si="315"/>
        <v>4.8000000000000001E-2</v>
      </c>
      <c r="P4091" s="18">
        <f t="shared" si="316"/>
        <v>30</v>
      </c>
      <c r="Q4091" t="s">
        <v>8318</v>
      </c>
      <c r="R4091" t="s">
        <v>8319</v>
      </c>
      <c r="S4091" s="10">
        <f t="shared" si="317"/>
        <v>42122.732499999998</v>
      </c>
      <c r="T4091" s="11">
        <f t="shared" si="318"/>
        <v>42155.732638888891</v>
      </c>
      <c r="U4091">
        <f t="shared" si="319"/>
        <v>33</v>
      </c>
      <c r="W4091" s="20">
        <v>8</v>
      </c>
      <c r="X4091" s="18">
        <v>240</v>
      </c>
      <c r="Y4091" s="5">
        <v>4.8000000000000001E-2</v>
      </c>
    </row>
    <row r="4092" spans="1:25" ht="42.75" x14ac:dyDescent="0.4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20">
        <v>3</v>
      </c>
      <c r="M4092" t="b">
        <v>0</v>
      </c>
      <c r="N4092" t="s">
        <v>8271</v>
      </c>
      <c r="O4092" s="5">
        <f t="shared" si="315"/>
        <v>3.2000000000000001E-2</v>
      </c>
      <c r="P4092" s="18">
        <f t="shared" si="316"/>
        <v>10.666666666666666</v>
      </c>
      <c r="Q4092" t="s">
        <v>8318</v>
      </c>
      <c r="R4092" t="s">
        <v>8319</v>
      </c>
      <c r="S4092" s="10">
        <f t="shared" si="317"/>
        <v>42209.67288194444</v>
      </c>
      <c r="T4092" s="11">
        <f t="shared" si="318"/>
        <v>42223.625</v>
      </c>
      <c r="U4092">
        <f t="shared" si="319"/>
        <v>14</v>
      </c>
      <c r="W4092" s="20">
        <v>3</v>
      </c>
      <c r="X4092" s="18">
        <v>32</v>
      </c>
      <c r="Y4092" s="5">
        <v>3.2000000000000001E-2</v>
      </c>
    </row>
    <row r="4093" spans="1:25" ht="42.75" x14ac:dyDescent="0.4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20">
        <v>8</v>
      </c>
      <c r="M4093" t="b">
        <v>0</v>
      </c>
      <c r="N4093" t="s">
        <v>8271</v>
      </c>
      <c r="O4093" s="5">
        <f t="shared" si="315"/>
        <v>0.1275</v>
      </c>
      <c r="P4093" s="18">
        <f t="shared" si="316"/>
        <v>25.5</v>
      </c>
      <c r="Q4093" t="s">
        <v>8318</v>
      </c>
      <c r="R4093" t="s">
        <v>8319</v>
      </c>
      <c r="S4093" s="10">
        <f t="shared" si="317"/>
        <v>41990.506377314814</v>
      </c>
      <c r="T4093" s="11">
        <f t="shared" si="318"/>
        <v>42020.506377314814</v>
      </c>
      <c r="U4093">
        <f t="shared" si="319"/>
        <v>30</v>
      </c>
      <c r="W4093" s="20">
        <v>8</v>
      </c>
      <c r="X4093" s="18">
        <v>204</v>
      </c>
      <c r="Y4093" s="5">
        <v>0.1275</v>
      </c>
    </row>
    <row r="4094" spans="1:25" ht="42.75" hidden="1" x14ac:dyDescent="0.4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20">
        <v>1</v>
      </c>
      <c r="M4094" t="b">
        <v>0</v>
      </c>
      <c r="N4094" t="s">
        <v>8271</v>
      </c>
      <c r="O4094" s="5">
        <f t="shared" si="315"/>
        <v>1.8181818181818181E-4</v>
      </c>
      <c r="P4094" s="18">
        <f t="shared" si="316"/>
        <v>20</v>
      </c>
      <c r="Q4094" t="s">
        <v>8318</v>
      </c>
      <c r="R4094" t="s">
        <v>8319</v>
      </c>
      <c r="S4094" s="10">
        <f t="shared" si="317"/>
        <v>42039.194988425923</v>
      </c>
      <c r="T4094" s="11">
        <f t="shared" si="318"/>
        <v>42099.153321759266</v>
      </c>
      <c r="U4094">
        <f t="shared" si="319"/>
        <v>60</v>
      </c>
      <c r="W4094" s="20">
        <v>1</v>
      </c>
      <c r="X4094" s="18">
        <v>20</v>
      </c>
      <c r="Y4094" s="5">
        <v>1.8181818181818181E-4</v>
      </c>
    </row>
    <row r="4095" spans="1:25" ht="42.75" x14ac:dyDescent="0.4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20">
        <v>4</v>
      </c>
      <c r="M4095" t="b">
        <v>0</v>
      </c>
      <c r="N4095" t="s">
        <v>8271</v>
      </c>
      <c r="O4095" s="5">
        <f t="shared" si="315"/>
        <v>2.4E-2</v>
      </c>
      <c r="P4095" s="18">
        <f t="shared" si="316"/>
        <v>15</v>
      </c>
      <c r="Q4095" t="s">
        <v>8318</v>
      </c>
      <c r="R4095" t="s">
        <v>8319</v>
      </c>
      <c r="S4095" s="10">
        <f t="shared" si="317"/>
        <v>42178.815891203703</v>
      </c>
      <c r="T4095" s="11">
        <f t="shared" si="318"/>
        <v>42238.815891203703</v>
      </c>
      <c r="U4095">
        <f t="shared" si="319"/>
        <v>60</v>
      </c>
      <c r="W4095" s="20">
        <v>4</v>
      </c>
      <c r="X4095" s="18">
        <v>60</v>
      </c>
      <c r="Y4095" s="5">
        <v>2.4E-2</v>
      </c>
    </row>
    <row r="4096" spans="1:25" ht="42.75" x14ac:dyDescent="0.4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20">
        <v>8</v>
      </c>
      <c r="M4096" t="b">
        <v>0</v>
      </c>
      <c r="N4096" t="s">
        <v>8271</v>
      </c>
      <c r="O4096" s="5">
        <f t="shared" si="315"/>
        <v>0.36499999999999999</v>
      </c>
      <c r="P4096" s="18">
        <f t="shared" si="316"/>
        <v>91.25</v>
      </c>
      <c r="Q4096" t="s">
        <v>8318</v>
      </c>
      <c r="R4096" t="s">
        <v>8319</v>
      </c>
      <c r="S4096" s="10">
        <f t="shared" si="317"/>
        <v>41890.086805555555</v>
      </c>
      <c r="T4096" s="11">
        <f t="shared" si="318"/>
        <v>41934.207638888889</v>
      </c>
      <c r="U4096">
        <f t="shared" si="319"/>
        <v>44</v>
      </c>
      <c r="W4096" s="20">
        <v>8</v>
      </c>
      <c r="X4096" s="18">
        <v>730</v>
      </c>
      <c r="Y4096" s="5">
        <v>0.36499999999999999</v>
      </c>
    </row>
    <row r="4097" spans="1:25" ht="28.5" x14ac:dyDescent="0.4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20">
        <v>1</v>
      </c>
      <c r="M4097" t="b">
        <v>0</v>
      </c>
      <c r="N4097" t="s">
        <v>8271</v>
      </c>
      <c r="O4097" s="5">
        <f t="shared" si="315"/>
        <v>2.6666666666666668E-2</v>
      </c>
      <c r="P4097" s="18">
        <f t="shared" si="316"/>
        <v>800</v>
      </c>
      <c r="Q4097" t="s">
        <v>8318</v>
      </c>
      <c r="R4097" t="s">
        <v>8319</v>
      </c>
      <c r="S4097" s="10">
        <f t="shared" si="317"/>
        <v>42693.031828703708</v>
      </c>
      <c r="T4097" s="11">
        <f t="shared" si="318"/>
        <v>42723.031828703708</v>
      </c>
      <c r="U4097">
        <f t="shared" si="319"/>
        <v>30</v>
      </c>
      <c r="W4097" s="20">
        <v>1</v>
      </c>
      <c r="X4097" s="18">
        <v>800</v>
      </c>
      <c r="Y4097" s="5">
        <v>2.6666666666666668E-2</v>
      </c>
    </row>
    <row r="4098" spans="1:25" ht="42.75" x14ac:dyDescent="0.4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20">
        <v>5</v>
      </c>
      <c r="M4098" t="b">
        <v>0</v>
      </c>
      <c r="N4098" t="s">
        <v>8271</v>
      </c>
      <c r="O4098" s="5">
        <f t="shared" si="315"/>
        <v>0.11428571428571428</v>
      </c>
      <c r="P4098" s="18">
        <f t="shared" si="316"/>
        <v>80</v>
      </c>
      <c r="Q4098" t="s">
        <v>8318</v>
      </c>
      <c r="R4098" t="s">
        <v>8319</v>
      </c>
      <c r="S4098" s="10">
        <f t="shared" si="317"/>
        <v>42750.530312499999</v>
      </c>
      <c r="T4098" s="11">
        <f t="shared" si="318"/>
        <v>42794.368749999994</v>
      </c>
      <c r="U4098">
        <f t="shared" si="319"/>
        <v>44</v>
      </c>
      <c r="W4098" s="20">
        <v>5</v>
      </c>
      <c r="X4098" s="18">
        <v>400</v>
      </c>
      <c r="Y4098" s="5">
        <v>0.11428571428571428</v>
      </c>
    </row>
    <row r="4099" spans="1:25" ht="42.75" hidden="1" x14ac:dyDescent="0.4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20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18" t="e">
        <f t="shared" ref="P4099:P4115" si="321">E4099/L4099</f>
        <v>#DIV/0!</v>
      </c>
      <c r="Q4099" t="s">
        <v>8318</v>
      </c>
      <c r="R4099" t="s">
        <v>8319</v>
      </c>
      <c r="S4099" s="10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_xlfn.DAYS(T4099,S4099)</f>
        <v>56</v>
      </c>
      <c r="W4099" s="20">
        <v>0</v>
      </c>
      <c r="X4099" s="18">
        <v>0</v>
      </c>
      <c r="Y4099" s="5">
        <v>0</v>
      </c>
    </row>
    <row r="4100" spans="1:25" ht="42.75" hidden="1" x14ac:dyDescent="0.4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20">
        <v>0</v>
      </c>
      <c r="M4100" t="b">
        <v>0</v>
      </c>
      <c r="N4100" t="s">
        <v>8271</v>
      </c>
      <c r="O4100" s="5">
        <f t="shared" si="320"/>
        <v>0</v>
      </c>
      <c r="P4100" s="18" t="e">
        <f t="shared" si="321"/>
        <v>#DIV/0!</v>
      </c>
      <c r="Q4100" t="s">
        <v>8318</v>
      </c>
      <c r="R4100" t="s">
        <v>8319</v>
      </c>
      <c r="S4100" s="10">
        <f t="shared" si="322"/>
        <v>42495.722187499996</v>
      </c>
      <c r="T4100" s="11">
        <f t="shared" si="323"/>
        <v>42525.722187499996</v>
      </c>
      <c r="U4100">
        <f t="shared" si="324"/>
        <v>30</v>
      </c>
      <c r="W4100" s="20">
        <v>0</v>
      </c>
      <c r="X4100" s="18">
        <v>0</v>
      </c>
      <c r="Y4100" s="5">
        <v>0</v>
      </c>
    </row>
    <row r="4101" spans="1:25" ht="42.75" x14ac:dyDescent="0.4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20">
        <v>1</v>
      </c>
      <c r="M4101" t="b">
        <v>0</v>
      </c>
      <c r="N4101" t="s">
        <v>8271</v>
      </c>
      <c r="O4101" s="5">
        <f t="shared" si="320"/>
        <v>1.1111111111111112E-2</v>
      </c>
      <c r="P4101" s="18">
        <f t="shared" si="321"/>
        <v>50</v>
      </c>
      <c r="Q4101" t="s">
        <v>8318</v>
      </c>
      <c r="R4101" t="s">
        <v>8319</v>
      </c>
      <c r="S4101" s="10">
        <f t="shared" si="322"/>
        <v>42570.850381944445</v>
      </c>
      <c r="T4101" s="11">
        <f t="shared" si="323"/>
        <v>42615.850381944445</v>
      </c>
      <c r="U4101">
        <f t="shared" si="324"/>
        <v>45</v>
      </c>
      <c r="W4101" s="20">
        <v>1</v>
      </c>
      <c r="X4101" s="18">
        <v>50</v>
      </c>
      <c r="Y4101" s="5">
        <v>1.1111111111111112E-2</v>
      </c>
    </row>
    <row r="4102" spans="1:25" ht="28.5" hidden="1" x14ac:dyDescent="0.4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20">
        <v>0</v>
      </c>
      <c r="M4102" t="b">
        <v>0</v>
      </c>
      <c r="N4102" t="s">
        <v>8271</v>
      </c>
      <c r="O4102" s="5">
        <f t="shared" si="320"/>
        <v>0</v>
      </c>
      <c r="P4102" s="18" t="e">
        <f t="shared" si="321"/>
        <v>#DIV/0!</v>
      </c>
      <c r="Q4102" t="s">
        <v>8318</v>
      </c>
      <c r="R4102" t="s">
        <v>8319</v>
      </c>
      <c r="S4102" s="10">
        <f t="shared" si="322"/>
        <v>41927.124884259261</v>
      </c>
      <c r="T4102" s="11">
        <f t="shared" si="323"/>
        <v>41937.124884259261</v>
      </c>
      <c r="U4102">
        <f t="shared" si="324"/>
        <v>10</v>
      </c>
      <c r="W4102" s="20">
        <v>0</v>
      </c>
      <c r="X4102" s="18">
        <v>0</v>
      </c>
      <c r="Y4102" s="5">
        <v>0</v>
      </c>
    </row>
    <row r="4103" spans="1:25" ht="42.75" hidden="1" x14ac:dyDescent="0.4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20">
        <v>0</v>
      </c>
      <c r="M4103" t="b">
        <v>0</v>
      </c>
      <c r="N4103" t="s">
        <v>8271</v>
      </c>
      <c r="O4103" s="5">
        <f t="shared" si="320"/>
        <v>0</v>
      </c>
      <c r="P4103" s="18" t="e">
        <f t="shared" si="321"/>
        <v>#DIV/0!</v>
      </c>
      <c r="Q4103" t="s">
        <v>8318</v>
      </c>
      <c r="R4103" t="s">
        <v>8319</v>
      </c>
      <c r="S4103" s="10">
        <f t="shared" si="322"/>
        <v>42730.903726851851</v>
      </c>
      <c r="T4103" s="11">
        <f t="shared" si="323"/>
        <v>42760.903726851851</v>
      </c>
      <c r="U4103">
        <f t="shared" si="324"/>
        <v>30</v>
      </c>
      <c r="W4103" s="20">
        <v>0</v>
      </c>
      <c r="X4103" s="18">
        <v>0</v>
      </c>
      <c r="Y4103" s="5">
        <v>0</v>
      </c>
    </row>
    <row r="4104" spans="1:25" ht="42.75" x14ac:dyDescent="0.4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20">
        <v>6</v>
      </c>
      <c r="M4104" t="b">
        <v>0</v>
      </c>
      <c r="N4104" t="s">
        <v>8271</v>
      </c>
      <c r="O4104" s="5">
        <f t="shared" si="320"/>
        <v>0.27400000000000002</v>
      </c>
      <c r="P4104" s="18">
        <f t="shared" si="321"/>
        <v>22.833333333333332</v>
      </c>
      <c r="Q4104" t="s">
        <v>8318</v>
      </c>
      <c r="R4104" t="s">
        <v>8319</v>
      </c>
      <c r="S4104" s="10">
        <f t="shared" si="322"/>
        <v>42475.848067129627</v>
      </c>
      <c r="T4104" s="11">
        <f t="shared" si="323"/>
        <v>42505.848067129627</v>
      </c>
      <c r="U4104">
        <f t="shared" si="324"/>
        <v>30</v>
      </c>
      <c r="W4104" s="20">
        <v>6</v>
      </c>
      <c r="X4104" s="18">
        <v>137</v>
      </c>
      <c r="Y4104" s="5">
        <v>0.27400000000000002</v>
      </c>
    </row>
    <row r="4105" spans="1:25" ht="42.75" x14ac:dyDescent="0.4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20">
        <v>6</v>
      </c>
      <c r="M4105" t="b">
        <v>0</v>
      </c>
      <c r="N4105" t="s">
        <v>8271</v>
      </c>
      <c r="O4105" s="5">
        <f t="shared" si="320"/>
        <v>0.1</v>
      </c>
      <c r="P4105" s="18">
        <f t="shared" si="321"/>
        <v>16.666666666666668</v>
      </c>
      <c r="Q4105" t="s">
        <v>8318</v>
      </c>
      <c r="R4105" t="s">
        <v>8319</v>
      </c>
      <c r="S4105" s="10">
        <f t="shared" si="322"/>
        <v>42188.83293981482</v>
      </c>
      <c r="T4105" s="11">
        <f t="shared" si="323"/>
        <v>42242.772222222222</v>
      </c>
      <c r="U4105">
        <f t="shared" si="324"/>
        <v>54</v>
      </c>
      <c r="W4105" s="20">
        <v>6</v>
      </c>
      <c r="X4105" s="18">
        <v>100</v>
      </c>
      <c r="Y4105" s="5">
        <v>0.1</v>
      </c>
    </row>
    <row r="4106" spans="1:25" ht="42.75" x14ac:dyDescent="0.4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20">
        <v>14</v>
      </c>
      <c r="M4106" t="b">
        <v>0</v>
      </c>
      <c r="N4106" t="s">
        <v>8271</v>
      </c>
      <c r="O4106" s="5">
        <f t="shared" si="320"/>
        <v>0.21366666666666667</v>
      </c>
      <c r="P4106" s="18">
        <f t="shared" si="321"/>
        <v>45.785714285714285</v>
      </c>
      <c r="Q4106" t="s">
        <v>8318</v>
      </c>
      <c r="R4106" t="s">
        <v>8319</v>
      </c>
      <c r="S4106" s="10">
        <f t="shared" si="322"/>
        <v>42640.278171296297</v>
      </c>
      <c r="T4106" s="11">
        <f t="shared" si="323"/>
        <v>42670.278171296297</v>
      </c>
      <c r="U4106">
        <f t="shared" si="324"/>
        <v>30</v>
      </c>
      <c r="W4106" s="20">
        <v>14</v>
      </c>
      <c r="X4106" s="18">
        <v>641</v>
      </c>
      <c r="Y4106" s="5">
        <v>0.21366666666666667</v>
      </c>
    </row>
    <row r="4107" spans="1:25" ht="42.75" x14ac:dyDescent="0.4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20">
        <v>6</v>
      </c>
      <c r="M4107" t="b">
        <v>0</v>
      </c>
      <c r="N4107" t="s">
        <v>8271</v>
      </c>
      <c r="O4107" s="5">
        <f t="shared" si="320"/>
        <v>6.9696969696969702E-2</v>
      </c>
      <c r="P4107" s="18">
        <f t="shared" si="321"/>
        <v>383.33333333333331</v>
      </c>
      <c r="Q4107" t="s">
        <v>8318</v>
      </c>
      <c r="R4107" t="s">
        <v>8319</v>
      </c>
      <c r="S4107" s="10">
        <f t="shared" si="322"/>
        <v>42697.010520833333</v>
      </c>
      <c r="T4107" s="11">
        <f t="shared" si="323"/>
        <v>42730.010520833333</v>
      </c>
      <c r="U4107">
        <f t="shared" si="324"/>
        <v>33</v>
      </c>
      <c r="W4107" s="20">
        <v>6</v>
      </c>
      <c r="X4107" s="18">
        <v>2300</v>
      </c>
      <c r="Y4107" s="5">
        <v>6.9696969696969702E-2</v>
      </c>
    </row>
    <row r="4108" spans="1:25" ht="42.75" x14ac:dyDescent="0.4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20">
        <v>33</v>
      </c>
      <c r="M4108" t="b">
        <v>0</v>
      </c>
      <c r="N4108" t="s">
        <v>8271</v>
      </c>
      <c r="O4108" s="5">
        <f t="shared" si="320"/>
        <v>0.70599999999999996</v>
      </c>
      <c r="P4108" s="18">
        <f t="shared" si="321"/>
        <v>106.96969696969697</v>
      </c>
      <c r="Q4108" t="s">
        <v>8318</v>
      </c>
      <c r="R4108" t="s">
        <v>8319</v>
      </c>
      <c r="S4108" s="10">
        <f t="shared" si="322"/>
        <v>42053.049375000002</v>
      </c>
      <c r="T4108" s="11">
        <f t="shared" si="323"/>
        <v>42096.041666666672</v>
      </c>
      <c r="U4108">
        <f t="shared" si="324"/>
        <v>43</v>
      </c>
      <c r="W4108" s="20">
        <v>33</v>
      </c>
      <c r="X4108" s="18">
        <v>3530</v>
      </c>
      <c r="Y4108" s="5">
        <v>0.70599999999999996</v>
      </c>
    </row>
    <row r="4109" spans="1:25" ht="42.75" x14ac:dyDescent="0.4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20">
        <v>4</v>
      </c>
      <c r="M4109" t="b">
        <v>0</v>
      </c>
      <c r="N4109" t="s">
        <v>8271</v>
      </c>
      <c r="O4109" s="5">
        <f t="shared" si="320"/>
        <v>2.0500000000000001E-2</v>
      </c>
      <c r="P4109" s="18">
        <f t="shared" si="321"/>
        <v>10.25</v>
      </c>
      <c r="Q4109" t="s">
        <v>8318</v>
      </c>
      <c r="R4109" t="s">
        <v>8319</v>
      </c>
      <c r="S4109" s="10">
        <f t="shared" si="322"/>
        <v>41883.916678240741</v>
      </c>
      <c r="T4109" s="11">
        <f t="shared" si="323"/>
        <v>41906.916678240741</v>
      </c>
      <c r="U4109">
        <f t="shared" si="324"/>
        <v>23</v>
      </c>
      <c r="W4109" s="20">
        <v>4</v>
      </c>
      <c r="X4109" s="18">
        <v>41</v>
      </c>
      <c r="Y4109" s="5">
        <v>2.0500000000000001E-2</v>
      </c>
    </row>
    <row r="4110" spans="1:25" ht="42.75" x14ac:dyDescent="0.4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20">
        <v>1</v>
      </c>
      <c r="M4110" t="b">
        <v>0</v>
      </c>
      <c r="N4110" t="s">
        <v>8271</v>
      </c>
      <c r="O4110" s="5">
        <f t="shared" si="320"/>
        <v>1.9666666666666666E-2</v>
      </c>
      <c r="P4110" s="18">
        <f t="shared" si="321"/>
        <v>59</v>
      </c>
      <c r="Q4110" t="s">
        <v>8318</v>
      </c>
      <c r="R4110" t="s">
        <v>8319</v>
      </c>
      <c r="S4110" s="10">
        <f t="shared" si="322"/>
        <v>42767.031678240746</v>
      </c>
      <c r="T4110" s="11">
        <f t="shared" si="323"/>
        <v>42797.208333333328</v>
      </c>
      <c r="U4110">
        <f t="shared" si="324"/>
        <v>30</v>
      </c>
      <c r="W4110" s="20">
        <v>1</v>
      </c>
      <c r="X4110" s="18">
        <v>59</v>
      </c>
      <c r="Y4110" s="5">
        <v>1.9666666666666666E-2</v>
      </c>
    </row>
    <row r="4111" spans="1:25" ht="42.75" hidden="1" x14ac:dyDescent="0.4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20">
        <v>0</v>
      </c>
      <c r="M4111" t="b">
        <v>0</v>
      </c>
      <c r="N4111" t="s">
        <v>8271</v>
      </c>
      <c r="O4111" s="5">
        <f t="shared" si="320"/>
        <v>0</v>
      </c>
      <c r="P4111" s="18" t="e">
        <f t="shared" si="321"/>
        <v>#DIV/0!</v>
      </c>
      <c r="Q4111" t="s">
        <v>8318</v>
      </c>
      <c r="R4111" t="s">
        <v>8319</v>
      </c>
      <c r="S4111" s="10">
        <f t="shared" si="322"/>
        <v>42307.539398148147</v>
      </c>
      <c r="T4111" s="11">
        <f t="shared" si="323"/>
        <v>42337.581064814818</v>
      </c>
      <c r="U4111">
        <f t="shared" si="324"/>
        <v>30</v>
      </c>
      <c r="W4111" s="20">
        <v>0</v>
      </c>
      <c r="X4111" s="18">
        <v>0</v>
      </c>
      <c r="Y4111" s="5">
        <v>0</v>
      </c>
    </row>
    <row r="4112" spans="1:25" ht="42.75" x14ac:dyDescent="0.4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20">
        <v>6</v>
      </c>
      <c r="M4112" t="b">
        <v>0</v>
      </c>
      <c r="N4112" t="s">
        <v>8271</v>
      </c>
      <c r="O4112" s="5">
        <f t="shared" si="320"/>
        <v>0.28666666666666668</v>
      </c>
      <c r="P4112" s="18">
        <f t="shared" si="321"/>
        <v>14.333333333333334</v>
      </c>
      <c r="Q4112" t="s">
        <v>8318</v>
      </c>
      <c r="R4112" t="s">
        <v>8319</v>
      </c>
      <c r="S4112" s="10">
        <f t="shared" si="322"/>
        <v>42512.626747685179</v>
      </c>
      <c r="T4112" s="11">
        <f t="shared" si="323"/>
        <v>42572.626747685179</v>
      </c>
      <c r="U4112">
        <f t="shared" si="324"/>
        <v>60</v>
      </c>
      <c r="W4112" s="20">
        <v>6</v>
      </c>
      <c r="X4112" s="18">
        <v>86</v>
      </c>
      <c r="Y4112" s="5">
        <v>0.28666666666666668</v>
      </c>
    </row>
    <row r="4113" spans="1:25" ht="42.75" x14ac:dyDescent="0.4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20">
        <v>6</v>
      </c>
      <c r="M4113" t="b">
        <v>0</v>
      </c>
      <c r="N4113" t="s">
        <v>8271</v>
      </c>
      <c r="O4113" s="5">
        <f t="shared" si="320"/>
        <v>3.1333333333333331E-2</v>
      </c>
      <c r="P4113" s="18">
        <f t="shared" si="321"/>
        <v>15.666666666666666</v>
      </c>
      <c r="Q4113" t="s">
        <v>8318</v>
      </c>
      <c r="R4113" t="s">
        <v>8319</v>
      </c>
      <c r="S4113" s="10">
        <f t="shared" si="322"/>
        <v>42029.135879629626</v>
      </c>
      <c r="T4113" s="11">
        <f t="shared" si="323"/>
        <v>42059.135879629626</v>
      </c>
      <c r="U4113">
        <f t="shared" si="324"/>
        <v>30</v>
      </c>
      <c r="W4113" s="20">
        <v>6</v>
      </c>
      <c r="X4113" s="18">
        <v>94</v>
      </c>
      <c r="Y4113" s="5">
        <v>3.1333333333333331E-2</v>
      </c>
    </row>
    <row r="4114" spans="1:25" ht="42.75" hidden="1" x14ac:dyDescent="0.4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20">
        <v>1</v>
      </c>
      <c r="M4114" t="b">
        <v>0</v>
      </c>
      <c r="N4114" t="s">
        <v>8271</v>
      </c>
      <c r="O4114" s="5">
        <f t="shared" si="320"/>
        <v>4.0000000000000002E-4</v>
      </c>
      <c r="P4114" s="18">
        <f t="shared" si="321"/>
        <v>1</v>
      </c>
      <c r="Q4114" t="s">
        <v>8318</v>
      </c>
      <c r="R4114" t="s">
        <v>8319</v>
      </c>
      <c r="S4114" s="10">
        <f t="shared" si="322"/>
        <v>42400.946597222224</v>
      </c>
      <c r="T4114" s="11">
        <f t="shared" si="323"/>
        <v>42428</v>
      </c>
      <c r="U4114">
        <f t="shared" si="324"/>
        <v>28</v>
      </c>
      <c r="W4114" s="20">
        <v>1</v>
      </c>
      <c r="X4114" s="18">
        <v>1</v>
      </c>
      <c r="Y4114" s="5">
        <v>4.0000000000000002E-4</v>
      </c>
    </row>
    <row r="4115" spans="1:25" ht="42.75" hidden="1" x14ac:dyDescent="0.4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20">
        <v>3</v>
      </c>
      <c r="M4115" t="b">
        <v>0</v>
      </c>
      <c r="N4115" t="s">
        <v>8271</v>
      </c>
      <c r="O4115" s="5">
        <f t="shared" si="320"/>
        <v>2E-3</v>
      </c>
      <c r="P4115" s="18">
        <f t="shared" si="321"/>
        <v>1</v>
      </c>
      <c r="Q4115" t="s">
        <v>8318</v>
      </c>
      <c r="R4115" t="s">
        <v>8319</v>
      </c>
      <c r="S4115" s="10">
        <f t="shared" si="322"/>
        <v>42358.573182870372</v>
      </c>
      <c r="T4115" s="11">
        <f t="shared" si="323"/>
        <v>42377.273611111115</v>
      </c>
      <c r="U4115">
        <f t="shared" si="324"/>
        <v>19</v>
      </c>
      <c r="W4115" s="20">
        <v>3</v>
      </c>
      <c r="X4115" s="18">
        <v>3</v>
      </c>
      <c r="Y4115" s="5">
        <v>2E-3</v>
      </c>
    </row>
  </sheetData>
  <autoFilter ref="A1:Y4115" xr:uid="{99573EFF-7388-4E92-B06C-93716B79E511}">
    <filterColumn colId="14">
      <customFilters and="1">
        <customFilter operator="greaterThanOrEqual" val="0.01"/>
        <customFilter operator="lessThanOrEqual" val="15"/>
      </customFilters>
    </filterColumn>
    <filterColumn colId="22">
      <top10 top="0" percent="1" val="95" filterVal="379"/>
    </filterColumn>
  </autoFilter>
  <conditionalFormatting sqref="F1:F1048576">
    <cfRule type="containsText" dxfId="2" priority="8" operator="containsText" text="successful">
      <formula>NOT(ISERROR(SEARCH("successful",F1)))</formula>
    </cfRule>
    <cfRule type="containsText" dxfId="1" priority="7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8696B"/>
        <color theme="9"/>
        <color theme="4"/>
      </colorScale>
    </cfRule>
  </conditionalFormatting>
  <conditionalFormatting sqref="Y2:Y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Sheet2- Stacked -Cat.</vt:lpstr>
      <vt:lpstr>Sheet3-Stacked -Sub Cat.</vt:lpstr>
      <vt:lpstr>Sheet4- Line- Date</vt:lpstr>
      <vt:lpstr>Bonus</vt:lpstr>
      <vt:lpstr>Random</vt:lpstr>
      <vt:lpstr>Seet2-CountState by Country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Flores</cp:lastModifiedBy>
  <dcterms:created xsi:type="dcterms:W3CDTF">2017-04-20T15:17:24Z</dcterms:created>
  <dcterms:modified xsi:type="dcterms:W3CDTF">2019-08-23T03:09:43Z</dcterms:modified>
</cp:coreProperties>
</file>