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xl/comments15.xml" ContentType="application/vnd.openxmlformats-officedocument.spreadsheetml.comments+xml"/>
  <Override PartName="/xl/comments16.xml" ContentType="application/vnd.openxmlformats-officedocument.spreadsheetml.comments+xml"/>
  <Override PartName="/xl/comments17.xml" ContentType="application/vnd.openxmlformats-officedocument.spreadsheetml.comments+xml"/>
  <Override PartName="/xl/threadedComments/threadedComment1.xml" ContentType="application/vnd.ms-excel.threadedcomments+xml"/>
  <Override PartName="/xl/comments18.xml" ContentType="application/vnd.openxmlformats-officedocument.spreadsheetml.comments+xml"/>
  <Override PartName="/xl/comments19.xml" ContentType="application/vnd.openxmlformats-officedocument.spreadsheetml.comments+xml"/>
  <Override PartName="/xl/comments20.xml" ContentType="application/vnd.openxmlformats-officedocument.spreadsheetml.comments+xml"/>
  <Override PartName="/xl/comments21.xml" ContentType="application/vnd.openxmlformats-officedocument.spreadsheetml.comments+xml"/>
  <Override PartName="/xl/comments22.xml" ContentType="application/vnd.openxmlformats-officedocument.spreadsheetml.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518"/>
  <workbookPr showInkAnnotation="0" codeName="EstaPasta_de_trabalho" defaultThemeVersion="124226"/>
  <mc:AlternateContent xmlns:mc="http://schemas.openxmlformats.org/markup-compatibility/2006">
    <mc:Choice Requires="x15">
      <x15ac:absPath xmlns:x15ac="http://schemas.microsoft.com/office/spreadsheetml/2010/11/ac" url="https://camorimservmaritmos.sharepoint.com/sites/Documentacao/Documentos Compartilhados/DOCUMENTAÇÃO/DOC_MANUTENÇÃO/GESTÃO DA MANUTENÇÃO/PCM/CONTROLE MNT PREVENTIVA/REBOCADORES AZIMUTAIS/2024/03 Março/"/>
    </mc:Choice>
  </mc:AlternateContent>
  <xr:revisionPtr revIDLastSave="44850" documentId="13_ncr:1_{C074C9D5-3EA6-46ED-AA77-ECA8F86B5238}" xr6:coauthVersionLast="47" xr6:coauthVersionMax="47" xr10:uidLastSave="{5E3D5030-2592-4A1B-B354-833A8F10ABA1}"/>
  <bookViews>
    <workbookView xWindow="-108" yWindow="-108" windowWidth="23256" windowHeight="12456" tabRatio="792" firstSheet="6" activeTab="6" xr2:uid="{00000000-000D-0000-FFFF-FFFF00000000}"/>
  </bookViews>
  <sheets>
    <sheet name="GIRO" sheetId="48" r:id="rId1"/>
    <sheet name="TESTE" sheetId="47" r:id="rId2"/>
    <sheet name="RES MOTORES" sheetId="16" r:id="rId3"/>
    <sheet name="RES MNT" sheetId="53" r:id="rId4"/>
    <sheet name="RES BAT" sheetId="21" r:id="rId5"/>
    <sheet name="RES VAL" sheetId="54" r:id="rId6"/>
    <sheet name="C BRILHANTE" sheetId="11" r:id="rId7"/>
    <sheet name="C CRISTAL" sheetId="17" r:id="rId8"/>
    <sheet name="C DIAMANTE" sheetId="19" r:id="rId9"/>
    <sheet name="C OPALA" sheetId="8" r:id="rId10"/>
    <sheet name="C PEROLA" sheetId="9" r:id="rId11"/>
    <sheet name="C QUARTZO" sheetId="10" r:id="rId12"/>
    <sheet name="JG I" sheetId="56" r:id="rId13"/>
    <sheet name="JG VIII" sheetId="57" r:id="rId14"/>
    <sheet name="CAILLEAN" sheetId="61" r:id="rId15"/>
    <sheet name="SULIS" sheetId="60" r:id="rId16"/>
    <sheet name="C AGATA" sheetId="12" r:id="rId17"/>
    <sheet name="C ESMERALDA" sheetId="25" r:id="rId18"/>
    <sheet name="C JADE" sheetId="6" r:id="rId19"/>
    <sheet name="STAR SAGITARIUS" sheetId="58" r:id="rId20"/>
    <sheet name="STAR SIRIUS" sheetId="59" r:id="rId21"/>
    <sheet name="C TOPÁZIO" sheetId="18" r:id="rId22"/>
    <sheet name="C TURMALINA" sheetId="7" r:id="rId23"/>
    <sheet name="C TURQUESA" sheetId="13" r:id="rId24"/>
  </sheets>
  <definedNames>
    <definedName name="_xlnm.Print_Area" localSheetId="16">'C AGATA'!$A$1:$AE$81</definedName>
    <definedName name="_xlnm.Print_Area" localSheetId="6">'C BRILHANTE'!$A$1:$Z$157</definedName>
    <definedName name="_xlnm.Print_Area" localSheetId="7">'C CRISTAL'!$A$1:$AC$142</definedName>
    <definedName name="_xlnm.Print_Area" localSheetId="8">'C DIAMANTE'!$A$1:$AI$140</definedName>
    <definedName name="_xlnm.Print_Area" localSheetId="17">'C ESMERALDA'!$A$1:$AA$135</definedName>
    <definedName name="_xlnm.Print_Area" localSheetId="18">'C JADE'!$A$1:$AA$103</definedName>
    <definedName name="_xlnm.Print_Area" localSheetId="10">'C PEROLA'!$A$1:$AK$84</definedName>
    <definedName name="_xlnm.Print_Area" localSheetId="11">'C QUARTZO'!$A$1:$AA$140</definedName>
    <definedName name="_xlnm.Print_Area" localSheetId="21">'C TOPÁZIO'!$A$1:$X$100</definedName>
    <definedName name="_xlnm.Print_Area" localSheetId="22">'C TURMALINA'!$A$1:$AC$98</definedName>
    <definedName name="_xlnm.Print_Area" localSheetId="23">'C TURQUESA'!$A$1:$Z$97</definedName>
    <definedName name="_xlnm.Print_Area" localSheetId="14">CAILLEAN!$A$1:$T$80</definedName>
    <definedName name="_xlnm.Print_Area" localSheetId="0">GIRO!$A$1:$O$52</definedName>
    <definedName name="_xlnm.Print_Area" localSheetId="12">'JG I'!$A$1:$P$89</definedName>
    <definedName name="_xlnm.Print_Area" localSheetId="13">'JG VIII'!$A$1:$P$92</definedName>
    <definedName name="_xlnm.Print_Area" localSheetId="3">'RES MNT'!$A$1:$T$53</definedName>
    <definedName name="_xlnm.Print_Area" localSheetId="2">'RES MOTORES'!$A$1:$S$32</definedName>
    <definedName name="_xlnm.Print_Area" localSheetId="5">'RES VAL'!$A$1:$U$20</definedName>
    <definedName name="_xlnm.Print_Area" localSheetId="19">'STAR SAGITARIUS'!$A$1:$AF$81</definedName>
    <definedName name="_xlnm.Print_Area" localSheetId="20">'STAR SIRIUS'!$A$1:$T$79</definedName>
    <definedName name="_xlnm.Print_Area" localSheetId="15">SULIS!$A$1:$AE$77</definedName>
    <definedName name="_xlnm.Print_Area" localSheetId="1">TESTE!$A$1:$O$54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10" i="7" l="1"/>
  <c r="K10" i="7" s="1"/>
  <c r="O51" i="61"/>
  <c r="O52" i="61"/>
  <c r="B46" i="53"/>
  <c r="C46" i="53" s="1"/>
  <c r="B44" i="53"/>
  <c r="C44" i="53" s="1"/>
  <c r="B64" i="53"/>
  <c r="C64" i="53"/>
  <c r="G64" i="53"/>
  <c r="L64" i="53"/>
  <c r="M64" i="53"/>
  <c r="Q64" i="53"/>
  <c r="R64" i="53"/>
  <c r="Q71" i="13"/>
  <c r="O55" i="61"/>
  <c r="O54" i="61"/>
  <c r="N52" i="21"/>
  <c r="R10" i="54"/>
  <c r="G80" i="53"/>
  <c r="O53" i="59"/>
  <c r="O52" i="59"/>
  <c r="C32" i="54"/>
  <c r="C31" i="54"/>
  <c r="R18" i="54"/>
  <c r="R17" i="54"/>
  <c r="H18" i="54"/>
  <c r="H17" i="54"/>
  <c r="R11" i="54"/>
  <c r="O59" i="6"/>
  <c r="O63" i="6"/>
  <c r="O62" i="6"/>
  <c r="G25" i="54"/>
  <c r="H25" i="54" s="1"/>
  <c r="G24" i="54"/>
  <c r="H24" i="54" s="1"/>
  <c r="B25" i="54"/>
  <c r="C25" i="54" s="1"/>
  <c r="B24" i="54"/>
  <c r="C24" i="54" s="1"/>
  <c r="F54" i="6"/>
  <c r="F53" i="6"/>
  <c r="O55" i="58"/>
  <c r="O54" i="58"/>
  <c r="G39" i="53"/>
  <c r="G38" i="53"/>
  <c r="O55" i="59"/>
  <c r="Q26" i="54"/>
  <c r="O60" i="6"/>
  <c r="Q26" i="53"/>
  <c r="R26" i="53" s="1"/>
  <c r="Q24" i="53"/>
  <c r="R24" i="53" s="1"/>
  <c r="B72" i="53"/>
  <c r="C72" i="53" s="1"/>
  <c r="B70" i="53"/>
  <c r="C70" i="53" s="1"/>
  <c r="B69" i="53"/>
  <c r="C69" i="53" s="1"/>
  <c r="O51" i="56"/>
  <c r="O50" i="56"/>
  <c r="G55" i="7"/>
  <c r="G54" i="7"/>
  <c r="B85" i="53"/>
  <c r="B84" i="53"/>
  <c r="B83" i="53"/>
  <c r="B82" i="53"/>
  <c r="B81" i="53"/>
  <c r="B80" i="53"/>
  <c r="B79" i="53"/>
  <c r="B78" i="53"/>
  <c r="B77" i="53"/>
  <c r="C85" i="53"/>
  <c r="C84" i="53"/>
  <c r="C83" i="53"/>
  <c r="C82" i="53"/>
  <c r="C79" i="53"/>
  <c r="C78" i="53"/>
  <c r="C77" i="53"/>
  <c r="A76" i="53"/>
  <c r="O52" i="60"/>
  <c r="O51" i="60"/>
  <c r="O49" i="60"/>
  <c r="O48" i="60"/>
  <c r="L68" i="53"/>
  <c r="M68" i="53" s="1"/>
  <c r="L67" i="53"/>
  <c r="M67" i="53" s="1"/>
  <c r="Q68" i="53"/>
  <c r="R68" i="53" s="1"/>
  <c r="Q67" i="53"/>
  <c r="R67" i="53" s="1"/>
  <c r="G69" i="53"/>
  <c r="H69" i="53" s="1"/>
  <c r="G68" i="53"/>
  <c r="H68" i="53" s="1"/>
  <c r="O61" i="13"/>
  <c r="Q65" i="53"/>
  <c r="R65" i="53" s="1"/>
  <c r="S65" i="53" s="1"/>
  <c r="L65" i="53"/>
  <c r="M65" i="53"/>
  <c r="N65" i="53" s="1"/>
  <c r="Q13" i="53"/>
  <c r="Q12" i="53"/>
  <c r="R13" i="53"/>
  <c r="S13" i="53" s="1"/>
  <c r="R12" i="53"/>
  <c r="S12" i="53" s="1"/>
  <c r="G13" i="53"/>
  <c r="H13" i="53" s="1"/>
  <c r="I13" i="53" s="1"/>
  <c r="G12" i="53"/>
  <c r="H12" i="53" s="1"/>
  <c r="I12" i="53" s="1"/>
  <c r="B13" i="53"/>
  <c r="C13" i="53" s="1"/>
  <c r="D13" i="53" s="1"/>
  <c r="B12" i="53"/>
  <c r="C12" i="53" s="1"/>
  <c r="D12" i="53" s="1"/>
  <c r="L61" i="53"/>
  <c r="M61" i="53" s="1"/>
  <c r="N61" i="53" s="1"/>
  <c r="L60" i="53"/>
  <c r="M60" i="53" s="1"/>
  <c r="N60" i="53" s="1"/>
  <c r="G71" i="53"/>
  <c r="H71" i="53" s="1"/>
  <c r="B8" i="53"/>
  <c r="B7" i="53"/>
  <c r="H12" i="59"/>
  <c r="I12" i="59" s="1"/>
  <c r="C12" i="59"/>
  <c r="D12" i="59"/>
  <c r="O56" i="59"/>
  <c r="Q39" i="16"/>
  <c r="Q38" i="16"/>
  <c r="L39" i="16"/>
  <c r="L38" i="16"/>
  <c r="Q61" i="53"/>
  <c r="R61" i="53" s="1"/>
  <c r="S61" i="53" s="1"/>
  <c r="Q60" i="53"/>
  <c r="R60" i="53" s="1"/>
  <c r="S60" i="53" s="1"/>
  <c r="G85" i="53"/>
  <c r="H85" i="53" s="1"/>
  <c r="G84" i="53"/>
  <c r="H84" i="53" s="1"/>
  <c r="G83" i="53"/>
  <c r="G82" i="53"/>
  <c r="G81" i="53"/>
  <c r="G79" i="53"/>
  <c r="H79" i="53" s="1"/>
  <c r="G78" i="53"/>
  <c r="G77" i="53"/>
  <c r="H78" i="53"/>
  <c r="H83" i="53"/>
  <c r="H82" i="53"/>
  <c r="H77" i="53"/>
  <c r="F76" i="53"/>
  <c r="F17" i="9"/>
  <c r="F16" i="9"/>
  <c r="L27" i="53"/>
  <c r="M27" i="53" s="1"/>
  <c r="L25" i="53"/>
  <c r="M25" i="53" s="1"/>
  <c r="L66" i="53"/>
  <c r="L63" i="53"/>
  <c r="L62" i="53"/>
  <c r="Q66" i="53"/>
  <c r="Q63" i="53"/>
  <c r="Q62" i="53"/>
  <c r="R66" i="53"/>
  <c r="R63" i="53"/>
  <c r="R62" i="53"/>
  <c r="P59" i="53"/>
  <c r="M66" i="53"/>
  <c r="M63" i="53"/>
  <c r="M62" i="53"/>
  <c r="K59" i="53"/>
  <c r="J51" i="21"/>
  <c r="G34" i="54"/>
  <c r="G33" i="54"/>
  <c r="G32" i="54"/>
  <c r="H32" i="54" s="1"/>
  <c r="G31" i="54"/>
  <c r="H31" i="54" s="1"/>
  <c r="B34" i="54"/>
  <c r="B33" i="54"/>
  <c r="B32" i="54"/>
  <c r="B31" i="54"/>
  <c r="Q27" i="54"/>
  <c r="Q25" i="54"/>
  <c r="R25" i="54" s="1"/>
  <c r="Q24" i="54"/>
  <c r="R24" i="54" s="1"/>
  <c r="L27" i="54"/>
  <c r="L26" i="54"/>
  <c r="L25" i="54"/>
  <c r="M25" i="54" s="1"/>
  <c r="L24" i="54"/>
  <c r="M24" i="54" s="1"/>
  <c r="H34" i="54"/>
  <c r="H33" i="54"/>
  <c r="F30" i="54"/>
  <c r="C34" i="54"/>
  <c r="C33" i="54"/>
  <c r="A30" i="54"/>
  <c r="D33" i="54" s="1"/>
  <c r="R27" i="54"/>
  <c r="R26" i="54"/>
  <c r="P23" i="54"/>
  <c r="M27" i="54"/>
  <c r="M26" i="54"/>
  <c r="K23" i="54"/>
  <c r="N27" i="54" s="1"/>
  <c r="O54" i="57"/>
  <c r="O53" i="57"/>
  <c r="F46" i="16"/>
  <c r="P37" i="8"/>
  <c r="P36" i="8"/>
  <c r="A46" i="16"/>
  <c r="E53" i="21"/>
  <c r="G60" i="21" s="1"/>
  <c r="A53" i="21"/>
  <c r="C58" i="21" s="1"/>
  <c r="M41" i="21"/>
  <c r="I41" i="21"/>
  <c r="K50" i="21" s="1"/>
  <c r="F61" i="21"/>
  <c r="B59" i="21"/>
  <c r="G50" i="16"/>
  <c r="G49" i="16"/>
  <c r="G48" i="16"/>
  <c r="G47" i="16"/>
  <c r="B50" i="16"/>
  <c r="B49" i="16"/>
  <c r="B48" i="16"/>
  <c r="B47" i="16"/>
  <c r="O54" i="56"/>
  <c r="O53" i="56"/>
  <c r="C8" i="61"/>
  <c r="D8" i="61"/>
  <c r="H8" i="61"/>
  <c r="H47" i="16" s="1"/>
  <c r="I8" i="61"/>
  <c r="I47" i="16" s="1"/>
  <c r="M8" i="61"/>
  <c r="N8" i="61"/>
  <c r="C9" i="61"/>
  <c r="D9" i="61"/>
  <c r="H9" i="61"/>
  <c r="H48" i="16" s="1"/>
  <c r="I9" i="61"/>
  <c r="I48" i="16" s="1"/>
  <c r="M9" i="61"/>
  <c r="N9" i="61"/>
  <c r="C10" i="61"/>
  <c r="D10" i="61"/>
  <c r="H10" i="61"/>
  <c r="H49" i="16" s="1"/>
  <c r="I10" i="61"/>
  <c r="I49" i="16" s="1"/>
  <c r="C11" i="61"/>
  <c r="D11" i="61"/>
  <c r="H11" i="61"/>
  <c r="H50" i="16" s="1"/>
  <c r="G45" i="53"/>
  <c r="H45" i="53" s="1"/>
  <c r="G43" i="53"/>
  <c r="H43" i="53" s="1"/>
  <c r="B63" i="53"/>
  <c r="C63" i="53"/>
  <c r="H11" i="60"/>
  <c r="D11" i="60"/>
  <c r="C11" i="60"/>
  <c r="H10" i="60"/>
  <c r="D10" i="60"/>
  <c r="C10" i="60"/>
  <c r="M9" i="60"/>
  <c r="N9" i="60" s="1"/>
  <c r="H9" i="60"/>
  <c r="D9" i="60"/>
  <c r="C9" i="60"/>
  <c r="M8" i="60"/>
  <c r="N8" i="60" s="1"/>
  <c r="H8" i="60"/>
  <c r="D8" i="60"/>
  <c r="C8" i="60"/>
  <c r="D9" i="7"/>
  <c r="C9" i="7"/>
  <c r="B49" i="21"/>
  <c r="L45" i="53"/>
  <c r="M45" i="53" s="1"/>
  <c r="L43" i="53"/>
  <c r="M43" i="53" s="1"/>
  <c r="B27" i="54"/>
  <c r="C27" i="54" s="1"/>
  <c r="B26" i="54"/>
  <c r="C26" i="54" s="1"/>
  <c r="D11" i="18"/>
  <c r="D10" i="18"/>
  <c r="D9" i="18"/>
  <c r="D8" i="18"/>
  <c r="P35" i="16"/>
  <c r="K35" i="16"/>
  <c r="Q11" i="53"/>
  <c r="R11" i="53" s="1"/>
  <c r="G26" i="54"/>
  <c r="H26" i="54" s="1"/>
  <c r="O56" i="57"/>
  <c r="G27" i="54"/>
  <c r="H27" i="54" s="1"/>
  <c r="O57" i="57"/>
  <c r="G56" i="53"/>
  <c r="G55" i="53"/>
  <c r="C8" i="59"/>
  <c r="C9" i="59"/>
  <c r="C10" i="59"/>
  <c r="C11" i="59"/>
  <c r="H11" i="59"/>
  <c r="D11" i="59"/>
  <c r="H10" i="59"/>
  <c r="D10" i="59"/>
  <c r="M9" i="59"/>
  <c r="N9" i="59" s="1"/>
  <c r="H9" i="59"/>
  <c r="D9" i="59"/>
  <c r="Q37" i="16" s="1"/>
  <c r="M8" i="59"/>
  <c r="N8" i="59" s="1"/>
  <c r="H8" i="59"/>
  <c r="D8" i="59"/>
  <c r="Q36" i="16" s="1"/>
  <c r="H11" i="58"/>
  <c r="D11" i="58"/>
  <c r="C11" i="58"/>
  <c r="H10" i="58"/>
  <c r="D10" i="58"/>
  <c r="C10" i="58"/>
  <c r="M9" i="58"/>
  <c r="N9" i="58" s="1"/>
  <c r="H9" i="58"/>
  <c r="D9" i="58"/>
  <c r="L37" i="16" s="1"/>
  <c r="C9" i="58"/>
  <c r="M8" i="58"/>
  <c r="N8" i="58" s="1"/>
  <c r="H8" i="58"/>
  <c r="D8" i="58"/>
  <c r="L36" i="16" s="1"/>
  <c r="C8" i="58"/>
  <c r="B49" i="53"/>
  <c r="N35" i="10"/>
  <c r="N34" i="10"/>
  <c r="M23" i="6"/>
  <c r="Q46" i="53"/>
  <c r="R46" i="53" s="1"/>
  <c r="Q44" i="53"/>
  <c r="R44" i="53" s="1"/>
  <c r="P42" i="53"/>
  <c r="S44" i="53" s="1"/>
  <c r="S63" i="53" l="1"/>
  <c r="S64" i="53"/>
  <c r="S66" i="53"/>
  <c r="S62" i="53"/>
  <c r="I33" i="54"/>
  <c r="I34" i="54"/>
  <c r="I31" i="54"/>
  <c r="I32" i="54"/>
  <c r="O50" i="21"/>
  <c r="O51" i="21"/>
  <c r="O42" i="21"/>
  <c r="O49" i="21"/>
  <c r="N24" i="54"/>
  <c r="N25" i="54"/>
  <c r="N68" i="53"/>
  <c r="N67" i="53"/>
  <c r="S24" i="54"/>
  <c r="S25" i="54"/>
  <c r="S27" i="54"/>
  <c r="S26" i="54"/>
  <c r="I11" i="61"/>
  <c r="I50" i="16" s="1"/>
  <c r="D81" i="53"/>
  <c r="D80" i="53"/>
  <c r="D77" i="53"/>
  <c r="D78" i="53"/>
  <c r="D82" i="53"/>
  <c r="D83" i="53"/>
  <c r="D34" i="54"/>
  <c r="D31" i="54"/>
  <c r="D32" i="54"/>
  <c r="S67" i="53"/>
  <c r="S68" i="53"/>
  <c r="I84" i="53"/>
  <c r="I85" i="53"/>
  <c r="I77" i="53"/>
  <c r="I78" i="53"/>
  <c r="I81" i="53"/>
  <c r="I80" i="53"/>
  <c r="I79" i="53"/>
  <c r="I82" i="53"/>
  <c r="I83" i="53"/>
  <c r="K48" i="21"/>
  <c r="K49" i="21"/>
  <c r="K46" i="21"/>
  <c r="K47" i="21"/>
  <c r="K44" i="21"/>
  <c r="K45" i="21"/>
  <c r="K42" i="21"/>
  <c r="K43" i="21"/>
  <c r="C56" i="21"/>
  <c r="C57" i="21"/>
  <c r="C54" i="21"/>
  <c r="C55" i="21"/>
  <c r="G58" i="21"/>
  <c r="G59" i="21"/>
  <c r="G56" i="21"/>
  <c r="G57" i="21"/>
  <c r="G54" i="21"/>
  <c r="G55" i="21"/>
  <c r="O47" i="21"/>
  <c r="O48" i="21"/>
  <c r="O45" i="21"/>
  <c r="O46" i="21"/>
  <c r="O43" i="21"/>
  <c r="O44" i="21"/>
  <c r="I8" i="60"/>
  <c r="D47" i="16" s="1"/>
  <c r="C47" i="16"/>
  <c r="I9" i="60"/>
  <c r="D48" i="16" s="1"/>
  <c r="C48" i="16"/>
  <c r="I10" i="60"/>
  <c r="D49" i="16" s="1"/>
  <c r="C49" i="16"/>
  <c r="I11" i="60"/>
  <c r="D50" i="16" s="1"/>
  <c r="C50" i="16"/>
  <c r="I8" i="59"/>
  <c r="S36" i="16" s="1"/>
  <c r="R36" i="16"/>
  <c r="I9" i="59"/>
  <c r="S37" i="16" s="1"/>
  <c r="R37" i="16"/>
  <c r="I10" i="59"/>
  <c r="S38" i="16" s="1"/>
  <c r="R38" i="16"/>
  <c r="I11" i="59"/>
  <c r="S39" i="16" s="1"/>
  <c r="R39" i="16"/>
  <c r="I8" i="58"/>
  <c r="N36" i="16" s="1"/>
  <c r="M36" i="16"/>
  <c r="I9" i="58"/>
  <c r="N37" i="16" s="1"/>
  <c r="M37" i="16"/>
  <c r="I11" i="58"/>
  <c r="N39" i="16" s="1"/>
  <c r="M39" i="16"/>
  <c r="I10" i="58"/>
  <c r="N38" i="16" s="1"/>
  <c r="M38" i="16"/>
  <c r="S46" i="53"/>
  <c r="G8" i="53"/>
  <c r="G7" i="53"/>
  <c r="B62" i="53"/>
  <c r="C62" i="53" s="1"/>
  <c r="M25" i="7"/>
  <c r="M24" i="7"/>
  <c r="M25" i="18"/>
  <c r="M24" i="18"/>
  <c r="M24" i="6"/>
  <c r="M24" i="25"/>
  <c r="M23" i="25"/>
  <c r="M23" i="13"/>
  <c r="M24" i="12"/>
  <c r="M23" i="12"/>
  <c r="M24" i="13"/>
  <c r="Q75" i="13"/>
  <c r="Q74" i="13"/>
  <c r="O73" i="12"/>
  <c r="O72" i="12"/>
  <c r="F38" i="21"/>
  <c r="G63" i="53"/>
  <c r="H63" i="53" s="1"/>
  <c r="B68" i="53"/>
  <c r="C68" i="53" s="1"/>
  <c r="B67" i="53"/>
  <c r="C67" i="53" s="1"/>
  <c r="B66" i="53"/>
  <c r="B65" i="53"/>
  <c r="B61" i="53"/>
  <c r="C61" i="53" s="1"/>
  <c r="B60" i="53"/>
  <c r="C60" i="53" s="1"/>
  <c r="G67" i="53"/>
  <c r="H67" i="53" s="1"/>
  <c r="G66" i="53"/>
  <c r="H66" i="53" s="1"/>
  <c r="G65" i="53"/>
  <c r="G62" i="53"/>
  <c r="H62" i="53" s="1"/>
  <c r="G61" i="53"/>
  <c r="H61" i="53" s="1"/>
  <c r="G60" i="53"/>
  <c r="H60" i="53" s="1"/>
  <c r="F48" i="21"/>
  <c r="E41" i="21"/>
  <c r="A41" i="21"/>
  <c r="C48" i="21" s="1"/>
  <c r="K26" i="17"/>
  <c r="K23" i="57"/>
  <c r="K23" i="56"/>
  <c r="G32" i="53"/>
  <c r="L18" i="53"/>
  <c r="L17" i="53"/>
  <c r="O61" i="25"/>
  <c r="O60" i="25"/>
  <c r="O57" i="11"/>
  <c r="O56" i="11"/>
  <c r="P65" i="7"/>
  <c r="P64" i="7"/>
  <c r="O36" i="9"/>
  <c r="O35" i="9"/>
  <c r="B71" i="53"/>
  <c r="C71" i="53" s="1"/>
  <c r="G70" i="53"/>
  <c r="H70" i="53" s="1"/>
  <c r="F23" i="54"/>
  <c r="A23" i="54"/>
  <c r="P58" i="9"/>
  <c r="P57" i="9"/>
  <c r="P55" i="9"/>
  <c r="P54" i="9"/>
  <c r="G13" i="54"/>
  <c r="H13" i="54" s="1"/>
  <c r="G12" i="54"/>
  <c r="G11" i="54"/>
  <c r="H11" i="54" s="1"/>
  <c r="G10" i="54"/>
  <c r="H10" i="54" s="1"/>
  <c r="F59" i="53"/>
  <c r="A59" i="53"/>
  <c r="Q49" i="53"/>
  <c r="H11" i="13"/>
  <c r="F35" i="16"/>
  <c r="A35" i="16"/>
  <c r="G39" i="16"/>
  <c r="G38" i="16"/>
  <c r="G37" i="16"/>
  <c r="G36" i="16"/>
  <c r="B39" i="16"/>
  <c r="B38" i="16"/>
  <c r="B37" i="16"/>
  <c r="B36" i="16"/>
  <c r="O54" i="10"/>
  <c r="O53" i="10"/>
  <c r="O58" i="12"/>
  <c r="O57" i="12"/>
  <c r="A80" i="57"/>
  <c r="A79" i="57"/>
  <c r="H11" i="57"/>
  <c r="D11" i="57"/>
  <c r="C11" i="57"/>
  <c r="H10" i="57"/>
  <c r="D10" i="57"/>
  <c r="C10" i="57"/>
  <c r="H9" i="57"/>
  <c r="D9" i="57"/>
  <c r="C9" i="57"/>
  <c r="H8" i="57"/>
  <c r="D8" i="57"/>
  <c r="C8" i="57"/>
  <c r="A77" i="56"/>
  <c r="A76" i="56"/>
  <c r="H11" i="56"/>
  <c r="D11" i="56"/>
  <c r="C11" i="56"/>
  <c r="H10" i="56"/>
  <c r="D10" i="56"/>
  <c r="C10" i="56"/>
  <c r="H9" i="56"/>
  <c r="D9" i="56"/>
  <c r="C9" i="56"/>
  <c r="H8" i="56"/>
  <c r="D8" i="56"/>
  <c r="C8" i="56"/>
  <c r="M9" i="12"/>
  <c r="N9" i="12" s="1"/>
  <c r="M8" i="12"/>
  <c r="N8" i="12" s="1"/>
  <c r="M9" i="13"/>
  <c r="N9" i="13" s="1"/>
  <c r="M8" i="13"/>
  <c r="N8" i="13" s="1"/>
  <c r="D9" i="13"/>
  <c r="Q26" i="16" s="1"/>
  <c r="D10" i="13"/>
  <c r="Q27" i="16" s="1"/>
  <c r="D11" i="13"/>
  <c r="Q28" i="16" s="1"/>
  <c r="D8" i="13"/>
  <c r="Q25" i="16" s="1"/>
  <c r="L26" i="16"/>
  <c r="D10" i="7"/>
  <c r="L27" i="16" s="1"/>
  <c r="D11" i="7"/>
  <c r="L28" i="16" s="1"/>
  <c r="D8" i="7"/>
  <c r="L25" i="16" s="1"/>
  <c r="D9" i="6"/>
  <c r="G15" i="16" s="1"/>
  <c r="D10" i="6"/>
  <c r="G16" i="16" s="1"/>
  <c r="D11" i="6"/>
  <c r="G17" i="16" s="1"/>
  <c r="D8" i="6"/>
  <c r="G14" i="16" s="1"/>
  <c r="D9" i="25"/>
  <c r="B15" i="16" s="1"/>
  <c r="D10" i="25"/>
  <c r="B16" i="16" s="1"/>
  <c r="D11" i="25"/>
  <c r="B17" i="16" s="1"/>
  <c r="D8" i="25"/>
  <c r="B14" i="16" s="1"/>
  <c r="C4" i="16"/>
  <c r="C5" i="16"/>
  <c r="C6" i="16"/>
  <c r="C3" i="16"/>
  <c r="D9" i="12"/>
  <c r="B4" i="16" s="1"/>
  <c r="D10" i="12"/>
  <c r="B5" i="16" s="1"/>
  <c r="D11" i="12"/>
  <c r="B6" i="16" s="1"/>
  <c r="D8" i="12"/>
  <c r="B3" i="16" s="1"/>
  <c r="D9" i="10"/>
  <c r="B26" i="16" s="1"/>
  <c r="D10" i="10"/>
  <c r="B27" i="16" s="1"/>
  <c r="D11" i="10"/>
  <c r="B28" i="16" s="1"/>
  <c r="D12" i="10"/>
  <c r="D8" i="10"/>
  <c r="B25" i="16" s="1"/>
  <c r="D9" i="9"/>
  <c r="Q15" i="16" s="1"/>
  <c r="D10" i="9"/>
  <c r="Q16" i="16" s="1"/>
  <c r="D11" i="9"/>
  <c r="Q17" i="16" s="1"/>
  <c r="D12" i="9"/>
  <c r="D8" i="9"/>
  <c r="Q14" i="16" s="1"/>
  <c r="D9" i="8"/>
  <c r="L15" i="16" s="1"/>
  <c r="D10" i="8"/>
  <c r="L16" i="16" s="1"/>
  <c r="D11" i="8"/>
  <c r="L17" i="16" s="1"/>
  <c r="D12" i="8"/>
  <c r="D8" i="8"/>
  <c r="L14" i="16" s="1"/>
  <c r="D9" i="19"/>
  <c r="Q4" i="16" s="1"/>
  <c r="D10" i="19"/>
  <c r="Q5" i="16" s="1"/>
  <c r="D11" i="19"/>
  <c r="Q6" i="16" s="1"/>
  <c r="D12" i="19"/>
  <c r="D8" i="19"/>
  <c r="Q3" i="16" s="1"/>
  <c r="D9" i="17"/>
  <c r="D10" i="17"/>
  <c r="D11" i="17"/>
  <c r="D12" i="17"/>
  <c r="D8" i="17"/>
  <c r="D9" i="11"/>
  <c r="D10" i="11"/>
  <c r="D11" i="11"/>
  <c r="D12" i="11"/>
  <c r="D8" i="11"/>
  <c r="B24" i="53"/>
  <c r="C24" i="53" s="1"/>
  <c r="B29" i="53"/>
  <c r="B28" i="53"/>
  <c r="B39" i="53"/>
  <c r="B38" i="53"/>
  <c r="Q61" i="8"/>
  <c r="Q60" i="8"/>
  <c r="Q58" i="8"/>
  <c r="Q57" i="8"/>
  <c r="B13" i="54"/>
  <c r="B12" i="54"/>
  <c r="B11" i="54"/>
  <c r="C11" i="54" s="1"/>
  <c r="B10" i="54"/>
  <c r="C10" i="54" s="1"/>
  <c r="L30" i="53"/>
  <c r="Q56" i="53"/>
  <c r="Q55" i="53"/>
  <c r="L37" i="53"/>
  <c r="L36" i="53"/>
  <c r="G27" i="53"/>
  <c r="H27" i="53" s="1"/>
  <c r="G26" i="53"/>
  <c r="H26" i="53" s="1"/>
  <c r="B27" i="53"/>
  <c r="C27" i="53" s="1"/>
  <c r="B26" i="53"/>
  <c r="C26" i="53" s="1"/>
  <c r="Q5" i="53"/>
  <c r="R5" i="53" s="1"/>
  <c r="L6" i="53"/>
  <c r="M6" i="53" s="1"/>
  <c r="L5" i="53"/>
  <c r="M5" i="53" s="1"/>
  <c r="G6" i="53"/>
  <c r="H6" i="53" s="1"/>
  <c r="G5" i="53"/>
  <c r="H5" i="53" s="1"/>
  <c r="R56" i="53"/>
  <c r="R55" i="53"/>
  <c r="L56" i="53"/>
  <c r="M56" i="53" s="1"/>
  <c r="L55" i="53"/>
  <c r="M55" i="53" s="1"/>
  <c r="H56" i="53"/>
  <c r="H55" i="53"/>
  <c r="B56" i="53"/>
  <c r="C56" i="53" s="1"/>
  <c r="B55" i="53"/>
  <c r="C55" i="53" s="1"/>
  <c r="Q37" i="53"/>
  <c r="R37" i="53" s="1"/>
  <c r="Q36" i="53"/>
  <c r="R36" i="53" s="1"/>
  <c r="M37" i="53"/>
  <c r="M36" i="53"/>
  <c r="H39" i="53"/>
  <c r="H38" i="53"/>
  <c r="C39" i="53"/>
  <c r="C38" i="53"/>
  <c r="Q20" i="53"/>
  <c r="R20" i="53" s="1"/>
  <c r="Q19" i="53"/>
  <c r="R19" i="53" s="1"/>
  <c r="M18" i="53"/>
  <c r="M17" i="53"/>
  <c r="G20" i="53"/>
  <c r="H20" i="53" s="1"/>
  <c r="G19" i="53"/>
  <c r="H19" i="53" s="1"/>
  <c r="B20" i="53"/>
  <c r="C20" i="53" s="1"/>
  <c r="B19" i="53"/>
  <c r="C19" i="53" s="1"/>
  <c r="B6" i="53"/>
  <c r="C6" i="53" s="1"/>
  <c r="O56" i="10"/>
  <c r="O57" i="10"/>
  <c r="O60" i="13"/>
  <c r="O58" i="17"/>
  <c r="O57" i="17"/>
  <c r="L11" i="53"/>
  <c r="H11" i="12"/>
  <c r="I11" i="12" s="1"/>
  <c r="D6" i="16" s="1"/>
  <c r="C10" i="17"/>
  <c r="C11" i="17"/>
  <c r="C12" i="17"/>
  <c r="O54" i="19"/>
  <c r="O53" i="19"/>
  <c r="O51" i="19"/>
  <c r="O50" i="19"/>
  <c r="O54" i="11"/>
  <c r="O53" i="11"/>
  <c r="B10" i="53"/>
  <c r="B9" i="53"/>
  <c r="B11" i="53"/>
  <c r="C11" i="53" s="1"/>
  <c r="L8" i="53"/>
  <c r="M8" i="53" s="1"/>
  <c r="L7" i="53"/>
  <c r="M7" i="53" s="1"/>
  <c r="Q20" i="54"/>
  <c r="R20" i="54" s="1"/>
  <c r="Q19" i="54"/>
  <c r="R19" i="54" s="1"/>
  <c r="Q18" i="54"/>
  <c r="Q17" i="54"/>
  <c r="L20" i="54"/>
  <c r="M20" i="54" s="1"/>
  <c r="L19" i="54"/>
  <c r="M19" i="54" s="1"/>
  <c r="L18" i="54"/>
  <c r="M18" i="54" s="1"/>
  <c r="L17" i="54"/>
  <c r="M17" i="54" s="1"/>
  <c r="G20" i="54"/>
  <c r="H20" i="54" s="1"/>
  <c r="G19" i="54"/>
  <c r="H19" i="54" s="1"/>
  <c r="G18" i="54"/>
  <c r="G17" i="54"/>
  <c r="B20" i="54"/>
  <c r="C20" i="54" s="1"/>
  <c r="B19" i="54"/>
  <c r="C19" i="54" s="1"/>
  <c r="B18" i="54"/>
  <c r="C18" i="54" s="1"/>
  <c r="B17" i="54"/>
  <c r="C17" i="54" s="1"/>
  <c r="Q13" i="54"/>
  <c r="R13" i="54" s="1"/>
  <c r="Q12" i="54"/>
  <c r="R12" i="54" s="1"/>
  <c r="Q11" i="54"/>
  <c r="Q10" i="54"/>
  <c r="L13" i="54"/>
  <c r="M13" i="54" s="1"/>
  <c r="L12" i="54"/>
  <c r="M12" i="54" s="1"/>
  <c r="L11" i="54"/>
  <c r="M11" i="54" s="1"/>
  <c r="L10" i="54"/>
  <c r="M10" i="54" s="1"/>
  <c r="O55" i="12"/>
  <c r="O54" i="12"/>
  <c r="H12" i="54"/>
  <c r="C13" i="54"/>
  <c r="C12" i="54"/>
  <c r="Q6" i="54"/>
  <c r="R6" i="54" s="1"/>
  <c r="Q5" i="54"/>
  <c r="R5" i="54" s="1"/>
  <c r="Q4" i="54"/>
  <c r="R4" i="54" s="1"/>
  <c r="Q3" i="54"/>
  <c r="R3" i="54" s="1"/>
  <c r="G3" i="54"/>
  <c r="H3" i="54" s="1"/>
  <c r="L6" i="54"/>
  <c r="M6" i="54" s="1"/>
  <c r="L5" i="54"/>
  <c r="M5" i="54" s="1"/>
  <c r="L4" i="54"/>
  <c r="M4" i="54" s="1"/>
  <c r="L3" i="54"/>
  <c r="M3" i="54" s="1"/>
  <c r="G6" i="54"/>
  <c r="H6" i="54" s="1"/>
  <c r="G5" i="54"/>
  <c r="H5" i="54" s="1"/>
  <c r="G4" i="54"/>
  <c r="H4" i="54" s="1"/>
  <c r="B6" i="54"/>
  <c r="C6" i="54" s="1"/>
  <c r="B5" i="54"/>
  <c r="C5" i="54" s="1"/>
  <c r="B4" i="54"/>
  <c r="C4" i="54" s="1"/>
  <c r="B3" i="54"/>
  <c r="C3" i="54" s="1"/>
  <c r="P16" i="54"/>
  <c r="K16" i="54"/>
  <c r="F16" i="54"/>
  <c r="A16" i="54"/>
  <c r="P9" i="54"/>
  <c r="K9" i="54"/>
  <c r="F9" i="54"/>
  <c r="A9" i="54"/>
  <c r="P2" i="54"/>
  <c r="K2" i="54"/>
  <c r="F2" i="54"/>
  <c r="A2" i="54"/>
  <c r="O58" i="25"/>
  <c r="O57" i="25"/>
  <c r="O58" i="13"/>
  <c r="O57" i="13"/>
  <c r="P62" i="7"/>
  <c r="P61" i="7"/>
  <c r="O55" i="17"/>
  <c r="O54" i="17"/>
  <c r="C9" i="12"/>
  <c r="C10" i="12"/>
  <c r="C11" i="12"/>
  <c r="C8" i="12"/>
  <c r="H10" i="12"/>
  <c r="I10" i="12" s="1"/>
  <c r="D5" i="16" s="1"/>
  <c r="G31" i="53"/>
  <c r="G30" i="53"/>
  <c r="Q54" i="53"/>
  <c r="R54" i="53" s="1"/>
  <c r="Q53" i="53"/>
  <c r="R53" i="53" s="1"/>
  <c r="Q52" i="53"/>
  <c r="Q51" i="53"/>
  <c r="L54" i="53"/>
  <c r="M54" i="53" s="1"/>
  <c r="L53" i="53"/>
  <c r="M53" i="53" s="1"/>
  <c r="L52" i="53"/>
  <c r="L51" i="53"/>
  <c r="G54" i="53"/>
  <c r="H54" i="53" s="1"/>
  <c r="G53" i="53"/>
  <c r="H53" i="53" s="1"/>
  <c r="G52" i="53"/>
  <c r="G51" i="53"/>
  <c r="B54" i="53"/>
  <c r="C54" i="53" s="1"/>
  <c r="B53" i="53"/>
  <c r="C53" i="53" s="1"/>
  <c r="B52" i="53"/>
  <c r="B51" i="53"/>
  <c r="Q35" i="53"/>
  <c r="R35" i="53" s="1"/>
  <c r="Q34" i="53"/>
  <c r="R34" i="53" s="1"/>
  <c r="Q33" i="53"/>
  <c r="Q32" i="53"/>
  <c r="L35" i="53"/>
  <c r="M35" i="53" s="1"/>
  <c r="L34" i="53"/>
  <c r="M34" i="53" s="1"/>
  <c r="L33" i="53"/>
  <c r="L32" i="53"/>
  <c r="Q18" i="53"/>
  <c r="R18" i="53" s="1"/>
  <c r="Q17" i="53"/>
  <c r="R17" i="53" s="1"/>
  <c r="Q16" i="53"/>
  <c r="Q15" i="53"/>
  <c r="G37" i="53"/>
  <c r="H37" i="53" s="1"/>
  <c r="G36" i="53"/>
  <c r="H36" i="53" s="1"/>
  <c r="G35" i="53"/>
  <c r="G34" i="53"/>
  <c r="B37" i="53"/>
  <c r="C37" i="53" s="1"/>
  <c r="B36" i="53"/>
  <c r="C36" i="53" s="1"/>
  <c r="B35" i="53"/>
  <c r="B34" i="53"/>
  <c r="L16" i="53"/>
  <c r="M16" i="53" s="1"/>
  <c r="L15" i="53"/>
  <c r="M15" i="53" s="1"/>
  <c r="L14" i="53"/>
  <c r="L13" i="53"/>
  <c r="G18" i="53"/>
  <c r="H18" i="53" s="1"/>
  <c r="G17" i="53"/>
  <c r="H17" i="53" s="1"/>
  <c r="G16" i="53"/>
  <c r="G15" i="53"/>
  <c r="B18" i="53"/>
  <c r="C18" i="53" s="1"/>
  <c r="B17" i="53"/>
  <c r="C17" i="53" s="1"/>
  <c r="B16" i="53"/>
  <c r="B15" i="53"/>
  <c r="G48" i="53"/>
  <c r="G47" i="53"/>
  <c r="G49" i="53"/>
  <c r="H49" i="53" s="1"/>
  <c r="B25" i="53"/>
  <c r="C25" i="53" s="1"/>
  <c r="H9" i="12"/>
  <c r="I9" i="12" s="1"/>
  <c r="H8" i="12"/>
  <c r="I8" i="12" s="1"/>
  <c r="D3" i="16" s="1"/>
  <c r="D4" i="16"/>
  <c r="B4" i="53"/>
  <c r="C4" i="53" s="1"/>
  <c r="G4" i="53"/>
  <c r="H4" i="53" s="1"/>
  <c r="G3" i="53"/>
  <c r="H3" i="53" s="1"/>
  <c r="L4" i="53"/>
  <c r="M4" i="53" s="1"/>
  <c r="L3" i="53"/>
  <c r="M3" i="53" s="1"/>
  <c r="G25" i="53"/>
  <c r="H25" i="53" s="1"/>
  <c r="G24" i="53"/>
  <c r="H24" i="53" s="1"/>
  <c r="Q3" i="53"/>
  <c r="R3" i="53" s="1"/>
  <c r="Q31" i="53"/>
  <c r="R31" i="53" s="1"/>
  <c r="L31" i="53"/>
  <c r="C11" i="18"/>
  <c r="C10" i="18"/>
  <c r="C9" i="18"/>
  <c r="C8" i="18"/>
  <c r="M31" i="53"/>
  <c r="Q50" i="53"/>
  <c r="R50" i="53" s="1"/>
  <c r="L50" i="53"/>
  <c r="M50" i="53" s="1"/>
  <c r="G50" i="53"/>
  <c r="H50" i="53" s="1"/>
  <c r="B50" i="53"/>
  <c r="C50" i="53" s="1"/>
  <c r="G33" i="53"/>
  <c r="H33" i="53" s="1"/>
  <c r="B33" i="53"/>
  <c r="C33" i="53" s="1"/>
  <c r="Q14" i="53"/>
  <c r="R14" i="53" s="1"/>
  <c r="L12" i="53"/>
  <c r="M12" i="53" s="1"/>
  <c r="G14" i="53"/>
  <c r="H14" i="53" s="1"/>
  <c r="B14" i="53"/>
  <c r="C14" i="53" s="1"/>
  <c r="G11" i="53"/>
  <c r="L49" i="53"/>
  <c r="L29" i="53"/>
  <c r="L28" i="53"/>
  <c r="D72" i="53" l="1"/>
  <c r="D64" i="53"/>
  <c r="I71" i="53"/>
  <c r="I64" i="53"/>
  <c r="G43" i="21"/>
  <c r="G46" i="21"/>
  <c r="I24" i="54"/>
  <c r="I25" i="54"/>
  <c r="D24" i="54"/>
  <c r="D25" i="54"/>
  <c r="D69" i="53"/>
  <c r="D70" i="53"/>
  <c r="I68" i="53"/>
  <c r="I69" i="53"/>
  <c r="N26" i="54"/>
  <c r="D62" i="53"/>
  <c r="D63" i="53"/>
  <c r="I65" i="53"/>
  <c r="D65" i="53"/>
  <c r="D66" i="53"/>
  <c r="I67" i="53"/>
  <c r="I63" i="53"/>
  <c r="D71" i="53"/>
  <c r="D67" i="53"/>
  <c r="D68" i="53"/>
  <c r="D60" i="53"/>
  <c r="D61" i="53"/>
  <c r="I62" i="53"/>
  <c r="I66" i="53"/>
  <c r="I60" i="53"/>
  <c r="I61" i="53"/>
  <c r="I70" i="53"/>
  <c r="G47" i="21"/>
  <c r="G44" i="21"/>
  <c r="G45" i="21"/>
  <c r="G42" i="21"/>
  <c r="C46" i="21"/>
  <c r="C47" i="21"/>
  <c r="C44" i="21"/>
  <c r="C45" i="21"/>
  <c r="C42" i="21"/>
  <c r="C43" i="21"/>
  <c r="I27" i="54"/>
  <c r="I26" i="54"/>
  <c r="D26" i="54"/>
  <c r="D27" i="54"/>
  <c r="I11" i="54"/>
  <c r="I12" i="54"/>
  <c r="I13" i="54"/>
  <c r="I10" i="54"/>
  <c r="I8" i="57"/>
  <c r="I36" i="16" s="1"/>
  <c r="H36" i="16"/>
  <c r="I8" i="56"/>
  <c r="D36" i="16" s="1"/>
  <c r="C36" i="16"/>
  <c r="I9" i="56"/>
  <c r="D37" i="16" s="1"/>
  <c r="C37" i="16"/>
  <c r="I11" i="56"/>
  <c r="D39" i="16" s="1"/>
  <c r="C39" i="16"/>
  <c r="I10" i="56"/>
  <c r="D38" i="16" s="1"/>
  <c r="C38" i="16"/>
  <c r="I11" i="57"/>
  <c r="I39" i="16" s="1"/>
  <c r="H39" i="16"/>
  <c r="I9" i="57"/>
  <c r="I37" i="16" s="1"/>
  <c r="H37" i="16"/>
  <c r="I10" i="57"/>
  <c r="I38" i="16" s="1"/>
  <c r="H38" i="16"/>
  <c r="L6" i="16"/>
  <c r="L5" i="16"/>
  <c r="L4" i="16"/>
  <c r="L3" i="16"/>
  <c r="G6" i="16"/>
  <c r="G5" i="16"/>
  <c r="G4" i="16"/>
  <c r="G3" i="16"/>
  <c r="D10" i="54"/>
  <c r="D11" i="54"/>
  <c r="D12" i="54"/>
  <c r="D13" i="54"/>
  <c r="S5" i="54"/>
  <c r="S6" i="54"/>
  <c r="S19" i="54"/>
  <c r="S20" i="54"/>
  <c r="N10" i="54"/>
  <c r="N11" i="54"/>
  <c r="N12" i="54"/>
  <c r="N13" i="54"/>
  <c r="D19" i="54"/>
  <c r="D20" i="54"/>
  <c r="I5" i="54"/>
  <c r="I6" i="54"/>
  <c r="S17" i="54"/>
  <c r="N17" i="54"/>
  <c r="N19" i="54"/>
  <c r="N20" i="54"/>
  <c r="I18" i="54"/>
  <c r="I19" i="54"/>
  <c r="I20" i="54"/>
  <c r="D17" i="54"/>
  <c r="S11" i="54"/>
  <c r="S12" i="54"/>
  <c r="S13" i="54"/>
  <c r="D3" i="54"/>
  <c r="I3" i="54"/>
  <c r="N3" i="54"/>
  <c r="S3" i="54"/>
  <c r="D4" i="54"/>
  <c r="I4" i="54"/>
  <c r="N4" i="54"/>
  <c r="S4" i="54"/>
  <c r="D5" i="54"/>
  <c r="N5" i="54"/>
  <c r="D6" i="54"/>
  <c r="N6" i="54"/>
  <c r="S10" i="54"/>
  <c r="I17" i="54"/>
  <c r="D18" i="54"/>
  <c r="N18" i="54"/>
  <c r="S18" i="54"/>
  <c r="B48" i="53"/>
  <c r="B47" i="53" l="1"/>
  <c r="Q10" i="53"/>
  <c r="Q9" i="53"/>
  <c r="B30" i="53"/>
  <c r="B31" i="53"/>
  <c r="P24" i="16"/>
  <c r="K24" i="16"/>
  <c r="F24" i="16"/>
  <c r="A24" i="16"/>
  <c r="P13" i="16"/>
  <c r="K13" i="16"/>
  <c r="F13" i="16"/>
  <c r="A13" i="16"/>
  <c r="P2" i="16"/>
  <c r="K2" i="16"/>
  <c r="F2" i="16"/>
  <c r="A2" i="16"/>
  <c r="L48" i="53"/>
  <c r="L47" i="53"/>
  <c r="F2" i="53"/>
  <c r="I3" i="53" s="1"/>
  <c r="F42" i="53"/>
  <c r="K42" i="53"/>
  <c r="N45" i="53" s="1"/>
  <c r="P23" i="53"/>
  <c r="P2" i="53"/>
  <c r="A42" i="53"/>
  <c r="A23" i="53"/>
  <c r="D27" i="53" s="1"/>
  <c r="K23" i="53"/>
  <c r="K2" i="53"/>
  <c r="L9" i="53"/>
  <c r="Q47" i="53"/>
  <c r="Q48" i="53"/>
  <c r="N37" i="21"/>
  <c r="J24" i="21"/>
  <c r="N24" i="21"/>
  <c r="D44" i="53" l="1"/>
  <c r="D46" i="53"/>
  <c r="S24" i="53"/>
  <c r="S26" i="53"/>
  <c r="N25" i="53"/>
  <c r="N27" i="53"/>
  <c r="S11" i="53"/>
  <c r="N62" i="53"/>
  <c r="N63" i="53"/>
  <c r="I43" i="53"/>
  <c r="I45" i="53"/>
  <c r="N43" i="53"/>
  <c r="D24" i="53"/>
  <c r="D26" i="53"/>
  <c r="S5" i="53"/>
  <c r="S20" i="53"/>
  <c r="N5" i="53"/>
  <c r="N6" i="53"/>
  <c r="I5" i="53"/>
  <c r="I6" i="53"/>
  <c r="S55" i="53"/>
  <c r="S56" i="53"/>
  <c r="N55" i="53"/>
  <c r="N56" i="53"/>
  <c r="I55" i="53"/>
  <c r="I56" i="53"/>
  <c r="D55" i="53"/>
  <c r="D56" i="53"/>
  <c r="S36" i="53"/>
  <c r="S37" i="53"/>
  <c r="N36" i="53"/>
  <c r="N37" i="53"/>
  <c r="D38" i="53"/>
  <c r="D39" i="53"/>
  <c r="S16" i="53"/>
  <c r="S19" i="53"/>
  <c r="N17" i="53"/>
  <c r="N18" i="53"/>
  <c r="I19" i="53"/>
  <c r="I20" i="53"/>
  <c r="D51" i="53"/>
  <c r="S51" i="53"/>
  <c r="S52" i="53"/>
  <c r="N51" i="53"/>
  <c r="N52" i="53"/>
  <c r="I51" i="53"/>
  <c r="I52" i="53"/>
  <c r="D52" i="53"/>
  <c r="S32" i="53"/>
  <c r="S33" i="53"/>
  <c r="N32" i="53"/>
  <c r="N33" i="53"/>
  <c r="D34" i="53"/>
  <c r="D35" i="53"/>
  <c r="S18" i="53"/>
  <c r="S15" i="53"/>
  <c r="N13" i="53"/>
  <c r="N14" i="53"/>
  <c r="I15" i="53"/>
  <c r="I16" i="53"/>
  <c r="S17" i="53"/>
  <c r="N34" i="53"/>
  <c r="N35" i="53"/>
  <c r="I17" i="53"/>
  <c r="I18" i="53"/>
  <c r="S50" i="53"/>
  <c r="S53" i="53"/>
  <c r="S54" i="53"/>
  <c r="N50" i="53"/>
  <c r="N53" i="53"/>
  <c r="N54" i="53"/>
  <c r="D50" i="53"/>
  <c r="I50" i="53"/>
  <c r="I14" i="53"/>
  <c r="B32" i="53"/>
  <c r="C32" i="53" s="1"/>
  <c r="D32" i="53" s="1"/>
  <c r="C29" i="53"/>
  <c r="D29" i="53" s="1"/>
  <c r="C28" i="53"/>
  <c r="D28" i="53" s="1"/>
  <c r="C31" i="53"/>
  <c r="D31" i="53" s="1"/>
  <c r="A2" i="53"/>
  <c r="F23" i="53"/>
  <c r="G29" i="53"/>
  <c r="H29" i="53" s="1"/>
  <c r="G28" i="53"/>
  <c r="H28" i="53" s="1"/>
  <c r="H31" i="53"/>
  <c r="H30" i="53"/>
  <c r="Q8" i="53"/>
  <c r="R8" i="53" s="1"/>
  <c r="S8" i="53" s="1"/>
  <c r="Q7" i="53"/>
  <c r="R7" i="53" s="1"/>
  <c r="S7" i="53" s="1"/>
  <c r="N4" i="53"/>
  <c r="N3" i="53"/>
  <c r="M30" i="53"/>
  <c r="N30" i="53" s="1"/>
  <c r="M29" i="53"/>
  <c r="N29" i="53" s="1"/>
  <c r="M28" i="53"/>
  <c r="N28" i="53" s="1"/>
  <c r="M49" i="53"/>
  <c r="N49" i="53" s="1"/>
  <c r="M48" i="53"/>
  <c r="N48" i="53" s="1"/>
  <c r="M47" i="53"/>
  <c r="N47" i="53" s="1"/>
  <c r="R49" i="53"/>
  <c r="S49" i="53" s="1"/>
  <c r="R48" i="53"/>
  <c r="S48" i="53" s="1"/>
  <c r="R47" i="53"/>
  <c r="S47" i="53" s="1"/>
  <c r="H32" i="53"/>
  <c r="D25" i="53"/>
  <c r="C30" i="53"/>
  <c r="D30" i="53" s="1"/>
  <c r="R9" i="53"/>
  <c r="S9" i="53" s="1"/>
  <c r="R10" i="53"/>
  <c r="S10" i="53" s="1"/>
  <c r="S3" i="53"/>
  <c r="H11" i="53"/>
  <c r="I11" i="53" s="1"/>
  <c r="M11" i="53"/>
  <c r="N11" i="53" s="1"/>
  <c r="L10" i="53"/>
  <c r="M10" i="53" s="1"/>
  <c r="N10" i="53" s="1"/>
  <c r="M9" i="53"/>
  <c r="N9" i="53" s="1"/>
  <c r="G10" i="53"/>
  <c r="H10" i="53" s="1"/>
  <c r="I10" i="53" s="1"/>
  <c r="G9" i="53"/>
  <c r="H9" i="53" s="1"/>
  <c r="I9" i="53" s="1"/>
  <c r="H8" i="53"/>
  <c r="I8" i="53" s="1"/>
  <c r="H7" i="53"/>
  <c r="I7" i="53" s="1"/>
  <c r="I4" i="53"/>
  <c r="I32" i="53" l="1"/>
  <c r="I26" i="53"/>
  <c r="I27" i="53"/>
  <c r="I38" i="53"/>
  <c r="I39" i="53"/>
  <c r="D19" i="53"/>
  <c r="D20" i="53"/>
  <c r="D6" i="53"/>
  <c r="I34" i="53"/>
  <c r="I35" i="53"/>
  <c r="D15" i="53"/>
  <c r="D16" i="53"/>
  <c r="N15" i="53"/>
  <c r="N16" i="53"/>
  <c r="I53" i="53"/>
  <c r="I54" i="53"/>
  <c r="D53" i="53"/>
  <c r="D54" i="53"/>
  <c r="S34" i="53"/>
  <c r="S35" i="53"/>
  <c r="I36" i="53"/>
  <c r="I37" i="53"/>
  <c r="D17" i="53"/>
  <c r="D18" i="53"/>
  <c r="D14" i="53"/>
  <c r="D36" i="53"/>
  <c r="D37" i="53"/>
  <c r="N31" i="53"/>
  <c r="S31" i="53"/>
  <c r="D33" i="53"/>
  <c r="I33" i="53"/>
  <c r="N12" i="53"/>
  <c r="S14" i="53"/>
  <c r="N7" i="53"/>
  <c r="N8" i="53"/>
  <c r="I30" i="53"/>
  <c r="I24" i="53"/>
  <c r="I29" i="53"/>
  <c r="I28" i="53"/>
  <c r="I31" i="53"/>
  <c r="I25" i="53"/>
  <c r="I49" i="53" l="1"/>
  <c r="H48" i="53"/>
  <c r="I48" i="53" s="1"/>
  <c r="H47" i="53"/>
  <c r="I47" i="53" s="1"/>
  <c r="Q29" i="53"/>
  <c r="R29" i="53" s="1"/>
  <c r="S29" i="53" s="1"/>
  <c r="Q28" i="53"/>
  <c r="R28" i="53" s="1"/>
  <c r="S28" i="53" s="1"/>
  <c r="Q30" i="53"/>
  <c r="R30" i="53" s="1"/>
  <c r="S30" i="53" s="1"/>
  <c r="C49" i="53"/>
  <c r="D49" i="53" s="1"/>
  <c r="C48" i="53"/>
  <c r="D48" i="53" s="1"/>
  <c r="C47" i="53"/>
  <c r="D47" i="53" s="1"/>
  <c r="C8" i="53"/>
  <c r="D8" i="53" s="1"/>
  <c r="C7" i="53"/>
  <c r="D7" i="53" s="1"/>
  <c r="D4" i="53"/>
  <c r="D11" i="53"/>
  <c r="C10" i="53"/>
  <c r="D10" i="53" s="1"/>
  <c r="C9" i="53"/>
  <c r="D9" i="53" s="1"/>
  <c r="N8" i="18" l="1"/>
  <c r="O8" i="18" s="1"/>
  <c r="V7" i="53" s="1"/>
  <c r="N9" i="18"/>
  <c r="O9" i="18" s="1"/>
  <c r="V8" i="53" s="1"/>
  <c r="C9" i="17" l="1"/>
  <c r="C8" i="17"/>
  <c r="C11" i="8" l="1"/>
  <c r="H12" i="18" l="1"/>
  <c r="I12" i="18"/>
  <c r="C12" i="10"/>
  <c r="H12" i="10"/>
  <c r="I12" i="10" s="1"/>
  <c r="C12" i="9"/>
  <c r="H12" i="9"/>
  <c r="I12" i="9" s="1"/>
  <c r="C12" i="8"/>
  <c r="H12" i="8"/>
  <c r="I12" i="8" s="1"/>
  <c r="C12" i="11"/>
  <c r="H12" i="11"/>
  <c r="I12" i="11" s="1"/>
  <c r="H12" i="17"/>
  <c r="I12" i="17" s="1"/>
  <c r="H11" i="19"/>
  <c r="C12" i="19"/>
  <c r="H12" i="19"/>
  <c r="I12" i="19" s="1"/>
  <c r="R6" i="16" l="1"/>
  <c r="I11" i="19"/>
  <c r="J12" i="18"/>
  <c r="A79" i="8"/>
  <c r="A78" i="8"/>
  <c r="M9" i="25" l="1"/>
  <c r="N9" i="25" s="1"/>
  <c r="V4" i="53" s="1"/>
  <c r="M8" i="25"/>
  <c r="N8" i="25" s="1"/>
  <c r="V3" i="53" s="1"/>
  <c r="M9" i="7"/>
  <c r="N9" i="7" s="1"/>
  <c r="V10" i="53" s="1"/>
  <c r="M8" i="7"/>
  <c r="N8" i="7" s="1"/>
  <c r="V9" i="53" s="1"/>
  <c r="M9" i="6"/>
  <c r="N9" i="6" s="1"/>
  <c r="V6" i="53" s="1"/>
  <c r="M8" i="6"/>
  <c r="N8" i="6" s="1"/>
  <c r="V5" i="53" s="1"/>
  <c r="F11" i="21" l="1"/>
  <c r="J12" i="21"/>
  <c r="C9" i="19" l="1"/>
  <c r="C10" i="19"/>
  <c r="C11" i="19"/>
  <c r="C8" i="19"/>
  <c r="A83" i="25" l="1"/>
  <c r="A82" i="25"/>
  <c r="H11" i="25"/>
  <c r="C11" i="25"/>
  <c r="H10" i="25"/>
  <c r="C10" i="25"/>
  <c r="H9" i="25"/>
  <c r="C9" i="25"/>
  <c r="H8" i="25"/>
  <c r="C8" i="25"/>
  <c r="C14" i="16" l="1"/>
  <c r="I8" i="25"/>
  <c r="D14" i="16" s="1"/>
  <c r="C15" i="16"/>
  <c r="I9" i="25"/>
  <c r="D15" i="16" s="1"/>
  <c r="C17" i="16"/>
  <c r="I11" i="25"/>
  <c r="D17" i="16" s="1"/>
  <c r="C16" i="16"/>
  <c r="I10" i="25"/>
  <c r="D16" i="16" s="1"/>
  <c r="H10" i="18" l="1"/>
  <c r="H11" i="18"/>
  <c r="I10" i="18"/>
  <c r="H10" i="19" l="1"/>
  <c r="I11" i="18"/>
  <c r="H11" i="17"/>
  <c r="I11" i="17" s="1"/>
  <c r="H10" i="17"/>
  <c r="I10" i="17" s="1"/>
  <c r="R5" i="16" l="1"/>
  <c r="I10" i="19"/>
  <c r="A88" i="18"/>
  <c r="A87" i="18"/>
  <c r="A77" i="17"/>
  <c r="A76" i="17"/>
  <c r="A86" i="7"/>
  <c r="A85" i="7"/>
  <c r="A85" i="13"/>
  <c r="A84" i="13"/>
  <c r="G28" i="16"/>
  <c r="G27" i="16"/>
  <c r="H27" i="16" l="1"/>
  <c r="A76" i="19" l="1"/>
  <c r="A103" i="19" s="1"/>
  <c r="A75" i="19"/>
  <c r="A102" i="19" s="1"/>
  <c r="A103" i="17"/>
  <c r="A102" i="17"/>
  <c r="A79" i="11"/>
  <c r="A106" i="11" s="1"/>
  <c r="A78" i="11"/>
  <c r="A105" i="11" s="1"/>
  <c r="A80" i="10"/>
  <c r="A106" i="10" s="1"/>
  <c r="A79" i="10"/>
  <c r="A105" i="10" s="1"/>
  <c r="A81" i="6" l="1"/>
  <c r="A80" i="6"/>
  <c r="M2" i="21" l="1"/>
  <c r="O10" i="21" l="1"/>
  <c r="E2" i="21"/>
  <c r="O8" i="21"/>
  <c r="O7" i="21"/>
  <c r="O9" i="21"/>
  <c r="O6" i="21"/>
  <c r="O3" i="21"/>
  <c r="O4" i="21"/>
  <c r="O5" i="21"/>
  <c r="M15" i="21"/>
  <c r="M28" i="21"/>
  <c r="O36" i="21" s="1"/>
  <c r="I15" i="21"/>
  <c r="K19" i="21" s="1"/>
  <c r="E28" i="21"/>
  <c r="G37" i="21" s="1"/>
  <c r="E15" i="21"/>
  <c r="G23" i="21" s="1"/>
  <c r="I2" i="21"/>
  <c r="K3" i="21" s="1"/>
  <c r="A2" i="21"/>
  <c r="I28" i="21"/>
  <c r="A28" i="21"/>
  <c r="A15" i="21"/>
  <c r="K29" i="21" l="1"/>
  <c r="K34" i="21"/>
  <c r="C22" i="21"/>
  <c r="C21" i="21"/>
  <c r="C8" i="21"/>
  <c r="C9" i="21"/>
  <c r="C11" i="21"/>
  <c r="C7" i="21"/>
  <c r="O33" i="21"/>
  <c r="O29" i="21"/>
  <c r="O34" i="21"/>
  <c r="K23" i="21"/>
  <c r="K18" i="21"/>
  <c r="K20" i="21"/>
  <c r="K21" i="21"/>
  <c r="K36" i="21"/>
  <c r="K30" i="21"/>
  <c r="C36" i="21"/>
  <c r="C35" i="21"/>
  <c r="G30" i="21"/>
  <c r="G34" i="21"/>
  <c r="K11" i="21"/>
  <c r="K9" i="21"/>
  <c r="K10" i="21"/>
  <c r="O22" i="21"/>
  <c r="C10" i="21"/>
  <c r="C5" i="21"/>
  <c r="C6" i="21"/>
  <c r="C3" i="21"/>
  <c r="C4" i="21"/>
  <c r="C20" i="21"/>
  <c r="C18" i="21"/>
  <c r="C19" i="21"/>
  <c r="C16" i="21"/>
  <c r="C17" i="21"/>
  <c r="C34" i="21"/>
  <c r="C32" i="21"/>
  <c r="C33" i="21"/>
  <c r="C30" i="21"/>
  <c r="C31" i="21"/>
  <c r="C29" i="21"/>
  <c r="K35" i="21"/>
  <c r="K32" i="21"/>
  <c r="K33" i="21"/>
  <c r="K31" i="21"/>
  <c r="O23" i="21"/>
  <c r="O21" i="21"/>
  <c r="O17" i="21"/>
  <c r="O18" i="21"/>
  <c r="O16" i="21"/>
  <c r="O20" i="21"/>
  <c r="O19" i="21"/>
  <c r="O35" i="21"/>
  <c r="O31" i="21"/>
  <c r="O32" i="21"/>
  <c r="O30" i="21"/>
  <c r="K22" i="21"/>
  <c r="K16" i="21"/>
  <c r="K17" i="21"/>
  <c r="G35" i="21"/>
  <c r="G36" i="21"/>
  <c r="G33" i="21"/>
  <c r="G31" i="21"/>
  <c r="G32" i="21"/>
  <c r="G29" i="21"/>
  <c r="G21" i="21"/>
  <c r="G22" i="21"/>
  <c r="G19" i="21"/>
  <c r="G20" i="21"/>
  <c r="G17" i="21"/>
  <c r="G18" i="21"/>
  <c r="G16" i="21"/>
  <c r="G9" i="21"/>
  <c r="G10" i="21"/>
  <c r="G7" i="21"/>
  <c r="G8" i="21"/>
  <c r="G5" i="21"/>
  <c r="G6" i="21"/>
  <c r="G3" i="21"/>
  <c r="G4" i="21"/>
  <c r="K7" i="21"/>
  <c r="K8" i="21"/>
  <c r="K5" i="21"/>
  <c r="K6" i="21"/>
  <c r="K4" i="21"/>
  <c r="B12" i="21" l="1"/>
  <c r="F24" i="21"/>
  <c r="J37" i="21"/>
  <c r="B37" i="21"/>
  <c r="B23" i="21" l="1"/>
  <c r="N11" i="21"/>
  <c r="H9" i="19" l="1"/>
  <c r="H8" i="19"/>
  <c r="H28" i="16"/>
  <c r="I9" i="18"/>
  <c r="H9" i="18"/>
  <c r="I8" i="18"/>
  <c r="H8" i="18"/>
  <c r="H9" i="17"/>
  <c r="I9" i="17" s="1"/>
  <c r="H8" i="17"/>
  <c r="I8" i="17" s="1"/>
  <c r="R3" i="16" l="1"/>
  <c r="I8" i="19"/>
  <c r="R4" i="16"/>
  <c r="I9" i="19"/>
  <c r="M4" i="16"/>
  <c r="G25" i="16"/>
  <c r="G26" i="16"/>
  <c r="M3" i="16"/>
  <c r="S6" i="16"/>
  <c r="S5" i="16"/>
  <c r="J10" i="18"/>
  <c r="I27" i="16" s="1"/>
  <c r="J8" i="18"/>
  <c r="H25" i="16"/>
  <c r="J9" i="18"/>
  <c r="H26" i="16"/>
  <c r="J11" i="18"/>
  <c r="I28" i="16" s="1"/>
  <c r="I25" i="16" l="1"/>
  <c r="I26" i="16"/>
  <c r="S4" i="16"/>
  <c r="S3" i="16"/>
  <c r="M6" i="16"/>
  <c r="M5" i="16"/>
  <c r="N5" i="16" l="1"/>
  <c r="N6" i="16"/>
  <c r="N4" i="16" l="1"/>
  <c r="N3" i="16"/>
  <c r="R28" i="16"/>
  <c r="C11" i="13"/>
  <c r="H10" i="13"/>
  <c r="R27" i="16" s="1"/>
  <c r="C10" i="13"/>
  <c r="H9" i="13"/>
  <c r="C9" i="13"/>
  <c r="H8" i="13"/>
  <c r="C8" i="13"/>
  <c r="H11" i="11"/>
  <c r="C11" i="11"/>
  <c r="H10" i="11"/>
  <c r="C10" i="11"/>
  <c r="H9" i="11"/>
  <c r="I9" i="11" s="1"/>
  <c r="C9" i="11"/>
  <c r="H8" i="11"/>
  <c r="I8" i="11" s="1"/>
  <c r="C8" i="11"/>
  <c r="H11" i="10"/>
  <c r="C11" i="10"/>
  <c r="H10" i="10"/>
  <c r="C10" i="10"/>
  <c r="H9" i="10"/>
  <c r="C9" i="10"/>
  <c r="H8" i="10"/>
  <c r="C8" i="10"/>
  <c r="H11" i="9"/>
  <c r="C11" i="9"/>
  <c r="H10" i="9"/>
  <c r="C10" i="9"/>
  <c r="H9" i="9"/>
  <c r="C9" i="9"/>
  <c r="H8" i="9"/>
  <c r="C8" i="9"/>
  <c r="H11" i="8"/>
  <c r="H10" i="8"/>
  <c r="C10" i="8"/>
  <c r="H9" i="8"/>
  <c r="C9" i="8"/>
  <c r="H8" i="8"/>
  <c r="C8" i="8"/>
  <c r="H11" i="7"/>
  <c r="C11" i="7"/>
  <c r="H10" i="7"/>
  <c r="M27" i="16" s="1"/>
  <c r="C10" i="7"/>
  <c r="H9" i="7"/>
  <c r="H8" i="7"/>
  <c r="C8" i="7"/>
  <c r="H11" i="6"/>
  <c r="C11" i="6"/>
  <c r="H10" i="6"/>
  <c r="C10" i="6"/>
  <c r="H9" i="6"/>
  <c r="C9" i="6"/>
  <c r="H8" i="6"/>
  <c r="C8" i="6"/>
  <c r="I8" i="7" l="1"/>
  <c r="M25" i="16"/>
  <c r="I9" i="7"/>
  <c r="M26" i="16"/>
  <c r="I9" i="6"/>
  <c r="H15" i="16"/>
  <c r="I8" i="6"/>
  <c r="H14" i="16"/>
  <c r="I11" i="7"/>
  <c r="M28" i="16"/>
  <c r="I11" i="6"/>
  <c r="I17" i="16" s="1"/>
  <c r="H17" i="16"/>
  <c r="C25" i="16"/>
  <c r="I8" i="10"/>
  <c r="C26" i="16"/>
  <c r="I9" i="10"/>
  <c r="C27" i="16"/>
  <c r="I10" i="10"/>
  <c r="H5" i="16"/>
  <c r="I10" i="11"/>
  <c r="I5" i="16" s="1"/>
  <c r="I10" i="6"/>
  <c r="I16" i="16" s="1"/>
  <c r="H16" i="16"/>
  <c r="C28" i="16"/>
  <c r="I11" i="10"/>
  <c r="H6" i="16"/>
  <c r="I11" i="11"/>
  <c r="I6" i="16" s="1"/>
  <c r="I8" i="13"/>
  <c r="R25" i="16"/>
  <c r="I9" i="13"/>
  <c r="R26" i="16"/>
  <c r="R14" i="16"/>
  <c r="I8" i="9"/>
  <c r="R15" i="16"/>
  <c r="I9" i="9"/>
  <c r="R16" i="16"/>
  <c r="I10" i="9"/>
  <c r="R17" i="16"/>
  <c r="I11" i="9"/>
  <c r="M14" i="16"/>
  <c r="I8" i="8"/>
  <c r="M15" i="16"/>
  <c r="I9" i="8"/>
  <c r="M16" i="16"/>
  <c r="I10" i="8"/>
  <c r="M17" i="16"/>
  <c r="I11" i="8"/>
  <c r="N17" i="16" s="1"/>
  <c r="I10" i="13"/>
  <c r="S27" i="16" s="1"/>
  <c r="I11" i="13"/>
  <c r="S28" i="16" s="1"/>
  <c r="I10" i="7"/>
  <c r="H3" i="16"/>
  <c r="H4" i="16"/>
  <c r="N28" i="16"/>
  <c r="D27" i="16"/>
  <c r="N27" i="16"/>
  <c r="N16" i="16"/>
  <c r="D28" i="16"/>
  <c r="N14" i="16" l="1"/>
  <c r="N15" i="16"/>
  <c r="D26" i="16"/>
  <c r="D25" i="16"/>
  <c r="I3" i="16"/>
  <c r="S26" i="16"/>
  <c r="N26" i="16"/>
  <c r="N25" i="16"/>
  <c r="I15" i="16"/>
  <c r="I14" i="16"/>
  <c r="I4" i="16"/>
  <c r="S25" i="16"/>
  <c r="S16" i="16"/>
  <c r="S14" i="16"/>
  <c r="S15" i="16"/>
  <c r="S17"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s>
  <commentList>
    <comment ref="E3" authorId="0" shapeId="0" xr:uid="{C9946B33-C5A9-4D45-8147-762D6860707E}">
      <text>
        <r>
          <rPr>
            <sz val="11"/>
            <color theme="1"/>
            <rFont val="Calibri"/>
            <family val="2"/>
            <scheme val="minor"/>
          </rPr>
          <t>Ana Kelven Bezerra da Silva Gomes:
1400 RPM</t>
        </r>
      </text>
    </comment>
    <comment ref="E34" authorId="0" shapeId="0" xr:uid="{37AE874B-B4A4-4A93-8EF6-3280C53CE16C}">
      <text>
        <r>
          <rPr>
            <sz val="11"/>
            <color theme="1"/>
            <rFont val="Calibri"/>
            <family val="2"/>
            <scheme val="minor"/>
          </rPr>
          <t>Ana Kelven Bezerra da Silva Gomes:
650 A 1300 RPM</t>
        </r>
      </text>
    </comment>
    <comment ref="D46" authorId="0" shapeId="0" xr:uid="{344AE5D8-787D-484F-A548-D8384A2F3D53}">
      <text>
        <r>
          <rPr>
            <sz val="11"/>
            <color theme="1"/>
            <rFont val="Calibri"/>
            <family val="2"/>
            <scheme val="minor"/>
          </rPr>
          <t>Ana Kelven Bezerra da Silva Gomes:
De 0 A 650 RPM</t>
        </r>
      </text>
    </comment>
    <comment ref="E46" authorId="0" shapeId="0" xr:uid="{8CAC438A-A1AB-489E-83B6-92637E07ABCF}">
      <text>
        <r>
          <rPr>
            <sz val="11"/>
            <color theme="1"/>
            <rFont val="Calibri"/>
            <family val="2"/>
            <scheme val="minor"/>
          </rPr>
          <t>Ana Kelven Bezerra da Silva Gomes:
DE 650 A 1300 RPM</t>
        </r>
      </text>
    </comment>
    <comment ref="Q46" authorId="0" shapeId="0" xr:uid="{0DCEBDB8-5134-4E2F-937C-B0C9D1B80AE5}">
      <text>
        <r>
          <rPr>
            <sz val="11"/>
            <color theme="1"/>
            <rFont val="Calibri"/>
            <family val="2"/>
            <scheme val="minor"/>
          </rPr>
          <t>Ana Kelven Bezerra da Silva Gomes:
1600, 1700 e 1800 RPM</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Engenharia</author>
    <author>Daniel Morais</author>
    <author>Ana Kelven Bezerra da Silva Gomes</author>
    <author>Renata Araujo de Aguiar Leite</author>
    <author>Cinthia Ramos</author>
  </authors>
  <commentList>
    <comment ref="B10" authorId="0" shapeId="0" xr:uid="{00000000-0006-0000-0800-000001000000}">
      <text>
        <r>
          <rPr>
            <b/>
            <sz val="9"/>
            <color indexed="81"/>
            <rFont val="Tahoma"/>
            <family val="2"/>
          </rPr>
          <t>Engenharia:</t>
        </r>
        <r>
          <rPr>
            <sz val="9"/>
            <color indexed="81"/>
            <rFont val="Tahoma"/>
            <family val="2"/>
          </rPr>
          <t xml:space="preserve">
19635 em 12/6/20
</t>
        </r>
      </text>
    </comment>
    <comment ref="B11" authorId="1" shapeId="0" xr:uid="{00000000-0006-0000-0800-000002000000}">
      <text>
        <r>
          <rPr>
            <b/>
            <sz val="9"/>
            <color indexed="81"/>
            <rFont val="Tahoma"/>
            <family val="2"/>
          </rPr>
          <t>Daniel Morais:</t>
        </r>
        <r>
          <rPr>
            <sz val="9"/>
            <color indexed="81"/>
            <rFont val="Tahoma"/>
            <family val="2"/>
          </rPr>
          <t xml:space="preserve">
confirmar troca de horimetro 20/01/2018 ultima marcação em 06/01 14892
6040 em 12/06/2020</t>
        </r>
      </text>
    </comment>
    <comment ref="A14" authorId="2" shapeId="0" xr:uid="{DE0FD890-825E-4FAC-A7DE-191516C4634E}">
      <text>
        <r>
          <rPr>
            <sz val="11"/>
            <color theme="1"/>
            <rFont val="Calibri"/>
            <family val="2"/>
            <scheme val="minor"/>
          </rPr>
          <t>Ana Kelven Bezerra da Silva Gomes:
Substituição dos mangotes 20/03/2023</t>
        </r>
      </text>
    </comment>
    <comment ref="K14" authorId="2" shapeId="0" xr:uid="{49A9777F-F30A-45DC-94A9-921058BEA133}">
      <text>
        <r>
          <rPr>
            <sz val="11"/>
            <color theme="1"/>
            <rFont val="Calibri"/>
            <family val="2"/>
            <scheme val="minor"/>
          </rPr>
          <t>Ana Kelven Bezerra da Silva Gomes:
Troca da BB de carga do propulsor de BB em 25/10/2022.</t>
        </r>
      </text>
    </comment>
    <comment ref="L14" authorId="2" shapeId="0" xr:uid="{7006CA54-A537-44E4-B8A4-7CCD6D8873CA}">
      <text>
        <r>
          <rPr>
            <sz val="11"/>
            <color theme="1"/>
            <rFont val="Calibri"/>
            <family val="2"/>
            <scheme val="minor"/>
          </rPr>
          <t>Ana Kelven Bezerra da Silva Gomes:
03 meses, óleo SP 150</t>
        </r>
      </text>
    </comment>
    <comment ref="L16" authorId="2" shapeId="0" xr:uid="{1308F522-532F-4386-8D5A-1C81970FB6CB}">
      <text>
        <r>
          <rPr>
            <sz val="11"/>
            <color theme="1"/>
            <rFont val="Calibri"/>
            <family val="2"/>
            <scheme val="minor"/>
          </rPr>
          <t>Ana Kelven Bezerra da Silva Gomes:
01, 02 e 03</t>
        </r>
      </text>
    </comment>
    <comment ref="L17" authorId="2" shapeId="0" xr:uid="{2C9E0732-FD97-4CCF-B23C-89454BF16FB5}">
      <text>
        <r>
          <rPr>
            <sz val="11"/>
            <color theme="1"/>
            <rFont val="Calibri"/>
            <family val="2"/>
            <scheme val="minor"/>
          </rPr>
          <t>Ana Kelven Bezerra da Silva Gomes:
01, 02 (trocado o motor em 03/03/2023), 03</t>
        </r>
      </text>
    </comment>
    <comment ref="B20" authorId="2" shapeId="0" xr:uid="{FF959E3F-8E4E-4B1B-BE58-AC48CBC12A21}">
      <text>
        <r>
          <rPr>
            <sz val="11"/>
            <color theme="1"/>
            <rFont val="Calibri"/>
            <family val="2"/>
            <scheme val="minor"/>
          </rPr>
          <t>Ana Kelven Bezerra da Silva Gomes:
220A</t>
        </r>
      </text>
    </comment>
    <comment ref="J20" authorId="2" shapeId="0" xr:uid="{B9C3B229-21C9-4A07-8075-B0ED4E17685A}">
      <text>
        <r>
          <rPr>
            <sz val="11"/>
            <color theme="1"/>
            <rFont val="Calibri"/>
            <family val="2"/>
            <scheme val="minor"/>
          </rPr>
          <t>Ana Kelven Bezerra da Silva Gomes:
DC2 220A</t>
        </r>
      </text>
    </comment>
    <comment ref="L20" authorId="2" shapeId="0" xr:uid="{1D2986AC-2493-409B-9640-080D7E18F889}">
      <text>
        <r>
          <rPr>
            <sz val="11"/>
            <color theme="1"/>
            <rFont val="Calibri"/>
            <family val="2"/>
            <scheme val="minor"/>
          </rPr>
          <t>Ana Kelven Bezerra da Silva Gomes:
DC1 (04)</t>
        </r>
      </text>
    </comment>
    <comment ref="M20" authorId="2" shapeId="0" xr:uid="{98A61D98-6473-4BCF-8E63-982D7D5E7488}">
      <text>
        <r>
          <rPr>
            <sz val="11"/>
            <color theme="1"/>
            <rFont val="Calibri"/>
            <family val="2"/>
            <scheme val="minor"/>
          </rPr>
          <t>Ana Kelven Bezerra da Silva Gomes:
DC2(4)</t>
        </r>
      </text>
    </comment>
    <comment ref="B21" authorId="2" shapeId="0" xr:uid="{26B86DAC-0BE9-42D2-A5E7-D5C8E33BB7F4}">
      <text>
        <r>
          <rPr>
            <sz val="11"/>
            <color theme="1"/>
            <rFont val="Calibri"/>
            <family val="2"/>
            <scheme val="minor"/>
          </rPr>
          <t>Ana Kelven Bezerra da Silva Gomes:
220A</t>
        </r>
      </text>
    </comment>
    <comment ref="J21" authorId="2" shapeId="0" xr:uid="{9A1E1956-D71C-4884-BCE5-8D44160E0756}">
      <text>
        <r>
          <rPr>
            <sz val="11"/>
            <color theme="1"/>
            <rFont val="Calibri"/>
            <family val="2"/>
            <scheme val="minor"/>
          </rPr>
          <t>Ana Kelven Bezerra da Silva Gomes:
220A</t>
        </r>
      </text>
    </comment>
    <comment ref="A23" authorId="2" shapeId="0" xr:uid="{6E627FC7-5CFF-4D1B-9909-4DC718FFA3DA}">
      <text>
        <r>
          <rPr>
            <sz val="11"/>
            <color theme="1"/>
            <rFont val="Calibri"/>
            <family val="2"/>
            <scheme val="minor"/>
          </rPr>
          <t>Ana Kelven Bezerra da Silva Gomes:
Revisados em 20/03/2023 - Docagem</t>
        </r>
      </text>
    </comment>
    <comment ref="I23" authorId="2" shapeId="0" xr:uid="{97A5FDBF-16CC-4742-9873-78308DFEE071}">
      <text>
        <r>
          <rPr>
            <sz val="11"/>
            <color theme="1"/>
            <rFont val="Calibri"/>
            <family val="2"/>
            <scheme val="minor"/>
          </rPr>
          <t>Ana Kelven Bezerra da Silva Gomes:
Revisão 23/03/2023 - Abertura, troca de rolamento, oring e retentor.</t>
        </r>
      </text>
    </comment>
    <comment ref="I24" authorId="2" shapeId="0" xr:uid="{4343BD25-651C-481C-B8D8-1BE4AD405DB5}">
      <text>
        <r>
          <rPr>
            <sz val="11"/>
            <color theme="1"/>
            <rFont val="Calibri"/>
            <family val="2"/>
            <scheme val="minor"/>
          </rPr>
          <t>Ana Kelven Bezerra da Silva Gomes:
PTO foi retirado para revisão 20/03/2023</t>
        </r>
      </text>
    </comment>
    <comment ref="I25" authorId="2" shapeId="0" xr:uid="{B81F6C02-90C5-484E-85A3-38E4C2F5BBDB}">
      <text>
        <r>
          <rPr>
            <sz val="11"/>
            <color theme="1"/>
            <rFont val="Calibri"/>
            <family val="2"/>
            <scheme val="minor"/>
          </rPr>
          <t>Ana Kelven Bezerra da Silva Gomes:
Substituído PTO BE em 23/03/2023.</t>
        </r>
      </text>
    </comment>
    <comment ref="P30" authorId="2" shapeId="0" xr:uid="{D3939A92-0EF1-4E48-A843-83971B5CE902}">
      <text>
        <r>
          <rPr>
            <sz val="11"/>
            <color theme="1"/>
            <rFont val="Calibri"/>
            <family val="2"/>
            <scheme val="minor"/>
          </rPr>
          <t>Ana Kelven Bezerra da Silva Gomes:
FAZER A CADA 1000H.</t>
        </r>
      </text>
    </comment>
    <comment ref="H31" authorId="2" shapeId="0" xr:uid="{170F4C36-98D2-4595-BFBE-1A94ABAE290A}">
      <text>
        <r>
          <rPr>
            <sz val="11"/>
            <color theme="1"/>
            <rFont val="Calibri"/>
            <family val="2"/>
            <scheme val="minor"/>
          </rPr>
          <t>Ana Kelven Bezerra da Silva Gomes (24/08/2022):
Engrax.</t>
        </r>
      </text>
    </comment>
    <comment ref="I31" authorId="2" shapeId="0" xr:uid="{5154E20B-3727-408C-8925-7B58432D0438}">
      <text>
        <r>
          <rPr>
            <sz val="11"/>
            <color theme="1"/>
            <rFont val="Calibri"/>
            <family val="2"/>
            <scheme val="minor"/>
          </rPr>
          <t xml:space="preserve">Ana Kelven Bezerra da Silva Gomes:
Substituição dos mangotes - 20/03/2023
</t>
        </r>
      </text>
    </comment>
    <comment ref="J31" authorId="2" shapeId="0" xr:uid="{598B1352-47E5-4E1C-B365-3C87F4110219}">
      <text>
        <r>
          <rPr>
            <sz val="11"/>
            <color theme="1"/>
            <rFont val="Calibri"/>
            <family val="2"/>
            <scheme val="minor"/>
          </rPr>
          <t>Ana Kelven Bezerra da Silva Gomes:
FILTRO DE AR LIMPO EM 09/02/2024</t>
        </r>
      </text>
    </comment>
    <comment ref="N31" authorId="2" shapeId="0" xr:uid="{B76FBE79-49B8-4C40-BFE7-F74329CF9C79}">
      <text>
        <r>
          <rPr>
            <sz val="11"/>
            <color theme="1"/>
            <rFont val="Calibri"/>
            <family val="2"/>
            <scheme val="minor"/>
          </rPr>
          <t>Ana Kelven Bezerra da Silva Gomes:
Limpeza dos tanques de expansão</t>
        </r>
      </text>
    </comment>
    <comment ref="Q31" authorId="3" shapeId="0" xr:uid="{0B582331-E88B-454B-B825-BAC0C99B3E1B}">
      <text>
        <r>
          <rPr>
            <sz val="11"/>
            <color theme="1"/>
            <rFont val="Calibri"/>
            <family val="2"/>
            <scheme val="minor"/>
          </rPr>
          <t>Renata Araujo de Aguiar Leite:
Limpeza do filtro.</t>
        </r>
      </text>
    </comment>
    <comment ref="H32" authorId="2" shapeId="0" xr:uid="{202AAF13-10D9-43C9-A77C-A8F000985553}">
      <text>
        <r>
          <rPr>
            <sz val="11"/>
            <color theme="1"/>
            <rFont val="Calibri"/>
            <family val="2"/>
            <scheme val="minor"/>
          </rPr>
          <t xml:space="preserve">Ana Kelven Bezerra da Silva Gomes (24/08/2022):
Engrax.
</t>
        </r>
      </text>
    </comment>
    <comment ref="J32" authorId="2" shapeId="0" xr:uid="{3676F250-D2AC-48F7-A1E0-F0D96C00A249}">
      <text>
        <r>
          <rPr>
            <sz val="11"/>
            <color theme="1"/>
            <rFont val="Calibri"/>
            <family val="2"/>
            <scheme val="minor"/>
          </rPr>
          <t xml:space="preserve">Ana Kelven Bezerra da Silva Gomes:
FILTRO DE AR LIMPO EM 26/02/2024
</t>
        </r>
      </text>
    </comment>
    <comment ref="N32" authorId="2" shapeId="0" xr:uid="{E01E2006-1EE2-41A3-AD46-0E372973FEED}">
      <text>
        <r>
          <rPr>
            <sz val="11"/>
            <color theme="1"/>
            <rFont val="Calibri"/>
            <family val="2"/>
            <scheme val="minor"/>
          </rPr>
          <t>Ana Kelven Bezerra da Silva Gomes:
Limpeza dos tanques de expansão</t>
        </r>
      </text>
    </comment>
    <comment ref="Q32" authorId="3" shapeId="0" xr:uid="{979050F4-CDD8-48C2-A86B-E0F3FB337AD5}">
      <text>
        <r>
          <rPr>
            <sz val="11"/>
            <color theme="1"/>
            <rFont val="Calibri"/>
            <family val="2"/>
            <scheme val="minor"/>
          </rPr>
          <t>Renata Araujo de Aguiar Leite:
Limpeza do filtro.</t>
        </r>
      </text>
    </comment>
    <comment ref="F33" authorId="4" shapeId="0" xr:uid="{5BE8B295-0B34-4AA0-B3A9-8AB168BC6856}">
      <text>
        <r>
          <rPr>
            <sz val="11"/>
            <color theme="1"/>
            <rFont val="Calibri"/>
            <family val="2"/>
            <scheme val="minor"/>
          </rPr>
          <t>Cinthia Ramos:
TROCA DO FILTRO E OLEO</t>
        </r>
      </text>
    </comment>
    <comment ref="K35" authorId="2" shapeId="0" xr:uid="{E02AC7F9-3B53-4F71-8A52-C981BDC396C7}">
      <text>
        <r>
          <rPr>
            <sz val="11"/>
            <color theme="1"/>
            <rFont val="Calibri"/>
            <family val="2"/>
            <scheme val="minor"/>
          </rPr>
          <t>Ana Kelven Bezerra da Silva Gomes:
TROCA DO MOTOR DO N° 2.</t>
        </r>
      </text>
    </comment>
    <comment ref="A37" authorId="2" shapeId="0" xr:uid="{A979DD1A-FF54-4486-AF0E-D4DA3A717FB7}">
      <text>
        <r>
          <rPr>
            <sz val="11"/>
            <color theme="1"/>
            <rFont val="Calibri"/>
            <family val="2"/>
            <scheme val="minor"/>
          </rPr>
          <t>Ana Kelven Bezerra da Silva Gomes:
Substituição dos mangotes - 20/03/2023</t>
        </r>
      </text>
    </comment>
    <comment ref="B37" authorId="2" shapeId="0" xr:uid="{8D5EABAF-D8D5-4F4A-A737-0A7A00379A2D}">
      <text>
        <r>
          <rPr>
            <sz val="11"/>
            <color theme="1"/>
            <rFont val="Calibri"/>
            <family val="2"/>
            <scheme val="minor"/>
          </rPr>
          <t>Ana Kelven Bezerra da Silva Gomes:
DIA 19/02/2024 FOI DADO UM GIRO ("TROCA DE LADO")</t>
        </r>
      </text>
    </comment>
    <comment ref="D37" authorId="1" shapeId="0" xr:uid="{00000000-0006-0000-0800-000003000000}">
      <text>
        <r>
          <rPr>
            <sz val="11"/>
            <color theme="1"/>
            <rFont val="Calibri"/>
            <family val="2"/>
            <scheme val="minor"/>
          </rPr>
          <t>Daniel Morais:
limpeza do sistema, oil cooler, afertecooler, valvulas termostaticas, turbinas, bicos.</t>
        </r>
      </text>
    </comment>
    <comment ref="J37" authorId="2" shapeId="0" xr:uid="{619BC4A3-48E3-42C0-A39A-D15E2E67E630}">
      <text>
        <r>
          <rPr>
            <sz val="11"/>
            <color theme="1"/>
            <rFont val="Calibri"/>
            <family val="2"/>
            <scheme val="minor"/>
          </rPr>
          <t>Ana Kelven Bezerra da Silva Gomes:
Retiradas lonas - 24/03/2023</t>
        </r>
      </text>
    </comment>
    <comment ref="B38" authorId="2" shapeId="0" xr:uid="{BAD0E596-231D-403A-A1E5-9C602D8E77E1}">
      <text>
        <r>
          <rPr>
            <sz val="11"/>
            <color theme="1"/>
            <rFont val="Calibri"/>
            <family val="2"/>
            <scheme val="minor"/>
          </rPr>
          <t>Ana Kelven Bezerra da Silva Gomes:
DIA 23/02/2024 FOI DADO UM GIRO ("TROCADO O LADO")</t>
        </r>
      </text>
    </comment>
    <comment ref="A42" authorId="2" shapeId="0" xr:uid="{5E14AEA9-C88A-4959-8AA8-0078C3E5F257}">
      <text>
        <r>
          <rPr>
            <sz val="11"/>
            <color theme="1"/>
            <rFont val="Calibri"/>
            <family val="2"/>
            <scheme val="minor"/>
          </rPr>
          <t>Ana Kelven Bezerra da Silva Gomes:
18/01/2024 Foram trocadas as válvulas.
06/02/2023 Foram trocadas as válvulas.</t>
        </r>
      </text>
    </comment>
    <comment ref="F42" authorId="2" shapeId="0" xr:uid="{0E53614F-7664-41B1-9B0C-2A14143EB8A8}">
      <text>
        <r>
          <rPr>
            <sz val="11"/>
            <color theme="1"/>
            <rFont val="Calibri"/>
            <family val="2"/>
            <scheme val="minor"/>
          </rPr>
          <t>Ana Kelven Bezerra da Silva Gomes:
Troca de óleo</t>
        </r>
      </text>
    </comment>
    <comment ref="F43" authorId="2" shapeId="0" xr:uid="{6DA1DB54-2FC0-4533-8979-ACE639BD0459}">
      <text>
        <r>
          <rPr>
            <sz val="11"/>
            <color theme="1"/>
            <rFont val="Calibri"/>
            <family val="2"/>
            <scheme val="minor"/>
          </rPr>
          <t>Ana Kelven Bezerra da Silva Gomes:
Troca de óleo</t>
        </r>
      </text>
    </comment>
    <comment ref="G45" authorId="2" shapeId="0" xr:uid="{A7344FA6-DBF5-4A40-AA0E-8D426A30BC38}">
      <text>
        <r>
          <rPr>
            <sz val="11"/>
            <color theme="1"/>
            <rFont val="Calibri"/>
            <family val="2"/>
            <scheme val="minor"/>
          </rPr>
          <t>Ana Kelven Bezerra da Silva Gomes:
Foram feitas limpezas dos bordos, solda, acabamento e polimento pela MPS (relatório na pasta de serviço do prestador de serviço)
e substituído o selo.</t>
        </r>
      </text>
    </comment>
    <comment ref="M45" authorId="2" shapeId="0" xr:uid="{6F43C914-7437-41E2-85FE-C062B787A68C}">
      <text>
        <r>
          <rPr>
            <sz val="11"/>
            <color theme="1"/>
            <rFont val="Calibri"/>
            <family val="2"/>
            <scheme val="minor"/>
          </rPr>
          <t>Ana Kelven Bezerra da Silva Gomes:
Revisão geral</t>
        </r>
      </text>
    </comment>
    <comment ref="G46" authorId="2" shapeId="0" xr:uid="{6ACD9C44-BDC9-4091-9C43-F9E7B9B9BA0F}">
      <text>
        <r>
          <rPr>
            <sz val="11"/>
            <color theme="1"/>
            <rFont val="Calibri"/>
            <family val="2"/>
            <scheme val="minor"/>
          </rPr>
          <t>Ana Kelven Bezerra da Silva Gomes:
Foram feitas limpezas dos bordos, solda, acabamento e polimento pela MPS (relatório na pasta de serviço do prestador de serviço)
e substituído o selo.</t>
        </r>
      </text>
    </comment>
    <comment ref="M47" authorId="2" shapeId="0" xr:uid="{85EB96EF-EC77-4451-B117-86BEFBE7FAFF}">
      <text>
        <r>
          <rPr>
            <sz val="11"/>
            <color theme="1"/>
            <rFont val="Calibri"/>
            <family val="2"/>
            <scheme val="minor"/>
          </rPr>
          <t>Ana Kelven Bezerra da Silva Gomes:
Revisão geral</t>
        </r>
      </text>
    </comment>
    <comment ref="M48" authorId="2" shapeId="0" xr:uid="{5E80F0A8-E9CF-4E4F-9EE2-3FEC57B02D76}">
      <text>
        <r>
          <rPr>
            <sz val="11"/>
            <color theme="1"/>
            <rFont val="Calibri"/>
            <family val="2"/>
            <scheme val="minor"/>
          </rPr>
          <t>Ana Kelven Bezerra da Silva Gomes:
Revisão geral</t>
        </r>
      </text>
    </comment>
    <comment ref="M49" authorId="2" shapeId="0" xr:uid="{9F0315D1-A81F-4989-82CB-70425C412FCC}">
      <text>
        <r>
          <rPr>
            <sz val="11"/>
            <color theme="1"/>
            <rFont val="Calibri"/>
            <family val="2"/>
            <scheme val="minor"/>
          </rPr>
          <t>Ana Kelven Bezerra da Silva Gomes:
Revisão geral</t>
        </r>
      </text>
    </comment>
    <comment ref="F51" authorId="2" shapeId="0" xr:uid="{6F0A7964-BB25-4672-9584-C48BBEC64C81}">
      <text>
        <r>
          <rPr>
            <sz val="11"/>
            <color theme="1"/>
            <rFont val="Calibri"/>
            <family val="2"/>
            <scheme val="minor"/>
          </rPr>
          <t>Ana Kelven Bezerra da Silva Gomes:
Breve docagem de Março/23</t>
        </r>
      </text>
    </comment>
    <comment ref="N51" authorId="2" shapeId="0" xr:uid="{FFD9E466-B6F6-4B6D-903A-A565C597D863}">
      <text>
        <r>
          <rPr>
            <sz val="11"/>
            <color theme="1"/>
            <rFont val="Calibri"/>
            <family val="2"/>
            <scheme val="minor"/>
          </rPr>
          <t>Ana Kelven Bezerra da Silva Gomes:
Troca de óleo SP 150</t>
        </r>
      </text>
    </comment>
    <comment ref="O51" authorId="2" shapeId="0" xr:uid="{23502256-8C57-4997-A023-28FD410B08DE}">
      <text>
        <r>
          <rPr>
            <sz val="11"/>
            <color theme="1"/>
            <rFont val="Calibri"/>
            <family val="2"/>
            <scheme val="minor"/>
          </rPr>
          <t>Ana Kelven Bezerra da Silva Gomes:
LIMPEZA</t>
        </r>
      </text>
    </comment>
    <comment ref="F52" authorId="2" shapeId="0" xr:uid="{E7A8E0F6-0845-4B87-A512-B57F27FB84B0}">
      <text>
        <r>
          <rPr>
            <sz val="11"/>
            <color theme="1"/>
            <rFont val="Calibri"/>
            <family val="2"/>
            <scheme val="minor"/>
          </rPr>
          <t>Ana Kelven Bezerra da Silva Gomes:
Breve docagem de Março/23</t>
        </r>
      </text>
    </comment>
    <comment ref="J59" authorId="2" shapeId="0" xr:uid="{C68D514C-D693-4EC9-B5E3-B2243D09F50F}">
      <text>
        <r>
          <rPr>
            <sz val="11"/>
            <color theme="1"/>
            <rFont val="Calibri"/>
            <family val="2"/>
            <scheme val="minor"/>
          </rPr>
          <t>Ana Kelven Bezerra da Silva Gomes:
Substituição dos mangotes 100% - 20/03/2023
TROCA DO FILTRO HID. DO GUINCHO 02/01/2024.</t>
        </r>
      </text>
    </comment>
    <comment ref="M62" authorId="2" shapeId="0" xr:uid="{CFC79F65-0E26-4D1E-A1CE-0CBEFEE52AD2}">
      <text>
        <r>
          <rPr>
            <sz val="11"/>
            <color theme="1"/>
            <rFont val="Calibri"/>
            <family val="2"/>
            <scheme val="minor"/>
          </rPr>
          <t>Ana Kelven Bezerra da Silva Gomes:
Revisão, mobilidade ok.</t>
        </r>
      </text>
    </comment>
    <comment ref="O67" authorId="2" shapeId="0" xr:uid="{0ABB3460-B899-44B1-BC1E-A1EDCCB595D8}">
      <text>
        <r>
          <rPr>
            <sz val="11"/>
            <color theme="1"/>
            <rFont val="Calibri"/>
            <family val="2"/>
            <scheme val="minor"/>
          </rPr>
          <t>Ana Kelven Bezerra da Silva Gomes:
Periodicidade 02 meses</t>
        </r>
      </text>
    </comment>
    <comment ref="K68" authorId="2" shapeId="0" xr:uid="{DC0F31C2-6666-474C-84C9-043F389B13EE}">
      <text>
        <r>
          <rPr>
            <sz val="11"/>
            <color theme="1"/>
            <rFont val="Calibri"/>
            <family val="2"/>
            <scheme val="minor"/>
          </rPr>
          <t>Ana Kelven Bezerra da Silva Gomes:
Docagem</t>
        </r>
      </text>
    </comment>
    <comment ref="M68" authorId="2" shapeId="0" xr:uid="{54E72D50-4E87-4A23-9C4F-5129B7E5A2F2}">
      <text>
        <r>
          <rPr>
            <sz val="11"/>
            <color theme="1"/>
            <rFont val="Calibri"/>
            <family val="2"/>
            <scheme val="minor"/>
          </rPr>
          <t>Ana Kelven Bezerra da Silva Gomes:
Troca do trocador de calor do propulsor de BE em 25/10/2022</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Renata Araujo de Aguiar Leite</author>
  </authors>
  <commentList>
    <comment ref="A1" authorId="0" shapeId="0" xr:uid="{D0FCF0FD-6E63-4EFB-A44C-F1DE10CEA65C}">
      <text>
        <r>
          <rPr>
            <sz val="11"/>
            <color theme="1"/>
            <rFont val="Calibri"/>
            <family val="2"/>
            <scheme val="minor"/>
          </rPr>
          <t>Ana Kelven Bezerra da Silva Gomes:
CASCO 009</t>
        </r>
      </text>
    </comment>
    <comment ref="B3" authorId="0" shapeId="0" xr:uid="{7CDBCE59-1027-4B87-8394-0A79AB703519}">
      <text>
        <r>
          <rPr>
            <sz val="11"/>
            <color theme="1"/>
            <rFont val="Calibri"/>
            <family val="2"/>
            <scheme val="minor"/>
          </rPr>
          <t>Ana Kelven Bezerra da Silva Gomes:
02–CAT 3516C
Potência máxima contínua: 2000 kW
Rotação correspondente: 1600 rpm
Acionamento:04 baterias 12V 190 A/h / cada motor</t>
        </r>
      </text>
    </comment>
    <comment ref="B10" authorId="1" shapeId="0" xr:uid="{B11AFF70-A636-4DEB-B8FB-C81C7A191D5D}">
      <text>
        <r>
          <rPr>
            <sz val="11"/>
            <color theme="1"/>
            <rFont val="Calibri"/>
            <family val="2"/>
            <scheme val="minor"/>
          </rPr>
          <t>Renata Araujo de Aguiar Leite
178 horas entre o dia 13/03/2024 até o dia 14/03/2024</t>
        </r>
      </text>
    </comment>
    <comment ref="K13" authorId="0" shapeId="0" xr:uid="{3FFBE1B9-DED6-433B-A720-708E8912A640}">
      <text>
        <r>
          <rPr>
            <sz val="11"/>
            <color theme="1"/>
            <rFont val="Calibri"/>
            <family val="2"/>
            <scheme val="minor"/>
          </rPr>
          <t>Ana Kelven Bezerra da Silva Gomes:
03 motores de giro (1,2,3) por bordo.</t>
        </r>
      </text>
    </comment>
    <comment ref="G14" authorId="0" shapeId="0" xr:uid="{67D1D8BD-B375-4A6D-8247-F3D97F762F35}">
      <text>
        <r>
          <rPr>
            <sz val="11"/>
            <color theme="1"/>
            <rFont val="Calibri"/>
            <family val="2"/>
            <scheme val="minor"/>
          </rPr>
          <t xml:space="preserve">Ana Kelven Bezerra da Silva Gomes:
</t>
        </r>
      </text>
    </comment>
    <comment ref="B19" authorId="0" shapeId="0" xr:uid="{B01A5337-5ADF-4A30-B794-5E1F7122E8D0}">
      <text>
        <r>
          <rPr>
            <sz val="11"/>
            <color theme="1"/>
            <rFont val="Calibri"/>
            <family val="2"/>
            <scheme val="minor"/>
          </rPr>
          <t>Ana Kelven Bezerra da Silva Gomes:
220A</t>
        </r>
      </text>
    </comment>
    <comment ref="G19" authorId="0" shapeId="0" xr:uid="{7A9792C9-D4EA-4215-8080-2EBE52FFD5A1}">
      <text>
        <r>
          <rPr>
            <sz val="11"/>
            <color theme="1"/>
            <rFont val="Calibri"/>
            <family val="2"/>
            <scheme val="minor"/>
          </rPr>
          <t>Ana Kelven Bezerra da Silva Gomes:
150A 12V</t>
        </r>
      </text>
    </comment>
    <comment ref="I19" authorId="0" shapeId="0" xr:uid="{C52E9DBF-FC36-4BF1-89EB-185B6461AA19}">
      <text>
        <r>
          <rPr>
            <sz val="11"/>
            <color theme="1"/>
            <rFont val="Calibri"/>
            <family val="2"/>
            <scheme val="minor"/>
          </rPr>
          <t>Ana Kelven Bezerra da Silva Gomes:
150A</t>
        </r>
      </text>
    </comment>
    <comment ref="L19" authorId="0" shapeId="0" xr:uid="{E2D0FB14-C313-4ECE-B9D8-D5E5AE74295F}">
      <text>
        <r>
          <rPr>
            <sz val="11"/>
            <color theme="1"/>
            <rFont val="Calibri"/>
            <family val="2"/>
            <scheme val="minor"/>
          </rPr>
          <t>Ana Kelven Bezerra da Silva Gomes:
150A 3 13/08/2022 e 1 17/12/2022</t>
        </r>
      </text>
    </comment>
    <comment ref="B20" authorId="0" shapeId="0" xr:uid="{23FAAAF0-02D7-4422-80A1-BAA035332025}">
      <text>
        <r>
          <rPr>
            <sz val="11"/>
            <color theme="1"/>
            <rFont val="Calibri"/>
            <family val="2"/>
            <scheme val="minor"/>
          </rPr>
          <t>Ana Kelven Bezerra da Silva Gomes:
220A</t>
        </r>
      </text>
    </comment>
    <comment ref="G20" authorId="0" shapeId="0" xr:uid="{D8B0B40E-71F0-4194-9886-597FC2793002}">
      <text>
        <r>
          <rPr>
            <sz val="11"/>
            <color theme="1"/>
            <rFont val="Calibri"/>
            <family val="2"/>
            <scheme val="minor"/>
          </rPr>
          <t>Ana Kelven Bezerra da Silva Gomes:
150A</t>
        </r>
      </text>
    </comment>
    <comment ref="I20" authorId="0" shapeId="0" xr:uid="{6A423DFF-2DAF-4D77-81FC-BAB6F453AF20}">
      <text>
        <r>
          <rPr>
            <sz val="11"/>
            <color theme="1"/>
            <rFont val="Calibri"/>
            <family val="2"/>
            <scheme val="minor"/>
          </rPr>
          <t>Ana Kelven Bezerra da Silva Gomes:
150A</t>
        </r>
      </text>
    </comment>
    <comment ref="J22" authorId="0" shapeId="0" xr:uid="{1B16D4E4-8929-4C3E-9FAF-81AC9BCB4F2D}">
      <text>
        <r>
          <rPr>
            <sz val="11"/>
            <color theme="1"/>
            <rFont val="Calibri"/>
            <family val="2"/>
            <scheme val="minor"/>
          </rPr>
          <t>Ana Kelven Bezerra da Silva Gomes:
Óleo lub sp150</t>
        </r>
      </text>
    </comment>
    <comment ref="A23" authorId="0" shapeId="0" xr:uid="{884EEACB-A228-47A9-8291-2AEB84595449}">
      <text>
        <r>
          <rPr>
            <sz val="11"/>
            <color theme="1"/>
            <rFont val="Calibri"/>
            <family val="2"/>
            <scheme val="minor"/>
          </rPr>
          <t>Ana Kelven Bezerra da Silva Gomes:
ENTRADA 220V
SAÍDA 24 Vcc
Saiu do Opala e foi revisado.</t>
        </r>
      </text>
    </comment>
    <comment ref="O28" authorId="0" shapeId="0" xr:uid="{55EC9DB9-1569-4D40-BCAD-E3327521947C}">
      <text>
        <r>
          <rPr>
            <sz val="11"/>
            <color theme="1"/>
            <rFont val="Calibri"/>
            <family val="2"/>
            <scheme val="minor"/>
          </rPr>
          <t>Ana Kelven Bezerra da Silva Gomes:
TROCA DO FELTRO.</t>
        </r>
      </text>
    </comment>
    <comment ref="O29" authorId="0" shapeId="0" xr:uid="{AAFFA8F3-B0F7-4BCA-BE44-B5F17FE8B2B6}">
      <text>
        <r>
          <rPr>
            <sz val="11"/>
            <color theme="1"/>
            <rFont val="Calibri"/>
            <family val="2"/>
            <scheme val="minor"/>
          </rPr>
          <t>Ana Kelven Bezerra da Silva Gomes:
TROCA DE FELTRO.</t>
        </r>
      </text>
    </comment>
    <comment ref="A34" authorId="0" shapeId="0" xr:uid="{CD8701C0-35A2-4855-A2A6-4C98C602426C}">
      <text>
        <r>
          <rPr>
            <sz val="11"/>
            <color theme="1"/>
            <rFont val="Calibri"/>
            <family val="2"/>
            <scheme val="minor"/>
          </rPr>
          <t>Ana Kelven Bezerra da Silva Gomes:
Foi trocada a bomba de água doce do MCP BB em 10/07/2023
LIMPEZA TQS DE EXPANSÃO 07/01/2024.
29/12/2023 - LIMPEZA DOS FILTROS/FELTROS DOS MCPS.</t>
        </r>
      </text>
    </comment>
    <comment ref="F39" authorId="0" shapeId="0" xr:uid="{F4BD0855-A345-4A9D-B39B-8C153BD9E2D4}">
      <text>
        <r>
          <rPr>
            <sz val="11"/>
            <color theme="1"/>
            <rFont val="Calibri"/>
            <family val="2"/>
            <scheme val="minor"/>
          </rPr>
          <t>Ana Kelven Bezerra da Silva Gomes:
TROCA DE ÓLEO</t>
        </r>
      </text>
    </comment>
    <comment ref="F44" authorId="0" shapeId="0" xr:uid="{215BCF5C-5E29-4249-B904-2D164BB7C19F}">
      <text>
        <r>
          <rPr>
            <sz val="11"/>
            <color theme="1"/>
            <rFont val="Calibri"/>
            <family val="2"/>
            <scheme val="minor"/>
          </rPr>
          <t>Ana Kelven Bezerra da Silva Gomes:
03 mancais</t>
        </r>
      </text>
    </comment>
    <comment ref="F45" authorId="0" shapeId="0" xr:uid="{C6DE0AA6-9403-4B94-A446-31F5AB1119BF}">
      <text>
        <r>
          <rPr>
            <sz val="11"/>
            <color theme="1"/>
            <rFont val="Calibri"/>
            <family val="2"/>
            <scheme val="minor"/>
          </rPr>
          <t>Ana Kelven Bezerra da Silva Gomes:
03 mancais</t>
        </r>
      </text>
    </comment>
    <comment ref="F56" authorId="0" shapeId="0" xr:uid="{774278AB-17C1-4394-A078-C4C72A5A7F6C}">
      <text>
        <r>
          <rPr>
            <sz val="11"/>
            <color theme="1"/>
            <rFont val="Calibri"/>
            <family val="2"/>
            <scheme val="minor"/>
          </rPr>
          <t>Ana Kelven Bezerra da Silva Gomes:
TROCA DE ÓLEO</t>
        </r>
      </text>
    </comment>
    <comment ref="G56" authorId="0" shapeId="0" xr:uid="{587A749E-6712-4D3C-9EEF-266603C51164}">
      <text>
        <r>
          <rPr>
            <sz val="11"/>
            <color theme="1"/>
            <rFont val="Calibri"/>
            <family val="2"/>
            <scheme val="minor"/>
          </rPr>
          <t>Ana Kelven Bezerra da Silva Gomes:
TROCA DO FILTRO</t>
        </r>
      </text>
    </comment>
    <comment ref="O56" authorId="0" shapeId="0" xr:uid="{99B21120-6B2C-4E5B-ACF1-00CE840AC715}">
      <text>
        <r>
          <rPr>
            <sz val="11"/>
            <color theme="1"/>
            <rFont val="Calibri"/>
            <family val="2"/>
            <scheme val="minor"/>
          </rPr>
          <t>Ana Kelven Bezerra da Silva Gomes:
Engraxado</t>
        </r>
      </text>
    </comment>
    <comment ref="N59" authorId="0" shapeId="0" xr:uid="{A55CB3B6-9DF2-4F70-8DCB-AD0E033EAEF3}">
      <text>
        <r>
          <rPr>
            <sz val="11"/>
            <color theme="1"/>
            <rFont val="Calibri"/>
            <family val="2"/>
            <scheme val="minor"/>
          </rPr>
          <t>Ana Kelven Bezerra da Silva Gomes (07/10/2022):
Lubrificação</t>
        </r>
      </text>
    </comment>
  </commentList>
</comments>
</file>

<file path=xl/comments12.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Renata Araujo de Aguiar Leite</author>
  </authors>
  <commentList>
    <comment ref="A1" authorId="0" shapeId="0" xr:uid="{C861C6B5-B3BB-4AB2-B779-7C1868824C58}">
      <text>
        <r>
          <rPr>
            <sz val="11"/>
            <color theme="1"/>
            <rFont val="Calibri"/>
            <family val="2"/>
            <scheme val="minor"/>
          </rPr>
          <t>Ana Kelven Bezerra da Silva Gomes:
CASCO 005</t>
        </r>
      </text>
    </comment>
    <comment ref="B3" authorId="0" shapeId="0" xr:uid="{B85C534C-024A-48DD-A9B9-6042609CBBA6}">
      <text>
        <r>
          <rPr>
            <sz val="11"/>
            <color theme="1"/>
            <rFont val="Calibri"/>
            <family val="2"/>
            <scheme val="minor"/>
          </rPr>
          <t>Ana Kelven Bezerra da Silva Gomes:
02–CAT 3516 
Potência máxima contínua: 1566kW
Rotação correspondente: 1600 rpmA
Acionamento:04 baterias 12V 190 A/h / cada motor</t>
        </r>
      </text>
    </comment>
    <comment ref="E14" authorId="0" shapeId="0" xr:uid="{5E70EFFD-E6D5-48E3-9510-061BCB4AC6E5}">
      <text>
        <r>
          <rPr>
            <sz val="11"/>
            <color theme="1"/>
            <rFont val="Calibri"/>
            <family val="2"/>
            <scheme val="minor"/>
          </rPr>
          <t>Ana Kelven Bezerra da Silva Gomes:
05 filtros trocados em 23/06/2023 segundo o CDM Paulo</t>
        </r>
      </text>
    </comment>
    <comment ref="C16" authorId="0" shapeId="0" xr:uid="{3371FC89-D02B-4368-B1C5-A2EF1766CC7A}">
      <text>
        <r>
          <rPr>
            <sz val="11"/>
            <color theme="1"/>
            <rFont val="Calibri"/>
            <family val="2"/>
            <scheme val="minor"/>
          </rPr>
          <t>Ana Kelven Bezerra da Silva Gomes:
Filtro Donaldson P174301</t>
        </r>
      </text>
    </comment>
    <comment ref="G18" authorId="0" shapeId="0" xr:uid="{A77C4BEF-0B0E-4687-BE55-8F2D47D48BAE}">
      <text>
        <r>
          <rPr>
            <sz val="11"/>
            <color theme="1"/>
            <rFont val="Calibri"/>
            <family val="2"/>
            <scheme val="minor"/>
          </rPr>
          <t>Ana Kelven Bezerra da Silva Gomes:
12V 150AH</t>
        </r>
      </text>
    </comment>
    <comment ref="I19" authorId="0" shapeId="0" xr:uid="{AEAFFC5B-8F68-4552-9076-9F3D0193485C}">
      <text>
        <r>
          <rPr>
            <sz val="11"/>
            <color theme="1"/>
            <rFont val="Calibri"/>
            <family val="2"/>
            <scheme val="minor"/>
          </rPr>
          <t>Ana Kelven Bezerra da Silva Gomes:
MOURA 12V 150AMP</t>
        </r>
      </text>
    </comment>
    <comment ref="J19" authorId="0" shapeId="0" xr:uid="{EB164997-DE48-4A84-B12B-8C5D45C4D733}">
      <text>
        <r>
          <rPr>
            <sz val="11"/>
            <color theme="1"/>
            <rFont val="Calibri"/>
            <family val="2"/>
            <scheme val="minor"/>
          </rPr>
          <t>Ana Kelven Bezerra da Silva Gomes:
3 baterias com mesma data: 13/08/2022</t>
        </r>
      </text>
    </comment>
    <comment ref="L19" authorId="0" shapeId="0" xr:uid="{90B1FEB2-2ACB-4C88-A8B3-ACDA24E4B329}">
      <text>
        <r>
          <rPr>
            <sz val="11"/>
            <color theme="1"/>
            <rFont val="Calibri"/>
            <family val="2"/>
            <scheme val="minor"/>
          </rPr>
          <t>Ana Kelven Bezerra da Silva Gomes:
150AH</t>
        </r>
      </text>
    </comment>
    <comment ref="B20" authorId="0" shapeId="0" xr:uid="{4C4BE443-0819-4C2D-BFA6-BC4B372AF4BB}">
      <text>
        <r>
          <rPr>
            <sz val="11"/>
            <color theme="1"/>
            <rFont val="Calibri"/>
            <family val="2"/>
            <scheme val="minor"/>
          </rPr>
          <t>Ana Kelven Bezerra da Silva Gomes:
12V 220AMP</t>
        </r>
      </text>
    </comment>
    <comment ref="I22" authorId="0" shapeId="0" xr:uid="{A7EF2434-9947-4E0A-888F-0E13CB011CFD}">
      <text>
        <r>
          <rPr>
            <sz val="11"/>
            <color theme="1"/>
            <rFont val="Calibri"/>
            <family val="2"/>
            <scheme val="minor"/>
          </rPr>
          <t>Ana Kelven Bezerra da Silva Gomes:
TROCADO 01 ORING DO MOTOR DE GIRO DO GUINCHO DE PROA EM 12/02/2024.</t>
        </r>
      </text>
    </comment>
    <comment ref="A23" authorId="0" shapeId="0" xr:uid="{F2674EF1-78CF-4C90-BBC9-2A0DD36B67BC}">
      <text>
        <r>
          <rPr>
            <sz val="11"/>
            <color theme="1"/>
            <rFont val="Calibri"/>
            <family val="2"/>
            <scheme val="minor"/>
          </rPr>
          <t>Ana Kelven Bezerra da Silva Gomes:
ENTRADA 220V
SAÍDA 24 Vcc</t>
        </r>
      </text>
    </comment>
    <comment ref="J23" authorId="0" shapeId="0" xr:uid="{36ACF02B-C998-4B1C-9675-5C167799A646}">
      <text>
        <r>
          <rPr>
            <sz val="11"/>
            <color theme="1"/>
            <rFont val="Calibri"/>
            <family val="2"/>
            <scheme val="minor"/>
          </rPr>
          <t>Ana Kelven Bezerra da Silva Gomes:
Óleo SP 150</t>
        </r>
      </text>
    </comment>
    <comment ref="B36" authorId="0" shapeId="0" xr:uid="{2D7C06A5-E35B-4169-B670-45E5D73B746E}">
      <text>
        <r>
          <rPr>
            <sz val="11"/>
            <color theme="1"/>
            <rFont val="Calibri"/>
            <family val="2"/>
            <scheme val="minor"/>
          </rPr>
          <t>Ana Kelven Bezerra da Silva Gomes:
TROCA DO FILTRO DE AR 30/11/2023 6281H</t>
        </r>
      </text>
    </comment>
    <comment ref="B37" authorId="0" shapeId="0" xr:uid="{41ADC251-0BCA-4B41-84C8-C53223334B30}">
      <text>
        <r>
          <rPr>
            <sz val="11"/>
            <color theme="1"/>
            <rFont val="Calibri"/>
            <family val="2"/>
            <scheme val="minor"/>
          </rPr>
          <t>Ana Kelven Bezerra da Silva Gomes:
TROCA DO FILTRO DE AR 30/11/2023 6254H.</t>
        </r>
      </text>
    </comment>
    <comment ref="E41" authorId="0" shapeId="0" xr:uid="{4539EDA6-16DD-4941-9E5A-9DDC48DB36D4}">
      <text>
        <r>
          <rPr>
            <sz val="11"/>
            <color theme="1"/>
            <rFont val="Calibri"/>
            <family val="2"/>
            <scheme val="minor"/>
          </rPr>
          <t>Ana Kelven Bezerra da Silva Gomes:
OVERHAUL PELA TUG</t>
        </r>
      </text>
    </comment>
    <comment ref="F41" authorId="0" shapeId="0" xr:uid="{78089C6A-04F9-4F6A-84C2-02D6853FC3A8}">
      <text>
        <r>
          <rPr>
            <sz val="11"/>
            <color theme="1"/>
            <rFont val="Calibri"/>
            <family val="2"/>
            <scheme val="minor"/>
          </rPr>
          <t>Ana Kelven Bezerra da Silva Gomes:
Óleo Regal ISO 46
TROCA ANTERIOR EM 20/12/2023.</t>
        </r>
      </text>
    </comment>
    <comment ref="G41" authorId="0" shapeId="0" xr:uid="{8ECEC9FC-8632-4574-B0C4-6B4D5800DD1A}">
      <text>
        <r>
          <rPr>
            <sz val="11"/>
            <color theme="1"/>
            <rFont val="Calibri"/>
            <family val="2"/>
            <scheme val="minor"/>
          </rPr>
          <t>Ana Kelven Bezerra da Silva Gomes:
REGAL ISO 46</t>
        </r>
      </text>
    </comment>
    <comment ref="H41" authorId="1" shapeId="0" xr:uid="{C85B6409-0265-473E-9E3F-B8993D669105}">
      <text>
        <r>
          <rPr>
            <sz val="11"/>
            <color theme="1"/>
            <rFont val="Calibri"/>
            <family val="2"/>
            <scheme val="minor"/>
          </rPr>
          <t>Renata Araujo de Aguiar Leite:
Limpeza do filtro de ar.</t>
        </r>
      </text>
    </comment>
    <comment ref="F46" authorId="0" shapeId="0" xr:uid="{A7023D07-BD9C-44A3-922E-7C9B8E610A31}">
      <text>
        <r>
          <rPr>
            <sz val="11"/>
            <color theme="1"/>
            <rFont val="Calibri"/>
            <family val="2"/>
            <scheme val="minor"/>
          </rPr>
          <t>Ana Kelven Bezerra da Silva Gomes:
6282h</t>
        </r>
      </text>
    </comment>
    <comment ref="F47" authorId="0" shapeId="0" xr:uid="{C19F1CC3-DAF7-468F-87E3-38D25A8B1438}">
      <text>
        <r>
          <rPr>
            <sz val="11"/>
            <color theme="1"/>
            <rFont val="Calibri"/>
            <family val="2"/>
            <scheme val="minor"/>
          </rPr>
          <t>Ana Kelven Bezerra da Silva Gomes:
6255h</t>
        </r>
      </text>
    </comment>
    <comment ref="I50" authorId="0" shapeId="0" xr:uid="{B159E274-ABF0-4DEA-9762-BDA5BB8CCB8C}">
      <text>
        <r>
          <rPr>
            <sz val="11"/>
            <color theme="1"/>
            <rFont val="Calibri"/>
            <family val="2"/>
            <scheme val="minor"/>
          </rPr>
          <t>Ana Kelven Bezerra da Silva Gomes:
02/10/2023 FORAM SUBSTITUÍDAS AS JUNTAS DE VEDAÇÕES BB E BE.</t>
        </r>
      </text>
    </comment>
    <comment ref="N50" authorId="0" shapeId="0" xr:uid="{82564C80-52A9-497A-B4F3-AE91F2A296BA}">
      <text>
        <r>
          <rPr>
            <sz val="11"/>
            <color theme="1"/>
            <rFont val="Calibri"/>
            <family val="2"/>
            <scheme val="minor"/>
          </rPr>
          <t>Ana Kelven Bezerra da Silva Gomes:
Limpeza CX DE MAR</t>
        </r>
      </text>
    </comment>
    <comment ref="O50" authorId="1" shapeId="0" xr:uid="{0A56B9A3-CA7E-4598-A773-2472D0ECBB35}">
      <text>
        <r>
          <rPr>
            <sz val="11"/>
            <color theme="1"/>
            <rFont val="Calibri"/>
            <family val="2"/>
            <scheme val="minor"/>
          </rPr>
          <t>Renata Araujo de Aguiar Leite:
02/03/2024- SUBSTITUÍDA A BORRACHA DE VEDAÇÃO DO RALO BE</t>
        </r>
      </text>
    </comment>
    <comment ref="N51" authorId="0" shapeId="0" xr:uid="{226BA000-0022-4C23-9906-FE43DC677D0C}">
      <text>
        <r>
          <rPr>
            <sz val="11"/>
            <color theme="1"/>
            <rFont val="Calibri"/>
            <family val="2"/>
            <scheme val="minor"/>
          </rPr>
          <t>Ana Kelven Bezerra da Silva Gomes:
Limpeza CX DE MAR</t>
        </r>
      </text>
    </comment>
    <comment ref="O51" authorId="0" shapeId="0" xr:uid="{B988DA45-24AC-4E3F-857F-E11853A37F04}">
      <text>
        <r>
          <rPr>
            <sz val="11"/>
            <color theme="1"/>
            <rFont val="Calibri"/>
            <family val="2"/>
            <scheme val="minor"/>
          </rPr>
          <t>Ana Kelven Bezerra da Silva Gomes:
23/01/2024 - SUBSTITUÍDA A BORRACHA DE VEDAÇÃO DO RALO BE</t>
        </r>
      </text>
    </comment>
    <comment ref="F58" authorId="0" shapeId="0" xr:uid="{E1F1CDA2-A43D-4A34-9B08-C36617CFEBD0}">
      <text>
        <r>
          <rPr>
            <sz val="11"/>
            <color theme="1"/>
            <rFont val="Calibri"/>
            <family val="2"/>
            <scheme val="minor"/>
          </rPr>
          <t>Ana Kelven Bezerra da Silva Gomes:
Troca de óleo</t>
        </r>
      </text>
    </comment>
    <comment ref="O59" authorId="0" shapeId="0" xr:uid="{5B34BD6B-5D18-4E96-9FFA-FD1F20A4EE59}">
      <text>
        <r>
          <rPr>
            <sz val="11"/>
            <color theme="1"/>
            <rFont val="Calibri"/>
            <family val="2"/>
            <scheme val="minor"/>
          </rPr>
          <t>Ana Kelven Bezerra da Silva Gomes:
Lubrificação</t>
        </r>
      </text>
    </comment>
    <comment ref="K69" authorId="0" shapeId="0" xr:uid="{652B1E18-D633-45B8-8182-D163CAB500AA}">
      <text>
        <r>
          <rPr>
            <sz val="11"/>
            <color theme="1"/>
            <rFont val="Calibri"/>
            <family val="2"/>
            <scheme val="minor"/>
          </rPr>
          <t>Ana Kelven Bezerra da Silva Gomes:
Periodicidade 02 meses</t>
        </r>
      </text>
    </comment>
  </commentList>
</comments>
</file>

<file path=xl/comments13.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Renata Araujo de Aguiar Leite</author>
  </authors>
  <commentList>
    <comment ref="A8" authorId="0" shapeId="0" xr:uid="{A138DCE4-34C4-4882-9B33-0D9AB7757812}">
      <text>
        <r>
          <rPr>
            <sz val="11"/>
            <color theme="1"/>
            <rFont val="Calibri"/>
            <family val="2"/>
            <scheme val="minor"/>
          </rPr>
          <t>Ana Kelven Bezerra da Silva Gomes:
Modelo: 8M20
Nº Série: 30493</t>
        </r>
      </text>
    </comment>
    <comment ref="F8" authorId="0" shapeId="0" xr:uid="{012AB747-FBBB-4327-AB2D-8887F60BD6F5}">
      <text>
        <r>
          <rPr>
            <sz val="11"/>
            <color theme="1"/>
            <rFont val="Calibri"/>
            <family val="2"/>
            <scheme val="minor"/>
          </rPr>
          <t>Ana Kelven Bezerra da Silva Gomes:
ADICIONADO 40L DIA 16/02/2024
ADICIONADO 25L DIA 14/10/2023</t>
        </r>
      </text>
    </comment>
    <comment ref="A9" authorId="0" shapeId="0" xr:uid="{CA691AE0-B10D-4721-BEED-70BC44978229}">
      <text>
        <r>
          <rPr>
            <sz val="11"/>
            <color theme="1"/>
            <rFont val="Calibri"/>
            <family val="2"/>
            <scheme val="minor"/>
          </rPr>
          <t>Ana Kelven Bezerra da Silva Gomes:
Modelo: 8M20
Nº Série: 30492</t>
        </r>
      </text>
    </comment>
    <comment ref="F9" authorId="0" shapeId="0" xr:uid="{339E8F2C-4E7A-48D9-8520-6D8174EFCEE3}">
      <text>
        <r>
          <rPr>
            <sz val="11"/>
            <color theme="1"/>
            <rFont val="Calibri"/>
            <family val="2"/>
            <scheme val="minor"/>
          </rPr>
          <t>Ana Kelven Bezerra da Silva Gomes:
ADICIONADO 40L DIA 16/02/2024
ADICIONADO 25L DIA 14/10/2023</t>
        </r>
      </text>
    </comment>
    <comment ref="A10" authorId="0" shapeId="0" xr:uid="{501764B1-B988-4A87-BEFC-1D2A3BB24518}">
      <text>
        <r>
          <rPr>
            <sz val="11"/>
            <color theme="1"/>
            <rFont val="Calibri"/>
            <family val="2"/>
            <scheme val="minor"/>
          </rPr>
          <t>Ana Kelven Bezerra da Silva Gomes:
Modelo: CAT 3304
Nº Série: 83211452</t>
        </r>
      </text>
    </comment>
    <comment ref="A11" authorId="0" shapeId="0" xr:uid="{9ACAD9BA-170B-408B-A503-ACCE61B4037B}">
      <text>
        <r>
          <rPr>
            <sz val="11"/>
            <color theme="1"/>
            <rFont val="Calibri"/>
            <family val="2"/>
            <scheme val="minor"/>
          </rPr>
          <t>Ana Kelven Bezerra da Silva Gomes:
Modelo: CAT 3304
Nº Série: 83211448</t>
        </r>
      </text>
    </comment>
    <comment ref="A13" authorId="0" shapeId="0" xr:uid="{5DA11BC7-73D5-48C9-944E-44352B6E4BB1}">
      <text>
        <r>
          <rPr>
            <sz val="11"/>
            <color theme="1"/>
            <rFont val="Calibri"/>
            <family val="2"/>
            <scheme val="minor"/>
          </rPr>
          <t>Ana Kelven Bezerra da Silva Gomes:
Realizado manutenção nas válvulas dos azimutais do Caillean (limpeza e lubrificação) em 07/10/2023.</t>
        </r>
      </text>
    </comment>
    <comment ref="A15" authorId="0" shapeId="0" xr:uid="{24FE09AB-BC7D-4C02-8124-B87DB3A68B71}">
      <text>
        <r>
          <rPr>
            <sz val="11"/>
            <color theme="1"/>
            <rFont val="Calibri"/>
            <family val="2"/>
            <scheme val="minor"/>
          </rPr>
          <t>Ana Kelven Bezerra da Silva Gomes:
Modelo: 1701/3000
Nº Série: 60899</t>
        </r>
      </text>
    </comment>
    <comment ref="A16" authorId="0" shapeId="0" xr:uid="{7920B28D-D356-4329-883B-E42E179334BB}">
      <text>
        <r>
          <rPr>
            <sz val="11"/>
            <color theme="1"/>
            <rFont val="Calibri"/>
            <family val="2"/>
            <scheme val="minor"/>
          </rPr>
          <t>Ana Kelven Bezerra da Silva Gomes:
Modelo: 1701/3000
Nº Série: 60900</t>
        </r>
      </text>
    </comment>
    <comment ref="B18" authorId="0" shapeId="0" xr:uid="{DA7C82F4-D90E-449C-B0CB-CA32A3C6C0C7}">
      <text>
        <r>
          <rPr>
            <sz val="11"/>
            <color theme="1"/>
            <rFont val="Calibri"/>
            <family val="2"/>
            <scheme val="minor"/>
          </rPr>
          <t>Ana Kelven Bezerra da Silva Gomes:
220AH MOURA</t>
        </r>
      </text>
    </comment>
    <comment ref="D18" authorId="0" shapeId="0" xr:uid="{AE777475-5806-4198-BCB6-EFAA57CADC80}">
      <text>
        <r>
          <rPr>
            <sz val="11"/>
            <color theme="1"/>
            <rFont val="Calibri"/>
            <family val="2"/>
            <scheme val="minor"/>
          </rPr>
          <t>Ana Kelven Bezerra da Silva Gomes:
220AH MOURA</t>
        </r>
      </text>
    </comment>
    <comment ref="G18" authorId="0" shapeId="0" xr:uid="{2E380D55-F70D-48F5-8DA9-9BB16AD66558}">
      <text>
        <r>
          <rPr>
            <sz val="11"/>
            <color theme="1"/>
            <rFont val="Calibri"/>
            <family val="2"/>
            <scheme val="minor"/>
          </rPr>
          <t>Ana Kelven Bezerra da Silva Gomes:
220AH</t>
        </r>
      </text>
    </comment>
    <comment ref="I18" authorId="0" shapeId="0" xr:uid="{3E3A0F4C-D24C-4489-87E0-1E51015AD468}">
      <text>
        <r>
          <rPr>
            <sz val="11"/>
            <color theme="1"/>
            <rFont val="Calibri"/>
            <family val="2"/>
            <scheme val="minor"/>
          </rPr>
          <t>Ana Kelven Bezerra da Silva Gomes:
220AH MOURA</t>
        </r>
      </text>
    </comment>
    <comment ref="K18" authorId="0" shapeId="0" xr:uid="{09C00C38-3CE3-4845-B56D-40C25E30CBAB}">
      <text>
        <r>
          <rPr>
            <sz val="11"/>
            <color theme="1"/>
            <rFont val="Calibri"/>
            <family val="2"/>
            <scheme val="minor"/>
          </rPr>
          <t>Ana Kelven Bezerra da Silva Gomes:
220AH MOURA</t>
        </r>
      </text>
    </comment>
    <comment ref="J30" authorId="0" shapeId="0" xr:uid="{225A2DE7-5D02-4611-A573-7FB24538213C}">
      <text>
        <r>
          <rPr>
            <sz val="11"/>
            <color theme="1"/>
            <rFont val="Calibri"/>
            <family val="2"/>
            <scheme val="minor"/>
          </rPr>
          <t>Ana Kelven Bezerra da Silva Gomes:
20/02/2024 TROCA DO FILTRO DO AR.</t>
        </r>
      </text>
    </comment>
    <comment ref="J31" authorId="0" shapeId="0" xr:uid="{ED485C14-7CA3-4E93-84BA-054E39D63D00}">
      <text>
        <r>
          <rPr>
            <sz val="11"/>
            <color theme="1"/>
            <rFont val="Calibri"/>
            <family val="2"/>
            <scheme val="minor"/>
          </rPr>
          <t xml:space="preserve">Ana Kelven Bezerra da Silva Gomes:
24/11/2023 - TROCA DO FILTRO DE AR.
</t>
        </r>
      </text>
    </comment>
    <comment ref="A33" authorId="0" shapeId="0" xr:uid="{9147458F-B356-40E0-9399-3BAC400F44EF}">
      <text>
        <r>
          <rPr>
            <sz val="11"/>
            <color theme="1"/>
            <rFont val="Calibri"/>
            <family val="2"/>
            <scheme val="minor"/>
          </rPr>
          <t>Ana Kelven Bezerra da Silva Gomes:
FELTROS DAS TURBINAS DOS MCPS TROCADO EM 23/12/2023.</t>
        </r>
      </text>
    </comment>
    <comment ref="B38" authorId="0" shapeId="0" xr:uid="{CA12227E-0165-49E9-B1A6-7AAD4C608B01}">
      <text>
        <r>
          <rPr>
            <sz val="11"/>
            <color theme="1"/>
            <rFont val="Calibri"/>
            <family val="2"/>
            <scheme val="minor"/>
          </rPr>
          <t xml:space="preserve">Ana Kelven Bezerra da Silva Gomes:
EM 04/10/2023 FOI SUBSTITUÍDA A MANGUEIRA. </t>
        </r>
      </text>
    </comment>
    <comment ref="G38" authorId="0" shapeId="0" xr:uid="{A4AE05A7-B0E2-4D69-8F33-9018D3318EE0}">
      <text>
        <r>
          <rPr>
            <sz val="11"/>
            <color theme="1"/>
            <rFont val="Calibri"/>
            <family val="2"/>
            <scheme val="minor"/>
          </rPr>
          <t>Ana Kelven Bezerra da Silva Gomes:
ÓLEO MOBIL RARUS 425</t>
        </r>
      </text>
    </comment>
    <comment ref="B39" authorId="0" shapeId="0" xr:uid="{7D2E324E-6F40-47A3-BFAC-CA45FA201F40}">
      <text>
        <r>
          <rPr>
            <sz val="11"/>
            <color theme="1"/>
            <rFont val="Calibri"/>
            <family val="2"/>
            <scheme val="minor"/>
          </rPr>
          <t>Ana Kelven Bezerra da Silva Gomes:
EM 04/10/2023 FOI SUBSTITUÍDA A MANGUEIRA.</t>
        </r>
      </text>
    </comment>
    <comment ref="G39" authorId="0" shapeId="0" xr:uid="{1682608C-ECDD-49A9-9B86-FB2ED184AA23}">
      <text>
        <r>
          <rPr>
            <sz val="11"/>
            <color theme="1"/>
            <rFont val="Calibri"/>
            <family val="2"/>
            <scheme val="minor"/>
          </rPr>
          <t>Ana Kelven Bezerra da Silva Gomes:
ÓLEO MOBIL RARUS 425</t>
        </r>
      </text>
    </comment>
    <comment ref="P39" authorId="1" shapeId="0" xr:uid="{8722DFDB-083E-4683-93CD-E328683BCCD5}">
      <text>
        <r>
          <rPr>
            <sz val="11"/>
            <color theme="1"/>
            <rFont val="Calibri"/>
            <family val="2"/>
            <scheme val="minor"/>
          </rPr>
          <t>Renata Araujo de Aguiar Leite:
Verificação semanal.</t>
        </r>
      </text>
    </comment>
    <comment ref="G47" authorId="0" shapeId="0" xr:uid="{689A0A17-1DD7-4B8E-8F1D-A8BF506A6D64}">
      <text>
        <r>
          <rPr>
            <sz val="11"/>
            <color theme="1"/>
            <rFont val="Calibri"/>
            <family val="2"/>
            <scheme val="minor"/>
          </rPr>
          <t>Ana Kelven Bezerra da Silva Gomes:
A cada 2 anos</t>
        </r>
      </text>
    </comment>
    <comment ref="N47" authorId="0" shapeId="0" xr:uid="{AE38CA8F-DCF5-4793-A2DE-42EBB35FF745}">
      <text>
        <r>
          <rPr>
            <sz val="11"/>
            <color theme="1"/>
            <rFont val="Calibri"/>
            <family val="2"/>
            <scheme val="minor"/>
          </rPr>
          <t>Ana Kelven Bezerra da Silva Gomes:
INSTALADO MOTOR ELÉTRICO REPARADO PELA EMPRESA MM SERVIÇOS.</t>
        </r>
      </text>
    </comment>
    <comment ref="J57" authorId="0" shapeId="0" xr:uid="{3BF4AEB6-B85D-4B9A-B754-842EEF2AD571}">
      <text>
        <r>
          <rPr>
            <sz val="11"/>
            <color theme="1"/>
            <rFont val="Calibri"/>
            <family val="2"/>
            <scheme val="minor"/>
          </rPr>
          <t>Ana Kelven Bezerra da Silva Gomes:
FOI REALIZADA A TROCA DO FILTRO HIDRÁULICO DO GUINCHO DE PROA EM 04/12/2023.</t>
        </r>
      </text>
    </comment>
    <comment ref="D67" authorId="0" shapeId="0" xr:uid="{BE34B5D6-C791-4B4F-B308-1AC7C2C81D8F}">
      <text>
        <r>
          <rPr>
            <sz val="11"/>
            <color theme="1"/>
            <rFont val="Calibri"/>
            <family val="2"/>
            <scheme val="minor"/>
          </rPr>
          <t>Ana Kelven Bezerra da Silva Gomes:
ACELERAÇÃO</t>
        </r>
      </text>
    </comment>
    <comment ref="R67" authorId="0" shapeId="0" xr:uid="{F80383D1-B580-4D9A-B501-E044154DCB4B}">
      <text>
        <r>
          <rPr>
            <sz val="11"/>
            <color theme="1"/>
            <rFont val="Calibri"/>
            <family val="2"/>
            <scheme val="minor"/>
          </rPr>
          <t>Ana Kelven Bezerra da Silva Gomes:
Periodicidade 02 meses</t>
        </r>
      </text>
    </comment>
    <comment ref="P68" authorId="0" shapeId="0" xr:uid="{0B608784-27BF-4A66-995A-A96210F3155C}">
      <text>
        <r>
          <rPr>
            <sz val="11"/>
            <color theme="1"/>
            <rFont val="Calibri"/>
            <family val="2"/>
            <scheme val="minor"/>
          </rPr>
          <t>Ana Kelven Bezerra da Silva Gomes:
A cada 02 meses</t>
        </r>
      </text>
    </comment>
  </commentList>
</comments>
</file>

<file path=xl/comments14.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Renata Araujo de Aguiar Leite</author>
  </authors>
  <commentList>
    <comment ref="B14" authorId="0" shapeId="0" xr:uid="{33BB6652-F337-4AB6-AC29-BD788CD1404F}">
      <text>
        <r>
          <rPr>
            <sz val="11"/>
            <color theme="1"/>
            <rFont val="Calibri"/>
            <family val="2"/>
            <scheme val="minor"/>
          </rPr>
          <t>Ana Kelven Bezerra da Silva Gomes:
MOBILGEAR 600 XP 150</t>
        </r>
      </text>
    </comment>
    <comment ref="B18" authorId="0" shapeId="0" xr:uid="{062839AF-3EA6-47BB-A6B2-907B451F3588}">
      <text>
        <r>
          <rPr>
            <sz val="11"/>
            <color theme="1"/>
            <rFont val="Calibri"/>
            <family val="2"/>
            <scheme val="minor"/>
          </rPr>
          <t>Ana Kelven Bezerra da Silva Gomes:
As baterias são do comando de emergência sistema 24V dos MCPs
MOURA BOAT 220A</t>
        </r>
      </text>
    </comment>
    <comment ref="D18" authorId="0" shapeId="0" xr:uid="{C69B705A-6480-4275-A582-5DCE28A94FA3}">
      <text>
        <r>
          <rPr>
            <sz val="11"/>
            <color theme="1"/>
            <rFont val="Calibri"/>
            <family val="2"/>
            <scheme val="minor"/>
          </rPr>
          <t>Ana Kelven Bezerra da Silva Gomes:
MOURA BOAT 220A</t>
        </r>
      </text>
    </comment>
    <comment ref="G18" authorId="0" shapeId="0" xr:uid="{54FE607A-6633-4B2C-A676-580466C2E2FB}">
      <text>
        <r>
          <rPr>
            <sz val="11"/>
            <color theme="1"/>
            <rFont val="Calibri"/>
            <family val="2"/>
            <scheme val="minor"/>
          </rPr>
          <t>Ana Kelven Bezerra da Silva Gomes:
MOURA BOAT 220A
INSTALADAS 01/08/2023</t>
        </r>
      </text>
    </comment>
    <comment ref="H30" authorId="1" shapeId="0" xr:uid="{F23805AC-5B0F-42D2-A0EC-A447154222C9}">
      <text>
        <r>
          <rPr>
            <sz val="11"/>
            <color theme="1"/>
            <rFont val="Calibri"/>
            <family val="2"/>
            <scheme val="minor"/>
          </rPr>
          <t xml:space="preserve">Renata Araujo de Aguiar Leite:
Troca dos feltros.
Troca do filtro e feltros de ar - 01/03/2024.
</t>
        </r>
      </text>
    </comment>
    <comment ref="B31" authorId="1" shapeId="0" xr:uid="{1E17A625-3224-47BA-A379-77344DED8951}">
      <text>
        <r>
          <rPr>
            <sz val="11"/>
            <color theme="1"/>
            <rFont val="Calibri"/>
            <family val="2"/>
            <scheme val="minor"/>
          </rPr>
          <t>Renata Araujo de Aguiar Leite:
Troca de 8 bicos injetores - 03/03/2024.</t>
        </r>
      </text>
    </comment>
    <comment ref="H31" authorId="1" shapeId="0" xr:uid="{B7177E2B-0BD0-4237-8F64-94A9A1212CF6}">
      <text>
        <r>
          <rPr>
            <sz val="11"/>
            <color theme="1"/>
            <rFont val="Calibri"/>
            <family val="2"/>
            <scheme val="minor"/>
          </rPr>
          <t xml:space="preserve">Renata Araujo de Aguiar Leite:
Troca dos feltros.
Troca do filtro e feltros de ar - 01/03/2024.
</t>
        </r>
      </text>
    </comment>
    <comment ref="A35" authorId="0" shapeId="0" xr:uid="{B6D7866D-3D03-474B-9D40-848E058DE12F}">
      <text>
        <r>
          <rPr>
            <sz val="11"/>
            <color theme="1"/>
            <rFont val="Calibri"/>
            <family val="2"/>
            <scheme val="minor"/>
          </rPr>
          <t>Ana Kelven Bezerra da Silva Gomes:
TROCADO O REGISTRO DA VALV. REG PRESSÃO - 21/11/2023</t>
        </r>
      </text>
    </comment>
    <comment ref="F35" authorId="0" shapeId="0" xr:uid="{B55692F3-4D60-4998-811B-777BFC1F4312}">
      <text>
        <r>
          <rPr>
            <sz val="11"/>
            <color theme="1"/>
            <rFont val="Calibri"/>
            <family val="2"/>
            <scheme val="minor"/>
          </rPr>
          <t>Ana Kelven Bezerra da Silva Gomes:
DIA 25/09 FOI TROCADO ÓLEO E APÓS 50H NOVAMENTE (07/10).</t>
        </r>
      </text>
    </comment>
    <comment ref="G35" authorId="1" shapeId="0" xr:uid="{B2793558-5904-4DF3-90DC-B16FE3FDFC24}">
      <text>
        <r>
          <rPr>
            <sz val="11"/>
            <color theme="1"/>
            <rFont val="Calibri"/>
            <family val="2"/>
            <scheme val="minor"/>
          </rPr>
          <t xml:space="preserve">Renata Araujo de Aguiar Leite:
Periodicidade da revisão.
</t>
        </r>
      </text>
    </comment>
    <comment ref="F36" authorId="1" shapeId="0" xr:uid="{B32A5DA9-DCE0-4DAA-9576-2E7B7DC804D5}">
      <text>
        <r>
          <rPr>
            <sz val="11"/>
            <color theme="1"/>
            <rFont val="Calibri"/>
            <family val="2"/>
            <scheme val="minor"/>
          </rPr>
          <t xml:space="preserve">Renata Araujo de Aguiar Leite:
Realizada a troca de óleo.
</t>
        </r>
      </text>
    </comment>
    <comment ref="G36" authorId="1" shapeId="0" xr:uid="{F3F4FABA-54C6-4C19-BC8A-1D8DF79619D5}">
      <text>
        <r>
          <rPr>
            <sz val="11"/>
            <color theme="1"/>
            <rFont val="Calibri"/>
            <family val="2"/>
            <scheme val="minor"/>
          </rPr>
          <t xml:space="preserve">Renata Araujo de Aguiar Leite:
Periodicidade da revisão.
</t>
        </r>
      </text>
    </comment>
    <comment ref="G45" authorId="1" shapeId="0" xr:uid="{644FE8BE-FAF1-4C6B-9C40-7731016DF16A}">
      <text>
        <r>
          <rPr>
            <sz val="11"/>
            <color theme="1"/>
            <rFont val="Calibri"/>
            <family val="2"/>
            <scheme val="minor"/>
          </rPr>
          <t>Renata Araujo de Aguiar Leite:
Periodicidade da limpeza e capacidade do tanque.</t>
        </r>
      </text>
    </comment>
    <comment ref="J49" authorId="1" shapeId="0" xr:uid="{C0C4E285-23C9-4809-967F-9590426A8D4D}">
      <text>
        <r>
          <rPr>
            <sz val="11"/>
            <color theme="1"/>
            <rFont val="Calibri"/>
            <family val="2"/>
            <scheme val="minor"/>
          </rPr>
          <t>Renata Araujo de Aguiar Leite:
Regulagem de válvulas - 03/03/2024.</t>
        </r>
      </text>
    </comment>
    <comment ref="J54" authorId="0" shapeId="0" xr:uid="{16478B5D-FA8D-470A-854A-2AAE4FDD4179}">
      <text>
        <r>
          <rPr>
            <sz val="11"/>
            <color theme="1"/>
            <rFont val="Calibri"/>
            <family val="2"/>
            <scheme val="minor"/>
          </rPr>
          <t>Ana Kelven Bezerra da Silva Gomes:
FOI REALIZADA A TROCA DO FILTRO HIDRÁULICO DO GUINCHO EM 17/11/2023.</t>
        </r>
      </text>
    </comment>
    <comment ref="F56" authorId="1" shapeId="0" xr:uid="{70FB60B1-DD29-42CD-A757-4358C532C0FC}">
      <text>
        <r>
          <rPr>
            <sz val="11"/>
            <color theme="1"/>
            <rFont val="Calibri"/>
            <family val="2"/>
            <scheme val="minor"/>
          </rPr>
          <t xml:space="preserve">Renata Araujo de Aguiar Leite:
Realizada a revisão.
</t>
        </r>
      </text>
    </comment>
    <comment ref="G56" authorId="1" shapeId="0" xr:uid="{0DCF23F4-F772-4109-8089-582B9F61A5D0}">
      <text>
        <r>
          <rPr>
            <sz val="11"/>
            <color theme="1"/>
            <rFont val="Calibri"/>
            <family val="2"/>
            <scheme val="minor"/>
          </rPr>
          <t xml:space="preserve">Renata Araujo de Aguiar Leite:
Periodicidade da revisão.
</t>
        </r>
      </text>
    </comment>
    <comment ref="F57" authorId="1" shapeId="0" xr:uid="{B10AF646-84AD-42BA-B98E-78069D772BB4}">
      <text>
        <r>
          <rPr>
            <sz val="11"/>
            <color theme="1"/>
            <rFont val="Calibri"/>
            <family val="2"/>
            <scheme val="minor"/>
          </rPr>
          <t xml:space="preserve">Renata Araujo de Aguiar Leite:
Realizada a revisão.
</t>
        </r>
      </text>
    </comment>
    <comment ref="G57" authorId="1" shapeId="0" xr:uid="{E80C5A83-D678-42BE-83D8-963ABA7ADF51}">
      <text>
        <r>
          <rPr>
            <sz val="11"/>
            <color theme="1"/>
            <rFont val="Calibri"/>
            <family val="2"/>
            <scheme val="minor"/>
          </rPr>
          <t xml:space="preserve">Renata Araujo de Aguiar Leite:
Periodicidade da revisão.
</t>
        </r>
      </text>
    </comment>
    <comment ref="G59" authorId="1" shapeId="0" xr:uid="{5B5E7D72-5997-471C-9EEB-C120678E482C}">
      <text>
        <r>
          <rPr>
            <sz val="11"/>
            <color theme="1"/>
            <rFont val="Calibri"/>
            <family val="2"/>
            <scheme val="minor"/>
          </rPr>
          <t xml:space="preserve">Renata Araujo de Aguiar Leite:
Periodicidade da limpeza.
</t>
        </r>
      </text>
    </comment>
    <comment ref="G60" authorId="1" shapeId="0" xr:uid="{C3BEE435-C8A4-4B75-A168-4546345864BD}">
      <text>
        <r>
          <rPr>
            <sz val="11"/>
            <color theme="1"/>
            <rFont val="Calibri"/>
            <family val="2"/>
            <scheme val="minor"/>
          </rPr>
          <t xml:space="preserve">Renata Araujo de Aguiar Leite:
Periodicidade da limpeza.
</t>
        </r>
      </text>
    </comment>
    <comment ref="D64" authorId="0" shapeId="0" xr:uid="{F6EE24A6-7EE8-4FBF-A221-A4BC8B6472FB}">
      <text>
        <r>
          <rPr>
            <sz val="11"/>
            <color theme="1"/>
            <rFont val="Calibri"/>
            <family val="2"/>
            <scheme val="minor"/>
          </rPr>
          <t>Ana Kelven Bezerra da Silva Gomes:
ACELERAÇÃO</t>
        </r>
      </text>
    </comment>
    <comment ref="R64" authorId="0" shapeId="0" xr:uid="{BC0C4601-36C0-4B1F-86D4-A59349F9DEDA}">
      <text>
        <r>
          <rPr>
            <sz val="11"/>
            <color theme="1"/>
            <rFont val="Calibri"/>
            <family val="2"/>
            <scheme val="minor"/>
          </rPr>
          <t>Ana Kelven Bezerra da Silva Gomes:
Periodicidade 02 meses</t>
        </r>
      </text>
    </comment>
    <comment ref="P65" authorId="0" shapeId="0" xr:uid="{DC775982-FB3B-47DC-AFBF-F0983F60D751}">
      <text>
        <r>
          <rPr>
            <sz val="11"/>
            <color theme="1"/>
            <rFont val="Calibri"/>
            <family val="2"/>
            <scheme val="minor"/>
          </rPr>
          <t>Ana Kelven Bezerra da Silva Gomes:
A cada 02 meses</t>
        </r>
      </text>
    </comment>
  </commentList>
</comments>
</file>

<file path=xl/comments15.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Daniel Morais</author>
    <author>Engenharia</author>
    <author>Renata Araujo de Aguiar Leite</author>
  </authors>
  <commentList>
    <comment ref="F3" authorId="0" shapeId="0" xr:uid="{255C8970-FAC5-4A0B-9BAD-1BEDE04CF599}">
      <text>
        <r>
          <rPr>
            <sz val="11"/>
            <color theme="1"/>
            <rFont val="Calibri"/>
            <family val="2"/>
            <scheme val="minor"/>
          </rPr>
          <t>Ana Kelven Bezerra da Silva Gomes:
Filtro lub e centrífugo a cada 250h, estabelecido em 25/05/2023.</t>
        </r>
      </text>
    </comment>
    <comment ref="A8" authorId="0" shapeId="0" xr:uid="{D8431113-6338-4183-A737-3A54711AF5E3}">
      <text>
        <r>
          <rPr>
            <sz val="11"/>
            <color theme="1"/>
            <rFont val="Calibri"/>
            <family val="2"/>
            <scheme val="minor"/>
          </rPr>
          <t xml:space="preserve">Ana Kelven Bezerra da Silva Gomes:
MTU 16V SÉRIE 4000 M63
</t>
        </r>
      </text>
    </comment>
    <comment ref="B8" authorId="1" shapeId="0" xr:uid="{00000000-0006-0000-0B00-000001000000}">
      <text>
        <r>
          <rPr>
            <b/>
            <sz val="9"/>
            <color indexed="81"/>
            <rFont val="Segoe UI"/>
            <family val="2"/>
          </rPr>
          <t>Daniel Morais:</t>
        </r>
        <r>
          <rPr>
            <sz val="9"/>
            <color indexed="81"/>
            <rFont val="Segoe UI"/>
            <family val="2"/>
          </rPr>
          <t xml:space="preserve">
troca do mcp com 1370 horas, contaminação com agua no óleo.</t>
        </r>
      </text>
    </comment>
    <comment ref="F8" authorId="0" shapeId="0" xr:uid="{ABBCDEF6-BFAD-4429-B8E3-1B3B4BC04925}">
      <text>
        <r>
          <rPr>
            <sz val="11"/>
            <color theme="1"/>
            <rFont val="Calibri"/>
            <family val="2"/>
            <scheme val="minor"/>
          </rPr>
          <t xml:space="preserve">Ana Kelven Bezerra da Silva Gomes:
Completado 10L de óleo lub delvac em 19/03/2024
COMPLETADO 20L DE ÓLEO LUB EM 01/03/2024.
COMPLETADO 20L DE ÓLEO LUB EM 19/02/2024.
</t>
        </r>
      </text>
    </comment>
    <comment ref="A9" authorId="0" shapeId="0" xr:uid="{070B4B27-D19A-4E28-9DBC-E7254A6D0D7F}">
      <text>
        <r>
          <rPr>
            <sz val="11"/>
            <color theme="1"/>
            <rFont val="Calibri"/>
            <family val="2"/>
            <scheme val="minor"/>
          </rPr>
          <t>Ana Kelven Bezerra da Silva Gomes:
MTU 16V SÉRIE 4000 M63</t>
        </r>
      </text>
    </comment>
    <comment ref="F9" authorId="0" shapeId="0" xr:uid="{7873708E-36B2-43CE-932D-910228FE69D0}">
      <text>
        <r>
          <rPr>
            <sz val="11"/>
            <color theme="1"/>
            <rFont val="Calibri"/>
            <family val="2"/>
            <scheme val="minor"/>
          </rPr>
          <t>Ana Kelven Bezerra da Silva Gomes:
COMPLETADO COM 20L EM 17/02/2024.
ADICIONADO 20L EM 07/01/2024.</t>
        </r>
      </text>
    </comment>
    <comment ref="B10" authorId="1" shapeId="0" xr:uid="{00000000-0006-0000-0B00-000002000000}">
      <text>
        <r>
          <rPr>
            <sz val="11"/>
            <color theme="1"/>
            <rFont val="Calibri"/>
            <family val="2"/>
            <scheme val="minor"/>
          </rPr>
          <t>Daniel Morais:
gerador BB EXPLODIU EM março de 2019, entrando um novo
Foi identificado erro de leitura das horas no equipamento e realizado o acerto em 29/03/2023</t>
        </r>
      </text>
    </comment>
    <comment ref="B11" authorId="0" shapeId="0" xr:uid="{BA87D5DF-7C49-40FF-A036-CA30D8440CA1}">
      <text>
        <r>
          <rPr>
            <sz val="11"/>
            <color theme="1"/>
            <rFont val="Calibri"/>
            <family val="2"/>
            <scheme val="minor"/>
          </rPr>
          <t>Ana Kelven Bezerra da Silva Gomes:
Foi identificado erro de leitura das horas no equipamento e realizado o acerto em 29/03/2023</t>
        </r>
      </text>
    </comment>
    <comment ref="C15" authorId="0" shapeId="0" xr:uid="{6609D351-1C9A-4183-807A-682F52EE561C}">
      <text>
        <r>
          <rPr>
            <sz val="11"/>
            <color theme="1"/>
            <rFont val="Calibri"/>
            <family val="2"/>
            <scheme val="minor"/>
          </rPr>
          <t>Ana Kelven Bezerra da Silva Gomes:
SUBS. 2 FILTROS.</t>
        </r>
      </text>
    </comment>
    <comment ref="C16" authorId="0" shapeId="0" xr:uid="{1D6A5502-34D5-4F6B-A4EA-8CD9B5A1C3E8}">
      <text>
        <r>
          <rPr>
            <sz val="11"/>
            <color theme="1"/>
            <rFont val="Calibri"/>
            <family val="2"/>
            <scheme val="minor"/>
          </rPr>
          <t>Ana Kelven Bezerra da Silva Gomes:
SUBS. 2 FILTROS.</t>
        </r>
      </text>
    </comment>
    <comment ref="R18" authorId="0" shapeId="0" xr:uid="{146EC1EB-685F-4976-BD74-38C16753C029}">
      <text>
        <r>
          <rPr>
            <sz val="11"/>
            <color theme="1"/>
            <rFont val="Calibri"/>
            <family val="2"/>
            <scheme val="minor"/>
          </rPr>
          <t>Ana Kelven Bezerra da Silva Gomes:
MOURA 220</t>
        </r>
      </text>
    </comment>
    <comment ref="B19" authorId="0" shapeId="0" xr:uid="{609976FE-3C4E-49BC-AA72-6C8A6D4021D2}">
      <text>
        <r>
          <rPr>
            <sz val="11"/>
            <color theme="1"/>
            <rFont val="Calibri"/>
            <family val="2"/>
            <scheme val="minor"/>
          </rPr>
          <t>Ana Kelven Bezerra da Silva Gomes:
MOURA 220</t>
        </r>
      </text>
    </comment>
    <comment ref="G19" authorId="0" shapeId="0" xr:uid="{2FD5B451-04DB-429F-B2B8-22C67993D222}">
      <text>
        <r>
          <rPr>
            <sz val="11"/>
            <color theme="1"/>
            <rFont val="Calibri"/>
            <family val="2"/>
            <scheme val="minor"/>
          </rPr>
          <t>Ana Kelven Bezerra da Silva Gomes:
MOURA 220</t>
        </r>
      </text>
    </comment>
    <comment ref="I19" authorId="0" shapeId="0" xr:uid="{5F450D9B-D946-4BC0-8D2B-9ACEE48CEC44}">
      <text>
        <r>
          <rPr>
            <sz val="11"/>
            <color theme="1"/>
            <rFont val="Calibri"/>
            <family val="2"/>
            <scheme val="minor"/>
          </rPr>
          <t>Ana Kelven Bezerra da Silva Gomes:
MOURA 220</t>
        </r>
      </text>
    </comment>
    <comment ref="L19" authorId="0" shapeId="0" xr:uid="{ABCC50CE-B135-4588-A089-69E72C4D8EE3}">
      <text>
        <r>
          <rPr>
            <sz val="11"/>
            <color theme="1"/>
            <rFont val="Calibri"/>
            <family val="2"/>
            <scheme val="minor"/>
          </rPr>
          <t>Ana Kelven Bezerra da Silva Gomes:
MOURA 220</t>
        </r>
      </text>
    </comment>
    <comment ref="O19" authorId="0" shapeId="0" xr:uid="{35D891AE-2BE5-4EFC-A51A-704B130CEBBE}">
      <text>
        <r>
          <rPr>
            <sz val="11"/>
            <color theme="1"/>
            <rFont val="Calibri"/>
            <family val="2"/>
            <scheme val="minor"/>
          </rPr>
          <t>Ana Kelven Bezerra da Silva Gomes:
MOURA 220</t>
        </r>
      </text>
    </comment>
    <comment ref="P19" authorId="0" shapeId="0" xr:uid="{A88A78B4-E058-44F1-96B7-25E414E67F89}">
      <text>
        <r>
          <rPr>
            <sz val="11"/>
            <color theme="1"/>
            <rFont val="Calibri"/>
            <family val="2"/>
            <scheme val="minor"/>
          </rPr>
          <t>Ana Kelven Bezerra da Silva Gomes:
N° 1</t>
        </r>
      </text>
    </comment>
    <comment ref="Q19" authorId="0" shapeId="0" xr:uid="{FA88F068-CD01-491C-846D-35F475219B3B}">
      <text>
        <r>
          <rPr>
            <sz val="11"/>
            <color theme="1"/>
            <rFont val="Calibri"/>
            <family val="2"/>
            <scheme val="minor"/>
          </rPr>
          <t>Ana Kelven Bezerra da Silva Gomes:
N° 2</t>
        </r>
      </text>
    </comment>
    <comment ref="R19" authorId="0" shapeId="0" xr:uid="{7FD0B567-58D8-4979-9379-CC020687C149}">
      <text>
        <r>
          <rPr>
            <sz val="11"/>
            <color theme="1"/>
            <rFont val="Calibri"/>
            <family val="2"/>
            <scheme val="minor"/>
          </rPr>
          <t>Ana Kelven Bezerra da Silva Gomes:
GMDSS N° 2</t>
        </r>
      </text>
    </comment>
    <comment ref="B20" authorId="0" shapeId="0" xr:uid="{C649D3D6-BFEE-4209-B17A-AEEA9ABF7167}">
      <text>
        <r>
          <rPr>
            <sz val="11"/>
            <color theme="1"/>
            <rFont val="Calibri"/>
            <family val="2"/>
            <scheme val="minor"/>
          </rPr>
          <t>Ana Kelven Bezerra da Silva Gomes:
MOURA 220</t>
        </r>
      </text>
    </comment>
    <comment ref="G20" authorId="0" shapeId="0" xr:uid="{4A91E679-0348-42C4-8950-70CC37DF502C}">
      <text>
        <r>
          <rPr>
            <sz val="11"/>
            <color theme="1"/>
            <rFont val="Calibri"/>
            <family val="2"/>
            <scheme val="minor"/>
          </rPr>
          <t>Ana Kelven Bezerra da Silva Gomes:
MOURA 220</t>
        </r>
      </text>
    </comment>
    <comment ref="I20" authorId="0" shapeId="0" xr:uid="{14594F2B-FB72-465F-A1CA-1295D1ADD567}">
      <text>
        <r>
          <rPr>
            <sz val="11"/>
            <color theme="1"/>
            <rFont val="Calibri"/>
            <family val="2"/>
            <scheme val="minor"/>
          </rPr>
          <t>Ana Kelven Bezerra da Silva Gomes:
MOURA 220</t>
        </r>
      </text>
    </comment>
    <comment ref="L20" authorId="0" shapeId="0" xr:uid="{BF6733EA-CFD4-41DB-8C0B-C46ABB833458}">
      <text>
        <r>
          <rPr>
            <sz val="11"/>
            <color theme="1"/>
            <rFont val="Calibri"/>
            <family val="2"/>
            <scheme val="minor"/>
          </rPr>
          <t>Ana Kelven Bezerra da Silva Gomes:
MOURA 220</t>
        </r>
      </text>
    </comment>
    <comment ref="P20" authorId="0" shapeId="0" xr:uid="{3DD3B5BD-6627-482B-B7C4-2F249ABA53AC}">
      <text>
        <r>
          <rPr>
            <sz val="11"/>
            <color theme="1"/>
            <rFont val="Calibri"/>
            <family val="2"/>
            <scheme val="minor"/>
          </rPr>
          <t>Ana Kelven Bezerra da Silva Gomes:
N° 3</t>
        </r>
      </text>
    </comment>
    <comment ref="Q20" authorId="0" shapeId="0" xr:uid="{A4DF55BD-3EC0-498C-A2A7-5D25C9B8E1A7}">
      <text>
        <r>
          <rPr>
            <sz val="11"/>
            <color theme="1"/>
            <rFont val="Calibri"/>
            <family val="2"/>
            <scheme val="minor"/>
          </rPr>
          <t>Ana Kelven Bezerra da Silva Gomes:
N° 4</t>
        </r>
      </text>
    </comment>
    <comment ref="R20" authorId="0" shapeId="0" xr:uid="{81EFA51F-BE49-4B86-B272-222703CB7D65}">
      <text>
        <r>
          <rPr>
            <sz val="11"/>
            <color theme="1"/>
            <rFont val="Calibri"/>
            <family val="2"/>
            <scheme val="minor"/>
          </rPr>
          <t>Ana Kelven Bezerra da Silva Gomes:
GMDSS N° 1</t>
        </r>
      </text>
    </comment>
    <comment ref="I22" authorId="0" shapeId="0" xr:uid="{CCC8CCB8-98F7-4465-95CD-DD81D68FD93B}">
      <text>
        <r>
          <rPr>
            <sz val="11"/>
            <color theme="1"/>
            <rFont val="Calibri"/>
            <family val="2"/>
            <scheme val="minor"/>
          </rPr>
          <t>Ana Kelven Bezerra da Silva Gomes:
óleo ATF aprox. 180ml</t>
        </r>
      </text>
    </comment>
    <comment ref="J23" authorId="2" shapeId="0" xr:uid="{00000000-0006-0000-0B00-000003000000}">
      <text>
        <r>
          <rPr>
            <sz val="11"/>
            <color theme="1"/>
            <rFont val="Calibri"/>
            <family val="2"/>
            <scheme val="minor"/>
          </rPr>
          <t>Engenharia:
realizar a troca mensalmente
Óleo ATF 178ml</t>
        </r>
      </text>
    </comment>
    <comment ref="K23" authorId="0" shapeId="0" xr:uid="{F45746D4-ECBE-4FF1-A993-8BB7E355FA54}">
      <text>
        <r>
          <rPr>
            <sz val="11"/>
            <color theme="1"/>
            <rFont val="Calibri"/>
            <family val="2"/>
            <scheme val="minor"/>
          </rPr>
          <t xml:space="preserve">Ana Kelven Bezerra da Silva Gomes:
FILTRO TROCADO SEM O PTO ESTAR EM FUNCIONAMENTO, QUANDO FOR COLOCADO O PTO DE BB EM LINHA NÃO PRECISA TROCAR O FILTRO PORQUE ESTÁ NOVO, ENTÃO ALTERAR A DATA DE TROCA PARA A DATA DE INSTALAÇÃO.
</t>
        </r>
      </text>
    </comment>
    <comment ref="M23" authorId="0" shapeId="0" xr:uid="{51B03912-23A8-4094-9815-D3E80FC32115}">
      <text>
        <r>
          <rPr>
            <sz val="11"/>
            <color theme="1"/>
            <rFont val="Calibri"/>
            <family val="2"/>
            <scheme val="minor"/>
          </rPr>
          <t>Ana Kelven Bezerra da Silva Gomes:
NESTE CASO O PERÍODO É DE 06 MESES PORQUE NÃO SABEMOS QUANDO FOI REVISADO.</t>
        </r>
      </text>
    </comment>
    <comment ref="J32" authorId="3" shapeId="0" xr:uid="{CA835E23-AD62-48BA-99D0-60CE82024AC7}">
      <text>
        <r>
          <rPr>
            <sz val="11"/>
            <color theme="1"/>
            <rFont val="Calibri"/>
            <family val="2"/>
            <scheme val="minor"/>
          </rPr>
          <t>Renata Araujo de Aguiar Leite:
Reaperto cabos elétricos do quadro de comando e limpeza geral - 21/03/2024.</t>
        </r>
      </text>
    </comment>
    <comment ref="M32" authorId="0" shapeId="0" xr:uid="{5330293F-A245-453C-821F-43DD6D2D1104}">
      <text>
        <r>
          <rPr>
            <sz val="11"/>
            <color theme="1"/>
            <rFont val="Calibri"/>
            <family val="2"/>
            <scheme val="minor"/>
          </rPr>
          <t>Ana Kelven Bezerra da Silva Gomes:
OVERHAUL 25031H</t>
        </r>
      </text>
    </comment>
    <comment ref="M33" authorId="0" shapeId="0" xr:uid="{322BCDA4-959C-4996-A63F-073778CBAFF6}">
      <text>
        <r>
          <rPr>
            <sz val="11"/>
            <color theme="1"/>
            <rFont val="Calibri"/>
            <family val="2"/>
            <scheme val="minor"/>
          </rPr>
          <t>Ana Kelven Bezerra da Silva Gomes:
OVERHAUL 23385h</t>
        </r>
      </text>
    </comment>
    <comment ref="B38" authorId="0" shapeId="0" xr:uid="{484A03BC-F24A-4986-BBF4-084C6FE86AC1}">
      <text>
        <r>
          <rPr>
            <sz val="11"/>
            <color theme="1"/>
            <rFont val="Calibri"/>
            <family val="2"/>
            <scheme val="minor"/>
          </rPr>
          <t>Ana Kelven Bezerra da Silva Gomes:
SUBST. FILTROS DE AR HORÍMETRO 12/12/2023
21/11/2023 - TROCA DO FILTRO DE DIESEL 6.368H.</t>
        </r>
      </text>
    </comment>
    <comment ref="B39" authorId="0" shapeId="0" xr:uid="{EA7602AD-994C-478C-B60A-3E236D726FF8}">
      <text>
        <r>
          <rPr>
            <sz val="11"/>
            <color theme="1"/>
            <rFont val="Calibri"/>
            <family val="2"/>
            <scheme val="minor"/>
          </rPr>
          <t>Ana Kelven Bezerra da Silva Gomes:
07/12/2023 TROCADOS FILTRO DE AR</t>
        </r>
      </text>
    </comment>
    <comment ref="A43" authorId="0" shapeId="0" xr:uid="{CBE0DCD8-4D01-4869-A381-627D68C39899}">
      <text>
        <r>
          <rPr>
            <sz val="11"/>
            <color theme="1"/>
            <rFont val="Calibri"/>
            <family val="2"/>
            <scheme val="minor"/>
          </rPr>
          <t>Ana Kelven Bezerra da Silva Gomes:
Válvulas dos compressores substituídas em 06/02/2023.</t>
        </r>
      </text>
    </comment>
    <comment ref="F43" authorId="0" shapeId="0" xr:uid="{12FFA1DE-E5C8-44AD-9754-826D09A3024F}">
      <text>
        <r>
          <rPr>
            <sz val="11"/>
            <color theme="1"/>
            <rFont val="Calibri"/>
            <family val="2"/>
            <scheme val="minor"/>
          </rPr>
          <t>Ana Kelven Bezerra da Silva Gomes:
TROCA DA CORREIA</t>
        </r>
      </text>
    </comment>
    <comment ref="G43" authorId="0" shapeId="0" xr:uid="{909B7964-A893-40E2-99E7-7A0EB879069F}">
      <text>
        <r>
          <rPr>
            <sz val="11"/>
            <color theme="1"/>
            <rFont val="Calibri"/>
            <family val="2"/>
            <scheme val="minor"/>
          </rPr>
          <t>Ana Kelven Bezerra da Silva Gomes:
TROCA DE ÓLEO</t>
        </r>
      </text>
    </comment>
    <comment ref="G44" authorId="0" shapeId="0" xr:uid="{5A097B0E-E590-4F14-9D83-0738F32030CC}">
      <text>
        <r>
          <rPr>
            <sz val="11"/>
            <color theme="1"/>
            <rFont val="Calibri"/>
            <family val="2"/>
            <scheme val="minor"/>
          </rPr>
          <t>Ana Kelven Bezerra da Silva Gomes:
TROCA DE ÓLEO</t>
        </r>
      </text>
    </comment>
    <comment ref="I45" authorId="0" shapeId="0" xr:uid="{FD5C8D81-EB64-4EDF-A5B9-920F1FDB38AA}">
      <text>
        <r>
          <rPr>
            <sz val="11"/>
            <color theme="1"/>
            <rFont val="Calibri"/>
            <family val="2"/>
            <scheme val="minor"/>
          </rPr>
          <t>Ana Kelven Bezerra da Silva Gomes:
LIMPEZA DOS RALOS DAS BOMBAS DE ESGOTO, LASTRO E INCÊNDIO EM 10/08/2023.</t>
        </r>
      </text>
    </comment>
    <comment ref="N50" authorId="0" shapeId="0" xr:uid="{8E9161F2-6F4D-4FFC-8D8F-23791D88070F}">
      <text>
        <r>
          <rPr>
            <sz val="11"/>
            <color theme="1"/>
            <rFont val="Calibri"/>
            <family val="2"/>
            <scheme val="minor"/>
          </rPr>
          <t>Ana Kelven Bezerra da Silva Gomes:
TROCA DE ÓLEO</t>
        </r>
      </text>
    </comment>
    <comment ref="F52" authorId="0" shapeId="0" xr:uid="{6D072D02-F791-4B49-86EA-394CB5C70A99}">
      <text>
        <r>
          <rPr>
            <sz val="11"/>
            <color theme="1"/>
            <rFont val="Calibri"/>
            <family val="2"/>
            <scheme val="minor"/>
          </rPr>
          <t>Ana Kelven Bezerra da Silva Gomes:
Troca de óleo</t>
        </r>
      </text>
    </comment>
    <comment ref="B53" authorId="0" shapeId="0" xr:uid="{4843081D-73F7-4BFA-9E39-FA4F3F988274}">
      <text>
        <r>
          <rPr>
            <sz val="11"/>
            <color theme="1"/>
            <rFont val="Calibri"/>
            <family val="2"/>
            <scheme val="minor"/>
          </rPr>
          <t>Ana Kelven Bezerra da Silva Gomes:
Substituídos 3 trocadores do tanque hidráulico BE em 23/06/2023.</t>
        </r>
      </text>
    </comment>
    <comment ref="F53" authorId="0" shapeId="0" xr:uid="{2B1F154F-D268-4E04-98B4-4CBEF2793594}">
      <text>
        <r>
          <rPr>
            <sz val="11"/>
            <color theme="1"/>
            <rFont val="Calibri"/>
            <family val="2"/>
            <scheme val="minor"/>
          </rPr>
          <t>Ana Kelven Bezerra da Silva Gomes:
Troca de óleo 140 litros IPITUR AW HLP 46</t>
        </r>
      </text>
    </comment>
    <comment ref="P54" authorId="3" shapeId="0" xr:uid="{E67C4312-FCF3-4118-BB0A-F93DDF5A93CF}">
      <text>
        <r>
          <rPr>
            <sz val="11"/>
            <color theme="1"/>
            <rFont val="Calibri"/>
            <family val="2"/>
            <scheme val="minor"/>
          </rPr>
          <t xml:space="preserve">Renata Araujo de Aguiar Leite:
Regulagem.
</t>
        </r>
      </text>
    </comment>
    <comment ref="P55" authorId="3" shapeId="0" xr:uid="{EC5F8BB6-3604-4300-8A83-799FA4649C2E}">
      <text>
        <r>
          <rPr>
            <sz val="11"/>
            <color theme="1"/>
            <rFont val="Calibri"/>
            <family val="2"/>
            <scheme val="minor"/>
          </rPr>
          <t xml:space="preserve">Renata Araujo de Aguiar Leite:
Regulagem.
</t>
        </r>
      </text>
    </comment>
    <comment ref="J60" authorId="0" shapeId="0" xr:uid="{2CE50F79-21CF-4387-8A13-A6FC8C8E5AD6}">
      <text>
        <r>
          <rPr>
            <sz val="11"/>
            <color theme="1"/>
            <rFont val="Calibri"/>
            <family val="2"/>
            <scheme val="minor"/>
          </rPr>
          <t xml:space="preserve">Ana Kelven Bezerra da Silva Gomes:
FOI FEITO AJUSTE NA REGULAGEM DO GUINCHO EM 23/02/2024
</t>
        </r>
      </text>
    </comment>
    <comment ref="N60" authorId="3" shapeId="0" xr:uid="{DB003749-B0FD-4F63-BD3E-3E8E01D0817D}">
      <text>
        <r>
          <rPr>
            <sz val="11"/>
            <color theme="1"/>
            <rFont val="Calibri"/>
            <family val="2"/>
            <scheme val="minor"/>
          </rPr>
          <t>Renata Araujo de Aguiar Leite:
Limpeza do trocador de calor.</t>
        </r>
      </text>
    </comment>
    <comment ref="D68" authorId="0" shapeId="0" xr:uid="{54BBA2D5-34F5-4DAA-A87E-FADB28AC96AF}">
      <text>
        <r>
          <rPr>
            <sz val="11"/>
            <color theme="1"/>
            <rFont val="Calibri"/>
            <family val="2"/>
            <scheme val="minor"/>
          </rPr>
          <t>Ana Kelven Bezerra da Silva Gomes:
ACELERAÇÃO</t>
        </r>
      </text>
    </comment>
    <comment ref="R68" authorId="0" shapeId="0" xr:uid="{B1A9E7E3-FD60-40B0-A9CA-EAACC6CFC818}">
      <text>
        <r>
          <rPr>
            <sz val="11"/>
            <color theme="1"/>
            <rFont val="Calibri"/>
            <family val="2"/>
            <scheme val="minor"/>
          </rPr>
          <t>Ana Kelven Bezerra da Silva Gomes:
Periodicidade 02 meses</t>
        </r>
      </text>
    </comment>
    <comment ref="M69" authorId="0" shapeId="0" xr:uid="{F2E7794A-7DAC-4CDB-8677-9A9C7D6C4FE5}">
      <text>
        <r>
          <rPr>
            <sz val="11"/>
            <color theme="1"/>
            <rFont val="Calibri"/>
            <family val="2"/>
            <scheme val="minor"/>
          </rPr>
          <t>Ana Kelven Bezerra da Silva Gomes:
27/06/2023 Limpeza do tanque de armazenamento 12 BB.
28/06/2023 Limpeza do tanque de armazenamento 13 BE</t>
        </r>
      </text>
    </comment>
    <comment ref="P69" authorId="0" shapeId="0" xr:uid="{3CF25262-A1E3-4C72-B271-72913EE96444}">
      <text>
        <r>
          <rPr>
            <sz val="11"/>
            <color theme="1"/>
            <rFont val="Calibri"/>
            <family val="2"/>
            <scheme val="minor"/>
          </rPr>
          <t>Ana Kelven Bezerra da Silva Gomes:
A cada 02 meses</t>
        </r>
      </text>
    </comment>
  </commentList>
</comments>
</file>

<file path=xl/comments16.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Engenharia</author>
    <author>Renata Araujo de Aguiar Leite</author>
  </authors>
  <commentList>
    <comment ref="C3" authorId="0" shapeId="0" xr:uid="{C450A6BB-C30C-42B5-B9B7-EA193D23B9DB}">
      <text>
        <r>
          <rPr>
            <sz val="11"/>
            <color theme="1"/>
            <rFont val="Calibri"/>
            <family val="2"/>
            <scheme val="minor"/>
          </rPr>
          <t xml:space="preserve">Ana Kelven Bezerra da Silva Gomes:
Alterado para 500h por solicitação do Daniel em 25/04/2023
</t>
        </r>
      </text>
    </comment>
    <comment ref="A8" authorId="0" shapeId="0" xr:uid="{E27FC768-380B-4D54-AE14-5560A184A2D3}">
      <text>
        <r>
          <rPr>
            <sz val="11"/>
            <color theme="1"/>
            <rFont val="Calibri"/>
            <family val="2"/>
            <scheme val="minor"/>
          </rPr>
          <t>Ana Kelven Bezerra da Silva Gomes:
24/05/2023 Inoperante
Motor trocado dia 14/06/2023(data final)</t>
        </r>
      </text>
    </comment>
    <comment ref="G8" authorId="0" shapeId="0" xr:uid="{7B66F8D2-9B65-4F7E-AB64-91550B1B6AAC}">
      <text>
        <r>
          <rPr>
            <sz val="11"/>
            <color theme="1"/>
            <rFont val="Calibri"/>
            <family val="2"/>
            <scheme val="minor"/>
          </rPr>
          <t>Ana Kelven Bezerra da Silva Gomes:
MOBIL</t>
        </r>
      </text>
    </comment>
    <comment ref="G9" authorId="0" shapeId="0" xr:uid="{12BB432E-9E19-48DE-AAF5-7B52322D99EC}">
      <text>
        <r>
          <rPr>
            <sz val="11"/>
            <color theme="1"/>
            <rFont val="Calibri"/>
            <family val="2"/>
            <scheme val="minor"/>
          </rPr>
          <t>Ana Kelven Bezerra da Silva Gomes:
MOBIL</t>
        </r>
      </text>
    </comment>
    <comment ref="A10" authorId="0" shapeId="0" xr:uid="{9346E6C8-B220-47CD-AA02-FED6D809DEDC}">
      <text>
        <r>
          <rPr>
            <sz val="11"/>
            <color theme="1"/>
            <rFont val="Calibri"/>
            <family val="2"/>
            <scheme val="minor"/>
          </rPr>
          <t>Ana Kelven Bezerra da Silva Gomes:
HORÍMETRO DO MCA BB COMEÇOU A APRESENTAR MARCAÇÃO INCORRETA EM 27/11/2023.</t>
        </r>
      </text>
    </comment>
    <comment ref="A11" authorId="0" shapeId="0" xr:uid="{4309856D-E8C1-4422-9F29-136FEF99CB3C}">
      <text>
        <r>
          <rPr>
            <sz val="11"/>
            <color theme="1"/>
            <rFont val="Calibri"/>
            <family val="2"/>
            <scheme val="minor"/>
          </rPr>
          <t>Ana Kelven Bezerra da Silva Gomes:
TROCA PARCIAL DO MOTOR EM 07/02/2024. MOTOR ESTAVA NA TUG, FOI FEITO REVISÃO GERAL ANTES DA INSTALAÇÃO. ENTÃO, MOTOR "NOVO".</t>
        </r>
      </text>
    </comment>
    <comment ref="F12" authorId="0" shapeId="0" xr:uid="{E269450B-4941-47B7-A630-891CB4B80257}">
      <text>
        <r>
          <rPr>
            <sz val="11"/>
            <color theme="1"/>
            <rFont val="Calibri"/>
            <family val="2"/>
            <scheme val="minor"/>
          </rPr>
          <t>Ana Kelven Bezerra da Silva Gomes:
HORÍMETRO ANTIGO</t>
        </r>
      </text>
    </comment>
    <comment ref="A13" authorId="0" shapeId="0" xr:uid="{AF16256A-C0A2-4245-BC23-CCF6E15E3419}">
      <text>
        <r>
          <rPr>
            <sz val="11"/>
            <color theme="1"/>
            <rFont val="Calibri"/>
            <family val="2"/>
            <scheme val="minor"/>
          </rPr>
          <t>Ana Kelven Bezerra da Silva Gomes:
Lubrificação de solenóide 23/02/2023
Limpeza de redes de refrigeração 23/02 a 05/03/2023</t>
        </r>
      </text>
    </comment>
    <comment ref="E15" authorId="0" shapeId="0" xr:uid="{8EE2E091-F9F1-4C34-BF88-9FDECE999205}">
      <text>
        <r>
          <rPr>
            <sz val="11"/>
            <color theme="1"/>
            <rFont val="Calibri"/>
            <family val="2"/>
            <scheme val="minor"/>
          </rPr>
          <t>Ana Kelven Bezerra da Silva Gomes:
7126</t>
        </r>
      </text>
    </comment>
    <comment ref="A16" authorId="0" shapeId="0" xr:uid="{9A2B1479-93DE-425E-9BDC-38439385B121}">
      <text>
        <r>
          <rPr>
            <sz val="11"/>
            <color theme="1"/>
            <rFont val="Calibri"/>
            <family val="2"/>
            <scheme val="minor"/>
          </rPr>
          <t>Ana Kelven Bezerra da Silva Gomes:
22/05/2023 - Inspeção no propulsor BE (não foi encontrada nenhuma anormalidade no azimutal de BE, pás íntegras, fixação com parafusos devidamente frenados e cabo livre de sucatas).</t>
        </r>
      </text>
    </comment>
    <comment ref="E16" authorId="0" shapeId="0" xr:uid="{B99C26FC-F99E-44FC-9128-8826ADC05822}">
      <text>
        <r>
          <rPr>
            <sz val="11"/>
            <color theme="1"/>
            <rFont val="Calibri"/>
            <family val="2"/>
            <scheme val="minor"/>
          </rPr>
          <t>Ana Kelven Bezerra da Silva Gomes:
7064</t>
        </r>
      </text>
    </comment>
    <comment ref="C19" authorId="0" shapeId="0" xr:uid="{222C21D8-F527-4A10-99EA-C19B944EC91B}">
      <text>
        <r>
          <rPr>
            <sz val="11"/>
            <color theme="1"/>
            <rFont val="Calibri"/>
            <family val="2"/>
            <scheme val="minor"/>
          </rPr>
          <t xml:space="preserve">Ana Kelven Bezerra da Silva Gomes (04/10/2022):
12V 220A
</t>
        </r>
      </text>
    </comment>
    <comment ref="D19" authorId="0" shapeId="0" xr:uid="{F06216C8-8782-41A1-B0E7-937BC5B153E6}">
      <text>
        <r>
          <rPr>
            <sz val="11"/>
            <color theme="1"/>
            <rFont val="Calibri"/>
            <family val="2"/>
            <scheme val="minor"/>
          </rPr>
          <t>Ana Kelven Bezerra da Silva Gomes (04/10/2022):
12V 220A</t>
        </r>
      </text>
    </comment>
    <comment ref="E19" authorId="0" shapeId="0" xr:uid="{72F9FE66-4F33-4D09-B860-A05B90BD5525}">
      <text>
        <r>
          <rPr>
            <sz val="11"/>
            <color theme="1"/>
            <rFont val="Calibri"/>
            <family val="2"/>
            <scheme val="minor"/>
          </rPr>
          <t>Ana Kelven Bezerra da Silva Gomes (04/10/2022):
12V 220A</t>
        </r>
      </text>
    </comment>
    <comment ref="F19" authorId="0" shapeId="0" xr:uid="{7405D1F9-23C1-4056-9D1C-B7DC0F0EF389}">
      <text>
        <r>
          <rPr>
            <sz val="11"/>
            <color theme="1"/>
            <rFont val="Calibri"/>
            <family val="2"/>
            <scheme val="minor"/>
          </rPr>
          <t>Ana Kelven Bezerra da Silva Gomes (04/10/2022):
12V 220A</t>
        </r>
      </text>
    </comment>
    <comment ref="H19" authorId="0" shapeId="0" xr:uid="{520C5CE3-DBB0-4225-9D07-EF6A6B5F0D20}">
      <text>
        <r>
          <rPr>
            <sz val="11"/>
            <color theme="1"/>
            <rFont val="Calibri"/>
            <family val="2"/>
            <scheme val="minor"/>
          </rPr>
          <t xml:space="preserve">Ana Kelven Bezerra da Silva Gomes:
12V 150A MOURA
</t>
        </r>
      </text>
    </comment>
    <comment ref="K19" authorId="0" shapeId="0" xr:uid="{869FD12D-30B1-4530-B94B-78F82C4D7E77}">
      <text>
        <r>
          <rPr>
            <sz val="11"/>
            <color theme="1"/>
            <rFont val="Calibri"/>
            <family val="2"/>
            <scheme val="minor"/>
          </rPr>
          <t>Ana Kelven Bezerra da Silva Gomes:
04 baterias 12V 220A</t>
        </r>
      </text>
    </comment>
    <comment ref="L19" authorId="0" shapeId="0" xr:uid="{AFFA4F0F-91C2-4837-9A5E-D89764D56EC0}">
      <text>
        <r>
          <rPr>
            <sz val="11"/>
            <color theme="1"/>
            <rFont val="Calibri"/>
            <family val="2"/>
            <scheme val="minor"/>
          </rPr>
          <t>Ana Kelven Bezerra da Silva Gomes:
04 baterias 12V 220A</t>
        </r>
      </text>
    </comment>
    <comment ref="N19" authorId="0" shapeId="0" xr:uid="{D730394C-1300-473A-B920-C1A4DA206C15}">
      <text>
        <r>
          <rPr>
            <sz val="11"/>
            <color theme="1"/>
            <rFont val="Calibri"/>
            <family val="2"/>
            <scheme val="minor"/>
          </rPr>
          <t>Ana Kelven Bezerra da Silva Gomes:
Passadiço
04 baterias 12V 220A</t>
        </r>
      </text>
    </comment>
    <comment ref="C20" authorId="0" shapeId="0" xr:uid="{12E79929-490E-4EB1-99D0-3E63A3A0310E}">
      <text>
        <r>
          <rPr>
            <sz val="11"/>
            <color theme="1"/>
            <rFont val="Calibri"/>
            <family val="2"/>
            <scheme val="minor"/>
          </rPr>
          <t xml:space="preserve">Ana Kelven Bezerra da Silva Gomes (04/10/2022):
12V 220A
</t>
        </r>
      </text>
    </comment>
    <comment ref="D20" authorId="0" shapeId="0" xr:uid="{F0C05FE6-98F4-458A-BF71-20B72037F351}">
      <text>
        <r>
          <rPr>
            <sz val="11"/>
            <color theme="1"/>
            <rFont val="Calibri"/>
            <family val="2"/>
            <scheme val="minor"/>
          </rPr>
          <t xml:space="preserve">Ana Kelven Bezerra da Silva Gomes (04/10/2022):
12V 200A
</t>
        </r>
      </text>
    </comment>
    <comment ref="E20" authorId="0" shapeId="0" xr:uid="{AA14CBA3-4B10-4AD6-9C1D-630249BC72DE}">
      <text>
        <r>
          <rPr>
            <sz val="11"/>
            <color theme="1"/>
            <rFont val="Calibri"/>
            <family val="2"/>
            <scheme val="minor"/>
          </rPr>
          <t xml:space="preserve">Ana Kelven Bezerra da Silva Gomes (04/10/2022):
12V 220A
</t>
        </r>
      </text>
    </comment>
    <comment ref="F20" authorId="0" shapeId="0" xr:uid="{171600D2-693A-4392-95FF-007C662B8334}">
      <text>
        <r>
          <rPr>
            <sz val="11"/>
            <color theme="1"/>
            <rFont val="Calibri"/>
            <family val="2"/>
            <scheme val="minor"/>
          </rPr>
          <t>Ana Kelven Bezerra da Silva Gomes (04/10/2022):
12V 220A</t>
        </r>
      </text>
    </comment>
    <comment ref="H20" authorId="0" shapeId="0" xr:uid="{60E95AF2-79B5-42E3-9BCA-403BE8CC2016}">
      <text>
        <r>
          <rPr>
            <sz val="11"/>
            <color theme="1"/>
            <rFont val="Calibri"/>
            <family val="2"/>
            <scheme val="minor"/>
          </rPr>
          <t>Ana Kelven Bezerra da Silva Gomes:
12V 150A MOURA</t>
        </r>
      </text>
    </comment>
    <comment ref="K20" authorId="0" shapeId="0" xr:uid="{DAA6FF9A-09DA-471C-9562-C763EC4B0FCE}">
      <text>
        <r>
          <rPr>
            <sz val="11"/>
            <color theme="1"/>
            <rFont val="Calibri"/>
            <family val="2"/>
            <scheme val="minor"/>
          </rPr>
          <t xml:space="preserve">Ana Kelven Bezerra da Silva Gomes (04/10/2022):
12V 220A
</t>
        </r>
      </text>
    </comment>
    <comment ref="L20" authorId="0" shapeId="0" xr:uid="{6A75612E-E40B-47C5-8314-F81A93373442}">
      <text>
        <r>
          <rPr>
            <sz val="11"/>
            <color theme="1"/>
            <rFont val="Calibri"/>
            <family val="2"/>
            <scheme val="minor"/>
          </rPr>
          <t xml:space="preserve">Ana Kelven Bezerra da Silva Gomes (04/10/2022):
12V 220A
</t>
        </r>
      </text>
    </comment>
    <comment ref="I22" authorId="0" shapeId="0" xr:uid="{75CB7C4A-0DCE-4B37-A35F-2586FAC9551B}">
      <text>
        <r>
          <rPr>
            <sz val="11"/>
            <color theme="1"/>
            <rFont val="Calibri"/>
            <family val="2"/>
            <scheme val="minor"/>
          </rPr>
          <t>Ana Kelven Bezerra da Silva Gomes:
óleo ATF</t>
        </r>
      </text>
    </comment>
    <comment ref="I23" authorId="0" shapeId="0" xr:uid="{6C90C928-D75C-4C6B-8591-34314FAAA5B7}">
      <text>
        <r>
          <rPr>
            <sz val="11"/>
            <color theme="1"/>
            <rFont val="Calibri"/>
            <family val="2"/>
            <scheme val="minor"/>
          </rPr>
          <t>Ana Kelven Bezerra da Silva Gomes:
PTO foi retirado para revisão e instalado - Data final 05/03/2023</t>
        </r>
      </text>
    </comment>
    <comment ref="J23" authorId="1" shapeId="0" xr:uid="{00000000-0006-0000-0C00-000001000000}">
      <text>
        <r>
          <rPr>
            <b/>
            <sz val="9"/>
            <color indexed="81"/>
            <rFont val="Tahoma"/>
            <family val="2"/>
          </rPr>
          <t>Engenharia:</t>
        </r>
        <r>
          <rPr>
            <sz val="9"/>
            <color indexed="81"/>
            <rFont val="Tahoma"/>
            <family val="2"/>
          </rPr>
          <t xml:space="preserve">
realizar a troca mensalmente
</t>
        </r>
      </text>
    </comment>
    <comment ref="L23" authorId="0" shapeId="0" xr:uid="{2FCC062B-7D2A-4D38-8DB4-FA20AB5E2F39}">
      <text>
        <r>
          <rPr>
            <sz val="11"/>
            <color theme="1"/>
            <rFont val="Calibri"/>
            <family val="2"/>
            <scheme val="minor"/>
          </rPr>
          <t>Ana Kelven Bezerra da Silva Gomes:
CONFERIR SE FOI EM 10/08/23</t>
        </r>
      </text>
    </comment>
    <comment ref="M33" authorId="0" shapeId="0" xr:uid="{08495C5F-6C42-4544-8BDF-3D1B789355B4}">
      <text>
        <r>
          <rPr>
            <sz val="11"/>
            <color theme="1"/>
            <rFont val="Calibri"/>
            <family val="2"/>
            <scheme val="minor"/>
          </rPr>
          <t>Ana Kelven Bezerra da Silva Gomes:
Overhaul</t>
        </r>
      </text>
    </comment>
    <comment ref="P33" authorId="2" shapeId="0" xr:uid="{B5311208-A159-475B-AB90-02DE66DFAB6C}">
      <text>
        <r>
          <rPr>
            <sz val="11"/>
            <color theme="1"/>
            <rFont val="Calibri"/>
            <family val="2"/>
            <scheme val="minor"/>
          </rPr>
          <t>Renata Araujo de Aguiar Leite:
Limpeza do filtro de ar.</t>
        </r>
      </text>
    </comment>
    <comment ref="M34" authorId="0" shapeId="0" xr:uid="{ADE668B7-C748-47B7-BE42-D5E0C78A92FD}">
      <text>
        <r>
          <rPr>
            <sz val="11"/>
            <color theme="1"/>
            <rFont val="Calibri"/>
            <family val="2"/>
            <scheme val="minor"/>
          </rPr>
          <t>Ana Kelven Bezerra da Silva Gomes:
Overhaul</t>
        </r>
      </text>
    </comment>
    <comment ref="P34" authorId="2" shapeId="0" xr:uid="{2E61113D-8809-4E64-A461-07AD0A62E750}">
      <text>
        <r>
          <rPr>
            <sz val="11"/>
            <color theme="1"/>
            <rFont val="Calibri"/>
            <family val="2"/>
            <scheme val="minor"/>
          </rPr>
          <t>Renata Araujo de Aguiar Leite:
Limpeza do filtro de ar.</t>
        </r>
      </text>
    </comment>
    <comment ref="B39" authorId="0" shapeId="0" xr:uid="{642FFBEF-C82A-4693-8EB7-C7A81AFD19EC}">
      <text>
        <r>
          <rPr>
            <sz val="11"/>
            <color theme="1"/>
            <rFont val="Calibri"/>
            <family val="2"/>
            <scheme val="minor"/>
          </rPr>
          <t>Ana Kelven Bezerra da Silva Gomes:
TROCA DOS FILTROS DE AR MCP BB - 16/12/2023.</t>
        </r>
      </text>
    </comment>
    <comment ref="E39" authorId="0" shapeId="0" xr:uid="{B6CE65C6-BCBB-43C9-A9E0-99D366BDF232}">
      <text>
        <r>
          <rPr>
            <sz val="11"/>
            <color theme="1"/>
            <rFont val="Calibri"/>
            <family val="2"/>
            <scheme val="minor"/>
          </rPr>
          <t>Ana Kelven Bezerra da Silva Gomes:
OVERHAUL</t>
        </r>
      </text>
    </comment>
    <comment ref="H39" authorId="2" shapeId="0" xr:uid="{7FC41AD4-B169-43C1-AE32-0D59DE5812F1}">
      <text>
        <r>
          <rPr>
            <sz val="11"/>
            <color theme="1"/>
            <rFont val="Calibri"/>
            <family val="2"/>
            <scheme val="minor"/>
          </rPr>
          <t>Renata Araujo de Aguiar Leite:
Troca do feltro.</t>
        </r>
      </text>
    </comment>
    <comment ref="B40" authorId="0" shapeId="0" xr:uid="{70278151-B6DC-4A24-9446-9882144B75B1}">
      <text>
        <r>
          <rPr>
            <sz val="11"/>
            <color theme="1"/>
            <rFont val="Calibri"/>
            <family val="2"/>
            <scheme val="minor"/>
          </rPr>
          <t>Ana Kelven Bezerra da Silva Gomes:
13/10/2023 MNT FILTROS DE AR</t>
        </r>
      </text>
    </comment>
    <comment ref="E40" authorId="0" shapeId="0" xr:uid="{124D6716-CD1B-4B77-9238-D7CDD04F3EC2}">
      <text>
        <r>
          <rPr>
            <sz val="11"/>
            <color theme="1"/>
            <rFont val="Calibri"/>
            <family val="2"/>
            <scheme val="minor"/>
          </rPr>
          <t>Ana Kelven Bezerra da Silva Gomes:
OVERHAUL</t>
        </r>
      </text>
    </comment>
    <comment ref="H40" authorId="2" shapeId="0" xr:uid="{390D74C8-DF06-4169-8417-08EADCE29D0C}">
      <text>
        <r>
          <rPr>
            <sz val="11"/>
            <color theme="1"/>
            <rFont val="Calibri"/>
            <family val="2"/>
            <scheme val="minor"/>
          </rPr>
          <t>Renata Araujo de Aguiar Leite:
Troca do feltro.</t>
        </r>
      </text>
    </comment>
    <comment ref="I42" authorId="0" shapeId="0" xr:uid="{C5263DC5-A2DD-4C9C-8FE8-A018F5B79F0A}">
      <text>
        <r>
          <rPr>
            <sz val="11"/>
            <color theme="1"/>
            <rFont val="Calibri"/>
            <family val="2"/>
            <scheme val="minor"/>
          </rPr>
          <t>Ana Kelven Bezerra da Silva Gomes:
Megagem 23/02/2023</t>
        </r>
      </text>
    </comment>
    <comment ref="E44" authorId="0" shapeId="0" xr:uid="{B4F749DD-E23F-43CB-9987-DB86F64A2CE3}">
      <text>
        <r>
          <rPr>
            <sz val="11"/>
            <color theme="1"/>
            <rFont val="Calibri"/>
            <family val="2"/>
            <scheme val="minor"/>
          </rPr>
          <t>Ana Kelven Bezerra da Silva Gomes:
Overhaul</t>
        </r>
      </text>
    </comment>
    <comment ref="K46" authorId="0" shapeId="0" xr:uid="{94173052-7A66-451F-8008-0ED1A523D021}">
      <text>
        <r>
          <rPr>
            <sz val="11"/>
            <color theme="1"/>
            <rFont val="Calibri"/>
            <family val="2"/>
            <scheme val="minor"/>
          </rPr>
          <t>Ana Kelven Bezerra da Silva Gomes:
Substituição de duas bombas novas</t>
        </r>
      </text>
    </comment>
    <comment ref="A50" authorId="0" shapeId="0" xr:uid="{10FD1A91-9178-45EE-8BB4-0105CF57585D}">
      <text>
        <r>
          <rPr>
            <sz val="11"/>
            <color theme="1"/>
            <rFont val="Calibri"/>
            <family val="2"/>
            <scheme val="minor"/>
          </rPr>
          <t>Ana Kelven Bezerra da Silva Gomes:
Graxa LGMT 2/18</t>
        </r>
      </text>
    </comment>
    <comment ref="F50" authorId="0" shapeId="0" xr:uid="{4B82F5D1-AA8D-43EF-B0E5-AB92EB96C2FB}">
      <text>
        <r>
          <rPr>
            <sz val="11"/>
            <color theme="1"/>
            <rFont val="Calibri"/>
            <family val="2"/>
            <scheme val="minor"/>
          </rPr>
          <t>Ana Kelven Bezerra da Silva Gomes:
Vante e ré</t>
        </r>
      </text>
    </comment>
    <comment ref="N50" authorId="0" shapeId="0" xr:uid="{6C59F42B-247D-4F39-83F4-354FCA7E5469}">
      <text>
        <r>
          <rPr>
            <sz val="11"/>
            <color theme="1"/>
            <rFont val="Calibri"/>
            <family val="2"/>
            <scheme val="minor"/>
          </rPr>
          <t>Ana Kelven Bezerra da Silva Gomes:
Troca de óleo.</t>
        </r>
      </text>
    </comment>
    <comment ref="F51" authorId="0" shapeId="0" xr:uid="{C54FAE9D-F7F2-4B9E-820B-61F4BC46C396}">
      <text>
        <r>
          <rPr>
            <sz val="11"/>
            <color theme="1"/>
            <rFont val="Calibri"/>
            <family val="2"/>
            <scheme val="minor"/>
          </rPr>
          <t>Ana Kelven Bezerra da Silva Gomes:
Vante e ré.</t>
        </r>
      </text>
    </comment>
    <comment ref="G61" authorId="0" shapeId="0" xr:uid="{EBBA31F2-2F12-435E-B9A9-4DB053FD3864}">
      <text>
        <r>
          <rPr>
            <sz val="11"/>
            <color theme="1"/>
            <rFont val="Calibri"/>
            <family val="2"/>
            <scheme val="minor"/>
          </rPr>
          <t xml:space="preserve">Ana Kelven Bezerra da Silva Gomes:
Foi realizada a inspeção visual do casco e equipamentos e não foi identificado
nenhum dano aparente. </t>
        </r>
      </text>
    </comment>
    <comment ref="I66" authorId="0" shapeId="0" xr:uid="{6A56D0C9-6448-4187-B157-A3B217B71987}">
      <text>
        <r>
          <rPr>
            <sz val="11"/>
            <color theme="1"/>
            <rFont val="Calibri"/>
            <family val="2"/>
            <scheme val="minor"/>
          </rPr>
          <t>Ana Kelven Bezerra da Silva Gomes:
Graxa Autolie 2</t>
        </r>
      </text>
    </comment>
    <comment ref="J66" authorId="0" shapeId="0" xr:uid="{0FDB62D7-FBE5-4D3F-9BA2-97264ACFA3FF}">
      <text>
        <r>
          <rPr>
            <sz val="11"/>
            <color theme="1"/>
            <rFont val="Calibri"/>
            <family val="2"/>
            <scheme val="minor"/>
          </rPr>
          <t>Ana Kelven Bezerra da Silva Gomes:
Foram substituídos os mangotes do guincho - 23/02/2023</t>
        </r>
      </text>
    </comment>
    <comment ref="O66" authorId="0" shapeId="0" xr:uid="{5025DF9E-810D-44CE-94FE-B1BEE3AE5989}">
      <text>
        <r>
          <rPr>
            <sz val="11"/>
            <color theme="1"/>
            <rFont val="Calibri"/>
            <family val="2"/>
            <scheme val="minor"/>
          </rPr>
          <t>Ana Kelven Bezerra da Silva Gomes:
Engrax.</t>
        </r>
      </text>
    </comment>
    <comment ref="O69" authorId="0" shapeId="0" xr:uid="{3A31011C-505D-42E2-B423-FEBF690954DC}">
      <text>
        <r>
          <rPr>
            <sz val="11"/>
            <color theme="1"/>
            <rFont val="Calibri"/>
            <family val="2"/>
            <scheme val="minor"/>
          </rPr>
          <t>Ana Kelven Bezerra da Silva Gomes:
Periodicidade 02 meses</t>
        </r>
      </text>
    </comment>
    <comment ref="M70" authorId="0" shapeId="0" xr:uid="{1D43B55E-AEC5-47C0-9BC4-B7E2C43820BB}">
      <text>
        <r>
          <rPr>
            <sz val="11"/>
            <color theme="1"/>
            <rFont val="Calibri"/>
            <family val="2"/>
            <scheme val="minor"/>
          </rPr>
          <t>Ana Kelven Bezerra da Silva Gomes:
A cada 02 meses</t>
        </r>
      </text>
    </comment>
    <comment ref="Q70" authorId="0" shapeId="0" xr:uid="{26A7EB10-E38C-4853-B65F-2366AF310A4D}">
      <text>
        <r>
          <rPr>
            <sz val="11"/>
            <color theme="1"/>
            <rFont val="Calibri"/>
            <family val="2"/>
            <scheme val="minor"/>
          </rPr>
          <t>Ana Kelven Bezerra da Silva Gomes:
Revisão Geral - Macaé Radiadores</t>
        </r>
      </text>
    </comment>
    <comment ref="Q71" authorId="0" shapeId="0" xr:uid="{DD03F99B-5D9C-442F-B899-A8C0C91ED46D}">
      <text>
        <r>
          <rPr>
            <sz val="11"/>
            <color theme="1"/>
            <rFont val="Calibri"/>
            <family val="2"/>
            <scheme val="minor"/>
          </rPr>
          <t>Ana Kelven Bezerra da Silva Gomes:
Revisão Geral - Macaé Radiadores</t>
        </r>
      </text>
    </comment>
    <comment ref="Q72" authorId="0" shapeId="0" xr:uid="{EFCBABDD-37A2-4CDC-AA0C-A4AB06F98648}">
      <text>
        <r>
          <rPr>
            <sz val="11"/>
            <color theme="1"/>
            <rFont val="Calibri"/>
            <family val="2"/>
            <scheme val="minor"/>
          </rPr>
          <t>Ana Kelven Bezerra da Silva Gomes:
Revisão geral - Macaé Radiadores</t>
        </r>
      </text>
    </comment>
    <comment ref="Q73" authorId="0" shapeId="0" xr:uid="{B4F4BEBA-AAA2-4F43-ACA9-5B3B5DA8BADE}">
      <text>
        <r>
          <rPr>
            <sz val="11"/>
            <color theme="1"/>
            <rFont val="Calibri"/>
            <family val="2"/>
            <scheme val="minor"/>
          </rPr>
          <t>Ana Kelven Bezerra da Silva Gomes:
Revisão geral - Macaé Radiadores</t>
        </r>
      </text>
    </comment>
    <comment ref="Q74" authorId="0" shapeId="0" xr:uid="{09DCD3CB-586C-49FA-A6B8-893EC907EAD5}">
      <text>
        <r>
          <rPr>
            <sz val="11"/>
            <color theme="1"/>
            <rFont val="Calibri"/>
            <family val="2"/>
            <scheme val="minor"/>
          </rPr>
          <t>Ana Kelven Bezerra da Silva Gomes:
Revisão geral - Macaé Radiadores</t>
        </r>
      </text>
    </comment>
  </commentList>
</comments>
</file>

<file path=xl/comments17.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Cinthia Ramos</author>
    <author>tc={5FDFB5E6-8E2A-45BA-9396-2C634B408D9B}</author>
    <author>Cinthia Henriques Teixeira Ramos</author>
    <author>Renata Araujo de Aguiar Leite</author>
  </authors>
  <commentList>
    <comment ref="C3" authorId="0" shapeId="0" xr:uid="{F0B1A942-6748-4971-89B4-06742954C3BD}">
      <text>
        <r>
          <rPr>
            <sz val="11"/>
            <color theme="1"/>
            <rFont val="Calibri"/>
            <family val="2"/>
            <scheme val="minor"/>
          </rPr>
          <t>Ana Kelven Bezerra da Silva Gomes:
Alterado para 500h por solicitação do Daniel em 25/04/2023</t>
        </r>
      </text>
    </comment>
    <comment ref="F3" authorId="0" shapeId="0" xr:uid="{551A7F9D-6C75-4942-A026-EDEB5040CDF9}">
      <text>
        <r>
          <rPr>
            <sz val="11"/>
            <color theme="1"/>
            <rFont val="Calibri"/>
            <family val="2"/>
            <scheme val="minor"/>
          </rPr>
          <t>Ana Kelven Bezerra da Silva Gomes:
Filtro lub e centrífugo a cada 250h, estabelecido em 25/05/2023.</t>
        </r>
      </text>
    </comment>
    <comment ref="F8" authorId="0" shapeId="0" xr:uid="{0C5B4AAB-7A16-451E-AB70-3523E98A0207}">
      <text>
        <r>
          <rPr>
            <sz val="11"/>
            <color theme="1"/>
            <rFont val="Calibri"/>
            <family val="2"/>
            <scheme val="minor"/>
          </rPr>
          <t>Ana Kelven Bezerra da Silva Gomes:
27/02/2024 ADICIONADO 20L DE GLYSSACOR NO TQ DE EXPANSÃO.</t>
        </r>
      </text>
    </comment>
    <comment ref="F9" authorId="0" shapeId="0" xr:uid="{AD4408C6-D995-4ECB-AB80-85F93915EFC7}">
      <text>
        <r>
          <rPr>
            <sz val="11"/>
            <color theme="1"/>
            <rFont val="Calibri"/>
            <family val="2"/>
            <scheme val="minor"/>
          </rPr>
          <t>Ana Kelven Bezerra da Silva Gomes:
27/02/2024 ADICIONADO 20L DE GLYSSACOR NO TQ DE EXPANSÃO</t>
        </r>
      </text>
    </comment>
    <comment ref="B10" authorId="0" shapeId="0" xr:uid="{38D92BE2-139E-4F35-8193-E9FAE25DABF4}">
      <text>
        <r>
          <rPr>
            <sz val="11"/>
            <color theme="1"/>
            <rFont val="Calibri"/>
            <family val="2"/>
            <scheme val="minor"/>
          </rPr>
          <t>Ana Kelven Bezerra da Silva Gomes:
FORA DE OPERAÇÃO 17/05/2023</t>
        </r>
      </text>
    </comment>
    <comment ref="C15" authorId="0" shapeId="0" xr:uid="{611CF013-908C-47B6-A11A-3FA82959DDC3}">
      <text>
        <r>
          <rPr>
            <sz val="11"/>
            <color theme="1"/>
            <rFont val="Calibri"/>
            <family val="2"/>
            <scheme val="minor"/>
          </rPr>
          <t>Ana Kelven Bezerra da Silva Gomes:
TROCA DO FILTRO DE N° 1 BB EM 17/11/2023.</t>
        </r>
      </text>
    </comment>
    <comment ref="E15" authorId="0" shapeId="0" xr:uid="{964C67CD-AD56-4C83-9045-42738DAB770A}">
      <text>
        <r>
          <rPr>
            <sz val="11"/>
            <color theme="1"/>
            <rFont val="Calibri"/>
            <family val="2"/>
            <scheme val="minor"/>
          </rPr>
          <t>Ana Kelven Bezerra da Silva Gomes:
FILTRO DO TANQUE HID. N° 1 28/10/2023</t>
        </r>
      </text>
    </comment>
    <comment ref="C16" authorId="0" shapeId="0" xr:uid="{8E2BC370-E7A1-42D7-9EC1-7CD159DE286F}">
      <text>
        <r>
          <rPr>
            <sz val="11"/>
            <color theme="1"/>
            <rFont val="Calibri"/>
            <family val="2"/>
            <scheme val="minor"/>
          </rPr>
          <t xml:space="preserve">
FOI TROCADO O FILTRO N° 1 BE EM 17/11/2023.
Cada bordo tem dois filtros.
</t>
        </r>
      </text>
    </comment>
    <comment ref="E16" authorId="0" shapeId="0" xr:uid="{6323ABB3-E1CC-4407-962E-2CBF8AE0A01E}">
      <text>
        <r>
          <rPr>
            <sz val="11"/>
            <color theme="1"/>
            <rFont val="Calibri"/>
            <family val="2"/>
            <scheme val="minor"/>
          </rPr>
          <t xml:space="preserve">Ana Kelven Bezerra da Silva Gomes:
FILTRO DO TQ HID. BE N° 2 28/10/2023
</t>
        </r>
      </text>
    </comment>
    <comment ref="B18" authorId="0" shapeId="0" xr:uid="{F9DFB17C-7F82-4F19-A2E2-8766EFAB6E8A}">
      <text>
        <r>
          <rPr>
            <sz val="11"/>
            <color theme="1"/>
            <rFont val="Calibri"/>
            <family val="2"/>
            <scheme val="minor"/>
          </rPr>
          <t xml:space="preserve">Ana Kelven Bezerra da Silva Gomes:
220Ah
</t>
        </r>
      </text>
    </comment>
    <comment ref="G18" authorId="0" shapeId="0" xr:uid="{F552A7B2-F5F5-4EC3-ADFA-71166F82F872}">
      <text>
        <r>
          <rPr>
            <sz val="11"/>
            <color theme="1"/>
            <rFont val="Calibri"/>
            <family val="2"/>
            <scheme val="minor"/>
          </rPr>
          <t>Ana Kelven Bezerra da Silva Gomes:
150Ah</t>
        </r>
      </text>
    </comment>
    <comment ref="J19" authorId="0" shapeId="0" xr:uid="{22F3DB94-EBBF-41CE-B980-19D233E808C5}">
      <text>
        <r>
          <rPr>
            <sz val="11"/>
            <color theme="1"/>
            <rFont val="Calibri"/>
            <family val="2"/>
            <scheme val="minor"/>
          </rPr>
          <t>Ana Kelven Bezerra da Silva Gomes:
150Ah</t>
        </r>
      </text>
    </comment>
    <comment ref="J20" authorId="0" shapeId="0" xr:uid="{AA9B4211-D6EB-44CC-A190-4163DEB94270}">
      <text>
        <r>
          <rPr>
            <sz val="11"/>
            <color theme="1"/>
            <rFont val="Calibri"/>
            <family val="2"/>
            <scheme val="minor"/>
          </rPr>
          <t>Ana Kelven Bezerra da Silva Gomes:
220Ah</t>
        </r>
      </text>
    </comment>
    <comment ref="K20" authorId="0" shapeId="0" xr:uid="{30FE5B7A-B7C0-4F6E-BF0F-FD530C647C7E}">
      <text>
        <r>
          <rPr>
            <sz val="11"/>
            <color theme="1"/>
            <rFont val="Calibri"/>
            <family val="2"/>
            <scheme val="minor"/>
          </rPr>
          <t>Ana Kelven Bezerra da Silva Gomes:
UMA COM DATA 21/02/2023 E UMA 08/05/2023</t>
        </r>
      </text>
    </comment>
    <comment ref="L20" authorId="0" shapeId="0" xr:uid="{D4E7C435-5E3A-4896-9523-C86553FDC7E8}">
      <text>
        <r>
          <rPr>
            <sz val="11"/>
            <color theme="1"/>
            <rFont val="Calibri"/>
            <family val="2"/>
            <scheme val="minor"/>
          </rPr>
          <t>Ana Kelven Bezerra da Silva Gomes:
DUAS COM MESMA DATA 08/05/2023.</t>
        </r>
      </text>
    </comment>
    <comment ref="I22" authorId="0" shapeId="0" xr:uid="{51596A4C-D910-497E-B37E-7C9253DD5378}">
      <text>
        <r>
          <rPr>
            <sz val="11"/>
            <color theme="1"/>
            <rFont val="Calibri"/>
            <family val="2"/>
            <scheme val="minor"/>
          </rPr>
          <t>Ana Kelven Bezerra da Silva Gomes:
óleo ATF</t>
        </r>
      </text>
    </comment>
    <comment ref="I23" authorId="0" shapeId="0" xr:uid="{8E793ECC-AA8D-48E9-B3B1-E48F5F7F3EEE}">
      <text>
        <r>
          <rPr>
            <sz val="11"/>
            <color theme="1"/>
            <rFont val="Calibri"/>
            <family val="2"/>
            <scheme val="minor"/>
          </rPr>
          <t>Ana Kelven Bezerra da Silva Gomes:
O de BE foi montado em BB, segundo informado por Lusmar em 24/07/2023.</t>
        </r>
      </text>
    </comment>
    <comment ref="B39" authorId="0" shapeId="0" xr:uid="{65954889-C80B-4E66-8FA9-873B75F13A06}">
      <text>
        <r>
          <rPr>
            <sz val="11"/>
            <color theme="1"/>
            <rFont val="Calibri"/>
            <family val="2"/>
            <scheme val="minor"/>
          </rPr>
          <t>Ana Kelven Bezerra da Silva Gomes:
12/05/2023 - TROCA DO FILTRO DE AR.
05/03/2024 - Troca do filtro Racor</t>
        </r>
      </text>
    </comment>
    <comment ref="B40" authorId="0" shapeId="0" xr:uid="{7810698C-1976-40AF-9E4F-85B2F34C3668}">
      <text>
        <r>
          <rPr>
            <sz val="11"/>
            <color theme="1"/>
            <rFont val="Calibri"/>
            <family val="2"/>
            <scheme val="minor"/>
          </rPr>
          <t>Ana Kelven Bezerra da Silva Gomes:
12/01/2024 - TROCA DO FILTRO DE AR.
05/03/2024 - Troca do filtro Racor</t>
        </r>
      </text>
    </comment>
    <comment ref="A44" authorId="0" shapeId="0" xr:uid="{988742C6-02F4-472E-8E04-20EDB00DA6A3}">
      <text>
        <r>
          <rPr>
            <sz val="11"/>
            <color theme="1"/>
            <rFont val="Calibri"/>
            <family val="2"/>
            <scheme val="minor"/>
          </rPr>
          <t>Ana Kelven Bezerra da Silva Gomes:
No dia 06/03/2023 foi realizada a troca da válvula de alívio dos compressores.</t>
        </r>
      </text>
    </comment>
    <comment ref="F44" authorId="1" shapeId="0" xr:uid="{4F51585B-D5B0-4051-A969-1468BC3704CD}">
      <text>
        <r>
          <rPr>
            <b/>
            <sz val="9"/>
            <color indexed="81"/>
            <rFont val="Segoe UI"/>
            <family val="2"/>
          </rPr>
          <t>Cinthia Ramos:</t>
        </r>
        <r>
          <rPr>
            <sz val="9"/>
            <color indexed="81"/>
            <rFont val="Segoe UI"/>
            <family val="2"/>
          </rPr>
          <t xml:space="preserve">
revisão tug dia 19/11/21
</t>
        </r>
      </text>
    </comment>
    <comment ref="E45" authorId="2" shapeId="0" xr:uid="{5FDFB5E6-8E2A-45BA-9396-2C634B408D9B}">
      <text>
        <t>[Threaded comment]
Your version of Excel allows you to read this threaded comment; however, any edits to it will get removed if the file is opened in a newer version of Excel. Learn more: https://go.microsoft.com/fwlink/?linkid=870924
Comment:
    reparo na tug</t>
      </text>
    </comment>
    <comment ref="F45" authorId="3" shapeId="0" xr:uid="{1FAEF667-9FE8-4CC6-AAFB-33BCCEA13022}">
      <text>
        <r>
          <rPr>
            <sz val="11"/>
            <color theme="1"/>
            <rFont val="Calibri"/>
            <family val="2"/>
            <scheme val="minor"/>
          </rPr>
          <t xml:space="preserve">Cinthia Henriques Teixeira Ramos:
25/1/22 - troca da correia
</t>
        </r>
      </text>
    </comment>
    <comment ref="D48" authorId="0" shapeId="0" xr:uid="{BA33E8FC-3AF1-43FA-8F3D-B9B7318890A9}">
      <text>
        <r>
          <rPr>
            <sz val="11"/>
            <color theme="1"/>
            <rFont val="Calibri"/>
            <family val="2"/>
            <scheme val="minor"/>
          </rPr>
          <t xml:space="preserve">Ana Kelven Bezerra da Silva Gomes:
</t>
        </r>
      </text>
    </comment>
    <comment ref="A50" authorId="0" shapeId="0" xr:uid="{1CFE5BE8-BA30-4AC0-BC2C-5C5FC6DD54B7}">
      <text>
        <r>
          <rPr>
            <sz val="11"/>
            <color theme="1"/>
            <rFont val="Calibri"/>
            <family val="2"/>
            <scheme val="minor"/>
          </rPr>
          <t>Ana Kelven Bezerra da Silva Gomes:
Graxa LGMT 2/18</t>
        </r>
      </text>
    </comment>
    <comment ref="L50" authorId="0" shapeId="0" xr:uid="{047CF55A-E5E2-44A2-831A-40F69F34EB0F}">
      <text>
        <r>
          <rPr>
            <sz val="11"/>
            <color theme="1"/>
            <rFont val="Calibri"/>
            <family val="2"/>
            <scheme val="minor"/>
          </rPr>
          <t>Ana Kelven Bezerra da Silva Gomes:
REVISÃO</t>
        </r>
      </text>
    </comment>
    <comment ref="O50" authorId="0" shapeId="0" xr:uid="{5C8C25D1-CA9B-4BB4-A778-A00BB7EE5183}">
      <text>
        <r>
          <rPr>
            <sz val="11"/>
            <color theme="1"/>
            <rFont val="Calibri"/>
            <family val="2"/>
            <scheme val="minor"/>
          </rPr>
          <t>Ana Kelven Bezerra da Silva Gomes:
TROCA DE ÓLEO</t>
        </r>
      </text>
    </comment>
    <comment ref="P50" authorId="0" shapeId="0" xr:uid="{93F7C78D-BE31-4785-8BFA-A7FC1C1950A7}">
      <text>
        <r>
          <rPr>
            <sz val="11"/>
            <color theme="1"/>
            <rFont val="Calibri"/>
            <family val="2"/>
            <scheme val="minor"/>
          </rPr>
          <t>Ana Kelven Bezerra da Silva Gomes:
LIMPEZA</t>
        </r>
      </text>
    </comment>
    <comment ref="F53" authorId="1" shapeId="0" xr:uid="{C5A310C5-3B8B-46E5-915D-FF8868ACE2E8}">
      <text>
        <r>
          <rPr>
            <b/>
            <sz val="9"/>
            <color indexed="81"/>
            <rFont val="Segoe UI"/>
            <family val="2"/>
          </rPr>
          <t>Cinthia Ramos:</t>
        </r>
        <r>
          <rPr>
            <sz val="9"/>
            <color indexed="81"/>
            <rFont val="Segoe UI"/>
            <family val="2"/>
          </rPr>
          <t xml:space="preserve">
troca de oleo e filtros
</t>
        </r>
      </text>
    </comment>
    <comment ref="I55" authorId="0" shapeId="0" xr:uid="{F0BFAEB5-1438-4589-A8B8-59A213AB3792}">
      <text>
        <r>
          <rPr>
            <sz val="11"/>
            <color theme="1"/>
            <rFont val="Calibri"/>
            <family val="2"/>
            <scheme val="minor"/>
          </rPr>
          <t>Ana Kelven Bezerra da Silva Gomes:
Graxa Autolie 2</t>
        </r>
      </text>
    </comment>
    <comment ref="P55" authorId="4" shapeId="0" xr:uid="{D601BFDD-2DEF-45CA-8FF6-ECD7540F8220}">
      <text>
        <r>
          <rPr>
            <sz val="11"/>
            <color theme="1"/>
            <rFont val="Calibri"/>
            <family val="2"/>
            <scheme val="minor"/>
          </rPr>
          <t xml:space="preserve">Renata Araujo de Aguiar Leite:
Limpeza do resfriador.
</t>
        </r>
      </text>
    </comment>
    <comment ref="G56" authorId="4" shapeId="0" xr:uid="{60645A49-7480-4343-BA80-682D127662EB}">
      <text>
        <r>
          <rPr>
            <sz val="11"/>
            <color theme="1"/>
            <rFont val="Calibri"/>
            <family val="2"/>
            <scheme val="minor"/>
          </rPr>
          <t>Renata Araujo de Aguiar Leite:
Limpeza do resfriador lubrificante e hidráulico e do ralo.</t>
        </r>
      </text>
    </comment>
    <comment ref="G57" authorId="4" shapeId="0" xr:uid="{320BD03D-880B-463A-B16D-2A9975091D0E}">
      <text>
        <r>
          <rPr>
            <sz val="11"/>
            <color theme="1"/>
            <rFont val="Calibri"/>
            <family val="2"/>
            <scheme val="minor"/>
          </rPr>
          <t>Renata Araujo de Aguiar Leite:
Limpeza do resfriador lubrificante e hidráulico e do ralo.</t>
        </r>
      </text>
    </comment>
    <comment ref="B59" authorId="0" shapeId="0" xr:uid="{97E1BB75-1436-44B5-85CC-9FC5713CFF82}">
      <text>
        <r>
          <rPr>
            <sz val="11"/>
            <color theme="1"/>
            <rFont val="Calibri"/>
            <family val="2"/>
            <scheme val="minor"/>
          </rPr>
          <t>Ana Kelven Bezerra da Silva Gomes:
4000h</t>
        </r>
      </text>
    </comment>
    <comment ref="B60" authorId="0" shapeId="0" xr:uid="{20601616-1CC6-4329-823D-4164E68E9530}">
      <text>
        <r>
          <rPr>
            <sz val="11"/>
            <color theme="1"/>
            <rFont val="Calibri"/>
            <family val="2"/>
            <scheme val="minor"/>
          </rPr>
          <t>Ana Kelven Bezerra da Silva Gomes:
4000h</t>
        </r>
      </text>
    </comment>
    <comment ref="O65" authorId="0" shapeId="0" xr:uid="{C17EDDDA-208C-49C9-AC11-88A3EA50EE51}">
      <text>
        <r>
          <rPr>
            <sz val="11"/>
            <color theme="1"/>
            <rFont val="Calibri"/>
            <family val="2"/>
            <scheme val="minor"/>
          </rPr>
          <t>Ana Kelven Bezerra da Silva Gomes:
Ralo Azimutal</t>
        </r>
      </text>
    </comment>
    <comment ref="O66" authorId="0" shapeId="0" xr:uid="{8CE5A87E-1CF1-4BB1-BDFE-0B4682DF4D2F}">
      <text>
        <r>
          <rPr>
            <sz val="11"/>
            <color theme="1"/>
            <rFont val="Calibri"/>
            <family val="2"/>
            <scheme val="minor"/>
          </rPr>
          <t>Ana Kelven Bezerra da Silva Gomes:
Ralo Azimutal</t>
        </r>
      </text>
    </comment>
    <comment ref="O68" authorId="0" shapeId="0" xr:uid="{7858707E-8AFA-4FEF-AB15-5C55570696AB}">
      <text>
        <r>
          <rPr>
            <sz val="11"/>
            <color theme="1"/>
            <rFont val="Calibri"/>
            <family val="2"/>
            <scheme val="minor"/>
          </rPr>
          <t>Ana Kelven Bezerra da Silva Gomes:
Periodicidade 02 meses</t>
        </r>
      </text>
    </comment>
    <comment ref="M69" authorId="0" shapeId="0" xr:uid="{122CADFA-EE70-43DF-88B5-E19C2B64893F}">
      <text>
        <r>
          <rPr>
            <sz val="11"/>
            <color theme="1"/>
            <rFont val="Calibri"/>
            <family val="2"/>
            <scheme val="minor"/>
          </rPr>
          <t>Ana Kelven Bezerra da Silva Gomes:
A cada 02 meses</t>
        </r>
      </text>
    </comment>
  </commentList>
</comments>
</file>

<file path=xl/comments18.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Renata Araujo de Aguiar Leite</author>
  </authors>
  <commentList>
    <comment ref="A8" authorId="0" shapeId="0" xr:uid="{D4667DFF-D63D-457D-A7B1-2D7902CE18F3}">
      <text>
        <r>
          <rPr>
            <sz val="11"/>
            <color theme="1"/>
            <rFont val="Calibri"/>
            <family val="2"/>
            <scheme val="minor"/>
          </rPr>
          <t>Ana Kelven Bezerra da Silva Gomes:
N/S 527115702</t>
        </r>
      </text>
    </comment>
    <comment ref="A9" authorId="0" shapeId="0" xr:uid="{E9078822-3117-4E1C-A58A-8568C2001707}">
      <text>
        <r>
          <rPr>
            <sz val="11"/>
            <color theme="1"/>
            <rFont val="Calibri"/>
            <family val="2"/>
            <scheme val="minor"/>
          </rPr>
          <t>Ana Kelven Bezerra da Silva Gomes:
N/S 52706847</t>
        </r>
      </text>
    </comment>
    <comment ref="A10" authorId="0" shapeId="0" xr:uid="{7233A437-4FA0-49D3-A3A8-7D279EC9202B}">
      <text>
        <r>
          <rPr>
            <sz val="11"/>
            <color theme="1"/>
            <rFont val="Calibri"/>
            <family val="2"/>
            <scheme val="minor"/>
          </rPr>
          <t>Ana Kelven Bezerra da Silva Gomes:
N/S 110732582F</t>
        </r>
      </text>
    </comment>
    <comment ref="A11" authorId="0" shapeId="0" xr:uid="{23B62F93-7DBC-4259-A4B8-36567E26812C}">
      <text>
        <r>
          <rPr>
            <sz val="11"/>
            <color theme="1"/>
            <rFont val="Calibri"/>
            <family val="2"/>
            <scheme val="minor"/>
          </rPr>
          <t>Ana Kelven Bezerra da Silva Gomes:
N/S WF6CD132E201</t>
        </r>
      </text>
    </comment>
    <comment ref="B13" authorId="0" shapeId="0" xr:uid="{22F3DC23-5D71-43D8-903A-399A424F4284}">
      <text>
        <r>
          <rPr>
            <sz val="11"/>
            <color theme="1"/>
            <rFont val="Calibri"/>
            <family val="2"/>
            <scheme val="minor"/>
          </rPr>
          <t>Ana Kelven Bezerra da Silva Gomes:
KAWASAKI NÃO TEM ÓLEO HIDRÁULICO</t>
        </r>
      </text>
    </comment>
    <comment ref="D14" authorId="0" shapeId="0" xr:uid="{CD493C90-86A6-49FD-8D58-DA9BB189C3B1}">
      <text>
        <r>
          <rPr>
            <sz val="11"/>
            <color theme="1"/>
            <rFont val="Calibri"/>
            <family val="2"/>
            <scheme val="minor"/>
          </rPr>
          <t>Ana Kelven Bezerra da Silva Gomes:
A CADA 06 MESES</t>
        </r>
      </text>
    </comment>
    <comment ref="E14" authorId="0" shapeId="0" xr:uid="{6A3A4BFC-5B48-422A-BB6E-FCAAE1497DFB}">
      <text>
        <r>
          <rPr>
            <sz val="11"/>
            <color theme="1"/>
            <rFont val="Calibri"/>
            <family val="2"/>
            <scheme val="minor"/>
          </rPr>
          <t>Ana Kelven Bezerra da Silva Gomes:
A CADA 06 MESES</t>
        </r>
      </text>
    </comment>
    <comment ref="R18" authorId="0" shapeId="0" xr:uid="{9D679C2D-EECA-494A-96C7-EAF1CFA824EF}">
      <text>
        <r>
          <rPr>
            <sz val="11"/>
            <color theme="1"/>
            <rFont val="Calibri"/>
            <family val="2"/>
            <scheme val="minor"/>
          </rPr>
          <t>Ana Kelven Bezerra da Silva Gomes:
220</t>
        </r>
      </text>
    </comment>
    <comment ref="T18" authorId="0" shapeId="0" xr:uid="{BDE5A207-2A8B-40FD-A931-63E9E956FC7E}">
      <text>
        <r>
          <rPr>
            <sz val="11"/>
            <color theme="1"/>
            <rFont val="Calibri"/>
            <family val="2"/>
            <scheme val="minor"/>
          </rPr>
          <t>Ana Kelven Bezerra da Silva Gomes:
105</t>
        </r>
      </text>
    </comment>
    <comment ref="V18" authorId="0" shapeId="0" xr:uid="{5BAFB125-8564-4E67-B18D-DDEA2448D7CE}">
      <text>
        <r>
          <rPr>
            <sz val="11"/>
            <color theme="1"/>
            <rFont val="Calibri"/>
            <family val="2"/>
            <scheme val="minor"/>
          </rPr>
          <t>Ana Kelven Bezerra da Silva Gomes:
150A</t>
        </r>
      </text>
    </comment>
    <comment ref="B19" authorId="0" shapeId="0" xr:uid="{C7525F1F-E07A-4432-94F1-DB0D9311A763}">
      <text>
        <r>
          <rPr>
            <sz val="11"/>
            <color theme="1"/>
            <rFont val="Calibri"/>
            <family val="2"/>
            <scheme val="minor"/>
          </rPr>
          <t>Ana Kelven Bezerra da Silva Gomes:
220</t>
        </r>
      </text>
    </comment>
    <comment ref="G19" authorId="0" shapeId="0" xr:uid="{A63E4123-1F87-4C98-9FDD-0179B718BBEE}">
      <text>
        <r>
          <rPr>
            <sz val="11"/>
            <color theme="1"/>
            <rFont val="Calibri"/>
            <family val="2"/>
            <scheme val="minor"/>
          </rPr>
          <t>Ana Kelven Bezerra da Silva Gomes:
220</t>
        </r>
      </text>
    </comment>
    <comment ref="J19" authorId="0" shapeId="0" xr:uid="{52DBDE13-1E75-40E9-8FDC-4EAAA16EC90B}">
      <text>
        <r>
          <rPr>
            <sz val="11"/>
            <color theme="1"/>
            <rFont val="Calibri"/>
            <family val="2"/>
            <scheme val="minor"/>
          </rPr>
          <t>Ana Kelven Bezerra da Silva Gomes:
220</t>
        </r>
      </text>
    </comment>
    <comment ref="L19" authorId="0" shapeId="0" xr:uid="{DDBD36F8-5E33-4DDB-A2F1-AA4E6E2E15FC}">
      <text>
        <r>
          <rPr>
            <sz val="11"/>
            <color theme="1"/>
            <rFont val="Calibri"/>
            <family val="2"/>
            <scheme val="minor"/>
          </rPr>
          <t>Ana Kelven Bezerra da Silva Gomes:
220</t>
        </r>
      </text>
    </comment>
    <comment ref="O19" authorId="0" shapeId="0" xr:uid="{430168B1-69D1-41F5-854E-FB3116D30FF5}">
      <text>
        <r>
          <rPr>
            <sz val="11"/>
            <color theme="1"/>
            <rFont val="Calibri"/>
            <family val="2"/>
            <scheme val="minor"/>
          </rPr>
          <t xml:space="preserve">Ana Kelven Bezerra da Silva Gomes:
220
</t>
        </r>
      </text>
    </comment>
    <comment ref="B20" authorId="0" shapeId="0" xr:uid="{85832133-5104-48E2-86A9-BC8CE7E21157}">
      <text>
        <r>
          <rPr>
            <sz val="11"/>
            <color theme="1"/>
            <rFont val="Calibri"/>
            <family val="2"/>
            <scheme val="minor"/>
          </rPr>
          <t>Ana Kelven Bezerra da Silva Gomes:
200</t>
        </r>
      </text>
    </comment>
    <comment ref="G20" authorId="0" shapeId="0" xr:uid="{DB7613CB-EE6B-4E60-90D9-2DC59830D014}">
      <text>
        <r>
          <rPr>
            <sz val="11"/>
            <color theme="1"/>
            <rFont val="Calibri"/>
            <family val="2"/>
            <scheme val="minor"/>
          </rPr>
          <t>Ana Kelven Bezerra da Silva Gomes:
220</t>
        </r>
      </text>
    </comment>
    <comment ref="J20" authorId="0" shapeId="0" xr:uid="{8BA7F0ED-1DB5-4C33-B50F-60BECA09BA62}">
      <text>
        <r>
          <rPr>
            <sz val="11"/>
            <color theme="1"/>
            <rFont val="Calibri"/>
            <family val="2"/>
            <scheme val="minor"/>
          </rPr>
          <t xml:space="preserve">Ana Kelven Bezerra da Silva Gomes:
220
</t>
        </r>
      </text>
    </comment>
    <comment ref="P29" authorId="0" shapeId="0" xr:uid="{C6551A49-CCF6-4A3D-BAFC-315AC7AD4257}">
      <text>
        <r>
          <rPr>
            <sz val="11"/>
            <color theme="1"/>
            <rFont val="Calibri"/>
            <family val="2"/>
            <scheme val="minor"/>
          </rPr>
          <t>Ana Kelven Bezerra da Silva Gomes:
FAZER A CADA 1000H</t>
        </r>
      </text>
    </comment>
    <comment ref="G30" authorId="0" shapeId="0" xr:uid="{93C00C3E-AEFB-49F5-A1A6-CFDFAE1393B6}">
      <text>
        <r>
          <rPr>
            <sz val="11"/>
            <color theme="1"/>
            <rFont val="Calibri"/>
            <family val="2"/>
            <scheme val="minor"/>
          </rPr>
          <t>Ana Kelven Bezerra da Silva Gomes:
TROCA DA GRAXA - PERIODICIDADE 6 MESES</t>
        </r>
      </text>
    </comment>
    <comment ref="O30" authorId="0" shapeId="0" xr:uid="{313F6471-ED73-4E5D-9882-D22F396E286B}">
      <text>
        <r>
          <rPr>
            <sz val="11"/>
            <color theme="1"/>
            <rFont val="Calibri"/>
            <family val="2"/>
            <scheme val="minor"/>
          </rPr>
          <t>Ana Kelven Bezerra da Silva Gomes:
LIMPEZA FILTRO AR</t>
        </r>
      </text>
    </comment>
    <comment ref="P30" authorId="0" shapeId="0" xr:uid="{D4C97051-6E55-4D14-9673-D18BAB5425B7}">
      <text>
        <r>
          <rPr>
            <sz val="11"/>
            <color theme="1"/>
            <rFont val="Calibri"/>
            <family val="2"/>
            <scheme val="minor"/>
          </rPr>
          <t>Ana Kelven Bezerra da Silva Gomes:
ESSE TEM LUB AUTOMÁTCA</t>
        </r>
      </text>
    </comment>
    <comment ref="G31" authorId="0" shapeId="0" xr:uid="{F77F5D34-1B8A-4EF5-954B-A55CBACDA9B5}">
      <text>
        <r>
          <rPr>
            <sz val="11"/>
            <color theme="1"/>
            <rFont val="Calibri"/>
            <family val="2"/>
            <scheme val="minor"/>
          </rPr>
          <t>Ana Kelven Bezerra da Silva Gomes:
TROCA DA GRAXA - PERIODICIDADE 6 MESES</t>
        </r>
      </text>
    </comment>
    <comment ref="M31" authorId="0" shapeId="0" xr:uid="{0263C194-0D91-47E6-9EAB-F66D0058A10D}">
      <text>
        <r>
          <rPr>
            <sz val="11"/>
            <color theme="1"/>
            <rFont val="Calibri"/>
            <family val="2"/>
            <scheme val="minor"/>
          </rPr>
          <t>Ana Kelven Bezerra da Silva Gomes:
OVERHAUL 10.205H</t>
        </r>
      </text>
    </comment>
    <comment ref="O31" authorId="1" shapeId="0" xr:uid="{8FC1E832-AFF4-48CA-81D3-8D65FF945D0D}">
      <text>
        <r>
          <rPr>
            <sz val="11"/>
            <color theme="1"/>
            <rFont val="Calibri"/>
            <family val="2"/>
            <scheme val="minor"/>
          </rPr>
          <t>Renata Araujo de Aguiar Leite:
Troca do filtro de ar.</t>
        </r>
      </text>
    </comment>
    <comment ref="H36" authorId="0" shapeId="0" xr:uid="{BE088930-C652-4DCF-BCB3-88DE734871D9}">
      <text>
        <r>
          <rPr>
            <sz val="11"/>
            <color theme="1"/>
            <rFont val="Calibri"/>
            <family val="2"/>
            <scheme val="minor"/>
          </rPr>
          <t>Ana Kelven Bezerra da Silva Gomes:
SUBST. FILTRO RACOR</t>
        </r>
      </text>
    </comment>
    <comment ref="H37" authorId="0" shapeId="0" xr:uid="{E7103B1A-C006-4A2B-8093-B4ED52665450}">
      <text>
        <r>
          <rPr>
            <sz val="11"/>
            <color theme="1"/>
            <rFont val="Calibri"/>
            <family val="2"/>
            <scheme val="minor"/>
          </rPr>
          <t>Ana Kelven Bezerra da Silva Gomes:
SUBST. FILTRO RACOR</t>
        </r>
      </text>
    </comment>
    <comment ref="A41" authorId="0" shapeId="0" xr:uid="{E4B03149-9BE8-41CB-B721-2B718158AB20}">
      <text>
        <r>
          <rPr>
            <sz val="11"/>
            <color theme="1"/>
            <rFont val="Calibri"/>
            <family val="2"/>
            <scheme val="minor"/>
          </rPr>
          <t>Ana Kelven Bezerra da Silva Gomes:
Válvulas dos compressores substituídas em 14/08/2023.</t>
        </r>
      </text>
    </comment>
    <comment ref="N57" authorId="0" shapeId="0" xr:uid="{1D03B8D8-5145-4005-ADCE-ED75FF8DAFC8}">
      <text>
        <r>
          <rPr>
            <sz val="11"/>
            <color theme="1"/>
            <rFont val="Calibri"/>
            <family val="2"/>
            <scheme val="minor"/>
          </rPr>
          <t xml:space="preserve">Ana Kelven Bezerra da Silva Gomes:
VERIFICAR SE O OK DO LIVRO TRATA-SE DE EXECUTADO
</t>
        </r>
      </text>
    </comment>
    <comment ref="D65" authorId="0" shapeId="0" xr:uid="{8BC52FAE-E0BB-4AAF-96A4-57C8D0CBD862}">
      <text>
        <r>
          <rPr>
            <sz val="11"/>
            <color theme="1"/>
            <rFont val="Calibri"/>
            <family val="2"/>
            <scheme val="minor"/>
          </rPr>
          <t>Ana Kelven Bezerra da Silva Gomes:
ACELERAÇÃO</t>
        </r>
      </text>
    </comment>
    <comment ref="R65" authorId="0" shapeId="0" xr:uid="{F7360637-64BD-433D-8380-D7326C3308FD}">
      <text>
        <r>
          <rPr>
            <sz val="11"/>
            <color theme="1"/>
            <rFont val="Calibri"/>
            <family val="2"/>
            <scheme val="minor"/>
          </rPr>
          <t>Ana Kelven Bezerra da Silva Gomes:
Periodicidade 02 meses</t>
        </r>
      </text>
    </comment>
    <comment ref="P66" authorId="0" shapeId="0" xr:uid="{B784F2D2-BA5C-43DE-9F44-0D3A138C0F12}">
      <text>
        <r>
          <rPr>
            <sz val="11"/>
            <color theme="1"/>
            <rFont val="Calibri"/>
            <family val="2"/>
            <scheme val="minor"/>
          </rPr>
          <t>Ana Kelven Bezerra da Silva Gomes:
A cada 02 meses</t>
        </r>
      </text>
    </comment>
  </commentList>
</comments>
</file>

<file path=xl/comments19.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Renata Araujo de Aguiar Leite</author>
  </authors>
  <commentList>
    <comment ref="A1" authorId="0" shapeId="0" xr:uid="{8918E73E-EE84-49EC-8A97-1DF5EFC8F731}">
      <text>
        <r>
          <rPr>
            <sz val="11"/>
            <color theme="1"/>
            <rFont val="Calibri"/>
            <family val="2"/>
            <scheme val="minor"/>
          </rPr>
          <t>Ana Kelven Bezerra da Silva Gomes:
CASCO C-338</t>
        </r>
      </text>
    </comment>
    <comment ref="F5" authorId="0" shapeId="0" xr:uid="{02727E39-35D6-438E-A3D8-B96F8A6DC98C}">
      <text>
        <r>
          <rPr>
            <sz val="11"/>
            <color theme="1"/>
            <rFont val="Calibri"/>
            <family val="2"/>
            <scheme val="minor"/>
          </rPr>
          <t>Ana Kelven Bezerra da Silva Gomes:
PROPULSOR BE</t>
        </r>
      </text>
    </comment>
    <comment ref="A8" authorId="0" shapeId="0" xr:uid="{5BE4EE7E-6CBF-430B-B3E9-10071B398E1E}">
      <text>
        <r>
          <rPr>
            <sz val="11"/>
            <color theme="1"/>
            <rFont val="Calibri"/>
            <family val="2"/>
            <scheme val="minor"/>
          </rPr>
          <t>Ana Kelven Bezerra da Silva Gomes:
N/S: 527112320</t>
        </r>
      </text>
    </comment>
    <comment ref="B8" authorId="0" shapeId="0" xr:uid="{F14AE5D0-ABB7-4A84-840F-701E9246E2CD}">
      <text>
        <r>
          <rPr>
            <sz val="11"/>
            <color theme="1"/>
            <rFont val="Calibri"/>
            <family val="2"/>
            <scheme val="minor"/>
          </rPr>
          <t>Ana Kelven Bezerra da Silva Gomes:
ALTERAÇÃO FEITA DIA 09/01/2024 - COMEÇOU A CONTAR EM 08/01/2024 COM 11092H, ESTAVA COM 43585. SOLICITAÇÃO DO SR. HECTOR.</t>
        </r>
      </text>
    </comment>
    <comment ref="F8" authorId="0" shapeId="0" xr:uid="{3C0062A0-C1C4-48A6-9EF9-C2ACDEF22EF3}">
      <text>
        <r>
          <rPr>
            <sz val="11"/>
            <color theme="1"/>
            <rFont val="Calibri"/>
            <family val="2"/>
            <scheme val="minor"/>
          </rPr>
          <t>Ana Kelven Bezerra da Silva Gomes:
27/02/2024 - ADICIONADO 40L DE GLISACOOR NO MCP BB</t>
        </r>
      </text>
    </comment>
    <comment ref="A9" authorId="0" shapeId="0" xr:uid="{92B50331-D242-4F29-A6D9-53D977CA47AD}">
      <text>
        <r>
          <rPr>
            <sz val="11"/>
            <color theme="1"/>
            <rFont val="Calibri"/>
            <family val="2"/>
            <scheme val="minor"/>
          </rPr>
          <t>Ana Kelven Bezerra da Silva Gomes:
N/S 527109169</t>
        </r>
      </text>
    </comment>
    <comment ref="F9" authorId="0" shapeId="0" xr:uid="{3A68A08F-00E4-4A37-B7F7-DFE6BB49D8C4}">
      <text>
        <r>
          <rPr>
            <sz val="11"/>
            <color theme="1"/>
            <rFont val="Calibri"/>
            <family val="2"/>
            <scheme val="minor"/>
          </rPr>
          <t>Ana Kelven Bezerra da Silva Gomes:
27/02/2024 - ADICIONADO 40L DE GLISACOOR NO MCP BE</t>
        </r>
      </text>
    </comment>
    <comment ref="A10" authorId="0" shapeId="0" xr:uid="{97E6178B-E5E8-4E39-A927-ADBABA2A945B}">
      <text>
        <r>
          <rPr>
            <sz val="11"/>
            <color theme="1"/>
            <rFont val="Calibri"/>
            <family val="2"/>
            <scheme val="minor"/>
          </rPr>
          <t>Ana Kelven Bezerra da Silva Gomes:
N/S: 6P20H039161</t>
        </r>
      </text>
    </comment>
    <comment ref="A11" authorId="0" shapeId="0" xr:uid="{F0C56E14-44C6-4EB9-922F-C18CD9154FB9}">
      <text>
        <r>
          <rPr>
            <sz val="11"/>
            <color theme="1"/>
            <rFont val="Calibri"/>
            <family val="2"/>
            <scheme val="minor"/>
          </rPr>
          <t>Ana Kelven Bezerra da Silva Gomes:
N/S: 160831012F</t>
        </r>
      </text>
    </comment>
    <comment ref="A12" authorId="0" shapeId="0" xr:uid="{5450D76F-A2B2-4754-A7CA-349AA3969FA6}">
      <text>
        <r>
          <rPr>
            <sz val="11"/>
            <color theme="1"/>
            <rFont val="Calibri"/>
            <family val="2"/>
            <scheme val="minor"/>
          </rPr>
          <t>Ana Kelven Bezerra da Silva Gomes:
Weichai
N/S 1510006981</t>
        </r>
      </text>
    </comment>
    <comment ref="B14" authorId="0" shapeId="0" xr:uid="{707D6966-6A33-4069-9FA2-30C88CCC5EA9}">
      <text>
        <r>
          <rPr>
            <sz val="11"/>
            <color theme="1"/>
            <rFont val="Calibri"/>
            <family val="2"/>
            <scheme val="minor"/>
          </rPr>
          <t>Ana Kelven Bezerra da Silva Gomes:
KAWASAKI NÃO TEM ÓLEO HIDRÁULICO</t>
        </r>
      </text>
    </comment>
    <comment ref="B15" authorId="0" shapeId="0" xr:uid="{CB9B8066-EE49-4DA2-AD80-01CFD7A61F0D}">
      <text>
        <r>
          <rPr>
            <sz val="11"/>
            <color theme="1"/>
            <rFont val="Calibri"/>
            <family val="2"/>
            <scheme val="minor"/>
          </rPr>
          <t>Ana Kelven Bezerra da Silva Gomes:
DANIEL INFORMOU NO DIA 22 QUE O ÓLEO LUB IA SER TROCADO</t>
        </r>
      </text>
    </comment>
    <comment ref="D15" authorId="0" shapeId="0" xr:uid="{5153C844-80B2-4712-B7E3-7FD49C94CC59}">
      <text>
        <r>
          <rPr>
            <sz val="11"/>
            <color theme="1"/>
            <rFont val="Calibri"/>
            <family val="2"/>
            <scheme val="minor"/>
          </rPr>
          <t>Ana Kelven Bezerra da Silva Gomes:
A CADA 06 MESES</t>
        </r>
      </text>
    </comment>
    <comment ref="E15" authorId="0" shapeId="0" xr:uid="{EB486121-CA06-4425-9882-0ACA42BF8293}">
      <text>
        <r>
          <rPr>
            <sz val="11"/>
            <color theme="1"/>
            <rFont val="Calibri"/>
            <family val="2"/>
            <scheme val="minor"/>
          </rPr>
          <t>Ana Kelven Bezerra da Silva Gomes:
A CADA 06 MESES</t>
        </r>
      </text>
    </comment>
    <comment ref="A16" authorId="0" shapeId="0" xr:uid="{045F7DA4-D136-4C42-80D2-FE0464FE2B1B}">
      <text>
        <r>
          <rPr>
            <sz val="11"/>
            <color theme="1"/>
            <rFont val="Calibri"/>
            <family val="2"/>
            <scheme val="minor"/>
          </rPr>
          <t>Ana Kelven Bezerra da Silva Gomes:
N/S: 3781</t>
        </r>
      </text>
    </comment>
    <comment ref="A17" authorId="0" shapeId="0" xr:uid="{EA770DDF-4A7B-4917-8458-1374ECD32515}">
      <text>
        <r>
          <rPr>
            <sz val="11"/>
            <color theme="1"/>
            <rFont val="Calibri"/>
            <family val="2"/>
            <scheme val="minor"/>
          </rPr>
          <t>Ana Kelven Bezerra da Silva Gomes:
N/S: 3782</t>
        </r>
      </text>
    </comment>
    <comment ref="C17" authorId="0" shapeId="0" xr:uid="{C2659EEB-3C84-4F65-90F6-2E7FC4FC1C65}">
      <text>
        <r>
          <rPr>
            <sz val="11"/>
            <color theme="1"/>
            <rFont val="Calibri"/>
            <family val="2"/>
            <scheme val="minor"/>
          </rPr>
          <t>Ana Kelven Bezerra da Silva Gomes:
HORÍMETRO 5826.
DIA 04/12/2023 FOI COMPLETADO O NÍVEL DO ÓLEO</t>
        </r>
      </text>
    </comment>
    <comment ref="B19" authorId="0" shapeId="0" xr:uid="{6A456ABE-6CBB-429C-B7BD-7D6A37194608}">
      <text>
        <r>
          <rPr>
            <sz val="11"/>
            <color theme="1"/>
            <rFont val="Calibri"/>
            <family val="2"/>
            <scheme val="minor"/>
          </rPr>
          <t>Ana Kelven Bezerra da Silva Gomes:
220AH</t>
        </r>
      </text>
    </comment>
    <comment ref="G19" authorId="0" shapeId="0" xr:uid="{FA075A95-E3F1-4021-B20B-1CC264A27EC9}">
      <text>
        <r>
          <rPr>
            <sz val="11"/>
            <color theme="1"/>
            <rFont val="Calibri"/>
            <family val="2"/>
            <scheme val="minor"/>
          </rPr>
          <t>Ana Kelven Bezerra da Silva Gomes:
220AH</t>
        </r>
      </text>
    </comment>
    <comment ref="I19" authorId="0" shapeId="0" xr:uid="{40932D79-B90D-4579-AB83-C58A9CD17962}">
      <text>
        <r>
          <rPr>
            <sz val="11"/>
            <color theme="1"/>
            <rFont val="Calibri"/>
            <family val="2"/>
            <scheme val="minor"/>
          </rPr>
          <t>Ana Kelven Bezerra da Silva Gomes:
220AH</t>
        </r>
      </text>
    </comment>
    <comment ref="K19" authorId="0" shapeId="0" xr:uid="{B1F270AB-2095-4C24-8697-680B2BA6E5DA}">
      <text>
        <r>
          <rPr>
            <sz val="11"/>
            <color theme="1"/>
            <rFont val="Calibri"/>
            <family val="2"/>
            <scheme val="minor"/>
          </rPr>
          <t>Ana Kelven Bezerra da Silva Gomes:
220AH</t>
        </r>
      </text>
    </comment>
    <comment ref="M19" authorId="0" shapeId="0" xr:uid="{9BD4E456-17D0-4015-BB5A-37B965B0AA40}">
      <text>
        <r>
          <rPr>
            <sz val="11"/>
            <color theme="1"/>
            <rFont val="Calibri"/>
            <family val="2"/>
            <scheme val="minor"/>
          </rPr>
          <t>Ana Kelven Bezerra da Silva Gomes:
220AH</t>
        </r>
      </text>
    </comment>
    <comment ref="H20" authorId="0" shapeId="0" xr:uid="{E48BD211-0A48-4EDA-8DE9-64513C751484}">
      <text>
        <r>
          <rPr>
            <sz val="11"/>
            <color theme="1"/>
            <rFont val="Calibri"/>
            <family val="2"/>
            <scheme val="minor"/>
          </rPr>
          <t>Ana Kelven Bezerra da Silva Gomes:
02 baterias 220AH</t>
        </r>
      </text>
    </comment>
    <comment ref="O20" authorId="0" shapeId="0" xr:uid="{B27E1D89-643B-4688-A8E2-757262CE2F5D}">
      <text>
        <r>
          <rPr>
            <sz val="11"/>
            <color theme="1"/>
            <rFont val="Calibri"/>
            <family val="2"/>
            <scheme val="minor"/>
          </rPr>
          <t>Ana Kelven Bezerra da Silva Gomes:
100AH</t>
        </r>
      </text>
    </comment>
    <comment ref="H21" authorId="0" shapeId="0" xr:uid="{D2D31764-F662-4872-A5AC-5151F8F814DA}">
      <text>
        <r>
          <rPr>
            <sz val="11"/>
            <color theme="1"/>
            <rFont val="Calibri"/>
            <family val="2"/>
            <scheme val="minor"/>
          </rPr>
          <t>Ana Kelven Bezerra da Silva Gomes:
02 baterias 220AH</t>
        </r>
      </text>
    </comment>
    <comment ref="O21" authorId="0" shapeId="0" xr:uid="{F0652203-5AF7-438A-B76A-3C0C91F3863E}">
      <text>
        <r>
          <rPr>
            <sz val="11"/>
            <color theme="1"/>
            <rFont val="Calibri"/>
            <family val="2"/>
            <scheme val="minor"/>
          </rPr>
          <t>Ana Kelven Bezerra da Silva Gomes:
150AH</t>
        </r>
      </text>
    </comment>
    <comment ref="J31" authorId="0" shapeId="0" xr:uid="{371BB905-ECC2-470E-9F02-EFEA873EC1EA}">
      <text>
        <r>
          <rPr>
            <sz val="11"/>
            <color theme="1"/>
            <rFont val="Calibri"/>
            <family val="2"/>
            <scheme val="minor"/>
          </rPr>
          <t>Ana Kelven Bezerra da Silva Gomes:
TROCA DO MANGOTE DE ÁGUA
04/11/2023 LIMPEZA DO FILTRO DE AR</t>
        </r>
      </text>
    </comment>
    <comment ref="N31" authorId="0" shapeId="0" xr:uid="{721626F5-21E2-4DC5-864C-4E949EBED125}">
      <text>
        <r>
          <rPr>
            <sz val="11"/>
            <color theme="1"/>
            <rFont val="Calibri"/>
            <family val="2"/>
            <scheme val="minor"/>
          </rPr>
          <t xml:space="preserve">Ana Kelven Bezerra da Silva Gomes:
COLOCAÇÃO DE ADITIVO.
</t>
        </r>
      </text>
    </comment>
    <comment ref="J32" authorId="0" shapeId="0" xr:uid="{73F0D343-85E1-40F4-AAC0-E6F3EF599473}">
      <text>
        <r>
          <rPr>
            <sz val="11"/>
            <color theme="1"/>
            <rFont val="Calibri"/>
            <family val="2"/>
            <scheme val="minor"/>
          </rPr>
          <t>Ana Kelven Bezerra da Silva Gomes:
21/11/2023 LIMPEZA DO FILTRO DE AR</t>
        </r>
      </text>
    </comment>
    <comment ref="M32" authorId="0" shapeId="0" xr:uid="{FF9752CA-D05C-4DB8-BEF0-93E68B6C5779}">
      <text>
        <r>
          <rPr>
            <sz val="11"/>
            <color theme="1"/>
            <rFont val="Calibri"/>
            <family val="2"/>
            <scheme val="minor"/>
          </rPr>
          <t>Ana Kelven Bezerra da Silva Gomes:
01/08/2023 OVERHAUL</t>
        </r>
      </text>
    </comment>
    <comment ref="N32" authorId="0" shapeId="0" xr:uid="{A1FE31A2-4673-489F-B452-FD3CD44400F3}">
      <text>
        <r>
          <rPr>
            <sz val="11"/>
            <color theme="1"/>
            <rFont val="Calibri"/>
            <family val="2"/>
            <scheme val="minor"/>
          </rPr>
          <t>Ana Kelven Bezerra da Silva Gomes:
TROCA DA JUNTA DO CARTER DO MCA DE VANTE, TROCA DOS ANÉIS DE VEDAÇÃO, DE ALIMENTAÇÃO E RETORNO DAS UNIDADES INJETORAS.COLOCAÇÃO DE ADITIVO.</t>
        </r>
      </text>
    </comment>
    <comment ref="F37" authorId="0" shapeId="0" xr:uid="{27691E7C-6793-4341-83E5-634014FC697C}">
      <text>
        <r>
          <rPr>
            <sz val="11"/>
            <color theme="1"/>
            <rFont val="Calibri"/>
            <family val="2"/>
            <scheme val="minor"/>
          </rPr>
          <t xml:space="preserve">Ana Kelven Bezerra da Silva Gomes:
14/10/2023 COLOCADO LÍQUIDO NO TANQUE DE EXPANSÃO E COMPLETADO COM ÁGUA.
</t>
        </r>
      </text>
    </comment>
    <comment ref="G37" authorId="0" shapeId="0" xr:uid="{AF5F4D2E-011A-4266-A9D0-B6CFFC7C1076}">
      <text>
        <r>
          <rPr>
            <sz val="11"/>
            <color theme="1"/>
            <rFont val="Calibri"/>
            <family val="2"/>
            <scheme val="minor"/>
          </rPr>
          <t>Ana Kelven Bezerra da Silva Gomes:
LUBRIFICAÇÃO DOS BANDIX DOS MOTORES DE PARTIDA</t>
        </r>
      </text>
    </comment>
    <comment ref="H37" authorId="1" shapeId="0" xr:uid="{E9B5CA58-4B77-4B86-B724-68DA866D6F71}">
      <text>
        <r>
          <rPr>
            <sz val="11"/>
            <color theme="1"/>
            <rFont val="Calibri"/>
            <family val="2"/>
            <scheme val="minor"/>
          </rPr>
          <t>Renata Araujo de Aguiar Leite:
Limpeza do ralo da refrigeração.</t>
        </r>
      </text>
    </comment>
    <comment ref="F38" authorId="0" shapeId="0" xr:uid="{8951AD43-DB38-4D58-900B-BDB90238DF77}">
      <text>
        <r>
          <rPr>
            <sz val="11"/>
            <color theme="1"/>
            <rFont val="Calibri"/>
            <family val="2"/>
            <scheme val="minor"/>
          </rPr>
          <t>Ana Kelven Bezerra da Silva Gomes:
TROCA DO MANGOTE DE ASPIRAÇÃO DA BOMBA DE ÁGUA DOCE DO MCP BE.</t>
        </r>
      </text>
    </comment>
    <comment ref="G38" authorId="0" shapeId="0" xr:uid="{06BFE08F-5803-42FC-A039-EF19AEFC4333}">
      <text>
        <r>
          <rPr>
            <sz val="11"/>
            <color theme="1"/>
            <rFont val="Calibri"/>
            <family val="2"/>
            <scheme val="minor"/>
          </rPr>
          <t>Ana Kelven Bezerra da Silva Gomes:
LUBRIFICAÇÃO DOS BANDIX DOS MOTORES DE PARTIDA</t>
        </r>
      </text>
    </comment>
    <comment ref="H38" authorId="1" shapeId="0" xr:uid="{D22983B2-7E9F-42AC-8CAA-66BDBDD96580}">
      <text>
        <r>
          <rPr>
            <sz val="11"/>
            <color theme="1"/>
            <rFont val="Calibri"/>
            <family val="2"/>
            <scheme val="minor"/>
          </rPr>
          <t>Renata Araujo de Aguiar Leite:
Limpeza do ralo da refrigeração.</t>
        </r>
      </text>
    </comment>
    <comment ref="F42" authorId="0" shapeId="0" xr:uid="{E94A7C6C-8152-41D0-A8E0-F663B972AF17}">
      <text>
        <r>
          <rPr>
            <sz val="11"/>
            <color theme="1"/>
            <rFont val="Calibri"/>
            <family val="2"/>
            <scheme val="minor"/>
          </rPr>
          <t xml:space="preserve">Ana Kelven Bezerra da Silva Gomes:
TROCA DE ÓLEO </t>
        </r>
      </text>
    </comment>
    <comment ref="G42" authorId="0" shapeId="0" xr:uid="{0A6694BA-38B1-41B2-94E3-DF97508D35A8}">
      <text>
        <r>
          <rPr>
            <sz val="11"/>
            <color theme="1"/>
            <rFont val="Calibri"/>
            <family val="2"/>
            <scheme val="minor"/>
          </rPr>
          <t>Ana Kelven Bezerra da Silva Gomes:
TROCA DE MANGOTE</t>
        </r>
      </text>
    </comment>
    <comment ref="F43" authorId="0" shapeId="0" xr:uid="{68B08892-0BDF-43B2-BFDA-7E97A2517776}">
      <text>
        <r>
          <rPr>
            <sz val="11"/>
            <color theme="1"/>
            <rFont val="Calibri"/>
            <family val="2"/>
            <scheme val="minor"/>
          </rPr>
          <t>Ana Kelven Bezerra da Silva Gomes:
TROCA DE ÓLEO</t>
        </r>
      </text>
    </comment>
    <comment ref="G43" authorId="0" shapeId="0" xr:uid="{766D7758-5479-4C67-8F16-B39A3054A589}">
      <text>
        <r>
          <rPr>
            <sz val="11"/>
            <color theme="1"/>
            <rFont val="Calibri"/>
            <family val="2"/>
            <scheme val="minor"/>
          </rPr>
          <t>Ana Kelven Bezerra da Silva Gomes:
TROCA DO MANGOTE</t>
        </r>
      </text>
    </comment>
    <comment ref="N48" authorId="0" shapeId="0" xr:uid="{7592546A-0F42-46D9-BFF3-9BDB0FC7FB87}">
      <text>
        <r>
          <rPr>
            <sz val="11"/>
            <color theme="1"/>
            <rFont val="Calibri"/>
            <family val="2"/>
            <scheme val="minor"/>
          </rPr>
          <t>Ana Kelven Bezerra da Silva Gomes:
TROCA DE ÓLEO - ÓLEO SP 150</t>
        </r>
      </text>
    </comment>
    <comment ref="I58" authorId="0" shapeId="0" xr:uid="{4EFD65A4-8EB5-4190-A8D0-9A88FD9A920E}">
      <text>
        <r>
          <rPr>
            <sz val="11"/>
            <color theme="1"/>
            <rFont val="Calibri"/>
            <family val="2"/>
            <scheme val="minor"/>
          </rPr>
          <t>Ana Kelven Bezerra da Silva Gomes:
TROCA DO FILTRO HIDRÁULICO EM 22/10/2020, PELA SAAM A PERIODICIDADE DE 30 MESES.
TROCA DO FILTRO DO RESERVATÓRIO DO GUINCHO EM 20/12/2023.</t>
        </r>
      </text>
    </comment>
    <comment ref="O58" authorId="1" shapeId="0" xr:uid="{CA23FFA1-6D90-49CE-84EC-EDC884F1A70D}">
      <text>
        <r>
          <rPr>
            <sz val="11"/>
            <color theme="1"/>
            <rFont val="Calibri"/>
            <family val="2"/>
            <scheme val="minor"/>
          </rPr>
          <t>Renata Araujo de Aguiar Leite:
Engraxado.</t>
        </r>
      </text>
    </comment>
    <comment ref="P58" authorId="1" shapeId="0" xr:uid="{D51B187B-F205-446A-A6A0-6827BCAC505F}">
      <text>
        <r>
          <rPr>
            <sz val="11"/>
            <color theme="1"/>
            <rFont val="Calibri"/>
            <family val="2"/>
            <scheme val="minor"/>
          </rPr>
          <t>Renata Araujo de Aguiar Leite:
Limpeza do ralo de refrigeração.</t>
        </r>
      </text>
    </comment>
    <comment ref="F60" authorId="0" shapeId="0" xr:uid="{B7D4B5D4-1D01-4EE8-A05F-5194E7A235A5}">
      <text>
        <r>
          <rPr>
            <sz val="11"/>
            <color theme="1"/>
            <rFont val="Calibri"/>
            <family val="2"/>
            <scheme val="minor"/>
          </rPr>
          <t>Ana Kelven Bezerra da Silva Gomes:
TROCA DOS 2 FILTROS DO TANQUE HIDRÁULICO DO GUINCHO</t>
        </r>
      </text>
    </comment>
    <comment ref="D66" authorId="0" shapeId="0" xr:uid="{B7E3DD37-DCC9-4048-A33D-D3C1280D503E}">
      <text>
        <r>
          <rPr>
            <sz val="11"/>
            <color theme="1"/>
            <rFont val="Calibri"/>
            <family val="2"/>
            <scheme val="minor"/>
          </rPr>
          <t>Ana Kelven Bezerra da Silva Gomes:
ACELERAÇÃO</t>
        </r>
      </text>
    </comment>
    <comment ref="R66" authorId="0" shapeId="0" xr:uid="{45DB08D4-7ACA-4173-AA54-67EAB9A03F14}">
      <text>
        <r>
          <rPr>
            <sz val="11"/>
            <color theme="1"/>
            <rFont val="Calibri"/>
            <family val="2"/>
            <scheme val="minor"/>
          </rPr>
          <t>Ana Kelven Bezerra da Silva Gomes:
Periodicidade 02 meses</t>
        </r>
      </text>
    </comment>
    <comment ref="P67" authorId="0" shapeId="0" xr:uid="{F41D3F3F-DDF2-400C-84DB-17BFEED8F564}">
      <text>
        <r>
          <rPr>
            <sz val="11"/>
            <color theme="1"/>
            <rFont val="Calibri"/>
            <family val="2"/>
            <scheme val="minor"/>
          </rPr>
          <t>Ana Kelven Bezerra da Silva Gomes:
A cada 02 meses</t>
        </r>
      </text>
    </comment>
    <comment ref="L69" authorId="0" shapeId="0" xr:uid="{11ED91F3-D80E-46F4-80D4-251A629845F3}">
      <text>
        <r>
          <rPr>
            <sz val="11"/>
            <color theme="1"/>
            <rFont val="Calibri"/>
            <family val="2"/>
            <scheme val="minor"/>
          </rPr>
          <t>Ana Kelven Bezerra da Silva Gomes:
LIMPEZA QUÍMICA DOS SENSORES DE ÁGUA SERVIDAS 10/11/2023.</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s>
  <commentList>
    <comment ref="A3" authorId="0" shapeId="0" xr:uid="{6E24D226-A016-46F8-931E-096668489A1D}">
      <text>
        <r>
          <rPr>
            <sz val="11"/>
            <color theme="1"/>
            <rFont val="Calibri"/>
            <family val="2"/>
            <scheme val="minor"/>
          </rPr>
          <t>Ana Kelven Bezerra da Silva Gomes:
PTO COM SELO RUIM 23/12/2022.</t>
        </r>
      </text>
    </comment>
  </commentList>
</comments>
</file>

<file path=xl/comments20.xml><?xml version="1.0" encoding="utf-8"?>
<comments xmlns="http://schemas.openxmlformats.org/spreadsheetml/2006/main" xmlns:mc="http://schemas.openxmlformats.org/markup-compatibility/2006" xmlns:xr="http://schemas.microsoft.com/office/spreadsheetml/2014/revision" mc:Ignorable="xr">
  <authors>
    <author>Renata Araujo de Aguiar Leite</author>
    <author>Ana Kelven Bezerra da Silva Gomes</author>
    <author>Cinthia Ramos</author>
  </authors>
  <commentList>
    <comment ref="A3" authorId="0" shapeId="0" xr:uid="{74DBD462-1684-4ED5-BE69-AF02F8D96CD2}">
      <text>
        <r>
          <rPr>
            <sz val="11"/>
            <color theme="1"/>
            <rFont val="Calibri"/>
            <family val="2"/>
            <scheme val="minor"/>
          </rPr>
          <t xml:space="preserve">Renata Araujo de Aguiar Leite:
Óleo: 15w 40
</t>
        </r>
      </text>
    </comment>
    <comment ref="C3" authorId="1" shapeId="0" xr:uid="{773035A0-1FA5-4C29-A6E2-6DF6C8D07F80}">
      <text>
        <r>
          <rPr>
            <sz val="11"/>
            <color theme="1"/>
            <rFont val="Calibri"/>
            <family val="2"/>
            <scheme val="minor"/>
          </rPr>
          <t>Ana Kelven Bezerra da Silva Gomes:
Alterado para 500h por solicitação do Daniel em 25/04/2023 e filtros 250h em 25/05/2023.</t>
        </r>
      </text>
    </comment>
    <comment ref="A8" authorId="1" shapeId="0" xr:uid="{F6F62A65-54A6-4D14-9FE0-C38D1B21FEF4}">
      <text>
        <r>
          <rPr>
            <sz val="11"/>
            <color theme="1"/>
            <rFont val="Calibri"/>
            <family val="2"/>
            <scheme val="minor"/>
          </rPr>
          <t>Ana Kelven Bezerra da Silva Gomes:
Tipo dos filtros racor TM OR 2020</t>
        </r>
      </text>
    </comment>
    <comment ref="A9" authorId="1" shapeId="0" xr:uid="{A70C212F-6229-4AB8-9216-A291B18E442E}">
      <text>
        <r>
          <rPr>
            <sz val="11"/>
            <color theme="1"/>
            <rFont val="Calibri"/>
            <family val="2"/>
            <scheme val="minor"/>
          </rPr>
          <t>Ana Kelven Bezerra da Silva Gomes:
Foi trocado motor em 20/05/2023.</t>
        </r>
      </text>
    </comment>
    <comment ref="F16" authorId="2" shapeId="0" xr:uid="{13C80941-65E6-48F2-84FE-8146677BEACD}">
      <text>
        <r>
          <rPr>
            <b/>
            <sz val="9"/>
            <color indexed="81"/>
            <rFont val="Segoe UI"/>
            <family val="2"/>
          </rPr>
          <t>Cinthia Ramos:</t>
        </r>
        <r>
          <rPr>
            <sz val="9"/>
            <color indexed="81"/>
            <rFont val="Segoe UI"/>
            <family val="2"/>
          </rPr>
          <t xml:space="preserve">
hr: 11623 BB
hr: 11.611 BE
</t>
        </r>
      </text>
    </comment>
    <comment ref="A17" authorId="1" shapeId="0" xr:uid="{CAC02C46-5F58-42F2-B136-190F6CDF230A}">
      <text>
        <r>
          <rPr>
            <sz val="11"/>
            <color theme="1"/>
            <rFont val="Calibri"/>
            <family val="2"/>
            <scheme val="minor"/>
          </rPr>
          <t xml:space="preserve">Ana Kelven Bezerra da Silva Gomes:
Considerar 16172 + a hora do horímetro para horas totais do propulsor em análise de óleos
 </t>
        </r>
      </text>
    </comment>
    <comment ref="B19" authorId="1" shapeId="0" xr:uid="{660F7CEB-BFBE-4C4C-BD44-913917AF191D}">
      <text>
        <r>
          <rPr>
            <sz val="11"/>
            <color theme="1"/>
            <rFont val="Calibri"/>
            <family val="2"/>
            <scheme val="minor"/>
          </rPr>
          <t>Ana Kelven Bezerra da Silva Gomes:
220A</t>
        </r>
      </text>
    </comment>
    <comment ref="G19" authorId="1" shapeId="0" xr:uid="{B0DC4829-9E6C-4A3C-A23D-3AF6218AF2F7}">
      <text>
        <r>
          <rPr>
            <sz val="11"/>
            <color theme="1"/>
            <rFont val="Calibri"/>
            <family val="2"/>
            <scheme val="minor"/>
          </rPr>
          <t>Ana Kelven Bezerra da Silva Gomes:
180A</t>
        </r>
      </text>
    </comment>
    <comment ref="J19" authorId="1" shapeId="0" xr:uid="{406C4B43-6B31-4539-8B32-F6261B7629B1}">
      <text>
        <r>
          <rPr>
            <sz val="11"/>
            <color theme="1"/>
            <rFont val="Calibri"/>
            <family val="2"/>
            <scheme val="minor"/>
          </rPr>
          <t>Ana Kelven Bezerra da Silva Gomes:
180A</t>
        </r>
      </text>
    </comment>
    <comment ref="L19" authorId="1" shapeId="0" xr:uid="{B38F415D-7732-4275-90F8-D34AFD9A6552}">
      <text>
        <r>
          <rPr>
            <sz val="11"/>
            <color theme="1"/>
            <rFont val="Calibri"/>
            <family val="2"/>
            <scheme val="minor"/>
          </rPr>
          <t>Ana Kelven Bezerra da Silva Gomes:
220A</t>
        </r>
      </text>
    </comment>
    <comment ref="N19" authorId="1" shapeId="0" xr:uid="{74F29C95-EEEB-476E-AC8D-845C8A9A88F2}">
      <text>
        <r>
          <rPr>
            <sz val="11"/>
            <color theme="1"/>
            <rFont val="Calibri"/>
            <family val="2"/>
            <scheme val="minor"/>
          </rPr>
          <t>Ana Kelven Bezerra da Silva Gomes:
220A</t>
        </r>
      </text>
    </comment>
    <comment ref="P19" authorId="1" shapeId="0" xr:uid="{4812FC55-0447-4493-BA4E-9BE0A8F66F6E}">
      <text>
        <r>
          <rPr>
            <sz val="11"/>
            <color theme="1"/>
            <rFont val="Calibri"/>
            <family val="2"/>
            <scheme val="minor"/>
          </rPr>
          <t>Ana Kelven Bezerra da Silva Gomes:
220A</t>
        </r>
      </text>
    </comment>
    <comment ref="Q19" authorId="1" shapeId="0" xr:uid="{E6E3A4B0-BB48-498F-A433-7C62B8A68A7F}">
      <text>
        <r>
          <rPr>
            <sz val="11"/>
            <color theme="1"/>
            <rFont val="Calibri"/>
            <family val="2"/>
            <scheme val="minor"/>
          </rPr>
          <t>Ana Kelven Bezerra da Silva Gomes:
180A</t>
        </r>
      </text>
    </comment>
    <comment ref="H20" authorId="1" shapeId="0" xr:uid="{7F54CB5C-5EB5-40CB-AE04-C92FEA094B08}">
      <text>
        <r>
          <rPr>
            <sz val="11"/>
            <color theme="1"/>
            <rFont val="Calibri"/>
            <family val="2"/>
            <scheme val="minor"/>
          </rPr>
          <t>Ana Kelven Bezerra da Silva Gomes:
180A</t>
        </r>
      </text>
    </comment>
    <comment ref="I20" authorId="1" shapeId="0" xr:uid="{0799DA03-00D5-4011-8661-CA3569A97054}">
      <text>
        <r>
          <rPr>
            <sz val="11"/>
            <color theme="1"/>
            <rFont val="Calibri"/>
            <family val="2"/>
            <scheme val="minor"/>
          </rPr>
          <t>Ana Kelven Bezerra da Silva Gomes:
150A</t>
        </r>
      </text>
    </comment>
    <comment ref="H21" authorId="1" shapeId="0" xr:uid="{DF789DAA-3799-4677-9F3A-0B0105A67E86}">
      <text>
        <r>
          <rPr>
            <sz val="11"/>
            <color theme="1"/>
            <rFont val="Calibri"/>
            <family val="2"/>
            <scheme val="minor"/>
          </rPr>
          <t>Ana Kelven Bezerra da Silva Gomes:
180A</t>
        </r>
      </text>
    </comment>
    <comment ref="I21" authorId="1" shapeId="0" xr:uid="{AA5BB488-9FDE-4DF0-BA55-3B5BD2580A47}">
      <text>
        <r>
          <rPr>
            <sz val="11"/>
            <color theme="1"/>
            <rFont val="Calibri"/>
            <family val="2"/>
            <scheme val="minor"/>
          </rPr>
          <t>Ana Kelven Bezerra da Silva Gomes:
150A</t>
        </r>
      </text>
    </comment>
    <comment ref="I23" authorId="1" shapeId="0" xr:uid="{C422FC1A-6A94-48E6-9B20-9B664BC9123F}">
      <text>
        <r>
          <rPr>
            <sz val="11"/>
            <color theme="1"/>
            <rFont val="Calibri"/>
            <family val="2"/>
            <scheme val="minor"/>
          </rPr>
          <t>Ana Kelven Bezerra da Silva Gomes:
óleo ATF</t>
        </r>
      </text>
    </comment>
    <comment ref="I24" authorId="1" shapeId="0" xr:uid="{122F668F-3E2A-4D26-A26F-44CCB6DCA395}">
      <text>
        <r>
          <rPr>
            <sz val="11"/>
            <color theme="1"/>
            <rFont val="Calibri"/>
            <family val="2"/>
            <scheme val="minor"/>
          </rPr>
          <t>Ana Kelven Bezerra da Silva Gomes:
TROCA DO PTO EM 17/01/2024
Foi substituído pelo de BE em 18/04/2023 para ser enviado para reparo.
Retirado PTO BB pra revisão em 06/05/2023.
17/05/2023 - Transferido o PTO BE para BB</t>
        </r>
      </text>
    </comment>
    <comment ref="K24" authorId="1" shapeId="0" xr:uid="{F1ED83E9-D7A1-40D0-B2C8-2760B15C924F}">
      <text>
        <r>
          <rPr>
            <sz val="11"/>
            <color theme="1"/>
            <rFont val="Calibri"/>
            <family val="2"/>
            <scheme val="minor"/>
          </rPr>
          <t>Ana Kelven Bezerra da Silva Gomes:
Donaldson P550786</t>
        </r>
      </text>
    </comment>
    <comment ref="I25" authorId="1" shapeId="0" xr:uid="{E76EA184-2DF2-424D-A507-A4FB09D96059}">
      <text>
        <r>
          <rPr>
            <sz val="11"/>
            <color theme="1"/>
            <rFont val="Calibri"/>
            <family val="2"/>
            <scheme val="minor"/>
          </rPr>
          <t>Ana Kelven Bezerra da Silva Gomes:
Foi retirado para revisão em 06/05/2023</t>
        </r>
      </text>
    </comment>
    <comment ref="J25" authorId="1" shapeId="0" xr:uid="{D0046478-DB3F-4C51-8E32-68B4178EA8C3}">
      <text>
        <r>
          <rPr>
            <sz val="11"/>
            <color theme="1"/>
            <rFont val="Calibri"/>
            <family val="2"/>
            <scheme val="minor"/>
          </rPr>
          <t>Ana Kelven Bezerra da Silva Gomes:
Completou em 18/04</t>
        </r>
      </text>
    </comment>
    <comment ref="B40" authorId="0" shapeId="0" xr:uid="{0E2FF40B-40F9-420C-AB9A-1E1EC73CF5A9}">
      <text>
        <r>
          <rPr>
            <sz val="11"/>
            <color theme="1"/>
            <rFont val="Calibri"/>
            <family val="2"/>
            <scheme val="minor"/>
          </rPr>
          <t xml:space="preserve">Renata Araujo de Aguiar Leite:
Limpeza do copo do filtro racor - 12/03/2024.
</t>
        </r>
      </text>
    </comment>
    <comment ref="B41" authorId="0" shapeId="0" xr:uid="{9617286C-F7F1-4B72-B1EF-EB59CC71D013}">
      <text>
        <r>
          <rPr>
            <sz val="11"/>
            <color theme="1"/>
            <rFont val="Calibri"/>
            <family val="2"/>
            <scheme val="minor"/>
          </rPr>
          <t>Renata Araujo de Aguiar Leite:
Limpeza do copo do filtro racor - 12/03/2024.</t>
        </r>
      </text>
    </comment>
    <comment ref="A45" authorId="1" shapeId="0" xr:uid="{5ABDD466-27E5-41F9-A873-173C18199CCB}">
      <text>
        <r>
          <rPr>
            <sz val="11"/>
            <color theme="1"/>
            <rFont val="Calibri"/>
            <family val="2"/>
            <scheme val="minor"/>
          </rPr>
          <t>Ana Kelven Bezerra da Silva Gomes:
Troca das válvulas de segurança dos compressores em 05/04/2023</t>
        </r>
      </text>
    </comment>
    <comment ref="B45" authorId="1" shapeId="0" xr:uid="{ADADC9D5-140D-4FBB-8854-89D6C70AC744}">
      <text>
        <r>
          <rPr>
            <sz val="11"/>
            <color theme="1"/>
            <rFont val="Calibri"/>
            <family val="2"/>
            <scheme val="minor"/>
          </rPr>
          <t>Ana Kelven Bezerra da Silva Gomes:
Dia 13/05/2023 - Substituição da correia BB
Dia 27/06/2023 - Substituição da correia do compressor BB</t>
        </r>
      </text>
    </comment>
    <comment ref="G45" authorId="1" shapeId="0" xr:uid="{7720DD31-B5E3-440B-9E82-F8694CAD70B5}">
      <text>
        <r>
          <rPr>
            <sz val="11"/>
            <color theme="1"/>
            <rFont val="Calibri"/>
            <family val="2"/>
            <scheme val="minor"/>
          </rPr>
          <t xml:space="preserve">Ana Kelven Bezerra da Silva Gomes:
Troca de óleo lubrificante e limpeza do filtro de ar
</t>
        </r>
      </text>
    </comment>
    <comment ref="G46" authorId="1" shapeId="0" xr:uid="{1A8C6A43-2EA6-4BD4-B606-794A56D41887}">
      <text>
        <r>
          <rPr>
            <sz val="11"/>
            <color theme="1"/>
            <rFont val="Calibri"/>
            <family val="2"/>
            <scheme val="minor"/>
          </rPr>
          <t>Ana Kelven Bezerra da Silva Gomes:
Troca de óleo lubrificante e filtro</t>
        </r>
      </text>
    </comment>
    <comment ref="F51" authorId="1" shapeId="0" xr:uid="{0ED824B3-0B98-4D5F-A2AB-21B1A7C7EA43}">
      <text>
        <r>
          <rPr>
            <sz val="11"/>
            <color theme="1"/>
            <rFont val="Calibri"/>
            <family val="2"/>
            <scheme val="minor"/>
          </rPr>
          <t>Ana Kelven Bezerra da Silva Gomes:
18345H</t>
        </r>
      </text>
    </comment>
    <comment ref="F52" authorId="1" shapeId="0" xr:uid="{E3C0FB9B-8E0A-4E2B-B815-307E59ED7E1E}">
      <text>
        <r>
          <rPr>
            <sz val="11"/>
            <color theme="1"/>
            <rFont val="Calibri"/>
            <family val="2"/>
            <scheme val="minor"/>
          </rPr>
          <t>Ana Kelven Bezerra da Silva Gomes:
1991H</t>
        </r>
      </text>
    </comment>
    <comment ref="Q52" authorId="1" shapeId="0" xr:uid="{8A23CE1D-A431-427C-A1DB-EEAC984191B8}">
      <text>
        <r>
          <rPr>
            <sz val="11"/>
            <color theme="1"/>
            <rFont val="Calibri"/>
            <family val="2"/>
            <scheme val="minor"/>
          </rPr>
          <t xml:space="preserve">Ana Kelven Bezerra da Silva Gomes:
LIMPEZA
</t>
        </r>
      </text>
    </comment>
    <comment ref="P54" authorId="1" shapeId="0" xr:uid="{18A1C360-5C2C-4DC1-AD5D-0A8F8843C8E5}">
      <text>
        <r>
          <rPr>
            <sz val="11"/>
            <color theme="1"/>
            <rFont val="Calibri"/>
            <family val="2"/>
            <scheme val="minor"/>
          </rPr>
          <t xml:space="preserve">Ana Kelven Bezerra da Silva Gomes:
Limpeza ralos
</t>
        </r>
      </text>
    </comment>
    <comment ref="P55" authorId="1" shapeId="0" xr:uid="{9D585EC2-C17F-4276-A930-8CEA411B82B5}">
      <text>
        <r>
          <rPr>
            <sz val="11"/>
            <color theme="1"/>
            <rFont val="Calibri"/>
            <family val="2"/>
            <scheme val="minor"/>
          </rPr>
          <t>Ana Kelven Bezerra da Silva Gomes:
Limpeza ralos</t>
        </r>
      </text>
    </comment>
    <comment ref="Q71" authorId="0" shapeId="0" xr:uid="{D913CB59-6704-4E84-BE9A-05DF840E28BD}">
      <text>
        <r>
          <rPr>
            <sz val="11"/>
            <color theme="1"/>
            <rFont val="Calibri"/>
            <family val="2"/>
            <scheme val="minor"/>
          </rPr>
          <t>Renata Araujo de Aguiar Leite:
Limpeza da bomba de refrigeração e do resfriador.</t>
        </r>
      </text>
    </comment>
    <comment ref="K72" authorId="1" shapeId="0" xr:uid="{C02920C8-2FC8-4BC3-B7BC-21727D8FBC50}">
      <text>
        <r>
          <rPr>
            <sz val="11"/>
            <color theme="1"/>
            <rFont val="Calibri"/>
            <family val="2"/>
            <scheme val="minor"/>
          </rPr>
          <t>Ana Kelven Bezerra da Silva Gomes:
INOPERANTE</t>
        </r>
      </text>
    </comment>
    <comment ref="P76" authorId="1" shapeId="0" xr:uid="{FADE17AE-4E95-4E5C-B57C-FAEDFC9544CD}">
      <text>
        <r>
          <rPr>
            <sz val="11"/>
            <color theme="1"/>
            <rFont val="Calibri"/>
            <family val="2"/>
            <scheme val="minor"/>
          </rPr>
          <t>Ana Kelven Bezerra da Silva Gomes:
Periodicidade 02 meses</t>
        </r>
      </text>
    </comment>
    <comment ref="P81" authorId="1" shapeId="0" xr:uid="{17CE472A-D9AF-4254-92DF-17E11E0D3178}">
      <text>
        <r>
          <rPr>
            <sz val="11"/>
            <color theme="1"/>
            <rFont val="Calibri"/>
            <family val="2"/>
            <scheme val="minor"/>
          </rPr>
          <t>Ana Kelven Bezerra da Silva Gomes:
Limpeza do resfriador do tanque de óleo hidráulico do guincho.</t>
        </r>
      </text>
    </comment>
  </commentList>
</comments>
</file>

<file path=xl/comments21.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Renata Araujo de Aguiar Leite</author>
    <author>Engenharia</author>
  </authors>
  <commentList>
    <comment ref="C3" authorId="0" shapeId="0" xr:uid="{4876E83A-E5DE-4881-A922-6828EFBF60D2}">
      <text>
        <r>
          <rPr>
            <sz val="11"/>
            <color theme="1"/>
            <rFont val="Calibri"/>
            <family val="2"/>
            <scheme val="minor"/>
          </rPr>
          <t>Ana Kelven Bezerra da Silva Gomes:
Alterado para 500h por solicitação do Daniel em 25/04/2023</t>
        </r>
      </text>
    </comment>
    <comment ref="F3" authorId="0" shapeId="0" xr:uid="{B30AA031-B646-4443-9ACF-6DEB4AE42ECA}">
      <text>
        <r>
          <rPr>
            <sz val="11"/>
            <color theme="1"/>
            <rFont val="Calibri"/>
            <family val="2"/>
            <scheme val="minor"/>
          </rPr>
          <t>Ana Kelven Bezerra da Silva Gomes:
Filtro lub e centrífugo a cada 250h, estabelecido em 25/05/2023.</t>
        </r>
      </text>
    </comment>
    <comment ref="F5" authorId="0" shapeId="0" xr:uid="{771E99AF-5089-429E-954A-5D3850560BAC}">
      <text>
        <r>
          <rPr>
            <sz val="11"/>
            <color theme="1"/>
            <rFont val="Calibri"/>
            <family val="2"/>
            <scheme val="minor"/>
          </rPr>
          <t>Ana Kelven Bezerra da Silva Gomes:
DURANTE MANOBRA EM ANGRA NA BRASFELS PEGOU PNEU NO PROPULSOR BE.</t>
        </r>
      </text>
    </comment>
    <comment ref="A8" authorId="0" shapeId="0" xr:uid="{07CD05AC-8054-4753-8503-93C1E5469466}">
      <text>
        <r>
          <rPr>
            <sz val="11"/>
            <color theme="1"/>
            <rFont val="Calibri"/>
            <family val="2"/>
            <scheme val="minor"/>
          </rPr>
          <t>Ana Kelven Bezerra da Silva Gomes:
Dia 14/05 troca de 02 filtros racor.</t>
        </r>
      </text>
    </comment>
    <comment ref="F8" authorId="0" shapeId="0" xr:uid="{92271EBC-5F63-4BD4-8843-7FA2E4E92193}">
      <text>
        <r>
          <rPr>
            <sz val="11"/>
            <color theme="1"/>
            <rFont val="Calibri"/>
            <family val="2"/>
            <scheme val="minor"/>
          </rPr>
          <t>Ana Kelven Bezerra da Silva Gomes:
COMPLETADO 10L DIA 13/11/2023</t>
        </r>
      </text>
    </comment>
    <comment ref="A9" authorId="0" shapeId="0" xr:uid="{08005767-A8E5-4560-9B45-4A11417AD826}">
      <text>
        <r>
          <rPr>
            <sz val="11"/>
            <color theme="1"/>
            <rFont val="Calibri"/>
            <family val="2"/>
            <scheme val="minor"/>
          </rPr>
          <t xml:space="preserve">Ana Kelven Bezerra da Silva Gomes:
Foi feita a troca do MCP BE de BE em 26/04/2023.
Dia 14/05/2023 foi feito a troca de 02 filtros racor.
MCP MTU 16V4000 M63 N° 527109778.
</t>
        </r>
      </text>
    </comment>
    <comment ref="B9" authorId="0" shapeId="0" xr:uid="{14AE3E3B-C76B-4D51-A9A1-EDC2DA9415E3}">
      <text>
        <r>
          <rPr>
            <sz val="11"/>
            <color theme="1"/>
            <rFont val="Calibri"/>
            <family val="2"/>
            <scheme val="minor"/>
          </rPr>
          <t>Ana Kelven Bezerra da Silva Gomes:
O bloco do motor trocado em 26/04/2023 já possuía 10.000h.</t>
        </r>
      </text>
    </comment>
    <comment ref="D9" authorId="0" shapeId="0" xr:uid="{DA43463E-06C3-4D79-9734-F70C13005D5D}">
      <text>
        <r>
          <rPr>
            <sz val="11"/>
            <color theme="1"/>
            <rFont val="Calibri"/>
            <family val="2"/>
            <scheme val="minor"/>
          </rPr>
          <t>Ana Kelven Bezerra da Silva Gomes:
O BLOCO DO MOTOR TROCADO EM 26/04/2023 JÁ POSSUÍA 10.000 HORAS (ERA DO TURQUESA)</t>
        </r>
      </text>
    </comment>
    <comment ref="F9" authorId="0" shapeId="0" xr:uid="{8838F89E-55CA-49E4-B44D-67D82EEEC7B0}">
      <text>
        <r>
          <rPr>
            <sz val="11"/>
            <color theme="1"/>
            <rFont val="Calibri"/>
            <family val="2"/>
            <scheme val="minor"/>
          </rPr>
          <t xml:space="preserve">Ana Kelven Bezerra da Silva Gomes:
COMPLETADO 20L DIA 13/11/2023
</t>
        </r>
      </text>
    </comment>
    <comment ref="B15" authorId="0" shapeId="0" xr:uid="{7CC19BFB-F2B7-4913-B3C5-74303AD26B7D}">
      <text>
        <r>
          <rPr>
            <sz val="11"/>
            <color theme="1"/>
            <rFont val="Calibri"/>
            <family val="2"/>
            <scheme val="minor"/>
          </rPr>
          <t>Ana Kelven Bezerra da Silva Gomes:
COMPLETOU 60L DE ÓLEO SP 150 EM 19/02/2024</t>
        </r>
      </text>
    </comment>
    <comment ref="C15" authorId="0" shapeId="0" xr:uid="{AD4C60EF-B8C7-4851-AFA8-BA3638134BB6}">
      <text>
        <r>
          <rPr>
            <sz val="11"/>
            <color theme="1"/>
            <rFont val="Calibri"/>
            <family val="2"/>
            <scheme val="minor"/>
          </rPr>
          <t>Ana Kelven Bezerra da Silva Gomes:
N°2</t>
        </r>
      </text>
    </comment>
    <comment ref="A16" authorId="0" shapeId="0" xr:uid="{E18137FC-8F08-4CF8-BD8D-31828C8EFA4F}">
      <text>
        <r>
          <rPr>
            <sz val="11"/>
            <color theme="1"/>
            <rFont val="Calibri"/>
            <family val="2"/>
            <scheme val="minor"/>
          </rPr>
          <t>Ana Kelven Bezerra da Silva Gomes:
Considerar 12907 + a hora do MCP BE para análise de óleo do propulsor</t>
        </r>
      </text>
    </comment>
    <comment ref="B16" authorId="0" shapeId="0" xr:uid="{E87CB076-BA19-4A27-9D8A-F0D5C2BA3C69}">
      <text>
        <r>
          <rPr>
            <sz val="11"/>
            <color theme="1"/>
            <rFont val="Calibri"/>
            <family val="2"/>
            <scheme val="minor"/>
          </rPr>
          <t>Ana Kelven Bezerra da Silva Gomes:
COMPLETADO 50L DE ÓLEO SP 150 EM 19/02/2024.</t>
        </r>
      </text>
    </comment>
    <comment ref="C16" authorId="0" shapeId="0" xr:uid="{125A63CA-FD56-4A29-9A09-0D57D0B0CE61}">
      <text>
        <r>
          <rPr>
            <sz val="11"/>
            <color theme="1"/>
            <rFont val="Calibri"/>
            <family val="2"/>
            <scheme val="minor"/>
          </rPr>
          <t>Ana Kelven Bezerra da Silva Gomes:
N°2</t>
        </r>
      </text>
    </comment>
    <comment ref="I19" authorId="0" shapeId="0" xr:uid="{6F2C5333-156E-49A1-9FF9-B8F890AF38AE}">
      <text>
        <r>
          <rPr>
            <sz val="11"/>
            <color theme="1"/>
            <rFont val="Calibri"/>
            <family val="2"/>
            <scheme val="minor"/>
          </rPr>
          <t>Ana Kelven Bezerra da Silva Gomes:
LOP BB e BE</t>
        </r>
      </text>
    </comment>
    <comment ref="B20" authorId="0" shapeId="0" xr:uid="{27DC0B0F-3CBD-4A26-9CFD-14B732CAEFCE}">
      <text>
        <r>
          <rPr>
            <sz val="11"/>
            <color theme="1"/>
            <rFont val="Calibri"/>
            <family val="2"/>
            <scheme val="minor"/>
          </rPr>
          <t>Ana Kelven Bezerra da Silva Gomes:
BATERIAS MOURA</t>
        </r>
      </text>
    </comment>
    <comment ref="I23" authorId="0" shapeId="0" xr:uid="{80C12213-4F2C-4674-95D1-58AB918DE1D1}">
      <text>
        <r>
          <rPr>
            <sz val="11"/>
            <color theme="1"/>
            <rFont val="Calibri"/>
            <family val="2"/>
            <scheme val="minor"/>
          </rPr>
          <t>Ana Kelven Bezerra da Silva Gomes:
óleo ATF</t>
        </r>
      </text>
    </comment>
    <comment ref="J24" authorId="0" shapeId="0" xr:uid="{58583FA6-A2DA-4EF8-B62B-C3F78E63BAA7}">
      <text>
        <r>
          <rPr>
            <sz val="11"/>
            <color theme="1"/>
            <rFont val="Calibri"/>
            <family val="2"/>
            <scheme val="minor"/>
          </rPr>
          <t>Ana Kelven Bezerra da Silva Gomes:
COMPLETADO 22/11/2023.</t>
        </r>
      </text>
    </comment>
    <comment ref="O34" authorId="1" shapeId="0" xr:uid="{1303D5D0-55E8-458B-AB26-3A691F2AFEE0}">
      <text>
        <r>
          <rPr>
            <sz val="11"/>
            <color theme="1"/>
            <rFont val="Calibri"/>
            <family val="2"/>
            <scheme val="minor"/>
          </rPr>
          <t>Renata Araujo de Aguiar Leite:
Realizada a limpeza - 02/03/2024.</t>
        </r>
      </text>
    </comment>
    <comment ref="P34" authorId="0" shapeId="0" xr:uid="{0204DF7B-0496-46D1-8530-194ADAAF5860}">
      <text>
        <r>
          <rPr>
            <sz val="11"/>
            <color theme="1"/>
            <rFont val="Calibri"/>
            <family val="2"/>
            <scheme val="minor"/>
          </rPr>
          <t>Ana Kelven Bezerra da Silva Gomes:
FOI FEITA LIMPEZA NO DRENO DA DESCARGA.</t>
        </r>
      </text>
    </comment>
    <comment ref="P35" authorId="0" shapeId="0" xr:uid="{78B59D92-70D6-4DB9-ADA5-949D5B315B00}">
      <text>
        <r>
          <rPr>
            <sz val="11"/>
            <color theme="1"/>
            <rFont val="Calibri"/>
            <family val="2"/>
            <scheme val="minor"/>
          </rPr>
          <t>Ana Kelven Bezerra da Silva Gomes:
FOI FEITA LIMPEZA NO DRENO DA DESCARGA.</t>
        </r>
      </text>
    </comment>
    <comment ref="A40" authorId="0" shapeId="0" xr:uid="{0597673C-A8CD-4CA1-8D78-F54B1F73D2A0}">
      <text>
        <r>
          <rPr>
            <sz val="11"/>
            <color theme="1"/>
            <rFont val="Calibri"/>
            <family val="2"/>
            <scheme val="minor"/>
          </rPr>
          <t>Ana Kelven Bezerra da Silva Gomes:
TROCA DE 2 FILTROS RACOR DE OL DIESEL NO MCP BB E BE EM 21/11/2023.</t>
        </r>
      </text>
    </comment>
    <comment ref="C41" authorId="0" shapeId="0" xr:uid="{951D9568-1503-4972-80BD-3C0573356EA3}">
      <text>
        <r>
          <rPr>
            <sz val="11"/>
            <color theme="1"/>
            <rFont val="Calibri"/>
            <family val="2"/>
            <scheme val="minor"/>
          </rPr>
          <t>Ana Kelven Bezerra da Silva Gomes:
O bloco do motor já possuía 10.000h</t>
        </r>
      </text>
    </comment>
    <comment ref="A45" authorId="0" shapeId="0" xr:uid="{194DA3A3-DCAE-4E55-8255-13035B4478CB}">
      <text>
        <r>
          <rPr>
            <sz val="11"/>
            <color theme="1"/>
            <rFont val="Calibri"/>
            <family val="2"/>
            <scheme val="minor"/>
          </rPr>
          <t>Ana Kelven Bezerra da Silva Gomes:
07/09/2023 FOI FEITA A TROCA DAS VÁLVULAS DE SEGURANÇA DOS COMPRESSORES</t>
        </r>
      </text>
    </comment>
    <comment ref="G45" authorId="0" shapeId="0" xr:uid="{EB213C1B-47E3-4998-96B3-821EA3E6C00F}">
      <text>
        <r>
          <rPr>
            <sz val="11"/>
            <color theme="1"/>
            <rFont val="Calibri"/>
            <family val="2"/>
            <scheme val="minor"/>
          </rPr>
          <t>Ana Kelven Bezerra da Silva Gomes:
Troca de óleo e limpeza do filtro com ar comprimido
ÓLEO TEXACO</t>
        </r>
      </text>
    </comment>
    <comment ref="P45" authorId="2" shapeId="0" xr:uid="{00000000-0006-0000-0F00-000001000000}">
      <text>
        <r>
          <rPr>
            <b/>
            <sz val="9"/>
            <color indexed="81"/>
            <rFont val="Tahoma"/>
            <family val="2"/>
          </rPr>
          <t>Engenharia:</t>
        </r>
        <r>
          <rPr>
            <sz val="9"/>
            <color indexed="81"/>
            <rFont val="Tahoma"/>
            <family val="2"/>
          </rPr>
          <t xml:space="preserve">
revisão
</t>
        </r>
      </text>
    </comment>
    <comment ref="G46" authorId="0" shapeId="0" xr:uid="{2D8C9CFE-995A-4B31-BFF0-4D5C361D22C7}">
      <text>
        <r>
          <rPr>
            <sz val="11"/>
            <color theme="1"/>
            <rFont val="Calibri"/>
            <family val="2"/>
            <scheme val="minor"/>
          </rPr>
          <t>Ana Kelven Bezerra da Silva Gomes:
Troca de óleo e limpeza do filtro com ar comprimido</t>
        </r>
      </text>
    </comment>
    <comment ref="O47" authorId="0" shapeId="0" xr:uid="{B051418E-F29C-461B-BF73-56B859590452}">
      <text>
        <r>
          <rPr>
            <sz val="11"/>
            <color theme="1"/>
            <rFont val="Calibri"/>
            <family val="2"/>
            <scheme val="minor"/>
          </rPr>
          <t>Ana Kelven Bezerra da Silva Gomes:
Limpeza dos ralos</t>
        </r>
      </text>
    </comment>
    <comment ref="P47" authorId="2" shapeId="0" xr:uid="{00000000-0006-0000-0F00-000002000000}">
      <text>
        <r>
          <rPr>
            <b/>
            <sz val="9"/>
            <color indexed="81"/>
            <rFont val="Tahoma"/>
            <family val="2"/>
          </rPr>
          <t>Engenharia:</t>
        </r>
        <r>
          <rPr>
            <sz val="9"/>
            <color indexed="81"/>
            <rFont val="Tahoma"/>
            <family val="2"/>
          </rPr>
          <t xml:space="preserve">
revisão das bombas
</t>
        </r>
      </text>
    </comment>
    <comment ref="K48" authorId="0" shapeId="0" xr:uid="{AD3DBDAC-F844-4CB9-98C7-FC817E013945}">
      <text>
        <r>
          <rPr>
            <sz val="11"/>
            <color theme="1"/>
            <rFont val="Calibri"/>
            <family val="2"/>
            <scheme val="minor"/>
          </rPr>
          <t>Ana Kelven Bezerra da Silva Gomes:
Troca dos O'Rings dos Filtros da rede da Aspiração das Bombas de Transferência ODM em 10/10/2023.</t>
        </r>
      </text>
    </comment>
    <comment ref="O48" authorId="0" shapeId="0" xr:uid="{737AE6D5-BE4E-42A1-9BA1-F236A8C59576}">
      <text>
        <r>
          <rPr>
            <sz val="11"/>
            <color theme="1"/>
            <rFont val="Calibri"/>
            <family val="2"/>
            <scheme val="minor"/>
          </rPr>
          <t>Ana Kelven Bezerra da Silva Gomes:
Limpeza dos ralos</t>
        </r>
      </text>
    </comment>
    <comment ref="D49" authorId="0" shapeId="0" xr:uid="{6CF03A5A-AC8C-4111-BA7F-336D3C07E48C}">
      <text>
        <r>
          <rPr>
            <sz val="11"/>
            <color theme="1"/>
            <rFont val="Calibri"/>
            <family val="2"/>
            <scheme val="minor"/>
          </rPr>
          <t>Ana Kelven Bezerra da Silva Gomes:
REPARO EM 03 PÁS DO HÉLICE</t>
        </r>
      </text>
    </comment>
    <comment ref="O50" authorId="0" shapeId="0" xr:uid="{6342D999-D9E0-4A7B-BA2B-EEC8CD3A6300}">
      <text>
        <r>
          <rPr>
            <sz val="11"/>
            <color theme="1"/>
            <rFont val="Calibri"/>
            <family val="2"/>
            <scheme val="minor"/>
          </rPr>
          <t>Ana Kelven Bezerra da Silva Gomes:
Limpeza dos ralos</t>
        </r>
      </text>
    </comment>
    <comment ref="G51" authorId="0" shapeId="0" xr:uid="{5E88BD8F-521E-4331-A39F-544B7C0BEE92}">
      <text>
        <r>
          <rPr>
            <sz val="11"/>
            <color theme="1"/>
            <rFont val="Calibri"/>
            <family val="2"/>
            <scheme val="minor"/>
          </rPr>
          <t>Ana Kelven Bezerra da Silva Gomes:
LUBRIFICAÇÃO HORÍMETRO 14.624H</t>
        </r>
      </text>
    </comment>
    <comment ref="I51" authorId="1" shapeId="0" xr:uid="{04B3A724-67AC-4DBA-AE45-AC629E6E1905}">
      <text>
        <r>
          <rPr>
            <sz val="11"/>
            <color theme="1"/>
            <rFont val="Calibri"/>
            <family val="2"/>
            <scheme val="minor"/>
          </rPr>
          <t xml:space="preserve">Renata Araujo de Aguiar Leite:
Lubrificação do cardan.
</t>
        </r>
      </text>
    </comment>
    <comment ref="O51" authorId="0" shapeId="0" xr:uid="{6F8050DD-923E-4AC8-88BC-B98BD7DEB0F2}">
      <text>
        <r>
          <rPr>
            <sz val="11"/>
            <color theme="1"/>
            <rFont val="Calibri"/>
            <family val="2"/>
            <scheme val="minor"/>
          </rPr>
          <t>Ana Kelven Bezerra da Silva Gomes:
Limpeza dos ralos</t>
        </r>
      </text>
    </comment>
    <comment ref="G52" authorId="0" shapeId="0" xr:uid="{23F14C6F-2F54-431E-9CF9-6ECCA47F5608}">
      <text>
        <r>
          <rPr>
            <sz val="11"/>
            <color theme="1"/>
            <rFont val="Calibri"/>
            <family val="2"/>
            <scheme val="minor"/>
          </rPr>
          <t>Ana Kelven Bezerra da Silva Gomes:
LUBRIFICAÇÃO HORÍMETRO 
1.732H</t>
        </r>
      </text>
    </comment>
    <comment ref="I52" authorId="1" shapeId="0" xr:uid="{B087C4B6-73DC-41B1-9BA5-61230CE99869}">
      <text>
        <r>
          <rPr>
            <sz val="11"/>
            <color theme="1"/>
            <rFont val="Calibri"/>
            <family val="2"/>
            <scheme val="minor"/>
          </rPr>
          <t xml:space="preserve">Renata Araujo de Aguiar Leite:
Lubrificação do cardan.
</t>
        </r>
      </text>
    </comment>
    <comment ref="J52" authorId="0" shapeId="0" xr:uid="{2CE6E723-8DF8-4698-B947-69E4EB9B3843}">
      <text>
        <r>
          <rPr>
            <sz val="11"/>
            <color theme="1"/>
            <rFont val="Calibri"/>
            <family val="2"/>
            <scheme val="minor"/>
          </rPr>
          <t>Ana Kelven Bezerra da Silva Gomes:
SUBSTITUIÇÃO DA CORREIA 28/03/2023</t>
        </r>
      </text>
    </comment>
    <comment ref="O52" authorId="0" shapeId="0" xr:uid="{D19C0E4B-0384-4AF4-8FD4-B0E40146D797}">
      <text>
        <r>
          <rPr>
            <sz val="11"/>
            <color theme="1"/>
            <rFont val="Calibri"/>
            <family val="2"/>
            <scheme val="minor"/>
          </rPr>
          <t>Ana Kelven Bezerra da Silva Gomes:
Troca de óleo
27/03/2023 - TROCA DA CORREIA</t>
        </r>
      </text>
    </comment>
    <comment ref="P52" authorId="0" shapeId="0" xr:uid="{F45187B0-0F3B-46A4-AA5F-B6B1EA01D7DD}">
      <text>
        <r>
          <rPr>
            <sz val="11"/>
            <color theme="1"/>
            <rFont val="Calibri"/>
            <family val="2"/>
            <scheme val="minor"/>
          </rPr>
          <t xml:space="preserve">Ana Kelven Bezerra da Silva Gomes:
LIMPEZA
</t>
        </r>
      </text>
    </comment>
    <comment ref="F57" authorId="0" shapeId="0" xr:uid="{44ED1C02-486B-41B3-B9EA-7A4ADBF61B3A}">
      <text>
        <r>
          <rPr>
            <sz val="11"/>
            <color theme="1"/>
            <rFont val="Calibri"/>
            <family val="2"/>
            <scheme val="minor"/>
          </rPr>
          <t>Ana Kelven Bezerra da Silva Gomes:
ESTICADAS AS CORREIAS DO AZIMUTAL</t>
        </r>
      </text>
    </comment>
    <comment ref="I57" authorId="1" shapeId="0" xr:uid="{53D1DC2B-FB3E-44A2-8EDD-C66A1B6671D7}">
      <text>
        <r>
          <rPr>
            <sz val="11"/>
            <color theme="1"/>
            <rFont val="Calibri"/>
            <family val="2"/>
            <scheme val="minor"/>
          </rPr>
          <t xml:space="preserve">Renata Araujo de Aguiar Leite:
Limpeza do ralo.
</t>
        </r>
      </text>
    </comment>
    <comment ref="F58" authorId="0" shapeId="0" xr:uid="{429C9B95-FB8A-47A8-87F6-CAC6B479A803}">
      <text>
        <r>
          <rPr>
            <sz val="11"/>
            <color theme="1"/>
            <rFont val="Calibri"/>
            <family val="2"/>
            <scheme val="minor"/>
          </rPr>
          <t>Ana Kelven Bezerra da Silva Gomes:
ESTICADAS AS CORREIAS DO AZIMUTAL</t>
        </r>
      </text>
    </comment>
    <comment ref="H58" authorId="1" shapeId="0" xr:uid="{D20383B9-580F-4C81-9C31-A78B1339480F}">
      <text>
        <r>
          <rPr>
            <sz val="11"/>
            <color theme="1"/>
            <rFont val="Calibri"/>
            <family val="2"/>
            <scheme val="minor"/>
          </rPr>
          <t>Renata Araujo de Aguiar Leite:
Limpeza do resfriador.</t>
        </r>
      </text>
    </comment>
    <comment ref="I58" authorId="1" shapeId="0" xr:uid="{E982CD5E-18D2-40A2-BEBE-DD015D1267DA}">
      <text>
        <r>
          <rPr>
            <sz val="11"/>
            <color theme="1"/>
            <rFont val="Calibri"/>
            <family val="2"/>
            <scheme val="minor"/>
          </rPr>
          <t xml:space="preserve">Renata Araujo de Aguiar Leite:
Limpeza do ralo.
</t>
        </r>
      </text>
    </comment>
    <comment ref="P67" authorId="0" shapeId="0" xr:uid="{9765B127-2678-40D1-A187-9AE6A821DCD2}">
      <text>
        <r>
          <rPr>
            <sz val="11"/>
            <color theme="1"/>
            <rFont val="Calibri"/>
            <family val="2"/>
            <scheme val="minor"/>
          </rPr>
          <t>Ana Kelven Bezerra da Silva Gomes:
Ralos da CX de mar</t>
        </r>
      </text>
    </comment>
    <comment ref="P68" authorId="0" shapeId="0" xr:uid="{7CABB870-BE5F-4F5E-A741-93C7EFC3C576}">
      <text>
        <r>
          <rPr>
            <sz val="11"/>
            <color theme="1"/>
            <rFont val="Calibri"/>
            <family val="2"/>
            <scheme val="minor"/>
          </rPr>
          <t>Ana Kelven Bezerra da Silva Gomes:
Ralos da CX de mar</t>
        </r>
      </text>
    </comment>
    <comment ref="P70" authorId="0" shapeId="0" xr:uid="{4FA4299C-760D-49C2-B30A-69F55B7911A4}">
      <text>
        <r>
          <rPr>
            <sz val="11"/>
            <color theme="1"/>
            <rFont val="Calibri"/>
            <family val="2"/>
            <scheme val="minor"/>
          </rPr>
          <t>Ana Kelven Bezerra da Silva Gomes:
Engraxado</t>
        </r>
      </text>
    </comment>
    <comment ref="P71" authorId="0" shapeId="0" xr:uid="{3D594B65-F7F6-4039-B8EA-84251511FCD0}">
      <text>
        <r>
          <rPr>
            <sz val="11"/>
            <color theme="1"/>
            <rFont val="Calibri"/>
            <family val="2"/>
            <scheme val="minor"/>
          </rPr>
          <t xml:space="preserve">Ana Kelven Bezerra da Silva Gomes:
Limpeza
</t>
        </r>
      </text>
    </comment>
    <comment ref="P74" authorId="0" shapeId="0" xr:uid="{0AAD85CD-1537-4E63-BB37-50735692A78C}">
      <text>
        <r>
          <rPr>
            <sz val="11"/>
            <color theme="1"/>
            <rFont val="Calibri"/>
            <family val="2"/>
            <scheme val="minor"/>
          </rPr>
          <t>Ana Kelven Bezerra da Silva Gomes:
Periodicidade 02 meses</t>
        </r>
      </text>
    </comment>
    <comment ref="N75" authorId="0" shapeId="0" xr:uid="{087F64BF-B4E3-4345-AB6D-AF8249055AAA}">
      <text>
        <r>
          <rPr>
            <sz val="11"/>
            <color theme="1"/>
            <rFont val="Calibri"/>
            <family val="2"/>
            <scheme val="minor"/>
          </rPr>
          <t>Ana Kelven Bezerra da Silva Gomes:
2 meses</t>
        </r>
      </text>
    </comment>
  </commentList>
</comments>
</file>

<file path=xl/comments22.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Engenharia</author>
    <author>Renata Araujo de Aguiar Leite</author>
    <author>Cinthia Ramos</author>
  </authors>
  <commentList>
    <comment ref="F3" authorId="0" shapeId="0" xr:uid="{12EEE197-449C-45C2-ABC4-42169C29C44C}">
      <text>
        <r>
          <rPr>
            <sz val="11"/>
            <color theme="1"/>
            <rFont val="Calibri"/>
            <family val="2"/>
            <scheme val="minor"/>
          </rPr>
          <t>Ana Kelven Bezerra da Silva Gomes:
Filtro lub e centrífugo a cada 250h, estabelecido em 25/05/2023.</t>
        </r>
      </text>
    </comment>
    <comment ref="A8" authorId="0" shapeId="0" xr:uid="{E2C41882-28B6-43D5-9D4E-70178DA451A9}">
      <text>
        <r>
          <rPr>
            <sz val="11"/>
            <color theme="1"/>
            <rFont val="Calibri"/>
            <family val="2"/>
            <scheme val="minor"/>
          </rPr>
          <t>Ana Kelven Bezerra da Silva Gomes:
MTU SÉRIE 4000 M63</t>
        </r>
      </text>
    </comment>
    <comment ref="B8" authorId="1" shapeId="0" xr:uid="{00000000-0006-0000-1000-000001000000}">
      <text>
        <r>
          <rPr>
            <sz val="11"/>
            <color theme="1"/>
            <rFont val="Calibri"/>
            <family val="2"/>
            <scheme val="minor"/>
          </rPr>
          <t xml:space="preserve">Engenharia:
motor novo trocado dia 29/09/2021, ultima hora registrada 7884.
</t>
        </r>
      </text>
    </comment>
    <comment ref="F8" authorId="0" shapeId="0" xr:uid="{705CEABC-D21E-455F-A671-9666736F2277}">
      <text>
        <r>
          <rPr>
            <sz val="11"/>
            <color theme="1"/>
            <rFont val="Calibri"/>
            <family val="2"/>
            <scheme val="minor"/>
          </rPr>
          <t>Ana Kelven Bezerra da Silva Gomes:
ADICIONADO 20 LITROS DE ÓLEO LUBRIFICANTE 15W40 23/07/2023
ADICIONADO 10L EM 25/12/2023.</t>
        </r>
      </text>
    </comment>
    <comment ref="A9" authorId="0" shapeId="0" xr:uid="{C1565D19-C000-4A0D-8673-0B0C5B21F776}">
      <text>
        <r>
          <rPr>
            <sz val="11"/>
            <color theme="1"/>
            <rFont val="Calibri"/>
            <family val="2"/>
            <scheme val="minor"/>
          </rPr>
          <t>Ana Kelven Bezerra da Silva Gomes:
MTU 16V SÉRIE 4000 M63</t>
        </r>
      </text>
    </comment>
    <comment ref="F9" authorId="0" shapeId="0" xr:uid="{A03C60E1-C821-4383-AE08-9C641A33A0C6}">
      <text>
        <r>
          <rPr>
            <sz val="11"/>
            <color theme="1"/>
            <rFont val="Calibri"/>
            <family val="2"/>
            <scheme val="minor"/>
          </rPr>
          <t>Ana Kelven Bezerra da Silva Gomes:
ADICIONADO 10L EM 25/12/2023.
ADICIONADO 20l DE ÓLEO LUB EM 03/02/2024.</t>
        </r>
      </text>
    </comment>
    <comment ref="F11" authorId="0" shapeId="0" xr:uid="{771F2549-95CC-4863-957A-BAB91AD46C4E}">
      <text>
        <r>
          <rPr>
            <sz val="11"/>
            <color theme="1"/>
            <rFont val="Calibri"/>
            <family val="2"/>
            <scheme val="minor"/>
          </rPr>
          <t>Ana Kelven Bezerra da Silva Gomes:
MATERIAL UTILIZADO NA TROCA - FILTRO COMBUSTÍVEL RACOR 2040, FILTRO COMBUSTÍVEL WK 1040, FILTRO LUB WMW 905411880013 E 20L DE ÓLEO LUB. 15W40</t>
        </r>
      </text>
    </comment>
    <comment ref="G18" authorId="0" shapeId="0" xr:uid="{E86A9E95-49DA-4B92-9D16-4817048A573E}">
      <text>
        <r>
          <rPr>
            <sz val="11"/>
            <color theme="1"/>
            <rFont val="Calibri"/>
            <family val="2"/>
            <scheme val="minor"/>
          </rPr>
          <t xml:space="preserve">Ana Kelven Bezerra da Silva Gomes (05/10/2022):
14V 150A
</t>
        </r>
      </text>
    </comment>
    <comment ref="N18" authorId="0" shapeId="0" xr:uid="{C2C00FEB-D2A3-471B-BB12-EBA4FF74D685}">
      <text>
        <r>
          <rPr>
            <sz val="11"/>
            <color theme="1"/>
            <rFont val="Calibri"/>
            <family val="2"/>
            <scheme val="minor"/>
          </rPr>
          <t>Ana Kelven Bezerra da Silva Gomes (05/10/2022):
12V 150</t>
        </r>
      </text>
    </comment>
    <comment ref="O18" authorId="0" shapeId="0" xr:uid="{7F067C9E-EDF9-472D-8F2D-8AF0B5F2779E}">
      <text>
        <r>
          <rPr>
            <sz val="11"/>
            <color theme="1"/>
            <rFont val="Calibri"/>
            <family val="2"/>
            <scheme val="minor"/>
          </rPr>
          <t>Ana Kelven Bezerra da Silva Gomes (05/10/2022):
AS 04 COM MESMA DATA DE FABRICAÇÃO
12V 150</t>
        </r>
      </text>
    </comment>
    <comment ref="B19" authorId="0" shapeId="0" xr:uid="{A0BB68B5-D96C-448C-87A9-4709740D6731}">
      <text>
        <r>
          <rPr>
            <sz val="11"/>
            <color theme="1"/>
            <rFont val="Calibri"/>
            <family val="2"/>
            <scheme val="minor"/>
          </rPr>
          <t xml:space="preserve">Ana Kelven Bezerra da Silva Gomes (05/10/2022):
12V 220A
</t>
        </r>
      </text>
    </comment>
    <comment ref="I19" authorId="0" shapeId="0" xr:uid="{D431000D-119B-4CB7-839B-D89C0CE83286}">
      <text>
        <r>
          <rPr>
            <sz val="11"/>
            <color theme="1"/>
            <rFont val="Calibri"/>
            <family val="2"/>
            <scheme val="minor"/>
          </rPr>
          <t xml:space="preserve">Ana Kelven Bezerra da Silva Gomes (05/10/2022):
12V 220
</t>
        </r>
      </text>
    </comment>
    <comment ref="L19" authorId="0" shapeId="0" xr:uid="{ED989914-90D1-4C25-A271-3C333EFCF40E}">
      <text>
        <r>
          <rPr>
            <sz val="11"/>
            <color theme="1"/>
            <rFont val="Calibri"/>
            <family val="2"/>
            <scheme val="minor"/>
          </rPr>
          <t>Ana Kelven Bezerra da Silva Gomes:
2 baterias com a mesma data.</t>
        </r>
      </text>
    </comment>
    <comment ref="N19" authorId="0" shapeId="0" xr:uid="{DC87EE90-3985-4217-A879-1495F7801FFD}">
      <text>
        <r>
          <rPr>
            <sz val="11"/>
            <color theme="1"/>
            <rFont val="Calibri"/>
            <family val="2"/>
            <scheme val="minor"/>
          </rPr>
          <t>Ana Kelven Bezerra da Silva Gomes:
02</t>
        </r>
      </text>
    </comment>
    <comment ref="O19" authorId="0" shapeId="0" xr:uid="{C734FABF-ADDD-4463-84D1-DA8AF8AA47E9}">
      <text>
        <r>
          <rPr>
            <sz val="11"/>
            <color theme="1"/>
            <rFont val="Calibri"/>
            <family val="2"/>
            <scheme val="minor"/>
          </rPr>
          <t>Ana Kelven Bezerra da Silva Gomes:
02</t>
        </r>
      </text>
    </comment>
    <comment ref="B20" authorId="0" shapeId="0" xr:uid="{087C83C5-D3B5-44BE-80A0-D5FEEFADD140}">
      <text>
        <r>
          <rPr>
            <sz val="11"/>
            <color theme="1"/>
            <rFont val="Calibri"/>
            <family val="2"/>
            <scheme val="minor"/>
          </rPr>
          <t xml:space="preserve">Ana Kelven Bezerra da Silva Gomes (05/10/2022):
12V 220A
</t>
        </r>
      </text>
    </comment>
    <comment ref="I20" authorId="0" shapeId="0" xr:uid="{433D8818-05AB-4B2C-9306-2B8C1DE2F859}">
      <text>
        <r>
          <rPr>
            <sz val="11"/>
            <color theme="1"/>
            <rFont val="Calibri"/>
            <family val="2"/>
            <scheme val="minor"/>
          </rPr>
          <t xml:space="preserve">Ana Kelven Bezerra da Silva Gomes (05/10/2022):
12V 150
</t>
        </r>
      </text>
    </comment>
    <comment ref="N20" authorId="0" shapeId="0" xr:uid="{E8978B9D-51B3-48B4-938D-5854D39FFFD8}">
      <text>
        <r>
          <rPr>
            <sz val="11"/>
            <color theme="1"/>
            <rFont val="Calibri"/>
            <family val="2"/>
            <scheme val="minor"/>
          </rPr>
          <t>Ana Kelven Bezerra da Silva Gomes:
02</t>
        </r>
      </text>
    </comment>
    <comment ref="O20" authorId="0" shapeId="0" xr:uid="{E190AAC9-F03F-467B-88D0-34D5EB8B9142}">
      <text>
        <r>
          <rPr>
            <sz val="11"/>
            <color theme="1"/>
            <rFont val="Calibri"/>
            <family val="2"/>
            <scheme val="minor"/>
          </rPr>
          <t>Ana Kelven Bezerra da Silva Gomes:
02</t>
        </r>
      </text>
    </comment>
    <comment ref="I22" authorId="0" shapeId="0" xr:uid="{94B7E1FF-C3BB-45B0-A098-BC3F53DB6FD2}">
      <text>
        <r>
          <rPr>
            <sz val="11"/>
            <color theme="1"/>
            <rFont val="Calibri"/>
            <family val="2"/>
            <scheme val="minor"/>
          </rPr>
          <t>Ana Kelven Bezerra da Silva Gomes:
óleo ATF</t>
        </r>
      </text>
    </comment>
    <comment ref="I23" authorId="0" shapeId="0" xr:uid="{90A510E8-54BA-4522-B1A6-27AD424BF2CD}">
      <text>
        <r>
          <rPr>
            <sz val="11"/>
            <color theme="1"/>
            <rFont val="Calibri"/>
            <family val="2"/>
            <scheme val="minor"/>
          </rPr>
          <t>Ana Kelven Bezerra da Silva Gomes:
Feita instalação em 26/10/2022</t>
        </r>
      </text>
    </comment>
    <comment ref="J23" authorId="0" shapeId="0" xr:uid="{CCB80AC5-0EC3-43D4-A40C-D489B8929C5C}">
      <text>
        <r>
          <rPr>
            <sz val="11"/>
            <color theme="1"/>
            <rFont val="Calibri"/>
            <family val="2"/>
            <scheme val="minor"/>
          </rPr>
          <t>Ana Kelven Bezerra da Silva Gomes:
ATF TA Óleo hidráulico</t>
        </r>
      </text>
    </comment>
    <comment ref="I24" authorId="0" shapeId="0" xr:uid="{A31F59EE-35DC-4142-80AB-D5B417F2D54F}">
      <text>
        <r>
          <rPr>
            <sz val="11"/>
            <color theme="1"/>
            <rFont val="Calibri"/>
            <family val="2"/>
            <scheme val="minor"/>
          </rPr>
          <t>Ana Kelven Bezerra da Silva Gomes:
Retirado para manutenção em 26/10/2022.</t>
        </r>
      </text>
    </comment>
    <comment ref="J24" authorId="1" shapeId="0" xr:uid="{00000000-0006-0000-1000-000002000000}">
      <text>
        <r>
          <rPr>
            <sz val="11"/>
            <color theme="1"/>
            <rFont val="Calibri"/>
            <family val="2"/>
            <scheme val="minor"/>
          </rPr>
          <t>Engenharia:
realizar a troca mensalmente
Lubrax ATF-TA</t>
        </r>
      </text>
    </comment>
    <comment ref="K24" authorId="2" shapeId="0" xr:uid="{E8891BCC-508B-4D1D-B690-7D30985F4ECA}">
      <text>
        <r>
          <rPr>
            <sz val="11"/>
            <color theme="1"/>
            <rFont val="Calibri"/>
            <family val="2"/>
            <scheme val="minor"/>
          </rPr>
          <t>Renata Araujo de Aguiar Leite:
FILTRO DE ÓLEO HIDRAULICO MODELO FLEETGUARD HF35345.</t>
        </r>
      </text>
    </comment>
    <comment ref="B39" authorId="0" shapeId="0" xr:uid="{6BDF7F2D-7E3F-439F-BCF6-0A1493448B90}">
      <text>
        <r>
          <rPr>
            <sz val="11"/>
            <color theme="1"/>
            <rFont val="Calibri"/>
            <family val="2"/>
            <scheme val="minor"/>
          </rPr>
          <t>Ana Kelven Bezerra da Silva Gomes:
22/10/2023 ADICIONADO 40L DE GLYSACORR G93 GREEN NO TANQUE DE EXPANSÃO</t>
        </r>
      </text>
    </comment>
    <comment ref="F39" authorId="0" shapeId="0" xr:uid="{BE25206A-BE95-4A95-9E79-127AE2D88CCE}">
      <text>
        <r>
          <rPr>
            <sz val="11"/>
            <color theme="1"/>
            <rFont val="Calibri"/>
            <family val="2"/>
            <scheme val="minor"/>
          </rPr>
          <t>Ana Kelven Bezerra da Silva Gomes:
LIMPEZA TANQUE DE EXPANSÃO</t>
        </r>
      </text>
    </comment>
    <comment ref="G39" authorId="0" shapeId="0" xr:uid="{987154DC-25E3-4D46-AAFA-0AF4DBCBDDEB}">
      <text>
        <r>
          <rPr>
            <sz val="11"/>
            <color theme="1"/>
            <rFont val="Calibri"/>
            <family val="2"/>
            <scheme val="minor"/>
          </rPr>
          <t>Ana Kelven Bezerra da Silva Gomes:
TROCA DO FILTRO DE AR (BANCADA EXTERNA) COM 18963H, O QUE FOI TROCADO EM 01/08/2023 ESTOUROU EM 09/02 DURANTE A VIAGEM VIX X PCEL.</t>
        </r>
      </text>
    </comment>
    <comment ref="B40" authorId="0" shapeId="0" xr:uid="{5FD002FB-605F-4F93-A704-774B1A8BFE7C}">
      <text>
        <r>
          <rPr>
            <sz val="11"/>
            <color theme="1"/>
            <rFont val="Calibri"/>
            <family val="2"/>
            <scheme val="minor"/>
          </rPr>
          <t>Ana Kelven Bezerra da Silva Gomes:
22/10/2023 ADICIONADO 40L DE GLYSACORR G93 GREEN NO TANQUE DE EXPANSÃO E REALIZADA A LIMPEZA DO VISOR DO TANQUE.</t>
        </r>
      </text>
    </comment>
    <comment ref="F40" authorId="0" shapeId="0" xr:uid="{A2C132B2-30EB-4C35-91D7-F088A5F78DB8}">
      <text>
        <r>
          <rPr>
            <sz val="11"/>
            <color theme="1"/>
            <rFont val="Calibri"/>
            <family val="2"/>
            <scheme val="minor"/>
          </rPr>
          <t>Ana Kelven Bezerra da Silva Gomes:
LIMPEZA TANQUE DE EXPANSÃO</t>
        </r>
      </text>
    </comment>
    <comment ref="D44" authorId="2" shapeId="0" xr:uid="{9CA78F33-E99A-42C0-A129-E57616CAE1F9}">
      <text>
        <r>
          <rPr>
            <sz val="11"/>
            <color theme="1"/>
            <rFont val="Calibri"/>
            <family val="2"/>
            <scheme val="minor"/>
          </rPr>
          <t>Renata Araujo de Aguiar Leite:
Troca da correia - A63.</t>
        </r>
      </text>
    </comment>
    <comment ref="F44" authorId="0" shapeId="0" xr:uid="{7B3E7AD4-9F3E-46B4-A8A7-C797029B4D9E}">
      <text>
        <r>
          <rPr>
            <sz val="11"/>
            <color theme="1"/>
            <rFont val="Calibri"/>
            <family val="2"/>
            <scheme val="minor"/>
          </rPr>
          <t>Ana Kelven Bezerra da Silva Gomes:
Troca de óleo - REGAL ISO 46</t>
        </r>
      </text>
    </comment>
    <comment ref="G44" authorId="0" shapeId="0" xr:uid="{AA71429F-4B41-48DC-A2ED-80F3427E1964}">
      <text>
        <r>
          <rPr>
            <sz val="11"/>
            <color theme="1"/>
            <rFont val="Calibri"/>
            <family val="2"/>
            <scheme val="minor"/>
          </rPr>
          <t>Ana Kelven Bezerra da Silva Gomes:
23/02/2024 COLOCADO FILTRO NO COMPRESSOR BB</t>
        </r>
      </text>
    </comment>
    <comment ref="D45" authorId="2" shapeId="0" xr:uid="{84D4A43E-4767-4E5D-BC29-9C5DF841A201}">
      <text>
        <r>
          <rPr>
            <sz val="11"/>
            <color theme="1"/>
            <rFont val="Calibri"/>
            <family val="2"/>
            <scheme val="minor"/>
          </rPr>
          <t>Renata Araujo de Aguiar Leite:
Troca da correia - A63.</t>
        </r>
      </text>
    </comment>
    <comment ref="F45" authorId="0" shapeId="0" xr:uid="{14BF5DB3-D5B4-4AE4-A9E8-CFAF1830579B}">
      <text>
        <r>
          <rPr>
            <sz val="11"/>
            <color theme="1"/>
            <rFont val="Calibri"/>
            <family val="2"/>
            <scheme val="minor"/>
          </rPr>
          <t>Ana Kelven Bezerra da Silva Gomes:
Troca de óleo - REGAL ISO 46</t>
        </r>
      </text>
    </comment>
    <comment ref="G45" authorId="0" shapeId="0" xr:uid="{6F4CDED1-8DF1-4CC8-83D4-199DC46F02D7}">
      <text>
        <r>
          <rPr>
            <sz val="11"/>
            <color theme="1"/>
            <rFont val="Calibri"/>
            <family val="2"/>
            <scheme val="minor"/>
          </rPr>
          <t xml:space="preserve">Ana Kelven Bezerra da Silva Gomes:
Limpeza dos filtros
</t>
        </r>
      </text>
    </comment>
    <comment ref="G50" authorId="0" shapeId="0" xr:uid="{C5793E4C-BEC3-402E-850A-E822546321F8}">
      <text>
        <r>
          <rPr>
            <sz val="11"/>
            <color theme="1"/>
            <rFont val="Calibri"/>
            <family val="2"/>
            <scheme val="minor"/>
          </rPr>
          <t xml:space="preserve">Ana Kelven Bezerra da Silva Gomes:
Relubrificação do mancal eixo BB 2604h
</t>
        </r>
      </text>
    </comment>
    <comment ref="G51" authorId="0" shapeId="0" xr:uid="{9DF65EDE-6F4D-4526-8FB7-ABD3446CFD05}">
      <text>
        <r>
          <rPr>
            <sz val="11"/>
            <color theme="1"/>
            <rFont val="Calibri"/>
            <family val="2"/>
            <scheme val="minor"/>
          </rPr>
          <t>Ana Kelven Bezerra da Silva Gomes:
LINHA DE EIXO 1 E 2 DO MCP BE HORÍMETRO 10.564H</t>
        </r>
      </text>
    </comment>
    <comment ref="N51" authorId="0" shapeId="0" xr:uid="{5F10ACEF-5131-4B91-8C17-9D0790CBE8E8}">
      <text>
        <r>
          <rPr>
            <sz val="11"/>
            <color theme="1"/>
            <rFont val="Calibri"/>
            <family val="2"/>
            <scheme val="minor"/>
          </rPr>
          <t xml:space="preserve">Ana Kelven Bezerra da Silva Gomes:
Troca de óleo
</t>
        </r>
      </text>
    </comment>
    <comment ref="O51" authorId="3" shapeId="0" xr:uid="{B0841EE3-6BCF-4364-8C3D-6C288FD24FD3}">
      <text>
        <r>
          <rPr>
            <b/>
            <sz val="9"/>
            <color indexed="81"/>
            <rFont val="Segoe UI"/>
            <family val="2"/>
          </rPr>
          <t>Cinthia Ramos:</t>
        </r>
        <r>
          <rPr>
            <sz val="9"/>
            <color indexed="81"/>
            <rFont val="Segoe UI"/>
            <family val="2"/>
          </rPr>
          <t xml:space="preserve">
iniciada em 11/11/21
</t>
        </r>
      </text>
    </comment>
    <comment ref="P51" authorId="0" shapeId="0" xr:uid="{02DD8926-0A30-4E1D-8448-133F8B449A7F}">
      <text>
        <r>
          <rPr>
            <sz val="11"/>
            <color theme="1"/>
            <rFont val="Calibri"/>
            <family val="2"/>
            <scheme val="minor"/>
          </rPr>
          <t>Ana Kelven Bezerra da Silva Gomes:
LIMPEZA</t>
        </r>
      </text>
    </comment>
    <comment ref="D53" authorId="0" shapeId="0" xr:uid="{BFF08A3C-BD13-4ADC-AB20-D24E1407BA5A}">
      <text>
        <r>
          <rPr>
            <sz val="11"/>
            <color theme="1"/>
            <rFont val="Calibri"/>
            <family val="2"/>
            <scheme val="minor"/>
          </rPr>
          <t>Ana Kelven Bezerra da Silva Gomes:
1295</t>
        </r>
      </text>
    </comment>
    <comment ref="D54" authorId="0" shapeId="0" xr:uid="{DF78FB83-6AA2-402B-896B-34B9579C9270}">
      <text>
        <r>
          <rPr>
            <sz val="11"/>
            <color theme="1"/>
            <rFont val="Calibri"/>
            <family val="2"/>
            <scheme val="minor"/>
          </rPr>
          <t>Ana Kelven Bezerra da Silva Gomes:
Limpeza e troca de óleo
9279</t>
        </r>
      </text>
    </comment>
    <comment ref="H56" authorId="2" shapeId="0" xr:uid="{1297A59C-90BB-4C17-AF76-A5C40528A227}">
      <text>
        <r>
          <rPr>
            <sz val="11"/>
            <color theme="1"/>
            <rFont val="Calibri"/>
            <family val="2"/>
            <scheme val="minor"/>
          </rPr>
          <t xml:space="preserve">Renata Araujo de Aguiar Leite:
Limpeza do trocador de calor de óleo hidráulico e lubrificante.
</t>
        </r>
      </text>
    </comment>
    <comment ref="H57" authorId="2" shapeId="0" xr:uid="{046A9FEB-4074-4FF5-A295-D3DD75724595}">
      <text>
        <r>
          <rPr>
            <sz val="11"/>
            <color theme="1"/>
            <rFont val="Calibri"/>
            <family val="2"/>
            <scheme val="minor"/>
          </rPr>
          <t xml:space="preserve">Renata Araujo de Aguiar Leite:
Limpeza do trocador de calor de óleo hidráulico e lubrificante.
</t>
        </r>
      </text>
    </comment>
    <comment ref="N57" authorId="0" shapeId="0" xr:uid="{29BE1CEB-D01A-48C5-881E-5C134A341FF0}">
      <text>
        <r>
          <rPr>
            <sz val="11"/>
            <color theme="1"/>
            <rFont val="Calibri"/>
            <family val="2"/>
            <scheme val="minor"/>
          </rPr>
          <t>Ana Kelven Bezerra da Silva Gomes:
HORÍMETRO 2.210</t>
        </r>
      </text>
    </comment>
    <comment ref="O63" authorId="0" shapeId="0" xr:uid="{857A2723-2391-46F3-A225-6A5D306E3692}">
      <text>
        <r>
          <rPr>
            <sz val="11"/>
            <color theme="1"/>
            <rFont val="Calibri"/>
            <family val="2"/>
            <scheme val="minor"/>
          </rPr>
          <t>Ana Kelven Bezerra da Silva Gomes:
LUBRIFICAÇÃO</t>
        </r>
      </text>
    </comment>
    <comment ref="O64" authorId="0" shapeId="0" xr:uid="{BA1EE1BA-42C5-4827-8571-46E62C6586C6}">
      <text>
        <r>
          <rPr>
            <sz val="11"/>
            <color theme="1"/>
            <rFont val="Calibri"/>
            <family val="2"/>
            <scheme val="minor"/>
          </rPr>
          <t>Ana Kelven Bezerra da Silva Gomes:
LUBRIFICAÇÃO</t>
        </r>
      </text>
    </comment>
    <comment ref="O66" authorId="0" shapeId="0" xr:uid="{64B13C76-34E1-4368-B033-BBCD883CD1E0}">
      <text>
        <r>
          <rPr>
            <sz val="11"/>
            <color theme="1"/>
            <rFont val="Calibri"/>
            <family val="2"/>
            <scheme val="minor"/>
          </rPr>
          <t>Ana Kelven Bezerra da Silva Gomes:
LUBRIFICAÇÃO</t>
        </r>
      </text>
    </comment>
    <comment ref="K74" authorId="0" shapeId="0" xr:uid="{2B2C55E8-4929-45B3-A54E-B7D8A4EA922D}">
      <text>
        <r>
          <rPr>
            <sz val="11"/>
            <color theme="1"/>
            <rFont val="Calibri"/>
            <family val="2"/>
            <scheme val="minor"/>
          </rPr>
          <t>Ana Kelven Bezerra da Silva Gomes:
Periodicidade 02 meses</t>
        </r>
      </text>
    </comment>
    <comment ref="O79" authorId="0" shapeId="0" xr:uid="{A9F0FEE9-B416-4781-ACD8-FDB56E580EDD}">
      <text>
        <r>
          <rPr>
            <sz val="11"/>
            <color theme="1"/>
            <rFont val="Calibri"/>
            <family val="2"/>
            <scheme val="minor"/>
          </rPr>
          <t>Ana Kelven Bezerra da Silva Gomes:
Troca dos anodos dos trocadores de calor do az BE e BB</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s>
  <commentList>
    <comment ref="O30" authorId="0" shapeId="0" xr:uid="{DD5A57A4-F227-46EC-89F7-223C4EBC0ED1}">
      <text>
        <r>
          <rPr>
            <sz val="11"/>
            <color theme="1"/>
            <rFont val="Calibri"/>
            <family val="2"/>
            <scheme val="minor"/>
          </rPr>
          <t>Ana Kelven Bezerra da Silva Gomes:
USANDO A DATA DA BATERIA MAIS ANTIGA.</t>
        </r>
      </text>
    </comment>
    <comment ref="K34" authorId="0" shapeId="0" xr:uid="{89598874-2A15-47A6-96E1-8394D6E56720}">
      <text>
        <r>
          <rPr>
            <sz val="11"/>
            <color theme="1"/>
            <rFont val="Calibri"/>
            <family val="2"/>
            <scheme val="minor"/>
          </rPr>
          <t xml:space="preserve">Ana Kelven Bezerra da Silva Gomes:
Baterias com datas diferentes, usando a data da bateria mais antiga no resumo.
</t>
        </r>
      </text>
    </comment>
    <comment ref="O36" authorId="0" shapeId="0" xr:uid="{A5B37FBC-8A01-4FC6-933D-36795F250808}">
      <text>
        <r>
          <rPr>
            <sz val="11"/>
            <color theme="1"/>
            <rFont val="Calibri"/>
            <family val="2"/>
            <scheme val="minor"/>
          </rPr>
          <t>Ana Kelven Bezerra da Silva Gomes:
Usando a data da bateria mais antiga</t>
        </r>
      </text>
    </comment>
    <comment ref="F43" authorId="0" shapeId="0" xr:uid="{216838D3-0276-4AC7-B6BE-E1B81B996E25}">
      <text>
        <r>
          <rPr>
            <sz val="11"/>
            <color theme="1"/>
            <rFont val="Calibri"/>
            <family val="2"/>
            <scheme val="minor"/>
          </rPr>
          <t>Ana Kelven Bezerra da Silva Gomes:
BATERIAS COM DATAS DIFERENTES</t>
        </r>
      </text>
    </comment>
    <comment ref="F46" authorId="0" shapeId="0" xr:uid="{2E26FA2B-401B-404C-ADEE-A2896618C8D2}">
      <text>
        <r>
          <rPr>
            <sz val="11"/>
            <color theme="1"/>
            <rFont val="Calibri"/>
            <family val="2"/>
            <scheme val="minor"/>
          </rPr>
          <t>Ana Kelven Bezerra da Silva Gomes:
4 BATERIAS COM DATAS DIFERENTES</t>
        </r>
      </text>
    </comment>
    <comment ref="J47" authorId="0" shapeId="0" xr:uid="{E0D12B70-CB1D-477D-B9DC-3653F7F7D640}">
      <text>
        <r>
          <rPr>
            <sz val="11"/>
            <color theme="1"/>
            <rFont val="Calibri"/>
            <family val="2"/>
            <scheme val="minor"/>
          </rPr>
          <t>Ana Kelven Bezerra da Silva Gomes:
2 baterias de 08/09/22 e 2 de 15/12/22</t>
        </r>
      </text>
    </comment>
    <comment ref="K47" authorId="0" shapeId="0" xr:uid="{E9843E58-E9A9-4FF3-BF41-4DFABB05E28F}">
      <text>
        <r>
          <rPr>
            <sz val="11"/>
            <color theme="1"/>
            <rFont val="Calibri"/>
            <family val="2"/>
            <scheme val="minor"/>
          </rPr>
          <t>Ana Kelven Bezerra da Silva Gomes:
Usando a data mais antiga</t>
        </r>
      </text>
    </comment>
    <comment ref="B48" authorId="0" shapeId="0" xr:uid="{86F65AF0-5E2E-41A3-AD0D-4154721D9C79}">
      <text>
        <r>
          <rPr>
            <sz val="11"/>
            <color theme="1"/>
            <rFont val="Calibri"/>
            <family val="2"/>
            <scheme val="minor"/>
          </rPr>
          <t>Ana Kelven Bezerra da Silva Gomes:
03 BATERIAS COM A DATA DE 13/08/2022 E 01 COM 17/12/2022. USANDO A MAIS ANTIGA.</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s>
  <commentList>
    <comment ref="K17" authorId="0" shapeId="0" xr:uid="{B08C8FFF-010B-4D75-8C51-AC509AC7E30E}">
      <text>
        <r>
          <rPr>
            <sz val="11"/>
            <color theme="1"/>
            <rFont val="Calibri"/>
            <family val="2"/>
            <scheme val="minor"/>
          </rPr>
          <t>Ana Kelven Bezerra da Silva Gomes:
Daniel solicitou regulagem de válvulas em 07/05/2023.</t>
        </r>
      </text>
    </comment>
    <comment ref="K18" authorId="0" shapeId="0" xr:uid="{F1D7CA5C-373B-4E90-949F-122AA98AE549}">
      <text>
        <r>
          <rPr>
            <sz val="11"/>
            <color theme="1"/>
            <rFont val="Calibri"/>
            <family val="2"/>
            <scheme val="minor"/>
          </rPr>
          <t>Ana Kelven Bezerra da Silva Gomes:
Daniel solicitou regulagem de válvulas em 07/05/2023.</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Renata Araujo de Aguiar Leite</author>
    <author>Daniel Morais</author>
    <author>Ana Kelven Bezerra da Silva Gomes</author>
  </authors>
  <commentList>
    <comment ref="A8" authorId="0" shapeId="0" xr:uid="{0D278D40-CF3E-4973-92A1-78410161E649}">
      <text>
        <r>
          <rPr>
            <sz val="11"/>
            <color theme="1"/>
            <rFont val="Calibri"/>
            <family val="2"/>
            <scheme val="minor"/>
          </rPr>
          <t xml:space="preserve">Renata Araujo de Aguiar Leite:
Troca do filtro do Ar 03/03/2024
</t>
        </r>
      </text>
    </comment>
    <comment ref="B8" authorId="1" shapeId="0" xr:uid="{00000000-0006-0000-0500-000001000000}">
      <text>
        <r>
          <rPr>
            <b/>
            <sz val="9"/>
            <color indexed="81"/>
            <rFont val="Tahoma"/>
            <family val="2"/>
          </rPr>
          <t>Daniel Morais:</t>
        </r>
        <r>
          <rPr>
            <sz val="9"/>
            <color indexed="81"/>
            <rFont val="Tahoma"/>
            <family val="2"/>
          </rPr>
          <t xml:space="preserve">
30/08 regulagem de valvulas dos motores troca de bico</t>
        </r>
      </text>
    </comment>
    <comment ref="L14" authorId="2" shapeId="0" xr:uid="{4B6E2FAF-B4B4-4E4F-801F-447AE3B72707}">
      <text>
        <r>
          <rPr>
            <sz val="11"/>
            <color theme="1"/>
            <rFont val="Calibri"/>
            <family val="2"/>
            <scheme val="minor"/>
          </rPr>
          <t>Ana Kelven Bezerra da Silva Gomes:
ÓLEO SP ISO 150</t>
        </r>
      </text>
    </comment>
    <comment ref="B15" authorId="2" shapeId="0" xr:uid="{19627232-6967-4AAE-9027-2A316BE4C0DC}">
      <text>
        <r>
          <rPr>
            <sz val="11"/>
            <color theme="1"/>
            <rFont val="Calibri"/>
            <family val="2"/>
            <scheme val="minor"/>
          </rPr>
          <t>Ana Kelven Bezerra da Silva Gomes:
Período de troca 2 anos.</t>
        </r>
      </text>
    </comment>
    <comment ref="C15" authorId="2" shapeId="0" xr:uid="{B7403CD3-B2FF-4B07-937E-CF77F18E75FA}">
      <text>
        <r>
          <rPr>
            <sz val="11"/>
            <color theme="1"/>
            <rFont val="Calibri"/>
            <family val="2"/>
            <scheme val="minor"/>
          </rPr>
          <t>Ana Kelven Bezerra da Silva Gomes:
Completado nível de óleo em 27/07/2023.</t>
        </r>
      </text>
    </comment>
    <comment ref="D15" authorId="2" shapeId="0" xr:uid="{ED2F7C00-221B-44EE-9F19-72BD144B6E9D}">
      <text>
        <r>
          <rPr>
            <sz val="11"/>
            <color theme="1"/>
            <rFont val="Calibri"/>
            <family val="2"/>
            <scheme val="minor"/>
          </rPr>
          <t>Ana Kelven Bezerra da Silva Gomes:
Período de troca 2 anos.</t>
        </r>
      </text>
    </comment>
    <comment ref="E15" authorId="2" shapeId="0" xr:uid="{7482C11B-93D2-40E4-B5C1-6A02A1BE56E8}">
      <text>
        <r>
          <rPr>
            <sz val="11"/>
            <color theme="1"/>
            <rFont val="Calibri"/>
            <family val="2"/>
            <scheme val="minor"/>
          </rPr>
          <t>Ana Kelven Bezerra da Silva Gomes:
Período de troca 06 meses.</t>
        </r>
      </text>
    </comment>
    <comment ref="K15" authorId="2" shapeId="0" xr:uid="{52DCD220-2CE1-47D9-B51D-E196ADD1D519}">
      <text>
        <r>
          <rPr>
            <sz val="11"/>
            <color theme="1"/>
            <rFont val="Calibri"/>
            <family val="2"/>
            <scheme val="minor"/>
          </rPr>
          <t xml:space="preserve">Ana Kelven Bezerra da Silva Gomes:
Trocada a bomba de carga do azimutal de BE em 29/10/2022.
</t>
        </r>
      </text>
    </comment>
    <comment ref="A16" authorId="2" shapeId="0" xr:uid="{9E74E4A8-1157-4717-9D38-33D9ED3334DC}">
      <text>
        <r>
          <rPr>
            <sz val="11"/>
            <color theme="1"/>
            <rFont val="Calibri"/>
            <family val="2"/>
            <scheme val="minor"/>
          </rPr>
          <t>Ana Kelven Bezerra da Silva Gomes:
Foi realizada a troca do selo do hélice propulsor de BB na docagem de 17 a 19/11/22.
Foi retirado o AZ BB para envio para MPS. Foi feita a desmontagem e substituição dos selos da coluna de giro, reparo do liner, substituição do óleo SP150 (lub) e dos filtros.
22/04/2023 foi retirado para envio a MPS, feita troca de óleo e filtros(01/05/23).
22/04/2023 - Foram substituídos 3 pinos de fixação.
22/04/2023 - Foi feito reparo na coluna de giro BB - 3mm de empeno.</t>
        </r>
      </text>
    </comment>
    <comment ref="C16" authorId="2" shapeId="0" xr:uid="{3D9A2000-2D08-480D-8251-4A35D050E2A6}">
      <text>
        <r>
          <rPr>
            <sz val="11"/>
            <color theme="1"/>
            <rFont val="Calibri"/>
            <family val="2"/>
            <scheme val="minor"/>
          </rPr>
          <t>Ana Kelven Bezerra da Silva Gomes:
TROCA ANTERIOR EM 01/05/2023</t>
        </r>
      </text>
    </comment>
    <comment ref="K16" authorId="2" shapeId="0" xr:uid="{056E4553-E0BA-4332-824F-8F76F3D9E90D}">
      <text>
        <r>
          <rPr>
            <sz val="11"/>
            <color theme="1"/>
            <rFont val="Calibri"/>
            <family val="2"/>
            <scheme val="minor"/>
          </rPr>
          <t>Ana Kelven Bezerra da Silva Gomes:
Engrax.</t>
        </r>
      </text>
    </comment>
    <comment ref="A17" authorId="2" shapeId="0" xr:uid="{7C6E15CE-F7D8-4761-A586-31D97C3F46AB}">
      <text>
        <r>
          <rPr>
            <sz val="11"/>
            <color theme="1"/>
            <rFont val="Calibri"/>
            <family val="2"/>
            <scheme val="minor"/>
          </rPr>
          <t>Ana Kelven Bezerra da Silva Gomes:
22/04/2023 - Foram substituídos 3 pinos de fixação.</t>
        </r>
      </text>
    </comment>
    <comment ref="C17" authorId="2" shapeId="0" xr:uid="{A4270B76-DE78-4C30-B624-86936CA41F3A}">
      <text>
        <r>
          <rPr>
            <sz val="11"/>
            <color theme="1"/>
            <rFont val="Calibri"/>
            <family val="2"/>
            <scheme val="minor"/>
          </rPr>
          <t>Ana Kelven Bezerra da Silva Gomes:
TROCA ANTERIOR EM 01/05/2023</t>
        </r>
      </text>
    </comment>
    <comment ref="K17" authorId="2" shapeId="0" xr:uid="{24A7DD56-F44E-4887-89BE-4D78E4149C1C}">
      <text>
        <r>
          <rPr>
            <sz val="11"/>
            <color theme="1"/>
            <rFont val="Calibri"/>
            <family val="2"/>
            <scheme val="minor"/>
          </rPr>
          <t>Ana Kelven Bezerra da Silva Gomes:
Engrax.</t>
        </r>
      </text>
    </comment>
    <comment ref="B19" authorId="2" shapeId="0" xr:uid="{2D0D0CA3-8EC0-4179-B743-EE0C20D5A1AB}">
      <text>
        <r>
          <rPr>
            <sz val="11"/>
            <color theme="1"/>
            <rFont val="Calibri"/>
            <family val="2"/>
            <scheme val="minor"/>
          </rPr>
          <t>Ana Kelven Bezerra da Silva Gomes:
220Ah</t>
        </r>
      </text>
    </comment>
    <comment ref="G19" authorId="2" shapeId="0" xr:uid="{1D4C60A5-0D02-4DF9-9052-43F03DEA6CAB}">
      <text>
        <r>
          <rPr>
            <sz val="11"/>
            <color theme="1"/>
            <rFont val="Calibri"/>
            <family val="2"/>
            <scheme val="minor"/>
          </rPr>
          <t>Ana Kelven Bezerra da Silva Gomes:
220Ah</t>
        </r>
      </text>
    </comment>
    <comment ref="J19" authorId="2" shapeId="0" xr:uid="{6A73F17F-5A33-4D86-8B7A-3FD542D3976B}">
      <text>
        <r>
          <rPr>
            <sz val="11"/>
            <color theme="1"/>
            <rFont val="Calibri"/>
            <family val="2"/>
            <scheme val="minor"/>
          </rPr>
          <t>Ana Kelven Bezerra da Silva Gomes:
220Ah</t>
        </r>
      </text>
    </comment>
    <comment ref="M19" authorId="2" shapeId="0" xr:uid="{515861D9-1B66-4028-BFD6-40A0C923E9E5}">
      <text>
        <r>
          <rPr>
            <sz val="11"/>
            <color theme="1"/>
            <rFont val="Calibri"/>
            <family val="2"/>
            <scheme val="minor"/>
          </rPr>
          <t>Ana Kelven Bezerra da Silva Gomes:
220Ah</t>
        </r>
      </text>
    </comment>
    <comment ref="J20" authorId="2" shapeId="0" xr:uid="{65C43C0F-19F7-4F6B-B7B2-69D0EF50A9C4}">
      <text>
        <r>
          <rPr>
            <sz val="11"/>
            <color theme="1"/>
            <rFont val="Calibri"/>
            <family val="2"/>
            <scheme val="minor"/>
          </rPr>
          <t>Ana Kelven Bezerra da Silva Gomes:
220 AH - 1 BATERIA DE 14/02/2022 E 3 BATERIAS DE 23/02/2022</t>
        </r>
      </text>
    </comment>
    <comment ref="O20" authorId="2" shapeId="0" xr:uid="{1C9FA69D-10DD-49B3-8FE1-40B6CB1F2694}">
      <text>
        <r>
          <rPr>
            <sz val="11"/>
            <color theme="1"/>
            <rFont val="Calibri"/>
            <family val="2"/>
            <scheme val="minor"/>
          </rPr>
          <t>Ana Kelven Bezerra da Silva Gomes:
150Ah</t>
        </r>
      </text>
    </comment>
    <comment ref="J21" authorId="2" shapeId="0" xr:uid="{F5A8EE63-B4DA-446F-B701-C42A5B47A6A3}">
      <text>
        <r>
          <rPr>
            <sz val="11"/>
            <color theme="1"/>
            <rFont val="Calibri"/>
            <family val="2"/>
            <scheme val="minor"/>
          </rPr>
          <t>Ana Kelven Bezerra da Silva Gomes:
220 AH - 1 BATERIA DE 14/02/2022 E 3 BATERIAS DE 23/02/2022</t>
        </r>
      </text>
    </comment>
    <comment ref="O21" authorId="2" shapeId="0" xr:uid="{04F992D2-7629-4EC7-AD66-8C4D49622BD9}">
      <text>
        <r>
          <rPr>
            <sz val="11"/>
            <color theme="1"/>
            <rFont val="Calibri"/>
            <family val="2"/>
            <scheme val="minor"/>
          </rPr>
          <t>Ana Kelven Bezerra da Silva Gomes:
150Ah</t>
        </r>
      </text>
    </comment>
    <comment ref="I23" authorId="2" shapeId="0" xr:uid="{8B7D599B-C3E7-4131-BE1D-349A91D88E00}">
      <text>
        <r>
          <rPr>
            <sz val="11"/>
            <color theme="1"/>
            <rFont val="Calibri"/>
            <family val="2"/>
            <scheme val="minor"/>
          </rPr>
          <t>Ana Kelven Bezerra da Silva Gomes:
Realizado revisão do PTO BB e BE em 16/02/2023</t>
        </r>
      </text>
    </comment>
    <comment ref="J24" authorId="2" shapeId="0" xr:uid="{EF6E937E-C27C-4697-96AF-2495FB1947A4}">
      <text>
        <r>
          <rPr>
            <sz val="11"/>
            <color theme="1"/>
            <rFont val="Calibri"/>
            <family val="2"/>
            <scheme val="minor"/>
          </rPr>
          <t xml:space="preserve">Ana Kelven Bezerra da Silva Gomes:
Trocado
Completado oleo lubrificante - 04/03/2024.
</t>
        </r>
      </text>
    </comment>
    <comment ref="J25" authorId="2" shapeId="0" xr:uid="{96E40162-4160-494A-B19D-34FE19B5469D}">
      <text>
        <r>
          <rPr>
            <sz val="11"/>
            <color theme="1"/>
            <rFont val="Calibri"/>
            <family val="2"/>
            <scheme val="minor"/>
          </rPr>
          <t xml:space="preserve">Ana Kelven Bezerra da Silva Gomes:
Completado, o Daniel autorizou considerar os complementos para esse PTO do azimutal HRP em 30/11/2023.
Completado oleo lubrificante -04/03/2024.
</t>
        </r>
      </text>
    </comment>
    <comment ref="A27" authorId="2" shapeId="0" xr:uid="{8A1DC96B-AD00-4E61-8386-A2320760213B}">
      <text>
        <r>
          <rPr>
            <sz val="11"/>
            <color theme="1"/>
            <rFont val="Calibri"/>
            <family val="2"/>
            <scheme val="minor"/>
          </rPr>
          <t>Ana Kelven Bezerra da Silva Gomes:
Foi substituído o carregador 16/02/2023</t>
        </r>
      </text>
    </comment>
    <comment ref="A28" authorId="2" shapeId="0" xr:uid="{A8E50D14-9AE3-49A7-8108-31E566492CED}">
      <text>
        <r>
          <rPr>
            <sz val="11"/>
            <color theme="1"/>
            <rFont val="Calibri"/>
            <family val="2"/>
            <scheme val="minor"/>
          </rPr>
          <t>Ana Kelven Bezerra da Silva Gomes:
Foi substituído o carregador em 16/02/2023</t>
        </r>
      </text>
    </comment>
    <comment ref="P30" authorId="2" shapeId="0" xr:uid="{9CBB166B-579E-440D-8C63-3ACF39E3987F}">
      <text>
        <r>
          <rPr>
            <sz val="11"/>
            <color theme="1"/>
            <rFont val="Calibri"/>
            <family val="2"/>
            <scheme val="minor"/>
          </rPr>
          <t xml:space="preserve">Ana Kelven Bezerra da Silva Gomes:
FAZER A CADA 1000H. AUTOLITH
</t>
        </r>
      </text>
    </comment>
    <comment ref="C31" authorId="2" shapeId="0" xr:uid="{4B1C7029-23C0-41BB-BAE1-7F4F5E29D587}">
      <text>
        <r>
          <rPr>
            <sz val="11"/>
            <color theme="1"/>
            <rFont val="Calibri"/>
            <family val="2"/>
            <scheme val="minor"/>
          </rPr>
          <t>Ana Kelven Bezerra da Silva Gomes:
A4VG125 EP</t>
        </r>
      </text>
    </comment>
    <comment ref="J31" authorId="2" shapeId="0" xr:uid="{1F2D9333-69D4-4E02-9D69-85A1FCFA1F29}">
      <text>
        <r>
          <rPr>
            <sz val="11"/>
            <color theme="1"/>
            <rFont val="Calibri"/>
            <family val="2"/>
            <scheme val="minor"/>
          </rPr>
          <t xml:space="preserve">Ana Kelven Bezerra da Silva Gomes:
24/02/2024 - LIMPEZA DOS FILTROS DE AR.
01/02/2024 - LIMPEZA DOS FILTROS DE AR.
</t>
        </r>
      </text>
    </comment>
    <comment ref="K31" authorId="2" shapeId="0" xr:uid="{CAA26CDC-7E68-43A8-AE56-F172D3E97326}">
      <text>
        <r>
          <rPr>
            <sz val="11"/>
            <color theme="1"/>
            <rFont val="Calibri"/>
            <family val="2"/>
            <scheme val="minor"/>
          </rPr>
          <t xml:space="preserve">Ana Kelven Bezerra da Silva Gomes:
SUBSTITUIÇÃO DOS MCAS MWM POR NOVOS WEICHAI (CCFJ90J-WZ)					</t>
        </r>
      </text>
    </comment>
    <comment ref="N31" authorId="2" shapeId="0" xr:uid="{A06F8D68-380D-4CAB-ACBD-38798C4C8321}">
      <text>
        <r>
          <rPr>
            <sz val="11"/>
            <color theme="1"/>
            <rFont val="Calibri"/>
            <family val="2"/>
            <scheme val="minor"/>
          </rPr>
          <t xml:space="preserve">Ana Kelven Bezerra da Silva Gomes:
Lavagem e troca de rolamentos </t>
        </r>
      </text>
    </comment>
    <comment ref="O31" authorId="2" shapeId="0" xr:uid="{52A353E1-7421-49F8-A769-272CCC646EF7}">
      <text>
        <r>
          <rPr>
            <sz val="11"/>
            <color theme="1"/>
            <rFont val="Calibri"/>
            <family val="2"/>
            <scheme val="minor"/>
          </rPr>
          <t>Ana Kelven Bezerra da Silva Gomes:
DESOBSTRUÇÃO DOS DRENOS DAS DESCARGAS</t>
        </r>
      </text>
    </comment>
    <comment ref="C32" authorId="2" shapeId="0" xr:uid="{993671DE-ABFE-4055-923D-94F3AA94EF91}">
      <text>
        <r>
          <rPr>
            <sz val="11"/>
            <color theme="1"/>
            <rFont val="Calibri"/>
            <family val="2"/>
            <scheme val="minor"/>
          </rPr>
          <t>Ana Kelven Bezerra da Silva Gomes:
A4VG125 EP</t>
        </r>
      </text>
    </comment>
    <comment ref="J32" authorId="2" shapeId="0" xr:uid="{269CE51D-B476-44B6-AA6F-1A1EBE6D3FBC}">
      <text>
        <r>
          <rPr>
            <sz val="11"/>
            <color theme="1"/>
            <rFont val="Calibri"/>
            <family val="2"/>
            <scheme val="minor"/>
          </rPr>
          <t>Ana Kelven Bezerra da Silva Gomes:
12/02/2024 - LIMPEZA DOS FILTROS DE AR.
16/12/2023 - LIMPEZA DOS FILTROS DE AR
19/11/2023 TROCA DO FILTRO DE AR
13/10/2023 REALIZADO AJUSTE FINO DA CORREIA DO MCA BE.</t>
        </r>
      </text>
    </comment>
    <comment ref="K32" authorId="2" shapeId="0" xr:uid="{467A9C3B-235B-4FF5-95D3-7C23B8E069C7}">
      <text>
        <r>
          <rPr>
            <sz val="11"/>
            <color theme="1"/>
            <rFont val="Calibri"/>
            <family val="2"/>
            <scheme val="minor"/>
          </rPr>
          <t xml:space="preserve">Ana Kelven Bezerra da Silva Gomes:
SUBSTITUIÇÃO DOS MCAS MWM POR NOVOS WEICHAI (CCFJ90J-WZ)					</t>
        </r>
      </text>
    </comment>
    <comment ref="N32" authorId="2" shapeId="0" xr:uid="{44FC83FD-7071-44CD-BC00-F133BD5071AC}">
      <text>
        <r>
          <rPr>
            <sz val="11"/>
            <color theme="1"/>
            <rFont val="Calibri"/>
            <family val="2"/>
            <scheme val="minor"/>
          </rPr>
          <t>Ana Kelven Bezerra da Silva Gomes:
Lavagem e troca de rolamentos</t>
        </r>
      </text>
    </comment>
    <comment ref="O32" authorId="2" shapeId="0" xr:uid="{0674D051-4C9D-490F-A613-9C090D6B7894}">
      <text>
        <r>
          <rPr>
            <sz val="11"/>
            <color theme="1"/>
            <rFont val="Calibri"/>
            <family val="2"/>
            <scheme val="minor"/>
          </rPr>
          <t xml:space="preserve">Ana Kelven Bezerra da Silva Gomes:
DESOBSTRUÇÃO DOS DRENNOS DAS DESCARGAS </t>
        </r>
      </text>
    </comment>
    <comment ref="A37" authorId="2" shapeId="0" xr:uid="{5F74FE70-D9F7-45B3-AEE2-A75AB421D38C}">
      <text>
        <r>
          <rPr>
            <sz val="11"/>
            <color theme="1"/>
            <rFont val="Calibri"/>
            <family val="2"/>
            <scheme val="minor"/>
          </rPr>
          <t xml:space="preserve">Ana Kelven Bezerra da Silva Gomes:
DIA 25/10/23 Realizado o engraxe das Cruzetas dos eixos dos eixos dos Mcps
</t>
        </r>
      </text>
    </comment>
    <comment ref="B37" authorId="2" shapeId="0" xr:uid="{B0D17BFB-483E-42A0-A959-F9A4815068AB}">
      <text>
        <r>
          <rPr>
            <sz val="11"/>
            <color theme="1"/>
            <rFont val="Calibri"/>
            <family val="2"/>
            <scheme val="minor"/>
          </rPr>
          <t>Ana Kelven Bezerra da Silva Gomes:
13/02/2024 - TROCA DA CORREIA DO ALTERNADOR DO MCP BB.
06/11/2023 - REALIZADA A TROCA DOS FILTROS DE AR, FEITO A LIMPEZA INTERNA DAS CARCAÇAS DOS FILTROS.</t>
        </r>
      </text>
    </comment>
    <comment ref="D37" authorId="2" shapeId="0" xr:uid="{02D2034C-D1AA-4A9D-A68E-C80AEDB88CED}">
      <text>
        <r>
          <rPr>
            <sz val="11"/>
            <color theme="1"/>
            <rFont val="Calibri"/>
            <family val="2"/>
            <scheme val="minor"/>
          </rPr>
          <t>Ana Kelven Bezerra da Silva Gomes:
Instalação de novos tanques de expansão com chapas de alumínio e sensores de nível</t>
        </r>
      </text>
    </comment>
    <comment ref="H37" authorId="0" shapeId="0" xr:uid="{B9608D29-55C1-42F3-BAEA-E512823C6EA6}">
      <text>
        <r>
          <rPr>
            <sz val="11"/>
            <color theme="1"/>
            <rFont val="Calibri"/>
            <family val="2"/>
            <scheme val="minor"/>
          </rPr>
          <t xml:space="preserve">Renata Araujo de Aguiar Leite:
Limpeza e troca do filtro de ar.
</t>
        </r>
      </text>
    </comment>
    <comment ref="B38" authorId="2" shapeId="0" xr:uid="{55BD4FA6-7D0C-49E8-9F37-AB553B6380C4}">
      <text>
        <r>
          <rPr>
            <sz val="11"/>
            <color theme="1"/>
            <rFont val="Calibri"/>
            <family val="2"/>
            <scheme val="minor"/>
          </rPr>
          <t xml:space="preserve">Ana Kelven Bezerra da Silva Gomes:
09/02/2024 - TROCA DA CORREIA DO MCP BE.
06/11/2023 - REALIZADA A TROCA DOS FILTROS DE AR, FEITO A LIMPEZA INTERNA DAS CARCAÇAS DOS FILTROS.
22/04/2023 - Calço do MCP BE estava com parafuso solto, realizado a troca de porcas.
22/04/2023 - MCP BE apresenta vibração um pouco maior que o lado BB.
</t>
        </r>
      </text>
    </comment>
    <comment ref="D38" authorId="2" shapeId="0" xr:uid="{85B63D9A-733F-4344-9859-107BAFA34169}">
      <text>
        <r>
          <rPr>
            <sz val="11"/>
            <color theme="1"/>
            <rFont val="Calibri"/>
            <family val="2"/>
            <scheme val="minor"/>
          </rPr>
          <t>Ana Kelven Bezerra da Silva Gomes:
Instalação de novos tanques de expansão com chapas de alumínio e sensores de nível
Substituição de todos os calços de BE.</t>
        </r>
      </text>
    </comment>
    <comment ref="H38" authorId="0" shapeId="0" xr:uid="{99F4C6EE-7299-4C25-998C-F98F24DD65C0}">
      <text>
        <r>
          <rPr>
            <sz val="11"/>
            <color theme="1"/>
            <rFont val="Calibri"/>
            <family val="2"/>
            <scheme val="minor"/>
          </rPr>
          <t xml:space="preserve">Renata Araujo de Aguiar Leite:
Limpeza e troca do filtro de ar.
</t>
        </r>
      </text>
    </comment>
    <comment ref="C40" authorId="2" shapeId="0" xr:uid="{4885373F-FB2D-49C6-9AE0-799683F2247D}">
      <text>
        <r>
          <rPr>
            <sz val="11"/>
            <color theme="1"/>
            <rFont val="Calibri"/>
            <family val="2"/>
            <scheme val="minor"/>
          </rPr>
          <t>Ana Kelven Bezerra da Silva Gomes:
MOTOR RADIAL INTERMONT</t>
        </r>
      </text>
    </comment>
    <comment ref="I40" authorId="2" shapeId="0" xr:uid="{F6EEFFC5-20F0-4412-93A7-DDFC403A60E6}">
      <text>
        <r>
          <rPr>
            <sz val="11"/>
            <color theme="1"/>
            <rFont val="Calibri"/>
            <family val="2"/>
            <scheme val="minor"/>
          </rPr>
          <t>Ana Kelven Bezerra da Silva Gomes:
TROCA DAS LÂMPADAS DO QEP EM 21/11/2023.</t>
        </r>
      </text>
    </comment>
    <comment ref="A42" authorId="2" shapeId="0" xr:uid="{F8F14B5F-F111-462C-8BD8-CD08CED6CFA4}">
      <text>
        <r>
          <rPr>
            <sz val="11"/>
            <color theme="1"/>
            <rFont val="Calibri"/>
            <family val="2"/>
            <scheme val="minor"/>
          </rPr>
          <t xml:space="preserve">Ana Kelven Bezerra da Silva Gomes:
FOI FEITA A TROCA DAS VÁLVULAS DE SEGURANÇA DOS COMPRESSORES EM 26/02/2024. </t>
        </r>
      </text>
    </comment>
    <comment ref="F42" authorId="2" shapeId="0" xr:uid="{4F57965C-6FCA-47E8-B400-65B99D37053E}">
      <text>
        <r>
          <rPr>
            <sz val="11"/>
            <color theme="1"/>
            <rFont val="Calibri"/>
            <family val="2"/>
            <scheme val="minor"/>
          </rPr>
          <t>Ana Kelven Bezerra da Silva Gomes:
TROCA DOS FILTROS DE AR</t>
        </r>
      </text>
    </comment>
    <comment ref="G42" authorId="2" shapeId="0" xr:uid="{F7539BBD-D044-4317-A51D-ABEE40FFE153}">
      <text>
        <r>
          <rPr>
            <sz val="11"/>
            <color theme="1"/>
            <rFont val="Calibri"/>
            <family val="2"/>
            <scheme val="minor"/>
          </rPr>
          <t xml:space="preserve">Ana Kelven Bezerra da Silva Gomes:
TROCA DE ÓLEO
</t>
        </r>
      </text>
    </comment>
    <comment ref="F43" authorId="2" shapeId="0" xr:uid="{CC75A688-123A-4387-A076-7DD0AA7CA628}">
      <text>
        <r>
          <rPr>
            <sz val="11"/>
            <color theme="1"/>
            <rFont val="Calibri"/>
            <family val="2"/>
            <scheme val="minor"/>
          </rPr>
          <t>Ana Kelven Bezerra da Silva Gomes:
TROCA DOS FILTROS DE AR</t>
        </r>
      </text>
    </comment>
    <comment ref="G43" authorId="2" shapeId="0" xr:uid="{C7D576B9-994C-4937-924D-F9634416F421}">
      <text>
        <r>
          <rPr>
            <sz val="11"/>
            <color theme="1"/>
            <rFont val="Calibri"/>
            <family val="2"/>
            <scheme val="minor"/>
          </rPr>
          <t xml:space="preserve">Ana Kelven Bezerra da Silva Gomes:
TROCA DE ÓLEO
</t>
        </r>
      </text>
    </comment>
    <comment ref="M44" authorId="2" shapeId="0" xr:uid="{B0A1FE91-BB87-498D-B38D-A02BB6734737}">
      <text>
        <r>
          <rPr>
            <sz val="11"/>
            <color theme="1"/>
            <rFont val="Calibri"/>
            <family val="2"/>
            <scheme val="minor"/>
          </rPr>
          <t>Ana Kelven Bezerra da Silva Gomes:
Retirada para reparo 03 bombas</t>
        </r>
      </text>
    </comment>
    <comment ref="B48" authorId="2" shapeId="0" xr:uid="{D50C6953-D488-41D7-915D-70D8FA26E2A2}">
      <text>
        <r>
          <rPr>
            <sz val="11"/>
            <color theme="1"/>
            <rFont val="Calibri"/>
            <family val="2"/>
            <scheme val="minor"/>
          </rPr>
          <t>Ana Kelven Bezerra da Silva Gomes:
TROCA DOS BICOS DA GRAXEIRA BB EM 23/12/2023.</t>
        </r>
      </text>
    </comment>
    <comment ref="K48" authorId="2" shapeId="0" xr:uid="{72FA7032-EB3F-4A82-9D28-9B621F526177}">
      <text>
        <r>
          <rPr>
            <sz val="11"/>
            <color theme="1"/>
            <rFont val="Calibri"/>
            <family val="2"/>
            <scheme val="minor"/>
          </rPr>
          <t>Ana Kelven Bezerra da Silva Gomes:
Substituição por bombas novas</t>
        </r>
      </text>
    </comment>
    <comment ref="B49" authorId="2" shapeId="0" xr:uid="{773F6D64-CBF1-43E9-AE0C-6B257173DBA6}">
      <text>
        <r>
          <rPr>
            <sz val="11"/>
            <color theme="1"/>
            <rFont val="Calibri"/>
            <family val="2"/>
            <scheme val="minor"/>
          </rPr>
          <t>Ana Kelven Bezerra da Silva Gomes:
TROCA DO BICO DA GRAXEIRA EM 18/12/2023.</t>
        </r>
      </text>
    </comment>
    <comment ref="A51" authorId="2" shapeId="0" xr:uid="{9C2614F5-CE17-43EA-A4E7-D8B6266B8C84}">
      <text>
        <r>
          <rPr>
            <sz val="11"/>
            <color theme="1"/>
            <rFont val="Calibri"/>
            <family val="2"/>
            <scheme val="minor"/>
          </rPr>
          <t>Ana Kelven Bezerra da Silva Gomes:
A cada 2 anos</t>
        </r>
      </text>
    </comment>
    <comment ref="N51" authorId="2" shapeId="0" xr:uid="{263F282A-EBC0-4DF2-99D7-E418351F7185}">
      <text>
        <r>
          <rPr>
            <sz val="11"/>
            <color theme="1"/>
            <rFont val="Calibri"/>
            <family val="2"/>
            <scheme val="minor"/>
          </rPr>
          <t>Ana Kelven Bezerra da Silva Gomes:
TROCA DE ÓLEO.</t>
        </r>
      </text>
    </comment>
    <comment ref="O51" authorId="2" shapeId="0" xr:uid="{A84601AA-9D4F-4E1B-AF05-E706C332D614}">
      <text>
        <r>
          <rPr>
            <sz val="11"/>
            <color theme="1"/>
            <rFont val="Calibri"/>
            <family val="2"/>
            <scheme val="minor"/>
          </rPr>
          <t>Ana Kelven Bezerra da Silva Gomes:
LIMPEZA</t>
        </r>
      </text>
    </comment>
    <comment ref="B54" authorId="2" shapeId="0" xr:uid="{AF9D58F5-3F25-40E3-82B6-F701D98F6654}">
      <text>
        <r>
          <rPr>
            <sz val="11"/>
            <color theme="1"/>
            <rFont val="Calibri"/>
            <family val="2"/>
            <scheme val="minor"/>
          </rPr>
          <t xml:space="preserve">Ana Kelven Bezerra da Silva Gomes:
Substituição dos 3 pinos de fixação do propulsor de BB - 22/04/2023
Reparo na coluna de giro de BB – 3 mm de empeno - 22/04/2023
</t>
        </r>
      </text>
    </comment>
    <comment ref="D54" authorId="2" shapeId="0" xr:uid="{CF1E86F0-222E-4245-9B9A-2A3D842EBBE3}">
      <text>
        <r>
          <rPr>
            <sz val="11"/>
            <color theme="1"/>
            <rFont val="Calibri"/>
            <family val="2"/>
            <scheme val="minor"/>
          </rPr>
          <t>Ana Kelven Bezerra da Silva Gomes:
Retirada do azimutal de BB envio para MPS, desmontagem substituição dos selos, reparo do liner, substituição do óleo SP150, substituição dos filtros.</t>
        </r>
      </text>
    </comment>
    <comment ref="B55" authorId="2" shapeId="0" xr:uid="{E5E7FD67-543B-4804-8A0D-4E8353990117}">
      <text>
        <r>
          <rPr>
            <sz val="11"/>
            <color theme="1"/>
            <rFont val="Calibri"/>
            <family val="2"/>
            <scheme val="minor"/>
          </rPr>
          <t>Ana Kelven Bezerra da Silva Gomes:
Substituição 3 pinos do propulsor de BE - 22/04/2023</t>
        </r>
      </text>
    </comment>
    <comment ref="F57" authorId="2" shapeId="0" xr:uid="{70EA5E19-1DD0-440E-844E-BA9EA0B24B2D}">
      <text>
        <r>
          <rPr>
            <sz val="11"/>
            <color theme="1"/>
            <rFont val="Calibri"/>
            <family val="2"/>
            <scheme val="minor"/>
          </rPr>
          <t>Ana Kelven Bezerra da Silva Gomes:
ÓLEO</t>
        </r>
      </text>
    </comment>
    <comment ref="G57" authorId="2" shapeId="0" xr:uid="{9BBEBDEC-0FE7-4A93-A551-BA5278A18791}">
      <text>
        <r>
          <rPr>
            <sz val="11"/>
            <color theme="1"/>
            <rFont val="Calibri"/>
            <family val="2"/>
            <scheme val="minor"/>
          </rPr>
          <t>Ana Kelven Bezerra da Silva Gomes:
TROCA DO FILTRO DE RETORNO</t>
        </r>
      </text>
    </comment>
    <comment ref="J59" authorId="2" shapeId="0" xr:uid="{9A3CBD56-C8CC-4B11-85D4-EF8F98F3E877}">
      <text>
        <r>
          <rPr>
            <sz val="11"/>
            <color theme="1"/>
            <rFont val="Calibri"/>
            <family val="2"/>
            <scheme val="minor"/>
          </rPr>
          <t>Ana Kelven Bezerra da Silva Gomes:
Regulagem no freio do guincho de proa em 07/05/2023.</t>
        </r>
      </text>
    </comment>
    <comment ref="J60" authorId="2" shapeId="0" xr:uid="{16C139C5-C830-4BCC-9628-094A00E5DB2C}">
      <text>
        <r>
          <rPr>
            <sz val="11"/>
            <color theme="1"/>
            <rFont val="Calibri"/>
            <family val="2"/>
            <scheme val="minor"/>
          </rPr>
          <t>Ana Kelven Bezerra da Silva Gomes:
Substituição do óleo hidráulico do guincho de popa em  27/02/2023.</t>
        </r>
      </text>
    </comment>
    <comment ref="J62" authorId="2" shapeId="0" xr:uid="{C01E54F1-9539-41F5-938F-819D0780369B}">
      <text>
        <r>
          <rPr>
            <sz val="11"/>
            <color theme="1"/>
            <rFont val="Calibri"/>
            <family val="2"/>
            <scheme val="minor"/>
          </rPr>
          <t>Ana Kelven Bezerra da Silva Gomes:
Abertura e limpeza docagem 16/02/2023</t>
        </r>
      </text>
    </comment>
    <comment ref="N62" authorId="2" shapeId="0" xr:uid="{F1A841C2-C115-48FD-8D2B-4D786E1A3241}">
      <text>
        <r>
          <rPr>
            <sz val="11"/>
            <color theme="1"/>
            <rFont val="Calibri"/>
            <family val="2"/>
            <scheme val="minor"/>
          </rPr>
          <t xml:space="preserve">Ana Kelven Bezerra da Silva Gomes:
LIMPEZA
</t>
        </r>
      </text>
    </comment>
    <comment ref="J63" authorId="2" shapeId="0" xr:uid="{1F06F404-2F81-464B-867E-31F67B179F14}">
      <text>
        <r>
          <rPr>
            <sz val="11"/>
            <color theme="1"/>
            <rFont val="Calibri"/>
            <family val="2"/>
            <scheme val="minor"/>
          </rPr>
          <t>Ana Kelven Bezerra da Silva Gomes:
Abertura e limpeza docagem 16/02/2023</t>
        </r>
      </text>
    </comment>
    <comment ref="N63" authorId="2" shapeId="0" xr:uid="{E2EC2594-02B3-4065-8066-5B3BEA24B12C}">
      <text>
        <r>
          <rPr>
            <sz val="11"/>
            <color theme="1"/>
            <rFont val="Calibri"/>
            <family val="2"/>
            <scheme val="minor"/>
          </rPr>
          <t xml:space="preserve">Ana Kelven Bezerra da Silva Gomes:
LIMPEZA
</t>
        </r>
      </text>
    </comment>
    <comment ref="L65" authorId="2" shapeId="0" xr:uid="{B03DA834-9827-4839-AE9F-69C46385AC83}">
      <text>
        <r>
          <rPr>
            <sz val="11"/>
            <color theme="1"/>
            <rFont val="Calibri"/>
            <family val="2"/>
            <scheme val="minor"/>
          </rPr>
          <t>Ana Kelven Bezerra da Silva Gomes:
Gato estava travado, foi feito reparo.</t>
        </r>
      </text>
    </comment>
    <comment ref="O67" authorId="2" shapeId="0" xr:uid="{61CCDB10-0751-4208-8C6B-F7CBC8E1E39D}">
      <text>
        <r>
          <rPr>
            <sz val="11"/>
            <color theme="1"/>
            <rFont val="Calibri"/>
            <family val="2"/>
            <scheme val="minor"/>
          </rPr>
          <t>Ana Kelven Bezerra da Silva Gomes:
Periodicidade 02 meses</t>
        </r>
      </text>
    </comment>
    <comment ref="M68" authorId="2" shapeId="0" xr:uid="{0C261AA3-72A5-44D9-922E-2BF4196F567A}">
      <text>
        <r>
          <rPr>
            <sz val="11"/>
            <color theme="1"/>
            <rFont val="Calibri"/>
            <family val="2"/>
            <scheme val="minor"/>
          </rPr>
          <t>Ana Kelven Bezerra da Silva Gomes:
Foram trocados os anodos dos trocadores de calor dos azimutais HID. e do guincho em 24/04/2023
TROCA DOS ANODOS DOS TROCADORES DE ÓLEO LUB EM 15/01/2024.</t>
        </r>
      </text>
    </comment>
    <comment ref="N69" authorId="2" shapeId="0" xr:uid="{B4C7D0A5-FA12-4A93-9854-4CC5938DCF5E}">
      <text>
        <r>
          <rPr>
            <sz val="11"/>
            <color theme="1"/>
            <rFont val="Calibri"/>
            <family val="2"/>
            <scheme val="minor"/>
          </rPr>
          <t xml:space="preserve">Ana Kelven Bezerra da Silva Gomes:
Troca do resfriador de óleo hidráulico de BE em 19/06/2023.
TROCADO 2 NIPLES E 1 ANODO EM 13/01/2024.
</t>
        </r>
      </text>
    </comment>
    <comment ref="A75" authorId="2" shapeId="0" xr:uid="{5C1FD701-E190-48C2-8187-817055DD3B18}">
      <text>
        <r>
          <rPr>
            <sz val="11"/>
            <color theme="1"/>
            <rFont val="Calibri"/>
            <family val="2"/>
            <scheme val="minor"/>
          </rPr>
          <t>Ana Kelven Bezerra da Silva Gomes:
Informação escrita no RDO do dia 09/02/23.</t>
        </r>
      </text>
    </comment>
    <comment ref="K75" authorId="2" shapeId="0" xr:uid="{3183AC1E-4C7B-4F7C-960A-01D4E2E74E25}">
      <text>
        <r>
          <rPr>
            <sz val="11"/>
            <color theme="1"/>
            <rFont val="Calibri"/>
            <family val="2"/>
            <scheme val="minor"/>
          </rPr>
          <t xml:space="preserve">Ana Kelven Bezerra da Silva Gomes:
Troca do transdutor do ecobatímetro na docagem.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Daniel Morais</author>
    <author>Engenharia</author>
    <author>Renata Araujo de Aguiar Leite</author>
    <author>Cinthia Henriques Teixeira Ramos</author>
  </authors>
  <commentList>
    <comment ref="H4" authorId="0" shapeId="0" xr:uid="{844FED74-713B-4D48-AE91-8558DE7D09C3}">
      <text>
        <r>
          <rPr>
            <sz val="11"/>
            <color theme="1"/>
            <rFont val="Calibri"/>
            <family val="2"/>
            <scheme val="minor"/>
          </rPr>
          <t>Ana Kelven Bezerra da Silva Gomes:
AZIMUTAL BB</t>
        </r>
      </text>
    </comment>
    <comment ref="F8" authorId="0" shapeId="0" xr:uid="{2E939D99-EDD7-4BE3-9492-49121B1E21EA}">
      <text>
        <r>
          <rPr>
            <sz val="11"/>
            <color theme="1"/>
            <rFont val="Calibri"/>
            <family val="2"/>
            <scheme val="minor"/>
          </rPr>
          <t>Ana Kelven Bezerra da Silva Gomes:
COMPLETADO 10L DE ÓLEO LUB EM 20/01/2024.</t>
        </r>
      </text>
    </comment>
    <comment ref="F9" authorId="0" shapeId="0" xr:uid="{96AA4FF6-05CF-4C12-95A1-FF89DB01AFA1}">
      <text>
        <r>
          <rPr>
            <sz val="11"/>
            <color theme="1"/>
            <rFont val="Calibri"/>
            <family val="2"/>
            <scheme val="minor"/>
          </rPr>
          <t>Ana Kelven Bezerra da Silva Gomes:
COMPLETADO 10L DE ÓLEO LUB 20/01/2024.</t>
        </r>
      </text>
    </comment>
    <comment ref="B10" authorId="1" shapeId="0" xr:uid="{00000000-0006-0000-0600-000001000000}">
      <text>
        <r>
          <rPr>
            <b/>
            <sz val="9"/>
            <color indexed="81"/>
            <rFont val="Tahoma"/>
            <family val="2"/>
          </rPr>
          <t>Daniel Morais:</t>
        </r>
        <r>
          <rPr>
            <sz val="9"/>
            <color indexed="81"/>
            <rFont val="Tahoma"/>
            <family val="2"/>
          </rPr>
          <t xml:space="preserve">
EM MARÇO DE 2018 FOI TROCADO O HORIMETRO COM NUMERO 6506 HORAS
HORIMETRO EM 12/06/20: 5630
</t>
        </r>
      </text>
    </comment>
    <comment ref="B11" authorId="2" shapeId="0" xr:uid="{00000000-0006-0000-0600-000002000000}">
      <text>
        <r>
          <rPr>
            <sz val="11"/>
            <color theme="1"/>
            <rFont val="Calibri"/>
            <family val="2"/>
            <scheme val="minor"/>
          </rPr>
          <t>Engenharia:
HORIMETRO EM 12/06/20
8354
DIA 17/02 - Defeito no painel</t>
        </r>
      </text>
    </comment>
    <comment ref="B15" authorId="0" shapeId="0" xr:uid="{F8D4DF1F-81DF-4960-9C1D-9B44D8F42454}">
      <text>
        <r>
          <rPr>
            <sz val="11"/>
            <color theme="1"/>
            <rFont val="Calibri"/>
            <family val="2"/>
            <scheme val="minor"/>
          </rPr>
          <t>Ana Kelven Bezerra da Silva Gomes:
Período de troca 2 anos.</t>
        </r>
      </text>
    </comment>
    <comment ref="C15" authorId="0" shapeId="0" xr:uid="{DA399EB7-A41C-4DD5-A6DF-BAA40E54AE42}">
      <text>
        <r>
          <rPr>
            <sz val="11"/>
            <color theme="1"/>
            <rFont val="Calibri"/>
            <family val="2"/>
            <scheme val="minor"/>
          </rPr>
          <t>Ana Kelven Bezerra da Silva Gomes:
Período de troca 06 meses.</t>
        </r>
      </text>
    </comment>
    <comment ref="D15" authorId="0" shapeId="0" xr:uid="{88ABD51D-5679-4ED4-B6FD-19B428FC1EE1}">
      <text>
        <r>
          <rPr>
            <sz val="11"/>
            <color theme="1"/>
            <rFont val="Calibri"/>
            <family val="2"/>
            <scheme val="minor"/>
          </rPr>
          <t>Ana Kelven Bezerra da Silva Gomes:
Período de troca 02 anos.</t>
        </r>
      </text>
    </comment>
    <comment ref="E15" authorId="0" shapeId="0" xr:uid="{6424D5C6-7D34-492F-A2CF-63F850240FB3}">
      <text>
        <r>
          <rPr>
            <sz val="11"/>
            <color theme="1"/>
            <rFont val="Calibri"/>
            <family val="2"/>
            <scheme val="minor"/>
          </rPr>
          <t>Ana Kelven Bezerra da Silva Gomes:
Período de troca 06 meses.</t>
        </r>
      </text>
    </comment>
    <comment ref="A16" authorId="0" shapeId="0" xr:uid="{98FAD76E-AB1F-47B5-9AE9-7582D9058589}">
      <text>
        <r>
          <rPr>
            <sz val="11"/>
            <color theme="1"/>
            <rFont val="Calibri"/>
            <family val="2"/>
            <scheme val="minor"/>
          </rPr>
          <t xml:space="preserve">Ana Kelven Bezerra da Silva Gomes:
Retirado para reparo em 11/04/2023
23/10/2023 TROCADO FILTRO DA BBA DO FLUSHING DO ÓLEO LUB
</t>
        </r>
      </text>
    </comment>
    <comment ref="C16" authorId="0" shapeId="0" xr:uid="{6264529E-0611-40F6-AF6E-EA97402BCF24}">
      <text>
        <r>
          <rPr>
            <sz val="11"/>
            <color theme="1"/>
            <rFont val="Calibri"/>
            <family val="2"/>
            <scheme val="minor"/>
          </rPr>
          <t>Ana Kelven Bezerra da Silva Gomes:
TROCADO 30 DIAS PÓS MNT</t>
        </r>
      </text>
    </comment>
    <comment ref="L16" authorId="0" shapeId="0" xr:uid="{014A89D2-1796-475E-B3A6-808F90927385}">
      <text>
        <r>
          <rPr>
            <sz val="11"/>
            <color theme="1"/>
            <rFont val="Calibri"/>
            <family val="2"/>
            <scheme val="minor"/>
          </rPr>
          <t>Ana Kelven Bezerra da Silva Gomes:
Motores 1,2 e 3</t>
        </r>
      </text>
    </comment>
    <comment ref="A17" authorId="0" shapeId="0" xr:uid="{352B7EDB-3E5D-4757-AC7C-7992261E9667}">
      <text>
        <r>
          <rPr>
            <sz val="11"/>
            <color theme="1"/>
            <rFont val="Calibri"/>
            <family val="2"/>
            <scheme val="minor"/>
          </rPr>
          <t xml:space="preserve">Ana Kelven Bezerra da Silva Gomes:
Feita a substituição do UpGear 12/12/2022
</t>
        </r>
      </text>
    </comment>
    <comment ref="L17" authorId="0" shapeId="0" xr:uid="{99391628-E749-44E7-9016-CCCBCE15066D}">
      <text>
        <r>
          <rPr>
            <sz val="11"/>
            <color theme="1"/>
            <rFont val="Calibri"/>
            <family val="2"/>
            <scheme val="minor"/>
          </rPr>
          <t>Ana Kelven Bezerra da Silva Gomes:
Motores 1,2 e 3</t>
        </r>
      </text>
    </comment>
    <comment ref="I23" authorId="0" shapeId="0" xr:uid="{E9BA9F3A-55C6-4923-A709-E69B34F9E471}">
      <text>
        <r>
          <rPr>
            <sz val="11"/>
            <color theme="1"/>
            <rFont val="Calibri"/>
            <family val="2"/>
            <scheme val="minor"/>
          </rPr>
          <t>Ana Kelven Bezerra da Silva Gomes:
02/12/2022 - REVISÃO DOS PTOS</t>
        </r>
      </text>
    </comment>
    <comment ref="A24" authorId="0" shapeId="0" xr:uid="{D89A913D-9AD2-44D6-B27D-0CFE7C704FC0}">
      <text>
        <r>
          <rPr>
            <sz val="11"/>
            <color theme="1"/>
            <rFont val="Calibri"/>
            <family val="2"/>
            <scheme val="minor"/>
          </rPr>
          <t xml:space="preserve">Ana Kelven Bezerra da Silva Gomes:
Retirado do Pérola dia 18/11 para ser instalado no Cristal (Rogger).
</t>
        </r>
      </text>
    </comment>
    <comment ref="J24" authorId="0" shapeId="0" xr:uid="{57FBA31E-8DD6-461E-AC9D-5EA0DECD23FF}">
      <text>
        <r>
          <rPr>
            <sz val="11"/>
            <color theme="1"/>
            <rFont val="Calibri"/>
            <family val="2"/>
            <scheme val="minor"/>
          </rPr>
          <t>Ana Kelven Bezerra da Silva Gomes:
Completado o óleo</t>
        </r>
      </text>
    </comment>
    <comment ref="I25" authorId="0" shapeId="0" xr:uid="{5BFC84A0-7A48-487F-B625-D9550E3260DE}">
      <text>
        <r>
          <rPr>
            <sz val="11"/>
            <color theme="1"/>
            <rFont val="Calibri"/>
            <family val="2"/>
            <scheme val="minor"/>
          </rPr>
          <t>Ana Kelven Bezerra da Silva Gomes 21/12/2022:
Dia 10/12/22 - Troca da bomba do PTO BE
Feita a substituição do PTO de BE 12/12/2022</t>
        </r>
      </text>
    </comment>
    <comment ref="J25" authorId="0" shapeId="0" xr:uid="{C3699A4D-E6EB-48D2-8B43-B72F917B5364}">
      <text>
        <r>
          <rPr>
            <sz val="11"/>
            <color theme="1"/>
            <rFont val="Calibri"/>
            <family val="2"/>
            <scheme val="minor"/>
          </rPr>
          <t>Ana Kelven Bezerra da Silva Gomes:
Completado o óleo</t>
        </r>
      </text>
    </comment>
    <comment ref="A26" authorId="0" shapeId="0" xr:uid="{F6C4C2E6-ECBA-45D1-8AAF-E7E42ECC42DF}">
      <text>
        <r>
          <rPr>
            <sz val="11"/>
            <color theme="1"/>
            <rFont val="Calibri"/>
            <family val="2"/>
            <scheme val="minor"/>
          </rPr>
          <t>Ana Kelven Bezerra da Silva Gomes:
Entrada 220 saída 24</t>
        </r>
      </text>
    </comment>
    <comment ref="P30" authorId="0" shapeId="0" xr:uid="{51B080C0-5861-4729-8880-90E4EA75AF86}">
      <text>
        <r>
          <rPr>
            <sz val="11"/>
            <color theme="1"/>
            <rFont val="Calibri"/>
            <family val="2"/>
            <scheme val="minor"/>
          </rPr>
          <t>Ana Kelven Bezerra da Silva Gomes:
FAZER A CADA 1000H.</t>
        </r>
      </text>
    </comment>
    <comment ref="J31" authorId="0" shapeId="0" xr:uid="{951979FE-F90E-4BAE-B842-4FA0B8007910}">
      <text>
        <r>
          <rPr>
            <sz val="11"/>
            <color theme="1"/>
            <rFont val="Calibri"/>
            <family val="2"/>
            <scheme val="minor"/>
          </rPr>
          <t>Ana Kelven Bezerra da Silva Gomes:
26/02/2024 - LIMPO FELTRO
11/02/2024 - LIMPO FELTRO
15/12/2023 - LIMPO FELTRO</t>
        </r>
      </text>
    </comment>
    <comment ref="N31" authorId="0" shapeId="0" xr:uid="{13C8FB22-259A-4563-99F8-D1AF807E9243}">
      <text>
        <r>
          <rPr>
            <sz val="11"/>
            <color theme="1"/>
            <rFont val="Calibri"/>
            <family val="2"/>
            <scheme val="minor"/>
          </rPr>
          <t xml:space="preserve">Ana Kelven Bezerra da Silva Gomes:
Lavagem e troca do rolamento 12/12/2022
</t>
        </r>
      </text>
    </comment>
    <comment ref="J32" authorId="0" shapeId="0" xr:uid="{CAE4477F-311F-4551-AB28-52F4B9695DD0}">
      <text>
        <r>
          <rPr>
            <sz val="11"/>
            <color theme="1"/>
            <rFont val="Calibri"/>
            <family val="2"/>
            <scheme val="minor"/>
          </rPr>
          <t>Ana Kelven Bezerra da Silva Gomes:
23/02/2024 - LIMPO FELTRO
11/02/2024 - LIMPO FELTRO
02/01/2024 - LIMPO FELTRO</t>
        </r>
      </text>
    </comment>
    <comment ref="N32" authorId="0" shapeId="0" xr:uid="{5EDC8852-A909-417D-A37E-FDB1033869C1}">
      <text>
        <r>
          <rPr>
            <sz val="11"/>
            <color theme="1"/>
            <rFont val="Calibri"/>
            <family val="2"/>
            <scheme val="minor"/>
          </rPr>
          <t xml:space="preserve">Ana Kelven Bezerra da Silva Gomes:
Lavagem e troca de rolamento 12/12/2022
</t>
        </r>
      </text>
    </comment>
    <comment ref="O32" authorId="0" shapeId="0" xr:uid="{F40CC0FE-368C-49E6-916D-54E7B36EFDCD}">
      <text>
        <r>
          <rPr>
            <sz val="11"/>
            <color theme="1"/>
            <rFont val="Calibri"/>
            <family val="2"/>
            <scheme val="minor"/>
          </rPr>
          <t>Ana Kelven Bezerra da Silva Gomes:
TROCA DO ALTERNADOR E CORREIAS</t>
        </r>
      </text>
    </comment>
    <comment ref="A37" authorId="0" shapeId="0" xr:uid="{90618302-F7B9-4D2E-A039-28F75A4FA76D}">
      <text>
        <r>
          <rPr>
            <sz val="11"/>
            <color theme="1"/>
            <rFont val="Calibri"/>
            <family val="2"/>
            <scheme val="minor"/>
          </rPr>
          <t>Ana Kelven Bezerra da Silva Gomes:
26/01/2024 - TROCA DOS FILTROS DE AR DOS MCPS.
REALIZADA A TROCA DAS PORTAS DE VISITA DOS MCPS 27/11/2023.</t>
        </r>
      </text>
    </comment>
    <comment ref="G42" authorId="0" shapeId="0" xr:uid="{7948772F-C456-4482-8E7B-D9A32F6962A1}">
      <text>
        <r>
          <rPr>
            <sz val="11"/>
            <color theme="1"/>
            <rFont val="Calibri"/>
            <family val="2"/>
            <scheme val="minor"/>
          </rPr>
          <t>Ana Kelven Bezerra da Silva Gomes:
TROCA DE ÓLEO</t>
        </r>
      </text>
    </comment>
    <comment ref="H42" authorId="3" shapeId="0" xr:uid="{89BD4B78-DB61-4902-A10B-33800F288FE5}">
      <text>
        <r>
          <rPr>
            <sz val="11"/>
            <color theme="1"/>
            <rFont val="Calibri"/>
            <family val="2"/>
            <scheme val="minor"/>
          </rPr>
          <t>Renata Araujo de Aguiar Leite:
Troca das válvulas de segurança.</t>
        </r>
      </text>
    </comment>
    <comment ref="G43" authorId="0" shapeId="0" xr:uid="{EEEE9B5C-1FD2-4D7B-A82F-4F07200EC8D5}">
      <text>
        <r>
          <rPr>
            <sz val="11"/>
            <color theme="1"/>
            <rFont val="Calibri"/>
            <family val="2"/>
            <scheme val="minor"/>
          </rPr>
          <t>Ana Kelven Bezerra da Silva Gomes:
TROCA DE ÓLEO</t>
        </r>
      </text>
    </comment>
    <comment ref="H43" authorId="3" shapeId="0" xr:uid="{95B608F6-FBF4-41DB-B710-4A53049B09EC}">
      <text>
        <r>
          <rPr>
            <sz val="11"/>
            <color theme="1"/>
            <rFont val="Calibri"/>
            <family val="2"/>
            <scheme val="minor"/>
          </rPr>
          <t>Renata Araujo de Aguiar Leite:
Troca das válvulas de segurança.</t>
        </r>
      </text>
    </comment>
    <comment ref="O44" authorId="0" shapeId="0" xr:uid="{1546BD9E-A3FA-4E7B-B382-7E2D78D6B5EF}">
      <text>
        <r>
          <rPr>
            <sz val="11"/>
            <color theme="1"/>
            <rFont val="Calibri"/>
            <family val="2"/>
            <scheme val="minor"/>
          </rPr>
          <t xml:space="preserve">Ana Kelven Bezerra da Silva Gomes:
Limpeza dos ralos
</t>
        </r>
      </text>
    </comment>
    <comment ref="D45" authorId="0" shapeId="0" xr:uid="{1B9DA33E-8198-4C23-93A8-76D203B8AE85}">
      <text>
        <r>
          <rPr>
            <sz val="11"/>
            <color theme="1"/>
            <rFont val="Calibri"/>
            <family val="2"/>
            <scheme val="minor"/>
          </rPr>
          <t>Ana Kelven Bezerra da Silva Gomes:
Substituído selo do hélice</t>
        </r>
      </text>
    </comment>
    <comment ref="F45" authorId="0" shapeId="0" xr:uid="{E7B04656-F511-4B2A-ACFD-7E82940949A4}">
      <text>
        <r>
          <rPr>
            <sz val="11"/>
            <color theme="1"/>
            <rFont val="Calibri"/>
            <family val="2"/>
            <scheme val="minor"/>
          </rPr>
          <t>Ana Kelven Bezerra da Silva Gomes:
TROCA DO SELO E LINER DO EIXO DO HÉLICE DA COLUNA DE GIRO.</t>
        </r>
      </text>
    </comment>
    <comment ref="D46" authorId="0" shapeId="0" xr:uid="{1117F5E1-9C7D-40E0-A78F-DA57474C02E6}">
      <text>
        <r>
          <rPr>
            <sz val="11"/>
            <color theme="1"/>
            <rFont val="Calibri"/>
            <family val="2"/>
            <scheme val="minor"/>
          </rPr>
          <t>Ana Kelven Bezerra da Silva Gomes:
Substituído selo do hélice 12/12/2022
Feito balanceamento e reparo 12/12/2022</t>
        </r>
      </text>
    </comment>
    <comment ref="F46" authorId="0" shapeId="0" xr:uid="{D9798F59-5981-4901-83FB-E0924BDCC615}">
      <text>
        <r>
          <rPr>
            <sz val="11"/>
            <color theme="1"/>
            <rFont val="Calibri"/>
            <family val="2"/>
            <scheme val="minor"/>
          </rPr>
          <t>Ana Kelven Bezerra da Silva Gomes:
TROCA DO SELO DO EIXO DO HÉLICE.</t>
        </r>
      </text>
    </comment>
    <comment ref="F48" authorId="0" shapeId="0" xr:uid="{E9494471-FFFD-42B4-B96D-2C796EB5A833}">
      <text>
        <r>
          <rPr>
            <sz val="11"/>
            <color theme="1"/>
            <rFont val="Calibri"/>
            <family val="2"/>
            <scheme val="minor"/>
          </rPr>
          <t>Ana Kelven Bezerra da Silva Gomes:
LUBRIFICAÇÃO</t>
        </r>
      </text>
    </comment>
    <comment ref="F49" authorId="0" shapeId="0" xr:uid="{446C45F6-6FD5-4DBA-B706-D80E5A33C115}">
      <text>
        <r>
          <rPr>
            <sz val="11"/>
            <color theme="1"/>
            <rFont val="Calibri"/>
            <family val="2"/>
            <scheme val="minor"/>
          </rPr>
          <t>Ana Kelven Bezerra da Silva Gomes:
LUBRIFICAÇÃO</t>
        </r>
      </text>
    </comment>
    <comment ref="N49" authorId="4" shapeId="0" xr:uid="{66AA3B8A-0E1F-4D80-A09D-19F932A6E916}">
      <text>
        <r>
          <rPr>
            <sz val="11"/>
            <color theme="1"/>
            <rFont val="Calibri"/>
            <family val="2"/>
            <scheme val="minor"/>
          </rPr>
          <t xml:space="preserve">Cinthia Henriques Teixeira Ramos:
reparo tug 25/02/2022
TROCA DO ÓLEO SP 150
</t>
        </r>
      </text>
    </comment>
    <comment ref="O49" authorId="0" shapeId="0" xr:uid="{A4C4BB35-17D2-440F-9295-A4A289ED1F1C}">
      <text>
        <r>
          <rPr>
            <sz val="11"/>
            <color theme="1"/>
            <rFont val="Calibri"/>
            <family val="2"/>
            <scheme val="minor"/>
          </rPr>
          <t>Ana Kelven Bezerra da Silva Gomes:
LIMPEZA
TROCA DA CORREIA 25/02/2024.</t>
        </r>
      </text>
    </comment>
    <comment ref="F51" authorId="0" shapeId="0" xr:uid="{D181BB99-EC79-40DA-AE27-BBFE3E2370E9}">
      <text>
        <r>
          <rPr>
            <sz val="11"/>
            <color theme="1"/>
            <rFont val="Calibri"/>
            <family val="2"/>
            <scheme val="minor"/>
          </rPr>
          <t xml:space="preserve">Ana Kelven Bezerra da Silva Gomes:
Limpeza 12/12/2022
</t>
        </r>
      </text>
    </comment>
    <comment ref="O51" authorId="0" shapeId="0" xr:uid="{B8B63EFE-C907-4C02-8111-402BA2178718}">
      <text>
        <r>
          <rPr>
            <sz val="11"/>
            <color theme="1"/>
            <rFont val="Calibri"/>
            <family val="2"/>
            <scheme val="minor"/>
          </rPr>
          <t>Ana Kelven Bezerra da Silva Gomes:
LIMPEZA</t>
        </r>
      </text>
    </comment>
    <comment ref="F52" authorId="0" shapeId="0" xr:uid="{D06B4DE1-85AB-45D0-98B4-8B94E968E5B2}">
      <text>
        <r>
          <rPr>
            <sz val="11"/>
            <color theme="1"/>
            <rFont val="Calibri"/>
            <family val="2"/>
            <scheme val="minor"/>
          </rPr>
          <t xml:space="preserve">Ana Kelven Bezerra da Silva Gomes:
Limpeza 12/12/2022
</t>
        </r>
      </text>
    </comment>
    <comment ref="O52" authorId="0" shapeId="0" xr:uid="{2A92C53E-B72D-46E0-8635-33E248BFBB3A}">
      <text>
        <r>
          <rPr>
            <sz val="11"/>
            <color theme="1"/>
            <rFont val="Calibri"/>
            <family val="2"/>
            <scheme val="minor"/>
          </rPr>
          <t>Ana Kelven Bezerra da Silva Gomes:
LIMPEZA</t>
        </r>
      </text>
    </comment>
    <comment ref="E54" authorId="0" shapeId="0" xr:uid="{57C781D2-31B1-4364-89C7-E7AEC62B6CB7}">
      <text>
        <r>
          <rPr>
            <sz val="11"/>
            <color theme="1"/>
            <rFont val="Calibri"/>
            <family val="2"/>
            <scheme val="minor"/>
          </rPr>
          <t>Ana Kelven Bezerra da Silva Gomes:
OVERHAUL 06/04/2023
SUBSTITUÍDOS 8 PARAFUSOS 06/04/2023</t>
        </r>
      </text>
    </comment>
    <comment ref="B55" authorId="0" shapeId="0" xr:uid="{FDAD07FD-9EE5-4F8C-B616-ACCE5FBF2920}">
      <text>
        <r>
          <rPr>
            <sz val="11"/>
            <color theme="1"/>
            <rFont val="Calibri"/>
            <family val="2"/>
            <scheme val="minor"/>
          </rPr>
          <t>Ana Kelven Bezerra da Silva Gomes:
06/04/2023 - SUSBTITUIÇÃO DE 08 PARAFUSOS
COLUNA DE GIRO COM EMPENO DE 4MM
02/12/2023 - TROCA DA EMBREAGEM.</t>
        </r>
      </text>
    </comment>
    <comment ref="F57" authorId="0" shapeId="0" xr:uid="{156FC295-D964-4432-9008-AE615B45DDB5}">
      <text>
        <r>
          <rPr>
            <sz val="11"/>
            <color theme="1"/>
            <rFont val="Calibri"/>
            <family val="2"/>
            <scheme val="minor"/>
          </rPr>
          <t xml:space="preserve">Ana Kelven Bezerra da Silva Gomes:
Troca de óleo hidráulico + filtros de retorno (3) e limpeza 12/12/2022
</t>
        </r>
      </text>
    </comment>
    <comment ref="H57" authorId="0" shapeId="0" xr:uid="{86F78103-98B9-47F7-9C1A-783EB972FC96}">
      <text>
        <r>
          <rPr>
            <sz val="11"/>
            <color theme="1"/>
            <rFont val="Calibri"/>
            <family val="2"/>
            <scheme val="minor"/>
          </rPr>
          <t>Ana Kelven Bezerra da Silva Gomes:
Completado com 40L</t>
        </r>
      </text>
    </comment>
    <comment ref="G59" authorId="0" shapeId="0" xr:uid="{109278E7-E3BF-478E-94CA-8511A6530B2C}">
      <text>
        <r>
          <rPr>
            <sz val="11"/>
            <color theme="1"/>
            <rFont val="Calibri"/>
            <family val="2"/>
            <scheme val="minor"/>
          </rPr>
          <t>Ana Kelven Bezerra da Silva Gomes:
MERGULHO PING PORT</t>
        </r>
      </text>
    </comment>
    <comment ref="J60" authorId="0" shapeId="0" xr:uid="{C74830CA-A525-4B02-B034-18A25F6B6F9D}">
      <text>
        <r>
          <rPr>
            <sz val="11"/>
            <color theme="1"/>
            <rFont val="Calibri"/>
            <family val="2"/>
            <scheme val="minor"/>
          </rPr>
          <t>Ana Kelven Bezerra da Silva Gomes:
Substituição do óleo hidráulico do tanque do guincho de proa + filtro de retorno (3) - 12/12/2022</t>
        </r>
      </text>
    </comment>
    <comment ref="O65" authorId="0" shapeId="0" xr:uid="{1DCF70A9-BCBE-45B8-ACD7-6A58EA8E7438}">
      <text>
        <r>
          <rPr>
            <sz val="11"/>
            <color theme="1"/>
            <rFont val="Calibri"/>
            <family val="2"/>
            <scheme val="minor"/>
          </rPr>
          <t>Ana Kelven Bezerra da Silva Gomes:
Periodicidade 02 meses</t>
        </r>
      </text>
    </comment>
    <comment ref="M66" authorId="0" shapeId="0" xr:uid="{4E3316FD-A111-41F4-AD57-5DC566AE030B}">
      <text>
        <r>
          <rPr>
            <sz val="11"/>
            <color theme="1"/>
            <rFont val="Calibri"/>
            <family val="2"/>
            <scheme val="minor"/>
          </rPr>
          <t>Ana Kelven Bezerra da Silva Gomes:
Revisão geral dos trocadores de calor 12/12/2022</t>
        </r>
      </text>
    </comment>
    <comment ref="L70" authorId="0" shapeId="0" xr:uid="{44088726-C567-4A7D-91B8-7B98AB23E024}">
      <text>
        <r>
          <rPr>
            <sz val="11"/>
            <color theme="1"/>
            <rFont val="Calibri"/>
            <family val="2"/>
            <scheme val="minor"/>
          </rPr>
          <t>Ana Kelven Bezerra da Silva Gomes:
Substituídos 60% dos anodos para vante.</t>
        </r>
      </text>
    </comment>
    <comment ref="A71" authorId="0" shapeId="0" xr:uid="{50C9AD74-E950-46D2-AC5D-2F68DA0505E4}">
      <text>
        <r>
          <rPr>
            <sz val="11"/>
            <color theme="1"/>
            <rFont val="Calibri"/>
            <family val="2"/>
            <scheme val="minor"/>
          </rPr>
          <t>Ana Kelven Bezerra da Silva Gomes:
Substituição do Transdutor 12/12/2022</t>
        </r>
      </text>
    </comment>
    <comment ref="K73" authorId="0" shapeId="0" xr:uid="{F27E0858-5C31-473F-968C-4D1DC760725B}">
      <text>
        <r>
          <rPr>
            <sz val="11"/>
            <color theme="1"/>
            <rFont val="Calibri"/>
            <family val="2"/>
            <scheme val="minor"/>
          </rPr>
          <t xml:space="preserve">Ana Kelven Bezerra da Silva Gomes:
Troca do transdutor do ecobatímetro.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Renata Araujo de Aguiar Leite</author>
    <author>Daniel Morais</author>
  </authors>
  <commentList>
    <comment ref="F5" authorId="0" shapeId="0" xr:uid="{C6717D6A-496D-4B0B-8051-0AC7B5F99416}">
      <text>
        <r>
          <rPr>
            <sz val="11"/>
            <color theme="1"/>
            <rFont val="Calibri"/>
            <family val="2"/>
            <scheme val="minor"/>
          </rPr>
          <t>Ana Kelven Bezerra da Silva Gomes:
PROPULSOR BB</t>
        </r>
      </text>
    </comment>
    <comment ref="A9" authorId="0" shapeId="0" xr:uid="{B0B7C596-54BB-489D-8B5F-2B363EFF08C7}">
      <text>
        <r>
          <rPr>
            <sz val="11"/>
            <color theme="1"/>
            <rFont val="Calibri"/>
            <family val="2"/>
            <scheme val="minor"/>
          </rPr>
          <t>Ana Kelven Bezerra da Silva Gomes:
SÃO USADAS 7 FILTROS SECUNDÁRIOS DIESEL
TROCA DO FILTRO RACOR - 28/11/2023.</t>
        </r>
      </text>
    </comment>
    <comment ref="B10" authorId="0" shapeId="0" xr:uid="{4CB7DD2D-4C41-4BB3-AA7B-98180FF9136E}">
      <text>
        <r>
          <rPr>
            <sz val="11"/>
            <color theme="1"/>
            <rFont val="Calibri"/>
            <family val="2"/>
            <scheme val="minor"/>
          </rPr>
          <t>Ana Kelven Bezerra da Silva Gomes:
INOPERANTE 10/12/2023</t>
        </r>
      </text>
    </comment>
    <comment ref="A12" authorId="0" shapeId="0" xr:uid="{4E5B6170-C74C-4427-ACF1-98CB7BA3FC19}">
      <text>
        <r>
          <rPr>
            <sz val="11"/>
            <color theme="1"/>
            <rFont val="Calibri"/>
            <family val="2"/>
            <scheme val="minor"/>
          </rPr>
          <t>Ana Kelven Bezerra da Silva Gomes:
TROCA DA VÁLVULA DE DRENAGEM DO FIFI 12/09/2023.
BOMBA FIFI - DIA 14/11/2023 - TROCA DE ÓLEO E FILTRO LUBRIFICANTE.</t>
        </r>
      </text>
    </comment>
    <comment ref="A16" authorId="0" shapeId="0" xr:uid="{80315597-7F17-47BD-BF9A-BF41824ACB6C}">
      <text>
        <r>
          <rPr>
            <sz val="11"/>
            <color theme="1"/>
            <rFont val="Calibri"/>
            <family val="2"/>
            <scheme val="minor"/>
          </rPr>
          <t>Ana Kelven Bezerra da Silva Gomes:
Troca do selo 29/12/2022</t>
        </r>
      </text>
    </comment>
    <comment ref="B16" authorId="0" shapeId="0" xr:uid="{40CB7D66-D3E3-48C4-AC46-3721773255F3}">
      <text>
        <r>
          <rPr>
            <sz val="11"/>
            <color theme="1"/>
            <rFont val="Calibri"/>
            <family val="2"/>
            <scheme val="minor"/>
          </rPr>
          <t>Ana Kelven Bezerra da Silva Gomes:
INFORMAÇÃO DA PÁGINA DO LIVRO APENAS DE BB</t>
        </r>
      </text>
    </comment>
    <comment ref="D16" authorId="0" shapeId="0" xr:uid="{CC33A928-4B68-423C-8692-6F4E4E142BCD}">
      <text>
        <r>
          <rPr>
            <sz val="11"/>
            <color theme="1"/>
            <rFont val="Calibri"/>
            <family val="2"/>
            <scheme val="minor"/>
          </rPr>
          <t>Ana Kelven Bezerra da Silva Gomes:
COMPLETADO 10L EM 16/12/2023.</t>
        </r>
      </text>
    </comment>
    <comment ref="I16" authorId="0" shapeId="0" xr:uid="{DFECC843-C589-4E89-98A6-58A9D0BB145F}">
      <text>
        <r>
          <rPr>
            <sz val="11"/>
            <color theme="1"/>
            <rFont val="Calibri"/>
            <family val="2"/>
            <scheme val="minor"/>
          </rPr>
          <t>Ana Kelven Bezerra da Silva Gomes:
TROCA</t>
        </r>
      </text>
    </comment>
    <comment ref="J16" authorId="0" shapeId="0" xr:uid="{B4DC9497-4D75-418B-9FC6-D5B01210C3CC}">
      <text>
        <r>
          <rPr>
            <sz val="11"/>
            <color theme="1"/>
            <rFont val="Calibri"/>
            <family val="2"/>
            <scheme val="minor"/>
          </rPr>
          <t>Ana Kelven Bezerra da Silva Gomes:
 A4VG125 TROCA</t>
        </r>
      </text>
    </comment>
    <comment ref="L16" authorId="0" shapeId="0" xr:uid="{86AD7666-170C-47EF-BDD5-A5E533EA529F}">
      <text>
        <r>
          <rPr>
            <sz val="11"/>
            <color theme="1"/>
            <rFont val="Calibri"/>
            <family val="2"/>
            <scheme val="minor"/>
          </rPr>
          <t>Ana Kelven Bezerra da Silva Gomes:
03 motores em BB</t>
        </r>
      </text>
    </comment>
    <comment ref="A17" authorId="0" shapeId="0" xr:uid="{DDAE0BAD-4553-4493-9669-29E228D097B1}">
      <text>
        <r>
          <rPr>
            <sz val="11"/>
            <color theme="1"/>
            <rFont val="Calibri"/>
            <family val="2"/>
            <scheme val="minor"/>
          </rPr>
          <t>Ana Kelven Bezerra da Silva Gomes:
Reapertos de conexões 29/12/2022</t>
        </r>
      </text>
    </comment>
    <comment ref="D17" authorId="0" shapeId="0" xr:uid="{D0D0EEAD-DE6F-47D3-8FBD-324F6B987CFE}">
      <text>
        <r>
          <rPr>
            <sz val="11"/>
            <color theme="1"/>
            <rFont val="Calibri"/>
            <family val="2"/>
            <scheme val="minor"/>
          </rPr>
          <t>Ana Kelven Bezerra da Silva Gomes:
COMPLETADO 10L EM 16/12/2023.</t>
        </r>
      </text>
    </comment>
    <comment ref="I17" authorId="0" shapeId="0" xr:uid="{7D65DCA4-A6B2-4EAA-A000-9D04C430CC53}">
      <text>
        <r>
          <rPr>
            <sz val="11"/>
            <color theme="1"/>
            <rFont val="Calibri"/>
            <family val="2"/>
            <scheme val="minor"/>
          </rPr>
          <t>Ana Kelven Bezerra da Silva Gomes:
TROCA</t>
        </r>
      </text>
    </comment>
    <comment ref="J17" authorId="0" shapeId="0" xr:uid="{FB1C7506-1662-42BA-AEBD-7ACDDBA59DA6}">
      <text>
        <r>
          <rPr>
            <sz val="11"/>
            <color theme="1"/>
            <rFont val="Calibri"/>
            <family val="2"/>
            <scheme val="minor"/>
          </rPr>
          <t>Ana Kelven Bezerra da Silva Gomes:
TROCADO O EIXO</t>
        </r>
      </text>
    </comment>
    <comment ref="L17" authorId="0" shapeId="0" xr:uid="{9708D7CC-B078-4926-A3C7-F8153C1F5F99}">
      <text>
        <r>
          <rPr>
            <sz val="11"/>
            <color theme="1"/>
            <rFont val="Calibri"/>
            <family val="2"/>
            <scheme val="minor"/>
          </rPr>
          <t>Ana Kelven Bezerra da Silva Gomes:
03 motores em BE</t>
        </r>
      </text>
    </comment>
    <comment ref="G19" authorId="0" shapeId="0" xr:uid="{794C705E-8BF7-47C1-B9E8-640833BA5329}">
      <text>
        <r>
          <rPr>
            <sz val="11"/>
            <color theme="1"/>
            <rFont val="Calibri"/>
            <family val="2"/>
            <scheme val="minor"/>
          </rPr>
          <t>Ana Kelven Bezerra da Silva Gomes:
MOURA</t>
        </r>
      </text>
    </comment>
    <comment ref="I23" authorId="0" shapeId="0" xr:uid="{5B882E36-AB67-49F7-B700-D6C0A5F5D96C}">
      <text>
        <r>
          <rPr>
            <sz val="11"/>
            <color theme="1"/>
            <rFont val="Calibri"/>
            <family val="2"/>
            <scheme val="minor"/>
          </rPr>
          <t>Ana Kelven Bezerra da Silva Gomes:
óleo 15w40</t>
        </r>
      </text>
    </comment>
    <comment ref="J24" authorId="0" shapeId="0" xr:uid="{253157F1-933E-4504-86E3-520CC09B9482}">
      <text>
        <r>
          <rPr>
            <sz val="11"/>
            <color theme="1"/>
            <rFont val="Calibri"/>
            <family val="2"/>
            <scheme val="minor"/>
          </rPr>
          <t>Ana Kelven Bezerra da Silva Gomes:
Completado em 15/03/2024
COMPLETADO EM 27/12/2023</t>
        </r>
      </text>
    </comment>
    <comment ref="J25" authorId="0" shapeId="0" xr:uid="{AB25CF51-5AAF-495D-89D9-D1BC58297CDF}">
      <text>
        <r>
          <rPr>
            <sz val="11"/>
            <color theme="1"/>
            <rFont val="Calibri"/>
            <family val="2"/>
            <scheme val="minor"/>
          </rPr>
          <t>Ana Kelven Bezerra da Silva Gomes:
07/03/2024 - Óleo Mobil 
COMPLETADO ÓLEO 01/08/2023
COMPLETADO ÓLEO 12/10/2023
COMPLETADO 27/12/2023</t>
        </r>
      </text>
    </comment>
    <comment ref="C31" authorId="0" shapeId="0" xr:uid="{1A492DEB-07C1-43D8-9A4D-20DD716D9BB4}">
      <text>
        <r>
          <rPr>
            <sz val="11"/>
            <color theme="1"/>
            <rFont val="Calibri"/>
            <family val="2"/>
            <scheme val="minor"/>
          </rPr>
          <t>Ana Kelven Bezerra da Silva Gomes:
 A4VG125 TROCA</t>
        </r>
      </text>
    </comment>
    <comment ref="H31" authorId="1" shapeId="0" xr:uid="{3A9E133B-9B84-45C6-AD11-83D1D4D95FB1}">
      <text>
        <r>
          <rPr>
            <sz val="11"/>
            <color theme="1"/>
            <rFont val="Calibri"/>
            <family val="2"/>
            <scheme val="minor"/>
          </rPr>
          <t xml:space="preserve">Renata Araujo de Aguiar Leite:
Realizada lubrificação.
</t>
        </r>
      </text>
    </comment>
    <comment ref="J31" authorId="0" shapeId="0" xr:uid="{DA1F6E0E-F1F9-481C-BA99-5287B992FB96}">
      <text>
        <r>
          <rPr>
            <sz val="11"/>
            <color theme="1"/>
            <rFont val="Calibri"/>
            <family val="2"/>
            <scheme val="minor"/>
          </rPr>
          <t>Ana Kelven Bezerra da Silva Gomes:
TROCA DO FILTRO DE AR EM 20/01/2024.</t>
        </r>
      </text>
    </comment>
    <comment ref="M31" authorId="0" shapeId="0" xr:uid="{2868A4FB-96B4-4CD5-BAC1-62E6BC2FC393}">
      <text>
        <r>
          <rPr>
            <sz val="11"/>
            <color theme="1"/>
            <rFont val="Calibri"/>
            <family val="2"/>
            <scheme val="minor"/>
          </rPr>
          <t>Ana Kelven Bezerra da Silva Gomes:
Overhaul</t>
        </r>
      </text>
    </comment>
    <comment ref="F32" authorId="0" shapeId="0" xr:uid="{FE329D28-6142-44A1-B506-7D3D44712B20}">
      <text>
        <r>
          <rPr>
            <sz val="11"/>
            <color theme="1"/>
            <rFont val="Calibri"/>
            <family val="2"/>
            <scheme val="minor"/>
          </rPr>
          <t>Ana Kelven Bezerra da Silva Gomes:
TROCADO O EIXO</t>
        </r>
      </text>
    </comment>
    <comment ref="H32" authorId="1" shapeId="0" xr:uid="{81B2E9C1-CB99-43C9-8E43-D65C6A5B9129}">
      <text>
        <r>
          <rPr>
            <sz val="11"/>
            <color theme="1"/>
            <rFont val="Calibri"/>
            <family val="2"/>
            <scheme val="minor"/>
          </rPr>
          <t xml:space="preserve">Renata Araujo de Aguiar Leite:
Realizada lubrificação.
</t>
        </r>
      </text>
    </comment>
    <comment ref="J32" authorId="0" shapeId="0" xr:uid="{AC08C2FE-CD0F-400B-A31B-6B1C22409C1D}">
      <text>
        <r>
          <rPr>
            <sz val="11"/>
            <color theme="1"/>
            <rFont val="Calibri"/>
            <family val="2"/>
            <scheme val="minor"/>
          </rPr>
          <t>Ana Kelven Bezerra da Silva Gomes:
TROCA DO FILTRO DE AR 28/12/2023</t>
        </r>
      </text>
    </comment>
    <comment ref="M32" authorId="0" shapeId="0" xr:uid="{E1C96C02-852C-4970-968C-82A8A636B009}">
      <text>
        <r>
          <rPr>
            <sz val="11"/>
            <color theme="1"/>
            <rFont val="Calibri"/>
            <family val="2"/>
            <scheme val="minor"/>
          </rPr>
          <t>Ana Kelven Bezerra da Silva Gomes:
Overhaul</t>
        </r>
      </text>
    </comment>
    <comment ref="M34" authorId="0" shapeId="0" xr:uid="{B9B066BA-BF18-4E9E-B78B-C8F9C81C0EC7}">
      <text>
        <r>
          <rPr>
            <sz val="11"/>
            <color theme="1"/>
            <rFont val="Calibri"/>
            <family val="2"/>
            <scheme val="minor"/>
          </rPr>
          <t>Ana Kelven Bezerra da Silva Gomes:
Revisão geral</t>
        </r>
      </text>
    </comment>
    <comment ref="F35" authorId="0" shapeId="0" xr:uid="{D03C820A-0C32-451A-8979-38D57F6E308B}">
      <text>
        <r>
          <rPr>
            <sz val="11"/>
            <color theme="1"/>
            <rFont val="Calibri"/>
            <family val="2"/>
            <scheme val="minor"/>
          </rPr>
          <t xml:space="preserve">Nova
</t>
        </r>
      </text>
    </comment>
    <comment ref="M35" authorId="0" shapeId="0" xr:uid="{5CA75786-02B6-452F-AF28-C6F9F8F313AC}">
      <text>
        <r>
          <rPr>
            <sz val="11"/>
            <color theme="1"/>
            <rFont val="Calibri"/>
            <family val="2"/>
            <scheme val="minor"/>
          </rPr>
          <t>Ana Kelven Bezerra da Silva Gomes:
Revisão geral</t>
        </r>
      </text>
    </comment>
    <comment ref="A37" authorId="0" shapeId="0" xr:uid="{F458B1DE-9F09-4C6E-AC7A-EAD227064F7A}">
      <text>
        <r>
          <rPr>
            <sz val="11"/>
            <color theme="1"/>
            <rFont val="Calibri"/>
            <family val="2"/>
            <scheme val="minor"/>
          </rPr>
          <t xml:space="preserve">Ana Kelven Bezerra da Silva Gomes:
Instalação de novos tanques de expansão - 15/12/2022
Substituição dos calços do MCP BE 15/12/2022
Alteração do sistema de refrigeração do MCP, alteração do fluxo de água - 15/12/2022
</t>
        </r>
      </text>
    </comment>
    <comment ref="B37" authorId="0" shapeId="0" xr:uid="{FE9FEAE9-A862-4EAE-90D4-E93815789799}">
      <text>
        <r>
          <rPr>
            <sz val="11"/>
            <color theme="1"/>
            <rFont val="Calibri"/>
            <family val="2"/>
            <scheme val="minor"/>
          </rPr>
          <t>Ana Kelven Bezerra da Silva Gomes:
14/02/2024 - TROCA DOS FILTROS DE AR.</t>
        </r>
      </text>
    </comment>
    <comment ref="E37" authorId="0" shapeId="0" xr:uid="{C5AB7ECE-2A31-4CCF-9AB3-A5519175D0F2}">
      <text>
        <r>
          <rPr>
            <sz val="11"/>
            <color theme="1"/>
            <rFont val="Calibri"/>
            <family val="2"/>
            <scheme val="minor"/>
          </rPr>
          <t>Ana Kelven Bezerra da Silva Gomes:
Overhaul</t>
        </r>
      </text>
    </comment>
    <comment ref="F37" authorId="0" shapeId="0" xr:uid="{0B65974F-BBFA-414B-B42B-B39618597649}">
      <text>
        <r>
          <rPr>
            <sz val="11"/>
            <color theme="1"/>
            <rFont val="Calibri"/>
            <family val="2"/>
            <scheme val="minor"/>
          </rPr>
          <t>Ana Kelven Bezerra da Silva Gomes:
INSTALAÇÃO TQ EXPANSÃO</t>
        </r>
      </text>
    </comment>
    <comment ref="G37" authorId="0" shapeId="0" xr:uid="{9657E870-2CDD-419E-9FE0-F68762B9F1AC}">
      <text>
        <r>
          <rPr>
            <sz val="11"/>
            <color theme="1"/>
            <rFont val="Calibri"/>
            <family val="2"/>
            <scheme val="minor"/>
          </rPr>
          <t>Ana Kelven Bezerra da Silva Gomes:
LIMPEZA TANQUE EXPANSÃO</t>
        </r>
      </text>
    </comment>
    <comment ref="J37" authorId="0" shapeId="0" xr:uid="{CFC716FF-259D-4C47-A45C-8939533E0779}">
      <text>
        <r>
          <rPr>
            <sz val="11"/>
            <color theme="1"/>
            <rFont val="Calibri"/>
            <family val="2"/>
            <scheme val="minor"/>
          </rPr>
          <t>Ana Kelven Bezerra da Silva Gomes:
Revisão de lonas e molas 15/12/2022.</t>
        </r>
      </text>
    </comment>
    <comment ref="B38" authorId="0" shapeId="0" xr:uid="{0A63D99C-6D60-4DA5-AC93-597A6F78B0AC}">
      <text>
        <r>
          <rPr>
            <sz val="11"/>
            <color theme="1"/>
            <rFont val="Calibri"/>
            <family val="2"/>
            <scheme val="minor"/>
          </rPr>
          <t>Ana Kelven Bezerra da Silva Gomes:
14/02/2024 - LIMPEZA DOS SENSORES DOS FILTROS DE AR.
29/11/2023 - TROCA DOS FILTROS DE AR.</t>
        </r>
      </text>
    </comment>
    <comment ref="E38" authorId="0" shapeId="0" xr:uid="{ECBAB90D-1401-4746-8137-801EF370E005}">
      <text>
        <r>
          <rPr>
            <sz val="11"/>
            <color theme="1"/>
            <rFont val="Calibri"/>
            <family val="2"/>
            <scheme val="minor"/>
          </rPr>
          <t>Ana Kelven Bezerra da Silva Gomes:
Overhaul</t>
        </r>
      </text>
    </comment>
    <comment ref="F38" authorId="0" shapeId="0" xr:uid="{C4414E73-F5E3-402F-9E68-1B3ACABDDF2A}">
      <text>
        <r>
          <rPr>
            <sz val="11"/>
            <color theme="1"/>
            <rFont val="Calibri"/>
            <family val="2"/>
            <scheme val="minor"/>
          </rPr>
          <t>Ana Kelven Bezerra da Silva Gomes:
INSTALAÇÃO TQ EXPANSÃO</t>
        </r>
      </text>
    </comment>
    <comment ref="G38" authorId="0" shapeId="0" xr:uid="{364CDA2B-422B-4A6F-BFEA-73F9295B5C91}">
      <text>
        <r>
          <rPr>
            <sz val="11"/>
            <color theme="1"/>
            <rFont val="Calibri"/>
            <family val="2"/>
            <scheme val="minor"/>
          </rPr>
          <t>Ana Kelven Bezerra da Silva Gomes:
LIMPEZA TANQUE EXPANSÃO</t>
        </r>
      </text>
    </comment>
    <comment ref="C40" authorId="0" shapeId="0" xr:uid="{BEFE276D-1E99-480B-A060-6771EEA1D5BD}">
      <text>
        <r>
          <rPr>
            <sz val="11"/>
            <color theme="1"/>
            <rFont val="Calibri"/>
            <family val="2"/>
            <scheme val="minor"/>
          </rPr>
          <t>Ana Kelven Bezerra da Silva Gomes:
MOTOR AXIAL INTERMONT</t>
        </r>
      </text>
    </comment>
    <comment ref="A42" authorId="0" shapeId="0" xr:uid="{855CB931-8A81-4841-859C-F64B4D4A173F}">
      <text>
        <r>
          <rPr>
            <sz val="11"/>
            <color theme="1"/>
            <rFont val="Calibri"/>
            <family val="2"/>
            <scheme val="minor"/>
          </rPr>
          <t>Ana Kelven Bezerra da Silva Gomes:
Calibração e certificação das válvulas do sistema em 19/10/2023.</t>
        </r>
      </text>
    </comment>
    <comment ref="F42" authorId="0" shapeId="0" xr:uid="{31DF745D-731D-4F7F-B6EB-6715050CA0B5}">
      <text>
        <r>
          <rPr>
            <sz val="11"/>
            <color theme="1"/>
            <rFont val="Calibri"/>
            <family val="2"/>
            <scheme val="minor"/>
          </rPr>
          <t>Ana Kelven Bezerra da Silva Gomes:
Revisão geral docagem</t>
        </r>
      </text>
    </comment>
    <comment ref="G42" authorId="0" shapeId="0" xr:uid="{09A3106C-F2A4-4851-BD6A-BE928B0EB4B8}">
      <text>
        <r>
          <rPr>
            <sz val="11"/>
            <color theme="1"/>
            <rFont val="Calibri"/>
            <family val="2"/>
            <scheme val="minor"/>
          </rPr>
          <t>Ana Kelven Bezerra da Silva Gomes:
TROCA DE ÓLEO</t>
        </r>
      </text>
    </comment>
    <comment ref="F43" authorId="0" shapeId="0" xr:uid="{38347D21-DE03-4B8A-B13C-E843B09F27CF}">
      <text>
        <r>
          <rPr>
            <sz val="11"/>
            <color theme="1"/>
            <rFont val="Calibri"/>
            <family val="2"/>
            <scheme val="minor"/>
          </rPr>
          <t>Ana Kelven Bezerra da Silva Gomes:
Revisão geral docagem</t>
        </r>
      </text>
    </comment>
    <comment ref="G43" authorId="0" shapeId="0" xr:uid="{F736AA9B-CEFD-4C4E-95E7-5AD6056830C0}">
      <text>
        <r>
          <rPr>
            <sz val="11"/>
            <color theme="1"/>
            <rFont val="Calibri"/>
            <family val="2"/>
            <scheme val="minor"/>
          </rPr>
          <t>Ana Kelven Bezerra da Silva Gomes:
TROCA DE ÓLEO</t>
        </r>
      </text>
    </comment>
    <comment ref="I44" authorId="0" shapeId="0" xr:uid="{599C5C53-A16E-4BF1-8C16-457E1D3C875B}">
      <text>
        <r>
          <rPr>
            <sz val="11"/>
            <color theme="1"/>
            <rFont val="Calibri"/>
            <family val="2"/>
            <scheme val="minor"/>
          </rPr>
          <t>Ana Kelven Bezerra da Silva Gomes:
Bombas retiradas para reparo em 15/12/2022 - 03 refrigeração AZ, 01 refrigeração do guincho, 02 refrigeração do ar condicionado.</t>
        </r>
      </text>
    </comment>
    <comment ref="D45" authorId="0" shapeId="0" xr:uid="{FAAC1BDB-0FE9-4ECC-AF77-935C9D92A03B}">
      <text>
        <r>
          <rPr>
            <sz val="11"/>
            <color theme="1"/>
            <rFont val="Calibri"/>
            <family val="2"/>
            <scheme val="minor"/>
          </rPr>
          <t>Ana Kelven Bezerra da Silva Gomes:
Polimento, reparo na ponta das pás.</t>
        </r>
      </text>
    </comment>
    <comment ref="D46" authorId="0" shapeId="0" xr:uid="{331C3962-A90A-4575-97C8-F293FD5031DD}">
      <text>
        <r>
          <rPr>
            <sz val="11"/>
            <color theme="1"/>
            <rFont val="Calibri"/>
            <family val="2"/>
            <scheme val="minor"/>
          </rPr>
          <t>Ana Kelven Bezerra da Silva Gomes:
Polimento, reparo na ponta das pás.</t>
        </r>
      </text>
    </comment>
    <comment ref="N46" authorId="0" shapeId="0" xr:uid="{FC7C3AC2-1656-4511-B826-140F8E588A54}">
      <text>
        <r>
          <rPr>
            <sz val="11"/>
            <color theme="1"/>
            <rFont val="Calibri"/>
            <family val="2"/>
            <scheme val="minor"/>
          </rPr>
          <t xml:space="preserve">Ana Kelven Bezerra da Silva Gomes:
Limpeza dos ralos
</t>
        </r>
      </text>
    </comment>
    <comment ref="N48" authorId="0" shapeId="0" xr:uid="{07ABA6FC-D3BE-4CE2-9638-654ECEAA329A}">
      <text>
        <r>
          <rPr>
            <sz val="11"/>
            <color theme="1"/>
            <rFont val="Calibri"/>
            <family val="2"/>
            <scheme val="minor"/>
          </rPr>
          <t>Ana Kelven Bezerra da Silva Gomes:
Troca de óleo (anual)
Completou óleo no dia 02/10/2022.</t>
        </r>
      </text>
    </comment>
    <comment ref="O48" authorId="0" shapeId="0" xr:uid="{67F889A2-4678-49E9-A1E0-FA2D6671D26A}">
      <text>
        <r>
          <rPr>
            <sz val="11"/>
            <color theme="1"/>
            <rFont val="Calibri"/>
            <family val="2"/>
            <scheme val="minor"/>
          </rPr>
          <t xml:space="preserve">Ana Kelven Bezerra da Silva Gomes:
Foi substituída a correia em 19/08/2022 (anual).
Substituída a correia em 20/04/2023 (anual).
Completado óleo em 05/11/2023.
</t>
        </r>
      </text>
    </comment>
    <comment ref="P48" authorId="0" shapeId="0" xr:uid="{0B4AE9ED-FA0C-4E44-AF85-F1157CC779D2}">
      <text>
        <r>
          <rPr>
            <sz val="11"/>
            <color theme="1"/>
            <rFont val="Calibri"/>
            <family val="2"/>
            <scheme val="minor"/>
          </rPr>
          <t xml:space="preserve">Ana Kelven Bezerra da Silva Gomes:
LIMPEZA
</t>
        </r>
      </text>
    </comment>
    <comment ref="F51" authorId="0" shapeId="0" xr:uid="{5D5A74ED-C490-44A7-B90F-340778D8F156}">
      <text>
        <r>
          <rPr>
            <sz val="11"/>
            <color theme="1"/>
            <rFont val="Calibri"/>
            <family val="2"/>
            <scheme val="minor"/>
          </rPr>
          <t>Ana Kelven Bezerra da Silva Gomes:
Troca de óleo</t>
        </r>
      </text>
    </comment>
    <comment ref="F52" authorId="0" shapeId="0" xr:uid="{2A180CA4-3AEB-44CD-9451-FF2EEAF35E20}">
      <text>
        <r>
          <rPr>
            <sz val="11"/>
            <color theme="1"/>
            <rFont val="Calibri"/>
            <family val="2"/>
            <scheme val="minor"/>
          </rPr>
          <t>Ana Kelven Bezerra da Silva Gomes:
Troca de óleo</t>
        </r>
      </text>
    </comment>
    <comment ref="B54" authorId="1" shapeId="0" xr:uid="{8BECAF5B-6054-43F1-A2EB-4E8D063975DA}">
      <text>
        <r>
          <rPr>
            <sz val="11"/>
            <color theme="1"/>
            <rFont val="Calibri"/>
            <family val="2"/>
            <scheme val="minor"/>
          </rPr>
          <t xml:space="preserve">Renata Araujo de Aguiar Leite:
Limpeza do ralo - 11/03/2024
</t>
        </r>
      </text>
    </comment>
    <comment ref="H54" authorId="1" shapeId="0" xr:uid="{690D5F4F-9F0A-41DA-B650-556D4B2C4056}">
      <text>
        <r>
          <rPr>
            <sz val="11"/>
            <color theme="1"/>
            <rFont val="Calibri"/>
            <family val="2"/>
            <scheme val="minor"/>
          </rPr>
          <t>Renata Araujo de Aguiar Leite:
Limpeza nos resfriadores do azimutal hidráulico e lubrificante.</t>
        </r>
      </text>
    </comment>
    <comment ref="B55" authorId="1" shapeId="0" xr:uid="{50CB7626-E1BD-4291-9CAE-A9441748F014}">
      <text>
        <r>
          <rPr>
            <sz val="11"/>
            <color theme="1"/>
            <rFont val="Calibri"/>
            <family val="2"/>
            <scheme val="minor"/>
          </rPr>
          <t>Renata Araujo de Aguiar Leite:
Limpeza do ralo - 11/03/2024</t>
        </r>
      </text>
    </comment>
    <comment ref="H55" authorId="1" shapeId="0" xr:uid="{9C81D73D-BC25-4707-8EDC-9AE2B9A9536B}">
      <text>
        <r>
          <rPr>
            <sz val="11"/>
            <color theme="1"/>
            <rFont val="Calibri"/>
            <family val="2"/>
            <scheme val="minor"/>
          </rPr>
          <t>Renata Araujo de Aguiar Leite:
Limpeza nos resfriadores do azimutal hidráulico e lubrificante.</t>
        </r>
      </text>
    </comment>
    <comment ref="I56" authorId="0" shapeId="0" xr:uid="{986C54A7-2948-4A87-8018-E192F16482FD}">
      <text>
        <r>
          <rPr>
            <sz val="11"/>
            <color theme="1"/>
            <rFont val="Calibri"/>
            <family val="2"/>
            <scheme val="minor"/>
          </rPr>
          <t>Ana Kelven Bezerra da Silva Gomes:
O Thiago Menestrino avaliou que a caixa mar estava sendo aberta a cada 7 dias e estava muito limpa, alinhou com Daniel e será feita a cada 15. Informação passada em conversa no whatsapp em 21/06/2023.</t>
        </r>
      </text>
    </comment>
    <comment ref="O56" authorId="0" shapeId="0" xr:uid="{9D7A2DCB-446B-4530-8FCE-5621593EB2AD}">
      <text>
        <r>
          <rPr>
            <sz val="11"/>
            <color theme="1"/>
            <rFont val="Calibri"/>
            <family val="2"/>
            <scheme val="minor"/>
          </rPr>
          <t>Ana Kelven Bezerra da Silva Gomes:
RALO P.M AZ</t>
        </r>
      </text>
    </comment>
    <comment ref="A57" authorId="0" shapeId="0" xr:uid="{89C4FBC6-6C56-4558-A7AA-4FB44445CB40}">
      <text>
        <r>
          <rPr>
            <sz val="11"/>
            <color theme="1"/>
            <rFont val="Calibri"/>
            <family val="2"/>
            <scheme val="minor"/>
          </rPr>
          <t>Ana Kelven Bezerra da Silva Gomes:</t>
        </r>
      </text>
    </comment>
    <comment ref="F57" authorId="0" shapeId="0" xr:uid="{1D93A57B-7520-4805-AD2F-0E3D16ABC96F}">
      <text>
        <r>
          <rPr>
            <sz val="11"/>
            <color theme="1"/>
            <rFont val="Calibri"/>
            <family val="2"/>
            <scheme val="minor"/>
          </rPr>
          <t>Ana Kelven Bezerra da Silva Gomes:
Substituído óleo hidr. do tq do guincho + filtro de retorno (3)</t>
        </r>
      </text>
    </comment>
    <comment ref="G57" authorId="0" shapeId="0" xr:uid="{CFE91FCE-28AA-4E93-BF6E-A6A4FF50AE0C}">
      <text>
        <r>
          <rPr>
            <sz val="11"/>
            <color theme="1"/>
            <rFont val="Calibri"/>
            <family val="2"/>
            <scheme val="minor"/>
          </rPr>
          <t>Ana Kelven Bezerra da Silva Gomes:
FILTRO 550229</t>
        </r>
      </text>
    </comment>
    <comment ref="O57" authorId="0" shapeId="0" xr:uid="{F67D6D35-7F40-4FE8-A1DB-89FFDE7F41E4}">
      <text>
        <r>
          <rPr>
            <sz val="11"/>
            <color theme="1"/>
            <rFont val="Calibri"/>
            <family val="2"/>
            <scheme val="minor"/>
          </rPr>
          <t>Ana Kelven Bezerra da Silva Gomes:
RALO P.M AZ</t>
        </r>
      </text>
    </comment>
    <comment ref="J59" authorId="0" shapeId="0" xr:uid="{986204B9-F7C6-402A-8C00-08EAA5FC01DC}">
      <text>
        <r>
          <rPr>
            <sz val="11"/>
            <color theme="1"/>
            <rFont val="Calibri"/>
            <family val="2"/>
            <scheme val="minor"/>
          </rPr>
          <t xml:space="preserve">Ana Kelven Bezerra da Silva Gomes:
Instalação de um motor radial novo no guincho de proa - 15/12/2022.
Mola do guincho proa trocada 29/12/2022
Anodo colocado em 22/06/2023.
</t>
        </r>
      </text>
    </comment>
    <comment ref="N59" authorId="0" shapeId="0" xr:uid="{57416E42-7408-4916-BD73-8E2764AA8E6E}">
      <text>
        <r>
          <rPr>
            <sz val="11"/>
            <color theme="1"/>
            <rFont val="Calibri"/>
            <family val="2"/>
            <scheme val="minor"/>
          </rPr>
          <t xml:space="preserve">Ana Kelven Bezerra da Silva Gomes:
Engrax.
</t>
        </r>
      </text>
    </comment>
    <comment ref="O59" authorId="1" shapeId="0" xr:uid="{F6B2DC86-A10D-4049-86AE-0ECA46E1C377}">
      <text>
        <r>
          <rPr>
            <sz val="11"/>
            <color theme="1"/>
            <rFont val="Calibri"/>
            <family val="2"/>
            <scheme val="minor"/>
          </rPr>
          <t xml:space="preserve">Renata Araujo de Aguiar Leite:
Limpeza da bomba de refrigeração.
</t>
        </r>
      </text>
    </comment>
    <comment ref="P59" authorId="1" shapeId="0" xr:uid="{78F19C32-9D66-4A94-853C-6F12B058AC2D}">
      <text>
        <r>
          <rPr>
            <sz val="11"/>
            <color theme="1"/>
            <rFont val="Calibri"/>
            <family val="2"/>
            <scheme val="minor"/>
          </rPr>
          <t xml:space="preserve">Renata Araujo de Aguiar Leite:
Limpeza no resfriador do guincho .
</t>
        </r>
      </text>
    </comment>
    <comment ref="J60" authorId="0" shapeId="0" xr:uid="{2E239F81-FD0D-41E9-8834-F2A2600D561F}">
      <text>
        <r>
          <rPr>
            <sz val="11"/>
            <color theme="1"/>
            <rFont val="Calibri"/>
            <family val="2"/>
            <scheme val="minor"/>
          </rPr>
          <t>Ana Kelven Bezerra da Silva Gomes:
15/12/2022 substituição do óleo hidráulico.</t>
        </r>
      </text>
    </comment>
    <comment ref="N60" authorId="0" shapeId="0" xr:uid="{71AFC807-F2BE-4C1E-8B29-C3F745454F1F}">
      <text>
        <r>
          <rPr>
            <sz val="11"/>
            <color theme="1"/>
            <rFont val="Calibri"/>
            <family val="2"/>
            <scheme val="minor"/>
          </rPr>
          <t>Ana Kelven Bezerra da Silva Gomes 12/09/2022:
Lubrificação</t>
        </r>
      </text>
    </comment>
    <comment ref="I62" authorId="0" shapeId="0" xr:uid="{E8007DEB-F9E9-45E9-8561-C7F77C866FB8}">
      <text>
        <r>
          <rPr>
            <sz val="11"/>
            <color theme="1"/>
            <rFont val="Calibri"/>
            <family val="2"/>
            <scheme val="minor"/>
          </rPr>
          <t>Ana Kelven Bezerra da Silva Gomes:
Foi feito o reparo em 15/12/2022 que estava travado</t>
        </r>
      </text>
    </comment>
    <comment ref="N62" authorId="0" shapeId="0" xr:uid="{E336536E-CAAA-43A6-869D-DB1E0C2B2E86}">
      <text>
        <r>
          <rPr>
            <sz val="11"/>
            <color theme="1"/>
            <rFont val="Calibri"/>
            <family val="2"/>
            <scheme val="minor"/>
          </rPr>
          <t xml:space="preserve">Ana Kelven Bezerra da Silva Gomes:
Lubrificação
</t>
        </r>
      </text>
    </comment>
    <comment ref="K65" authorId="0" shapeId="0" xr:uid="{E227ED8C-A4E0-4FB9-96C0-2ABF4F699E83}">
      <text>
        <r>
          <rPr>
            <sz val="11"/>
            <color theme="1"/>
            <rFont val="Calibri"/>
            <family val="2"/>
            <scheme val="minor"/>
          </rPr>
          <t>Ana Kelven Bezerra da Silva Gomes:
TQS 20, 19, 21, 22, 14, 13, 17</t>
        </r>
      </text>
    </comment>
    <comment ref="M65" authorId="0" shapeId="0" xr:uid="{0C2A4B17-7630-4040-88FF-19EC49D5E127}">
      <text>
        <r>
          <rPr>
            <sz val="11"/>
            <color theme="1"/>
            <rFont val="Calibri"/>
            <family val="2"/>
            <scheme val="minor"/>
          </rPr>
          <t>Ana Kelven Bezerra da Silva Gomes:
15/12/2022 - Revisão geral nos trocadores hid. e lub e do guincho.</t>
        </r>
      </text>
    </comment>
    <comment ref="N65" authorId="0" shapeId="0" xr:uid="{C692DC9F-E43C-436B-A04E-41C527D041EC}">
      <text>
        <r>
          <rPr>
            <sz val="11"/>
            <color theme="1"/>
            <rFont val="Calibri"/>
            <family val="2"/>
            <scheme val="minor"/>
          </rPr>
          <t>Ana Kelven Bezerra da Silva Gomes:
LIMPEZA COM HIDROJATO E DESOBSTRUÇÃO DAS PONTEIRAS DOS MANGOTES</t>
        </r>
      </text>
    </comment>
    <comment ref="N66" authorId="0" shapeId="0" xr:uid="{A883185B-2A0B-4CE0-8059-50CB55BA5584}">
      <text>
        <r>
          <rPr>
            <sz val="11"/>
            <color theme="1"/>
            <rFont val="Calibri"/>
            <family val="2"/>
            <scheme val="minor"/>
          </rPr>
          <t>Ana Kelven Bezerra da Silva Gomes:
LIMPEZA COM HIDROJATO E DESOBSTRUÇÃO DAS PONTEIRAS DOS MANGOTES</t>
        </r>
      </text>
    </comment>
    <comment ref="N67" authorId="0" shapeId="0" xr:uid="{DB488CA1-F389-44CD-A051-2CB1C8390006}">
      <text>
        <r>
          <rPr>
            <sz val="11"/>
            <color theme="1"/>
            <rFont val="Calibri"/>
            <family val="2"/>
            <scheme val="minor"/>
          </rPr>
          <t>Ana Kelven Bezerra da Silva Gomes:
LIMPEZA COM HIDROJATO</t>
        </r>
      </text>
    </comment>
    <comment ref="N68" authorId="0" shapeId="0" xr:uid="{39C012C3-43C8-4DA4-93DE-A33B1B712F32}">
      <text>
        <r>
          <rPr>
            <sz val="11"/>
            <color theme="1"/>
            <rFont val="Calibri"/>
            <family val="2"/>
            <scheme val="minor"/>
          </rPr>
          <t>Ana Kelven Bezerra da Silva Gomes:
LIMPEZA COM HIDROJATO.</t>
        </r>
      </text>
    </comment>
    <comment ref="K71" authorId="0" shapeId="0" xr:uid="{8FC4DA0F-88C4-412E-ACEB-28040CE2779C}">
      <text>
        <r>
          <rPr>
            <sz val="11"/>
            <color theme="1"/>
            <rFont val="Calibri"/>
            <family val="2"/>
            <scheme val="minor"/>
          </rPr>
          <t>Ana Kelven Bezerra da Silva Gomes 10/08/2022:
Anodos dos trocadores de calor do óleo lubrificante dos azimutais de BB e BE</t>
        </r>
      </text>
    </comment>
    <comment ref="H104" authorId="2" shapeId="0" xr:uid="{00000000-0006-0000-0700-000001000000}">
      <text>
        <r>
          <rPr>
            <b/>
            <sz val="9"/>
            <color indexed="81"/>
            <rFont val="Tahoma"/>
            <family val="2"/>
          </rPr>
          <t>Daniel Morais:</t>
        </r>
        <r>
          <rPr>
            <sz val="9"/>
            <color indexed="81"/>
            <rFont val="Tahoma"/>
            <family val="2"/>
          </rPr>
          <t xml:space="preserve">
realizado overhal MCP de BE</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Cinthia Henriques Teixeira Ramos</author>
    <author>Renata Araujo de Aguiar Leite</author>
  </authors>
  <commentList>
    <comment ref="A7" authorId="0" shapeId="0" xr:uid="{2A89F4A8-B9B7-4AE4-82B1-49B14AD528AB}">
      <text>
        <r>
          <rPr>
            <sz val="11"/>
            <color theme="1"/>
            <rFont val="Calibri"/>
            <family val="2"/>
            <scheme val="minor"/>
          </rPr>
          <t>Ana Kelven Bezerra da Silva Gomes:
Correia do alternador dos MCPs: Mitsubishi 37549-06380</t>
        </r>
      </text>
    </comment>
    <comment ref="A8" authorId="0" shapeId="0" xr:uid="{906D275E-443E-4A89-AA91-7460E4D915D9}">
      <text>
        <r>
          <rPr>
            <sz val="11"/>
            <color theme="1"/>
            <rFont val="Calibri"/>
            <family val="2"/>
            <scheme val="minor"/>
          </rPr>
          <t xml:space="preserve">Ana Kelven Bezerra da Silva Gomes 12/09/2022:
(Overhaul)- Horas no dia 30/08 antes da docagem:25.279 
</t>
        </r>
      </text>
    </comment>
    <comment ref="A9" authorId="0" shapeId="0" xr:uid="{2BB24E39-85CC-4F82-95D7-015FA137E170}">
      <text>
        <r>
          <rPr>
            <sz val="11"/>
            <color theme="1"/>
            <rFont val="Calibri"/>
            <family val="2"/>
            <scheme val="minor"/>
          </rPr>
          <t xml:space="preserve">Ana Kelven Bezerra da Silva Gomes 12/09/2022:
(Overhaul)- Horas no dia 30/08 antes da docagem: 25.340
</t>
        </r>
      </text>
    </comment>
    <comment ref="A10" authorId="0" shapeId="0" xr:uid="{3D760AA2-1906-44F2-ABD4-DF9CBD844592}">
      <text>
        <r>
          <rPr>
            <sz val="11"/>
            <color theme="1"/>
            <rFont val="Calibri"/>
            <family val="2"/>
            <scheme val="minor"/>
          </rPr>
          <t xml:space="preserve">Ana Kelven Bezerra da Silva Gomes 12/09/2022:
(Overhaul)- Horas no dia 30/08 antes da docagem:10.441
</t>
        </r>
      </text>
    </comment>
    <comment ref="A11" authorId="0" shapeId="0" xr:uid="{A01B9E29-9F09-43D8-AEEF-FF6D471F2F2C}">
      <text>
        <r>
          <rPr>
            <sz val="11"/>
            <color theme="1"/>
            <rFont val="Calibri"/>
            <family val="2"/>
            <scheme val="minor"/>
          </rPr>
          <t xml:space="preserve">Ana Kelven Bezerra da Silva Gomes 12/09/2022:
(Overhaul)- Horas no dia 30/08 antes da docagem:32.628
</t>
        </r>
      </text>
    </comment>
    <comment ref="L14" authorId="0" shapeId="0" xr:uid="{A3EBCB5C-557C-4F16-897C-54FC25DE0856}">
      <text>
        <r>
          <rPr>
            <sz val="11"/>
            <color theme="1"/>
            <rFont val="Calibri"/>
            <family val="2"/>
            <scheme val="minor"/>
          </rPr>
          <t>Ana Kelven Bezerra da Silva Gomes:
2 meses</t>
        </r>
      </text>
    </comment>
    <comment ref="N14" authorId="0" shapeId="0" xr:uid="{AB484930-AE7C-48E0-B06B-A371F1492DAE}">
      <text>
        <r>
          <rPr>
            <sz val="11"/>
            <color theme="1"/>
            <rFont val="Calibri"/>
            <family val="2"/>
            <scheme val="minor"/>
          </rPr>
          <t>Ana Kelven Bezerra da Silva Gomes:
2 por bordo</t>
        </r>
      </text>
    </comment>
    <comment ref="O14" authorId="0" shapeId="0" xr:uid="{FB09392B-C82C-4268-9FF6-71F0A229FEF1}">
      <text>
        <r>
          <rPr>
            <sz val="11"/>
            <color theme="1"/>
            <rFont val="Calibri"/>
            <family val="2"/>
            <scheme val="minor"/>
          </rPr>
          <t xml:space="preserve">Ana Kelven Bezerra da Silva Gomes:
Substituição bomba 02/02/2021
</t>
        </r>
      </text>
    </comment>
    <comment ref="B15" authorId="0" shapeId="0" xr:uid="{081550F5-E3DC-453B-B68E-C8F36DD63AEB}">
      <text>
        <r>
          <rPr>
            <sz val="11"/>
            <color theme="1"/>
            <rFont val="Calibri"/>
            <family val="2"/>
            <scheme val="minor"/>
          </rPr>
          <t xml:space="preserve">Ana Kelven Bezerra da Silva Gomes (14/09/2022):
Marca do óleo Ipiranga SP 150
</t>
        </r>
      </text>
    </comment>
    <comment ref="A16" authorId="0" shapeId="0" xr:uid="{0B6B116B-6FAB-43B6-91C1-01FB2A06B22B}">
      <text>
        <r>
          <rPr>
            <sz val="11"/>
            <color theme="1"/>
            <rFont val="Calibri"/>
            <family val="2"/>
            <scheme val="minor"/>
          </rPr>
          <t>Ana Kelven Bezerra da Silva Gomes (13/09/2022):
Retirada do propulsor para revisão da parte inferior na MPS. Troca de rolamentos, limpeza (11/09/2022).</t>
        </r>
      </text>
    </comment>
    <comment ref="C16" authorId="0" shapeId="0" xr:uid="{429BD9DC-9B2D-462D-ABFE-5601073191DA}">
      <text>
        <r>
          <rPr>
            <sz val="11"/>
            <color theme="1"/>
            <rFont val="Calibri"/>
            <family val="2"/>
            <scheme val="minor"/>
          </rPr>
          <t>Ana Kelven Bezerra da Silva Gomes:
Trocado antes do alarme por engano, pelo Chemaq em 28/03/2023.</t>
        </r>
      </text>
    </comment>
    <comment ref="F16" authorId="0" shapeId="0" xr:uid="{14F1386E-EAC3-4EE9-B9F2-E38C6B06AD27}">
      <text>
        <r>
          <rPr>
            <sz val="11"/>
            <color theme="1"/>
            <rFont val="Calibri"/>
            <family val="2"/>
            <scheme val="minor"/>
          </rPr>
          <t xml:space="preserve">Ana Kelven Bezerra da Silva Gomes (14/09/2022):
Substituição dos mancais e rolamentos.
</t>
        </r>
      </text>
    </comment>
    <comment ref="K16" authorId="0" shapeId="0" xr:uid="{B8FFB1DD-F3D1-4C97-BCD2-8B96136346DC}">
      <text>
        <r>
          <rPr>
            <sz val="11"/>
            <color theme="1"/>
            <rFont val="Calibri"/>
            <family val="2"/>
            <scheme val="minor"/>
          </rPr>
          <t xml:space="preserve">Ana Kelven Bezerra da Silva Gomes (13/09/2022):
Troca do motor de giro
</t>
        </r>
      </text>
    </comment>
    <comment ref="L16" authorId="0" shapeId="0" xr:uid="{5F0C61C3-2C15-4D36-A611-F7190EFBF29D}">
      <text>
        <r>
          <rPr>
            <sz val="11"/>
            <color theme="1"/>
            <rFont val="Calibri"/>
            <family val="2"/>
            <scheme val="minor"/>
          </rPr>
          <t>Ana Kelven Bezerra da Silva Gomes:
LIMPEZA COM HIDROJATO.</t>
        </r>
      </text>
    </comment>
    <comment ref="M16" authorId="0" shapeId="0" xr:uid="{D39BBA26-5A14-43CD-BF30-8474BDF83A81}">
      <text>
        <r>
          <rPr>
            <sz val="11"/>
            <color theme="1"/>
            <rFont val="Calibri"/>
            <family val="2"/>
            <scheme val="minor"/>
          </rPr>
          <t xml:space="preserve">Ana Kelven Bezerra da Silva Gomes:
Troca da bomba de carga - instalada uma nova
</t>
        </r>
      </text>
    </comment>
    <comment ref="O16" authorId="0" shapeId="0" xr:uid="{B6530136-1578-4570-9798-F74E8A43EAF4}">
      <text>
        <r>
          <rPr>
            <sz val="11"/>
            <color theme="1"/>
            <rFont val="Calibri"/>
            <family val="2"/>
            <scheme val="minor"/>
          </rPr>
          <t xml:space="preserve">Ana Kelven Bezerra da Silva Gomes (13/09/2022):
Retirado para revisão, troca de rolamentos e retentor.
</t>
        </r>
      </text>
    </comment>
    <comment ref="C17" authorId="0" shapeId="0" xr:uid="{778367FD-16D7-449C-854F-E4581CDDA6AB}">
      <text>
        <r>
          <rPr>
            <sz val="11"/>
            <color theme="1"/>
            <rFont val="Calibri"/>
            <family val="2"/>
            <scheme val="minor"/>
          </rPr>
          <t>Ana Kelven Bezerra da Silva Gomes:
Trocado antes do alarme por engano, pelo Chemaq em 28/03/2023.</t>
        </r>
      </text>
    </comment>
    <comment ref="F17" authorId="0" shapeId="0" xr:uid="{25220E76-5527-4FE5-8D0F-A6EB899FB5A6}">
      <text>
        <r>
          <rPr>
            <sz val="11"/>
            <color theme="1"/>
            <rFont val="Calibri"/>
            <family val="2"/>
            <scheme val="minor"/>
          </rPr>
          <t xml:space="preserve">Ana Kelven Bezerra da Silva Gomes:
Substituição dos mancais e rolamentos
</t>
        </r>
      </text>
    </comment>
    <comment ref="I17" authorId="0" shapeId="0" xr:uid="{788ACE6F-5CA7-4CAE-8A4D-F08D9E08F54B}">
      <text>
        <r>
          <rPr>
            <sz val="11"/>
            <color theme="1"/>
            <rFont val="Calibri"/>
            <family val="2"/>
            <scheme val="minor"/>
          </rPr>
          <t xml:space="preserve">Ana Kelven Bezerra da Silva Gomes (13/09/2022):
Realizada revisão, troca de discos e molas.
</t>
        </r>
      </text>
    </comment>
    <comment ref="K17" authorId="0" shapeId="0" xr:uid="{262E324D-1BC3-41E0-8B5C-95CE7DE4E545}">
      <text>
        <r>
          <rPr>
            <sz val="11"/>
            <color theme="1"/>
            <rFont val="Calibri"/>
            <family val="2"/>
            <scheme val="minor"/>
          </rPr>
          <t xml:space="preserve">Ana Kelven Bezerra da Silva Gomes (13/09/2022):
Troca do motor de giro
</t>
        </r>
      </text>
    </comment>
    <comment ref="L17" authorId="0" shapeId="0" xr:uid="{1AC9A14F-1DD0-4A07-8126-B053885C3D20}">
      <text>
        <r>
          <rPr>
            <sz val="11"/>
            <color theme="1"/>
            <rFont val="Calibri"/>
            <family val="2"/>
            <scheme val="minor"/>
          </rPr>
          <t>Ana Kelven Bezerra da Silva Gomes:
LIMPEZA COM HIDROJATO.</t>
        </r>
      </text>
    </comment>
    <comment ref="O17" authorId="0" shapeId="0" xr:uid="{A01FCD3A-1A0D-4B34-954E-33386C482F6C}">
      <text>
        <r>
          <rPr>
            <sz val="11"/>
            <color theme="1"/>
            <rFont val="Calibri"/>
            <family val="2"/>
            <scheme val="minor"/>
          </rPr>
          <t xml:space="preserve">Ana Kelven Bezerra da Silva Gomes (13/09/2022):
Retirado para revisão, troca de rolamento e retentor.
</t>
        </r>
      </text>
    </comment>
    <comment ref="B20" authorId="0" shapeId="0" xr:uid="{EF01C81B-3037-4393-82CF-327B978F3E5F}">
      <text>
        <r>
          <rPr>
            <sz val="11"/>
            <color theme="1"/>
            <rFont val="Calibri"/>
            <family val="2"/>
            <scheme val="minor"/>
          </rPr>
          <t xml:space="preserve">Ana Kelven Bezerra da Silva Gomes (20/09/2022):
12 V 220 Ah
</t>
        </r>
      </text>
    </comment>
    <comment ref="C20" authorId="0" shapeId="0" xr:uid="{CF90B46F-89CA-43F3-9D85-9638DD5276F5}">
      <text>
        <r>
          <rPr>
            <sz val="11"/>
            <color theme="1"/>
            <rFont val="Calibri"/>
            <family val="2"/>
            <scheme val="minor"/>
          </rPr>
          <t xml:space="preserve">Ana Kelven Bezerra da Silva Gomes:
O CDM falou que são 3 baterias com a data 12/07/2022 e 1 10/06/2022 </t>
        </r>
      </text>
    </comment>
    <comment ref="J20" authorId="0" shapeId="0" xr:uid="{D259F131-885C-457B-B8F1-7FBED29D4CE0}">
      <text>
        <r>
          <rPr>
            <sz val="11"/>
            <color theme="1"/>
            <rFont val="Calibri"/>
            <family val="2"/>
            <scheme val="minor"/>
          </rPr>
          <t>Ana Kelven Bezerra da Silva Gomes (01/09/2022):
12 V 220 Ah</t>
        </r>
      </text>
    </comment>
    <comment ref="N20" authorId="0" shapeId="0" xr:uid="{BE32DEA1-8274-4C7A-8163-31F2A6AC35A5}">
      <text>
        <r>
          <rPr>
            <sz val="11"/>
            <color theme="1"/>
            <rFont val="Calibri"/>
            <family val="2"/>
            <scheme val="minor"/>
          </rPr>
          <t xml:space="preserve">Ana Kelven Bezerra da Silva Gomes (20/09/2022):
12 V 150 Ah
</t>
        </r>
      </text>
    </comment>
    <comment ref="B21" authorId="0" shapeId="0" xr:uid="{DC966F1E-D9C5-4B9B-8A69-4A2BCA2B264F}">
      <text>
        <r>
          <rPr>
            <sz val="11"/>
            <color theme="1"/>
            <rFont val="Calibri"/>
            <family val="2"/>
            <scheme val="minor"/>
          </rPr>
          <t xml:space="preserve">Ana Kelven Bezerra da Silva Gomes (20/09/2022):
12 V 220 Ah
</t>
        </r>
      </text>
    </comment>
    <comment ref="C21" authorId="0" shapeId="0" xr:uid="{0CF82A8B-7C68-4063-ACE7-9D4121DB4C31}">
      <text>
        <r>
          <rPr>
            <sz val="11"/>
            <color theme="1"/>
            <rFont val="Calibri"/>
            <family val="2"/>
            <scheme val="minor"/>
          </rPr>
          <t>Ana Kelven Bezerra da Silva Gomes:
O CDM falou que são 3 baterias com a data 12/07/2022 e 1 10/06/2022</t>
        </r>
      </text>
    </comment>
    <comment ref="J21" authorId="0" shapeId="0" xr:uid="{9D44C9EF-42D1-4E8B-B6D4-4FFE70D15BD3}">
      <text>
        <r>
          <rPr>
            <sz val="11"/>
            <color theme="1"/>
            <rFont val="Calibri"/>
            <family val="2"/>
            <scheme val="minor"/>
          </rPr>
          <t>Ana Kelven Bezerra da Silva Gomes (01/09/2022):
12 V 220 Ah</t>
        </r>
      </text>
    </comment>
    <comment ref="A23" authorId="0" shapeId="0" xr:uid="{E178F513-25FF-45E8-AD32-EDD4C09E58C2}">
      <text>
        <r>
          <rPr>
            <sz val="11"/>
            <color theme="1"/>
            <rFont val="Calibri"/>
            <family val="2"/>
            <scheme val="minor"/>
          </rPr>
          <t xml:space="preserve">Ana Kelven Bezerra da Silva Gomes (14/09/2022):
Revisão geral dos carregadores - Substituição de 02 carregadores na praça de máquinas.
</t>
        </r>
      </text>
    </comment>
    <comment ref="J23" authorId="0" shapeId="0" xr:uid="{655EA8BF-EE0C-4A9C-8C12-E727582A51AF}">
      <text>
        <r>
          <rPr>
            <sz val="11"/>
            <color theme="1"/>
            <rFont val="Calibri"/>
            <family val="2"/>
            <scheme val="minor"/>
          </rPr>
          <t>Ana Kelven Bezerra da Silva Gomes:
15W40</t>
        </r>
      </text>
    </comment>
    <comment ref="I24" authorId="0" shapeId="0" xr:uid="{E6CEC1EF-822D-408A-8042-3DE44CBC2742}">
      <text>
        <r>
          <rPr>
            <sz val="11"/>
            <color theme="1"/>
            <rFont val="Calibri"/>
            <family val="2"/>
            <scheme val="minor"/>
          </rPr>
          <t>Ana Kelven Bezerra da Silva Gomes:
INOPERANTE</t>
        </r>
      </text>
    </comment>
    <comment ref="A27" authorId="0" shapeId="0" xr:uid="{C1BEFFC1-2AD9-4364-9C50-B51ABB74B1CC}">
      <text>
        <r>
          <rPr>
            <sz val="11"/>
            <color theme="1"/>
            <rFont val="Calibri"/>
            <family val="2"/>
            <scheme val="minor"/>
          </rPr>
          <t>Ana Kelven Bezerra da Silva Gomes:
NOVO INSTALADO EM 10/11/2023.</t>
        </r>
      </text>
    </comment>
    <comment ref="F27" authorId="0" shapeId="0" xr:uid="{FA07FF10-DB57-4BC6-98A8-F0C414978EDF}">
      <text>
        <r>
          <rPr>
            <sz val="11"/>
            <color theme="1"/>
            <rFont val="Calibri"/>
            <family val="2"/>
            <scheme val="minor"/>
          </rPr>
          <t>Ana Kelven Bezerra da Silva Gomes:
NÚMERO DE SÉRIE DO CARREGADOR RETIFICADOR MEGA ENERGIA EVEN PRO INSTALADO EM 10/11/2023.</t>
        </r>
      </text>
    </comment>
    <comment ref="A29" authorId="0" shapeId="0" xr:uid="{2E76F62F-11C8-4465-88DB-E62D29FEC043}">
      <text>
        <r>
          <rPr>
            <sz val="11"/>
            <color theme="1"/>
            <rFont val="Calibri"/>
            <family val="2"/>
            <scheme val="minor"/>
          </rPr>
          <t>Ana Kelven Bezerra da Silva Gomes:
INSTALADO NOVO CARREGADOR RETIFICADOR EM 28/02/2024</t>
        </r>
      </text>
    </comment>
    <comment ref="F29" authorId="0" shapeId="0" xr:uid="{0E7665BA-F4CF-4755-8C98-A82AD4C0CCB3}">
      <text>
        <r>
          <rPr>
            <sz val="11"/>
            <color theme="1"/>
            <rFont val="Calibri"/>
            <family val="2"/>
            <scheme val="minor"/>
          </rPr>
          <t>Ana Kelven Bezerra da Silva Gomes:
INSTALADO EM 28/02/2024.</t>
        </r>
      </text>
    </comment>
    <comment ref="B33" authorId="0" shapeId="0" xr:uid="{B74D69D5-F9DB-4E40-96B4-1D0D38FA7726}">
      <text>
        <r>
          <rPr>
            <sz val="11"/>
            <color theme="1"/>
            <rFont val="Calibri"/>
            <family val="2"/>
            <scheme val="minor"/>
          </rPr>
          <t>Ana Kelven Bezerra da Silva Gomes:
A4VG125</t>
        </r>
      </text>
    </comment>
    <comment ref="K33" authorId="0" shapeId="0" xr:uid="{02B08A13-0F0E-4E0B-BEC5-C61E1DC3EF14}">
      <text>
        <r>
          <rPr>
            <sz val="11"/>
            <color theme="1"/>
            <rFont val="Calibri"/>
            <family val="2"/>
            <scheme val="minor"/>
          </rPr>
          <t>Ana Kelven Bezerra da Silva Gomes:
20/11/2023 - LIMPEZA FILTROS DE AR</t>
        </r>
      </text>
    </comment>
    <comment ref="O33" authorId="0" shapeId="0" xr:uid="{1638CCC6-466C-45CD-8D06-E0D582C9A14E}">
      <text>
        <r>
          <rPr>
            <sz val="11"/>
            <color theme="1"/>
            <rFont val="Calibri"/>
            <family val="2"/>
            <scheme val="minor"/>
          </rPr>
          <t xml:space="preserve">Ana Kelven Bezerra da Silva Gomes (13/09/2022):
Reparo em todas as turbinas.
</t>
        </r>
      </text>
    </comment>
    <comment ref="Q33" authorId="0" shapeId="0" xr:uid="{6055294B-11B8-4EA3-B72A-124E9FFEBB44}">
      <text>
        <r>
          <rPr>
            <sz val="11"/>
            <color theme="1"/>
            <rFont val="Calibri"/>
            <family val="2"/>
            <scheme val="minor"/>
          </rPr>
          <t xml:space="preserve">Ana Kelven Bezerra da Silva Gomes (13/09/2022):
Limpeza dos tubos do cooler com água
</t>
        </r>
      </text>
    </comment>
    <comment ref="R33" authorId="0" shapeId="0" xr:uid="{94CD594D-4235-45DF-91D3-218FEC016B51}">
      <text>
        <r>
          <rPr>
            <sz val="11"/>
            <color theme="1"/>
            <rFont val="Calibri"/>
            <family val="2"/>
            <scheme val="minor"/>
          </rPr>
          <t xml:space="preserve">Ana Kelven Bezerra da Silva Gomes (13/09/2022):
Substituição do coxin
</t>
        </r>
      </text>
    </comment>
    <comment ref="S33" authorId="0" shapeId="0" xr:uid="{7C7453C7-50B6-4768-85A1-1DDA9CB97C1E}">
      <text>
        <r>
          <rPr>
            <sz val="11"/>
            <color theme="1"/>
            <rFont val="Calibri"/>
            <family val="2"/>
            <scheme val="minor"/>
          </rPr>
          <t>Ana Kelven Bezerra da Silva Gomes (13/09/2022):
(Overhaul)- Horas no dia 30/08 antes da docagem:10.441</t>
        </r>
      </text>
    </comment>
    <comment ref="B34" authorId="0" shapeId="0" xr:uid="{77AC5D22-0D98-459F-9DEF-96CF8A982945}">
      <text>
        <r>
          <rPr>
            <sz val="11"/>
            <color theme="1"/>
            <rFont val="Calibri"/>
            <family val="2"/>
            <scheme val="minor"/>
          </rPr>
          <t>Ana Kelven Bezerra da Silva Gomes:
A4VG125</t>
        </r>
      </text>
    </comment>
    <comment ref="K34" authorId="0" shapeId="0" xr:uid="{1A4D5F43-51D6-4092-B90D-9FE4E4FA3F76}">
      <text>
        <r>
          <rPr>
            <sz val="11"/>
            <color theme="1"/>
            <rFont val="Calibri"/>
            <family val="2"/>
            <scheme val="minor"/>
          </rPr>
          <t>Ana Kelven Bezerra da Silva Gomes:
29/01/2024 LIMPEZA DOS FILTROS DE AR.</t>
        </r>
      </text>
    </comment>
    <comment ref="N34" authorId="0" shapeId="0" xr:uid="{6103A9F5-769F-452A-8E05-D921C9949D94}">
      <text>
        <r>
          <rPr>
            <sz val="11"/>
            <color theme="1"/>
            <rFont val="Calibri"/>
            <family val="2"/>
            <scheme val="minor"/>
          </rPr>
          <t>Ana Kelven Bezerra da Silva Gomes:
TOP END NO MOTOR.</t>
        </r>
      </text>
    </comment>
    <comment ref="O34" authorId="0" shapeId="0" xr:uid="{9C3BFEB8-E307-4369-B17A-2C3DD4063DBF}">
      <text>
        <r>
          <rPr>
            <sz val="11"/>
            <color theme="1"/>
            <rFont val="Calibri"/>
            <family val="2"/>
            <scheme val="minor"/>
          </rPr>
          <t>Ana Kelven Bezerra da Silva Gomes (13/09/2022):
Reparo em todas as turbinas.</t>
        </r>
      </text>
    </comment>
    <comment ref="Q34" authorId="0" shapeId="0" xr:uid="{5753B59B-DC13-4248-84B6-A18833F0A295}">
      <text>
        <r>
          <rPr>
            <sz val="11"/>
            <color theme="1"/>
            <rFont val="Calibri"/>
            <family val="2"/>
            <scheme val="minor"/>
          </rPr>
          <t>Ana Kelven Bezerra da Silva Gomes (13/09/2022):
Limpeza dos tubos do cooler com água</t>
        </r>
      </text>
    </comment>
    <comment ref="R34" authorId="0" shapeId="0" xr:uid="{C9BB11D9-B021-4F12-BB30-1478CE34894B}">
      <text>
        <r>
          <rPr>
            <sz val="11"/>
            <color theme="1"/>
            <rFont val="Calibri"/>
            <family val="2"/>
            <scheme val="minor"/>
          </rPr>
          <t xml:space="preserve">Ana Kelven Bezerra da Silva Gomes (13/09/2022):
Substituição do coxin:
</t>
        </r>
      </text>
    </comment>
    <comment ref="S34" authorId="0" shapeId="0" xr:uid="{DD3C2508-3EB4-42B0-8C7D-C4A159BD7FB5}">
      <text>
        <r>
          <rPr>
            <sz val="11"/>
            <color theme="1"/>
            <rFont val="Calibri"/>
            <family val="2"/>
            <scheme val="minor"/>
          </rPr>
          <t xml:space="preserve">Ana Kelven Bezerra da Silva Gomes (13/09/2022):
(Overhaul)- Horas no dia 30/08 antes da docagem:32.628
</t>
        </r>
      </text>
    </comment>
    <comment ref="H36" authorId="0" shapeId="0" xr:uid="{7AFB6558-7295-4FC9-8DB4-4450E470BA71}">
      <text>
        <r>
          <rPr>
            <sz val="11"/>
            <color theme="1"/>
            <rFont val="Calibri"/>
            <family val="2"/>
            <scheme val="minor"/>
          </rPr>
          <t>Ana Kelven Bezerra da Silva Gomes:
Abertura das placas, realizado limpeza nos tubos - Substituição de duas cabeças devido ter soltado a borracha do material. Período de troca 10 anos.</t>
        </r>
      </text>
    </comment>
    <comment ref="H37" authorId="0" shapeId="0" xr:uid="{1BEAD8B5-6C54-45CF-A277-E38032BFE862}">
      <text>
        <r>
          <rPr>
            <sz val="11"/>
            <color theme="1"/>
            <rFont val="Calibri"/>
            <family val="2"/>
            <scheme val="minor"/>
          </rPr>
          <t>Ana Kelven Bezerra da Silva Gomes:
Abertura das placas, realizado limpeza nos tubos - Substituição de duas cabeças devido ter soltado a borracha do material. Período de troca 10 anos.</t>
        </r>
      </text>
    </comment>
    <comment ref="A39" authorId="0" shapeId="0" xr:uid="{227477DE-89C2-4598-BBAA-F7355405F853}">
      <text>
        <r>
          <rPr>
            <sz val="11"/>
            <color theme="1"/>
            <rFont val="Calibri"/>
            <family val="2"/>
            <scheme val="minor"/>
          </rPr>
          <t xml:space="preserve">Ana Kelven Bezerra da Silva Gomes:
27/02/2024 LIMPEZA DOS FELTROS
</t>
        </r>
      </text>
    </comment>
    <comment ref="B39" authorId="0" shapeId="0" xr:uid="{67150F77-7FA7-43E5-B219-50CE9CA8B375}">
      <text>
        <r>
          <rPr>
            <sz val="11"/>
            <color theme="1"/>
            <rFont val="Calibri"/>
            <family val="2"/>
            <scheme val="minor"/>
          </rPr>
          <t>Ana Kelven Bezerra da Silva Gomes:
13/09/2023 - SUBSTITUIÇÃO DO FLANGE DO CAVALINHO DE ÁGUA DO SISTEMA DE ARREFECIMENTO.</t>
        </r>
      </text>
    </comment>
    <comment ref="E39" authorId="0" shapeId="0" xr:uid="{1958CF39-42F2-43D7-83BE-51892E9741B5}">
      <text>
        <r>
          <rPr>
            <sz val="11"/>
            <color theme="1"/>
            <rFont val="Calibri"/>
            <family val="2"/>
            <scheme val="minor"/>
          </rPr>
          <t xml:space="preserve">Ana Kelven Bezerra da Silva Gomes (13/09/2022):
(Overhaul)- Horas no dia 30/08 antes da docagem:25.279 </t>
        </r>
      </text>
    </comment>
    <comment ref="F39" authorId="0" shapeId="0" xr:uid="{1C273FFC-F5EC-4D5A-B407-95E57D2709A4}">
      <text>
        <r>
          <rPr>
            <sz val="11"/>
            <color theme="1"/>
            <rFont val="Calibri"/>
            <family val="2"/>
            <scheme val="minor"/>
          </rPr>
          <t>Ana Kelven Bezerra da Silva Gomes (13/09/2022):
Reparo em todas as turbinas</t>
        </r>
      </text>
    </comment>
    <comment ref="H39" authorId="0" shapeId="0" xr:uid="{2B24A59B-5377-4F43-B51B-DC63CE317BDE}">
      <text>
        <r>
          <rPr>
            <sz val="11"/>
            <color theme="1"/>
            <rFont val="Calibri"/>
            <family val="2"/>
            <scheme val="minor"/>
          </rPr>
          <t>Ana Kelven Bezerra da Silva Gomes:
DESOBSTRUÇÃO DO DRENO DA DESCARGA.</t>
        </r>
      </text>
    </comment>
    <comment ref="E40" authorId="0" shapeId="0" xr:uid="{D2B255C0-0A26-4ECF-9219-B6BDB0CA5EB5}">
      <text>
        <r>
          <rPr>
            <sz val="11"/>
            <color theme="1"/>
            <rFont val="Calibri"/>
            <family val="2"/>
            <scheme val="minor"/>
          </rPr>
          <t>Ana Kelven Bezerra da Silva Gomes (13/09/2022):
(Overhaul)- Horas no dia 30/08 antes da docagem:25.340</t>
        </r>
      </text>
    </comment>
    <comment ref="F40" authorId="0" shapeId="0" xr:uid="{6E48D4C1-6972-4175-AA64-A7CC0AB20589}">
      <text>
        <r>
          <rPr>
            <sz val="11"/>
            <color theme="1"/>
            <rFont val="Calibri"/>
            <family val="2"/>
            <scheme val="minor"/>
          </rPr>
          <t xml:space="preserve">Ana Kelven Bezerra da Silva Gomes (13/09/2022):
Reparo em todas as turbinas.
</t>
        </r>
      </text>
    </comment>
    <comment ref="H40" authorId="0" shapeId="0" xr:uid="{8165F58A-D4D2-4816-BBC3-235C22DFD936}">
      <text>
        <r>
          <rPr>
            <sz val="11"/>
            <color theme="1"/>
            <rFont val="Calibri"/>
            <family val="2"/>
            <scheme val="minor"/>
          </rPr>
          <t>Ana Kelven Bezerra da Silva Gomes:
DESOBSTRUÇÃO DO DRENO DA DESCARGA.</t>
        </r>
      </text>
    </comment>
    <comment ref="A42" authorId="1" shapeId="0" xr:uid="{FA1F3DB8-DD69-4025-9D5B-3F67662E0038}">
      <text>
        <r>
          <rPr>
            <sz val="11"/>
            <color theme="1"/>
            <rFont val="Calibri"/>
            <family val="2"/>
            <scheme val="minor"/>
          </rPr>
          <t>Cinthia Henriques Teixeira Ramos:
verificar substituição docagem - 24/11/22</t>
        </r>
      </text>
    </comment>
    <comment ref="C42" authorId="0" shapeId="0" xr:uid="{488C2B7D-4C3D-4838-A5B3-C091EE3FB06C}">
      <text>
        <r>
          <rPr>
            <sz val="11"/>
            <color theme="1"/>
            <rFont val="Calibri"/>
            <family val="2"/>
            <scheme val="minor"/>
          </rPr>
          <t>Ana Kelven Bezerra da Silva Gomes:
MOTOR RADIAL INTERMONT</t>
        </r>
      </text>
    </comment>
    <comment ref="A44" authorId="0" shapeId="0" xr:uid="{911D0B62-437F-4487-B36C-999744299869}">
      <text>
        <r>
          <rPr>
            <sz val="11"/>
            <color theme="1"/>
            <rFont val="Calibri"/>
            <family val="2"/>
            <scheme val="minor"/>
          </rPr>
          <t>Ana Kelven Bezerra da Silva Gomes:
As válvulas de alívio dos compressores 1 e 2 foram substituídas em 02/03/2023</t>
        </r>
      </text>
    </comment>
    <comment ref="F44" authorId="0" shapeId="0" xr:uid="{FAFD5A49-C0AB-4839-86C3-0808A438750A}">
      <text>
        <r>
          <rPr>
            <sz val="11"/>
            <color theme="1"/>
            <rFont val="Calibri"/>
            <family val="2"/>
            <scheme val="minor"/>
          </rPr>
          <t xml:space="preserve">Ana Kelven Bezerra da Silva Gomes (14/09/2022):
Revisão geral dos compressores, substituição de componentes - Instalação do secador de ar (filtro interno novo).
</t>
        </r>
      </text>
    </comment>
    <comment ref="G44" authorId="0" shapeId="0" xr:uid="{7B7DE5A2-5646-49D1-BCAD-C04323044D70}">
      <text>
        <r>
          <rPr>
            <sz val="11"/>
            <color theme="1"/>
            <rFont val="Calibri"/>
            <family val="2"/>
            <scheme val="minor"/>
          </rPr>
          <t xml:space="preserve">Ana Kelven Bezerra da Silva Gomes:
Troca de óleo
</t>
        </r>
      </text>
    </comment>
    <comment ref="H44" authorId="2" shapeId="0" xr:uid="{3AF7A990-36A3-47CE-86DA-C4DD24B0AFF0}">
      <text>
        <r>
          <rPr>
            <sz val="11"/>
            <color theme="1"/>
            <rFont val="Calibri"/>
            <family val="2"/>
            <scheme val="minor"/>
          </rPr>
          <t xml:space="preserve">Renata Araujo de Aguiar Leite:
Realizada a troca das válvulas.
</t>
        </r>
      </text>
    </comment>
    <comment ref="F45" authorId="0" shapeId="0" xr:uid="{F14AAD4C-8803-4319-8C38-4027EC03B51D}">
      <text>
        <r>
          <rPr>
            <sz val="11"/>
            <color theme="1"/>
            <rFont val="Calibri"/>
            <family val="2"/>
            <scheme val="minor"/>
          </rPr>
          <t xml:space="preserve">Ana Kelven Bezerra da Silva Gomes (14/09/2022):
Revisão geral dos compressores, substituição de componentes - Instalação do secador de ar (filtro interno novo).
</t>
        </r>
      </text>
    </comment>
    <comment ref="G45" authorId="0" shapeId="0" xr:uid="{F9616F95-C841-4774-8AFE-3E8C01D6F396}">
      <text>
        <r>
          <rPr>
            <sz val="11"/>
            <color theme="1"/>
            <rFont val="Calibri"/>
            <family val="2"/>
            <scheme val="minor"/>
          </rPr>
          <t>Ana Kelven Bezerra da Silva Gomes:
Troca de óleo</t>
        </r>
      </text>
    </comment>
    <comment ref="H45" authorId="2" shapeId="0" xr:uid="{D81DD7F1-84C8-4323-8582-D0757CBFB929}">
      <text>
        <r>
          <rPr>
            <sz val="11"/>
            <color theme="1"/>
            <rFont val="Calibri"/>
            <family val="2"/>
            <scheme val="minor"/>
          </rPr>
          <t>Renata Araujo de Aguiar Leite:
Realizada a troca das válvulas.</t>
        </r>
      </text>
    </comment>
    <comment ref="O46" authorId="0" shapeId="0" xr:uid="{00396388-A130-4C82-B7B6-B7B8AA94B55A}">
      <text>
        <r>
          <rPr>
            <sz val="11"/>
            <color theme="1"/>
            <rFont val="Calibri"/>
            <family val="2"/>
            <scheme val="minor"/>
          </rPr>
          <t xml:space="preserve">Ana Kelven Bezerra da Silva Gomes (14/09/2022):
Revisão geral da parte mecânica e elétrica.
</t>
        </r>
      </text>
    </comment>
    <comment ref="F47" authorId="0" shapeId="0" xr:uid="{3AFB66FB-5DE8-4845-BF91-B94E97E6C58C}">
      <text>
        <r>
          <rPr>
            <sz val="11"/>
            <color theme="1"/>
            <rFont val="Calibri"/>
            <family val="2"/>
            <scheme val="minor"/>
          </rPr>
          <t xml:space="preserve">Ana Kelven Bezerra da Silva Gomes (13/09/2022):
Realizada a retirada do hélice - Troca de selos.
Hélice sem trinca e sem avaria.
</t>
        </r>
      </text>
    </comment>
    <comment ref="H47" authorId="0" shapeId="0" xr:uid="{CEAE6C34-73AB-4A87-BC70-F0B94CC89662}">
      <text>
        <r>
          <rPr>
            <sz val="11"/>
            <color theme="1"/>
            <rFont val="Calibri"/>
            <family val="2"/>
            <scheme val="minor"/>
          </rPr>
          <t xml:space="preserve">Ana Kelven Bezerra da Silva Gomes (13/09/2022):
Eixo de BE está com pitns - realizado aplicação de massa- prazo de avaliação 2 anos.
</t>
        </r>
      </text>
    </comment>
    <comment ref="O47" authorId="0" shapeId="0" xr:uid="{0659330F-21FB-4896-BD76-C3ECE934E5BB}">
      <text>
        <r>
          <rPr>
            <sz val="11"/>
            <color theme="1"/>
            <rFont val="Calibri"/>
            <family val="2"/>
            <scheme val="minor"/>
          </rPr>
          <t xml:space="preserve">Ana Kelven Bezerra da Silva Gomes (14/09/2022):
Revisão geral da parte mecânica e elétrica.
</t>
        </r>
      </text>
    </comment>
    <comment ref="Q47" authorId="0" shapeId="0" xr:uid="{43365A17-9EEE-4C30-ACF3-1E3A6B7F9D25}">
      <text>
        <r>
          <rPr>
            <sz val="11"/>
            <color theme="1"/>
            <rFont val="Calibri"/>
            <family val="2"/>
            <scheme val="minor"/>
          </rPr>
          <t>Ana Kelven Bezerra da Silva Gomes:
Teste do canhão e bomba</t>
        </r>
      </text>
    </comment>
    <comment ref="F48" authorId="0" shapeId="0" xr:uid="{31392A59-BBC5-41CA-BDB3-C95A9104B54B}">
      <text>
        <r>
          <rPr>
            <sz val="11"/>
            <color theme="1"/>
            <rFont val="Calibri"/>
            <family val="2"/>
            <scheme val="minor"/>
          </rPr>
          <t xml:space="preserve">Ana Kelven Bezerra da Silva Gomes (13/09/2022):
Realizada a retirada do hélice - Troca de selos.
Hélice sem trinca e sem avaria.
</t>
        </r>
      </text>
    </comment>
    <comment ref="H48" authorId="0" shapeId="0" xr:uid="{C898FFB7-E982-4FE0-B43B-67A08B725BDE}">
      <text>
        <r>
          <rPr>
            <sz val="11"/>
            <color theme="1"/>
            <rFont val="Calibri"/>
            <family val="2"/>
            <scheme val="minor"/>
          </rPr>
          <t xml:space="preserve">Ana Kelven Bezerra da Silva Gomes (13/09/2022):
Eixo de BE está com pitns - realizado aplicação de massa- prazo de avaliação 2 anos.
</t>
        </r>
      </text>
    </comment>
    <comment ref="O49" authorId="0" shapeId="0" xr:uid="{7D0F0A01-7D9D-424F-B290-5B8B5C9E96BE}">
      <text>
        <r>
          <rPr>
            <sz val="11"/>
            <color theme="1"/>
            <rFont val="Calibri"/>
            <family val="2"/>
            <scheme val="minor"/>
          </rPr>
          <t xml:space="preserve">Ana Kelven Bezerra da Silva Gomes (14/09/2022):
Revisão geral da parte mecânica e elétrica.
</t>
        </r>
      </text>
    </comment>
    <comment ref="C50" authorId="0" shapeId="0" xr:uid="{8F14262A-EB2C-4EAF-B0E6-B2DA399338EF}">
      <text>
        <r>
          <rPr>
            <sz val="11"/>
            <color theme="1"/>
            <rFont val="Calibri"/>
            <family val="2"/>
            <scheme val="minor"/>
          </rPr>
          <t xml:space="preserve">Ana Kelven Bezerra da Silva Gomes (13/09/2022):
Substituição dos mancais e rolamentos
</t>
        </r>
      </text>
    </comment>
    <comment ref="G50" authorId="0" shapeId="0" xr:uid="{D5CDA408-6851-4E2A-B37F-D71B58C74B7D}">
      <text>
        <r>
          <rPr>
            <sz val="11"/>
            <color theme="1"/>
            <rFont val="Calibri"/>
            <family val="2"/>
            <scheme val="minor"/>
          </rPr>
          <t>Ana Kelven Bezerra da Silva Gomes:
26527h</t>
        </r>
      </text>
    </comment>
    <comment ref="O50" authorId="0" shapeId="0" xr:uid="{1B3FBC3E-0A42-4BDC-AD64-CD8F9979C5A1}">
      <text>
        <r>
          <rPr>
            <sz val="11"/>
            <color theme="1"/>
            <rFont val="Calibri"/>
            <family val="2"/>
            <scheme val="minor"/>
          </rPr>
          <t xml:space="preserve">Ana Kelven Bezerra da Silva Gomes (14/09/2022):
Revisão geral da parte mecânica e elétrica.
</t>
        </r>
      </text>
    </comment>
    <comment ref="C51" authorId="0" shapeId="0" xr:uid="{D0D1E19D-B0DD-40E1-B837-3330CF3ABA32}">
      <text>
        <r>
          <rPr>
            <sz val="11"/>
            <color theme="1"/>
            <rFont val="Calibri"/>
            <family val="2"/>
            <scheme val="minor"/>
          </rPr>
          <t>Ana Kelven Bezerra da Silva Gomes (13/09/2022):
Substituição dos mancais e rolamentos</t>
        </r>
      </text>
    </comment>
    <comment ref="F51" authorId="0" shapeId="0" xr:uid="{55C71679-0791-4D00-808E-331902F9E30D}">
      <text>
        <r>
          <rPr>
            <sz val="11"/>
            <color theme="1"/>
            <rFont val="Calibri"/>
            <family val="2"/>
            <scheme val="minor"/>
          </rPr>
          <t>Ana Kelven Bezerra da Silva Gomes:
Substituição da graxa MCP BE</t>
        </r>
      </text>
    </comment>
    <comment ref="G51" authorId="0" shapeId="0" xr:uid="{1B776B37-D5A7-4332-8DC8-9C614F647FD9}">
      <text>
        <r>
          <rPr>
            <sz val="11"/>
            <color theme="1"/>
            <rFont val="Calibri"/>
            <family val="2"/>
            <scheme val="minor"/>
          </rPr>
          <t>Ana Kelven Bezerra da Silva Gomes:
26580h</t>
        </r>
      </text>
    </comment>
    <comment ref="P52" authorId="0" shapeId="0" xr:uid="{DDB275BA-1CEF-47B8-81F5-74D938CB2FD7}">
      <text>
        <r>
          <rPr>
            <sz val="11"/>
            <color theme="1"/>
            <rFont val="Calibri"/>
            <family val="2"/>
            <scheme val="minor"/>
          </rPr>
          <t xml:space="preserve">Ana Kelven Bezerra da Silva Gomes:
TROCA DE ÓLEO
</t>
        </r>
      </text>
    </comment>
    <comment ref="R52" authorId="0" shapeId="0" xr:uid="{83216CC5-B7C1-4519-8DA7-9E31C28D615A}">
      <text>
        <r>
          <rPr>
            <sz val="11"/>
            <color theme="1"/>
            <rFont val="Calibri"/>
            <family val="2"/>
            <scheme val="minor"/>
          </rPr>
          <t>Ana Kelven Bezerra da Silva Gomes:
LIMPEZA</t>
        </r>
      </text>
    </comment>
    <comment ref="F53" authorId="0" shapeId="0" xr:uid="{FEE94B9F-1D5E-45B0-91F0-8092277E1747}">
      <text>
        <r>
          <rPr>
            <sz val="11"/>
            <color theme="1"/>
            <rFont val="Calibri"/>
            <family val="2"/>
            <scheme val="minor"/>
          </rPr>
          <t xml:space="preserve">Ana Kelven Bezerra da Silva Gomes (13/09/2022):
Troca de óleo - AWHLP46 - 2 anos para a próxima troca.
</t>
        </r>
      </text>
    </comment>
    <comment ref="F54" authorId="0" shapeId="0" xr:uid="{6F606CC1-57E3-476E-84DC-7ABEEB442CA3}">
      <text>
        <r>
          <rPr>
            <sz val="11"/>
            <color theme="1"/>
            <rFont val="Calibri"/>
            <family val="2"/>
            <scheme val="minor"/>
          </rPr>
          <t>Ana Kelven Bezerra da Silva Gomes (13/09/2022):
Troca de óleo - AWHLP46 - 2 anos para a próxima troca.</t>
        </r>
      </text>
    </comment>
    <comment ref="F59" authorId="0" shapeId="0" xr:uid="{6A9BA30B-37CB-4B78-A453-9144CEC635AB}">
      <text>
        <r>
          <rPr>
            <sz val="11"/>
            <color theme="1"/>
            <rFont val="Calibri"/>
            <family val="2"/>
            <scheme val="minor"/>
          </rPr>
          <t xml:space="preserve">Ana Kelven Bezerra da Silva Gomes:
Troca de óleo - AWHLP46 - 10
anos para a próxima troca.
</t>
        </r>
      </text>
    </comment>
    <comment ref="G59" authorId="0" shapeId="0" xr:uid="{6005463F-A994-461A-B9DB-283CE05E690C}">
      <text>
        <r>
          <rPr>
            <sz val="11"/>
            <color theme="1"/>
            <rFont val="Calibri"/>
            <family val="2"/>
            <scheme val="minor"/>
          </rPr>
          <t>Ana Kelven Bezerra da Silva Gomes:
TROCA DO ÓLEO HIDRÁULICO DO GUINCHO (5 ANOS)</t>
        </r>
      </text>
    </comment>
    <comment ref="M63" authorId="0" shapeId="0" xr:uid="{2CF196DB-67A7-49BB-829C-192AC82D2E9F}">
      <text>
        <r>
          <rPr>
            <sz val="11"/>
            <color theme="1"/>
            <rFont val="Calibri"/>
            <family val="2"/>
            <scheme val="minor"/>
          </rPr>
          <t xml:space="preserve">Ana Kelven Bezerra da Silva Gomes (13/09/2022):
Substituição do motor axial - instalado motor revisado do almoxarifado - Prazo de 05 anos
Substituição de mangueiras em geral - Prazo de 05 anos
</t>
        </r>
      </text>
    </comment>
    <comment ref="O63" authorId="0" shapeId="0" xr:uid="{826347B0-E53F-4D91-B5D1-BD1196E8A646}">
      <text>
        <r>
          <rPr>
            <sz val="11"/>
            <color theme="1"/>
            <rFont val="Calibri"/>
            <family val="2"/>
            <scheme val="minor"/>
          </rPr>
          <t>Ana Kelven Bezerra da Silva Gomes:
Troca de filtro de óleo hidráulico</t>
        </r>
      </text>
    </comment>
    <comment ref="Q63" authorId="0" shapeId="0" xr:uid="{039BE9BB-C9F0-4A15-A856-18A38FB76ACB}">
      <text>
        <r>
          <rPr>
            <sz val="11"/>
            <color theme="1"/>
            <rFont val="Calibri"/>
            <family val="2"/>
            <scheme val="minor"/>
          </rPr>
          <t>Ana Kelven Bezerra da Silva Gomes:
LUBRIFICAÇÃO E LIMPEZA</t>
        </r>
      </text>
    </comment>
    <comment ref="K64" authorId="0" shapeId="0" xr:uid="{A93653AA-F1C6-4D25-832F-3A3B11BE1337}">
      <text>
        <r>
          <rPr>
            <sz val="11"/>
            <color theme="1"/>
            <rFont val="Calibri"/>
            <family val="2"/>
            <scheme val="minor"/>
          </rPr>
          <t>Ana Kelven Bezerra da Silva Gomes:
INOPERANTE</t>
        </r>
      </text>
    </comment>
    <comment ref="M64" authorId="0" shapeId="0" xr:uid="{30CAB9D5-3F66-4146-AD9B-67121A3C4440}">
      <text>
        <r>
          <rPr>
            <sz val="11"/>
            <color theme="1"/>
            <rFont val="Calibri"/>
            <family val="2"/>
            <scheme val="minor"/>
          </rPr>
          <t xml:space="preserve">Ana Kelven Bezerra da Silva Gomes (13/09/2022):
Substituição do motor axial - instalado motor revisado do almoxarifado - Prazo de 05 anos
Substituição de mangueiras em geral - Prazo de 05 anos
</t>
        </r>
      </text>
    </comment>
    <comment ref="P66" authorId="0" shapeId="0" xr:uid="{CA164B20-DAFA-427A-B7F4-4BAAA6425448}">
      <text>
        <r>
          <rPr>
            <sz val="11"/>
            <color theme="1"/>
            <rFont val="Calibri"/>
            <family val="2"/>
            <scheme val="minor"/>
          </rPr>
          <t>Ana Kelven Bezerra da Silva Gomes:
Periodicidade 02 meses</t>
        </r>
      </text>
    </comment>
    <comment ref="P67" authorId="0" shapeId="0" xr:uid="{0161C7C3-8FB9-4C0B-91A4-5E5D96B38137}">
      <text>
        <r>
          <rPr>
            <sz val="11"/>
            <color theme="1"/>
            <rFont val="Calibri"/>
            <family val="2"/>
            <scheme val="minor"/>
          </rPr>
          <t>Ana Kelven Bezerra da Silva Gomes:
Realizado limpeza com jato de água.</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Ana Kelven Bezerra da Silva Gomes</author>
    <author>Renata Araujo de Aguiar Leite</author>
  </authors>
  <commentList>
    <comment ref="A8" authorId="0" shapeId="0" xr:uid="{07FD5FDE-8D05-46EE-A99B-E68469326955}">
      <text>
        <r>
          <rPr>
            <sz val="11"/>
            <color theme="1"/>
            <rFont val="Calibri"/>
            <family val="2"/>
            <scheme val="minor"/>
          </rPr>
          <t xml:space="preserve">Ana Kelven Bezerra da Silva Gomes (05/12/2022):
Overhaul do MCP BB 23235 - 26/11/2022
</t>
        </r>
      </text>
    </comment>
    <comment ref="F8" authorId="0" shapeId="0" xr:uid="{B296F818-A14D-4B9F-9521-5950CC5177D2}">
      <text>
        <r>
          <rPr>
            <sz val="11"/>
            <color theme="1"/>
            <rFont val="Calibri"/>
            <family val="2"/>
            <scheme val="minor"/>
          </rPr>
          <t>Ana Kelven Bezerra da Silva Gomes:
MOBIL</t>
        </r>
      </text>
    </comment>
    <comment ref="A9" authorId="0" shapeId="0" xr:uid="{549EA9D4-C73E-4EF9-8287-E57AEC7AE61F}">
      <text>
        <r>
          <rPr>
            <sz val="11"/>
            <color theme="1"/>
            <rFont val="Calibri"/>
            <family val="2"/>
            <scheme val="minor"/>
          </rPr>
          <t xml:space="preserve">Ana Kelven Bezerra da Silva Gomes (05/12/2022):
Overhaul do MCP BE 24635 - 26/11/2022
</t>
        </r>
      </text>
    </comment>
    <comment ref="F9" authorId="0" shapeId="0" xr:uid="{A9C4BB85-2DA8-46CA-889F-7693F1B916A7}">
      <text>
        <r>
          <rPr>
            <sz val="11"/>
            <color theme="1"/>
            <rFont val="Calibri"/>
            <family val="2"/>
            <scheme val="minor"/>
          </rPr>
          <t>Ana Kelven Bezerra da Silva Gomes:
MOBIL</t>
        </r>
      </text>
    </comment>
    <comment ref="A10" authorId="0" shapeId="0" xr:uid="{A27EC78E-0406-4995-BE40-177ECBDA5888}">
      <text>
        <r>
          <rPr>
            <sz val="11"/>
            <color theme="1"/>
            <rFont val="Calibri"/>
            <family val="2"/>
            <scheme val="minor"/>
          </rPr>
          <t xml:space="preserve">Ana Kelven Bezerra da Silva Gomes (05/12/2022):
Overhaul do MCA 01 BB 8855 - 26/11/2022
</t>
        </r>
      </text>
    </comment>
    <comment ref="A11" authorId="1" shapeId="0" xr:uid="{44F01579-BC50-4401-A425-1CEDBD125A96}">
      <text>
        <r>
          <rPr>
            <sz val="11"/>
            <color theme="1"/>
            <rFont val="Calibri"/>
            <family val="2"/>
            <scheme val="minor"/>
          </rPr>
          <t>Dia 02/06 entrou um motor novo, revisado.
05/12/2022
Susbtituição do Kit de força (Turbina, bomba e bicos) MCA 02 (BE) 8072 - 26/11/2022</t>
        </r>
      </text>
    </comment>
    <comment ref="A12" authorId="0" shapeId="0" xr:uid="{06F7C974-8298-4540-B147-D5907A7FBE9B}">
      <text>
        <r>
          <rPr>
            <sz val="11"/>
            <color theme="1"/>
            <rFont val="Calibri"/>
            <family val="2"/>
            <scheme val="minor"/>
          </rPr>
          <t>Ana Kelven Bezerra da Silva Gomes:
Trocada junta de expansão por rede fixa em 26/11/2022 - Docagem
14/12/2023 - TROCA DE ÓLEO E FILTROS DO CANHÃO FIFI.</t>
        </r>
      </text>
    </comment>
    <comment ref="G12" authorId="0" shapeId="0" xr:uid="{C2C9DDAA-FD90-4EE0-B343-4C11AEA6CF3C}">
      <text>
        <r>
          <rPr>
            <sz val="11"/>
            <color theme="1"/>
            <rFont val="Calibri"/>
            <family val="2"/>
            <scheme val="minor"/>
          </rPr>
          <t>Ana Kelven Bezerra da Silva Gomes:
TROCAR ÓLEO E FILTROS</t>
        </r>
      </text>
    </comment>
    <comment ref="A14" authorId="0" shapeId="0" xr:uid="{3292041E-3569-4DB1-9533-46BD8339C1AA}">
      <text>
        <r>
          <rPr>
            <sz val="11"/>
            <color theme="1"/>
            <rFont val="Calibri"/>
            <family val="2"/>
            <scheme val="minor"/>
          </rPr>
          <t xml:space="preserve">Ana Kelven Bezerra da Silva Gomes (05/12/2022):
Overhaul dos propulsores de BB e BE - 26/11/2022
</t>
        </r>
      </text>
    </comment>
    <comment ref="J14" authorId="0" shapeId="0" xr:uid="{C655F332-9784-49BF-B4BD-F74ACB69DB16}">
      <text>
        <r>
          <rPr>
            <sz val="11"/>
            <color theme="1"/>
            <rFont val="Calibri"/>
            <family val="2"/>
            <scheme val="minor"/>
          </rPr>
          <t>Ana Kelven Bezerra da Silva Gomes:
2 motores por bordo</t>
        </r>
      </text>
    </comment>
    <comment ref="A17" authorId="0" shapeId="0" xr:uid="{55DAF500-7ED9-4407-A9D1-D11E53A5F56C}">
      <text>
        <r>
          <rPr>
            <sz val="11"/>
            <color theme="1"/>
            <rFont val="Calibri"/>
            <family val="2"/>
            <scheme val="minor"/>
          </rPr>
          <t>Ana Kelven Bezerra da Silva Gomes:
03/01/2023 - Feito a instalação do sistema de filtragem CJC PTU27</t>
        </r>
      </text>
    </comment>
    <comment ref="I17" authorId="0" shapeId="0" xr:uid="{EC4D18BC-3459-4B6D-A7AD-C57EE703DA71}">
      <text>
        <r>
          <rPr>
            <sz val="11"/>
            <color theme="1"/>
            <rFont val="Calibri"/>
            <family val="2"/>
            <scheme val="minor"/>
          </rPr>
          <t xml:space="preserve">Ana Kelven Bezerra da Silva Gomes:
Trocado retentor da bomba de carga de BE - 26/11/2022
</t>
        </r>
      </text>
    </comment>
    <comment ref="B20" authorId="0" shapeId="0" xr:uid="{DCAFC2A5-8845-4FB0-94CC-CB1266222F8E}">
      <text>
        <r>
          <rPr>
            <sz val="11"/>
            <color theme="1"/>
            <rFont val="Calibri"/>
            <family val="2"/>
            <scheme val="minor"/>
          </rPr>
          <t>Ana Kelven Bezerra da Silva Gomes (21/09/2022):
200 Ah</t>
        </r>
      </text>
    </comment>
    <comment ref="G20" authorId="0" shapeId="0" xr:uid="{CBCA5A97-E4D8-4978-8BE3-E7BCA7D5C021}">
      <text>
        <r>
          <rPr>
            <sz val="11"/>
            <color theme="1"/>
            <rFont val="Calibri"/>
            <family val="2"/>
            <scheme val="minor"/>
          </rPr>
          <t>Ana Kelven Bezerra da Silva Gomes (21/09/2022):
150 Ah</t>
        </r>
      </text>
    </comment>
    <comment ref="J20" authorId="0" shapeId="0" xr:uid="{DD962DF0-752A-4A95-9E4A-83DA41C2B10E}">
      <text>
        <r>
          <rPr>
            <sz val="11"/>
            <color theme="1"/>
            <rFont val="Calibri"/>
            <family val="2"/>
            <scheme val="minor"/>
          </rPr>
          <t xml:space="preserve">Ana Kelven Bezerra da Silva Gomes (21/09/2022):
200 Ah
</t>
        </r>
      </text>
    </comment>
    <comment ref="O20" authorId="0" shapeId="0" xr:uid="{6689B5AF-BB52-4259-8654-A46CF7184020}">
      <text>
        <r>
          <rPr>
            <sz val="11"/>
            <color theme="1"/>
            <rFont val="Calibri"/>
            <family val="2"/>
            <scheme val="minor"/>
          </rPr>
          <t xml:space="preserve">Ana Kelven Bezerra da Silva Gomes:
200 Ah
</t>
        </r>
      </text>
    </comment>
    <comment ref="Q20" authorId="0" shapeId="0" xr:uid="{AB0D3C0D-5787-4233-8D45-119E18169899}">
      <text>
        <r>
          <rPr>
            <sz val="11"/>
            <color theme="1"/>
            <rFont val="Calibri"/>
            <family val="2"/>
            <scheme val="minor"/>
          </rPr>
          <t>Ana Kelven Bezerra da Silva Gomes:
220Ah</t>
        </r>
      </text>
    </comment>
    <comment ref="B21" authorId="0" shapeId="0" xr:uid="{BAF120EB-87B1-402B-AFD4-22DE51D29BF9}">
      <text>
        <r>
          <rPr>
            <sz val="11"/>
            <color theme="1"/>
            <rFont val="Calibri"/>
            <family val="2"/>
            <scheme val="minor"/>
          </rPr>
          <t xml:space="preserve">Ana Kelven Bezerra da Silva Gomes (21/09/2022):
200 Ah
</t>
        </r>
      </text>
    </comment>
    <comment ref="G21" authorId="0" shapeId="0" xr:uid="{8FE901F2-40D3-4B51-B97E-D1C12F227A5D}">
      <text>
        <r>
          <rPr>
            <sz val="11"/>
            <color theme="1"/>
            <rFont val="Calibri"/>
            <family val="2"/>
            <scheme val="minor"/>
          </rPr>
          <t xml:space="preserve">Ana Kelven Bezerra da Silva Gomes (21/09/2022):
150 Ah
</t>
        </r>
      </text>
    </comment>
    <comment ref="J21" authorId="0" shapeId="0" xr:uid="{8FA9E6FB-3EF2-4915-AEB2-F6282B0320D0}">
      <text>
        <r>
          <rPr>
            <sz val="11"/>
            <color theme="1"/>
            <rFont val="Calibri"/>
            <family val="2"/>
            <scheme val="minor"/>
          </rPr>
          <t>Ana Kelven Bezerra da Silva Gomes (21/09/2022):
200 Ah</t>
        </r>
      </text>
    </comment>
    <comment ref="O21" authorId="0" shapeId="0" xr:uid="{DC16BDDB-E32C-4B18-9D1F-5C60CAA7833E}">
      <text>
        <r>
          <rPr>
            <sz val="11"/>
            <color theme="1"/>
            <rFont val="Calibri"/>
            <family val="2"/>
            <scheme val="minor"/>
          </rPr>
          <t xml:space="preserve">Ana Kelven Bezerra da Silva Gomes:
200 Ah
</t>
        </r>
      </text>
    </comment>
    <comment ref="Q21" authorId="0" shapeId="0" xr:uid="{B126056D-3BE8-49A6-8040-63B209522962}">
      <text>
        <r>
          <rPr>
            <sz val="11"/>
            <color theme="1"/>
            <rFont val="Calibri"/>
            <family val="2"/>
            <scheme val="minor"/>
          </rPr>
          <t>Ana Kelven Bezerra da Silva Gomes:
220Ah</t>
        </r>
      </text>
    </comment>
    <comment ref="A23" authorId="0" shapeId="0" xr:uid="{18A6C61A-70FD-4CC0-88E7-17E149AF0D38}">
      <text>
        <r>
          <rPr>
            <sz val="11"/>
            <color theme="1"/>
            <rFont val="Calibri"/>
            <family val="2"/>
            <scheme val="minor"/>
          </rPr>
          <t>Ana Kelven Bezerra da Silva Gomes:
Limpeza e reaperto em 26/11/2022 Docagem.</t>
        </r>
      </text>
    </comment>
    <comment ref="F24" authorId="0" shapeId="0" xr:uid="{AC0B468F-DAB2-49F1-8413-C642F7D7DB83}">
      <text>
        <r>
          <rPr>
            <sz val="11"/>
            <color theme="1"/>
            <rFont val="Calibri"/>
            <family val="2"/>
            <scheme val="minor"/>
          </rPr>
          <t>Ana Kelven Bezerra da Silva Gomes:
N° SÉRIE CARREGADOR RETIFICADOR MEGA ENERGIA EVEN PRO</t>
        </r>
      </text>
    </comment>
    <comment ref="J24" authorId="0" shapeId="0" xr:uid="{8339982A-5FA5-467A-A79B-8BE70E03B7D4}">
      <text>
        <r>
          <rPr>
            <sz val="11"/>
            <color theme="1"/>
            <rFont val="Calibri"/>
            <family val="2"/>
            <scheme val="minor"/>
          </rPr>
          <t>Ana Kelven Bezerra da Silva Gomes:
A última troca foi em 30/04, o CDM confundiu a data da próxima troca e trocou antes.</t>
        </r>
      </text>
    </comment>
    <comment ref="I25" authorId="0" shapeId="0" xr:uid="{7BB6891E-978E-4026-90A8-AC95101E9A09}">
      <text>
        <r>
          <rPr>
            <sz val="11"/>
            <color theme="1"/>
            <rFont val="Calibri"/>
            <family val="2"/>
            <scheme val="minor"/>
          </rPr>
          <t>Ana Kelven Bezerra da Silva Gomes:
TROCADO EM 04/01/2024.</t>
        </r>
      </text>
    </comment>
    <comment ref="J25" authorId="0" shapeId="0" xr:uid="{8DC939A0-3C3B-4DDF-AB21-5228567E6477}">
      <text>
        <r>
          <rPr>
            <sz val="11"/>
            <color theme="1"/>
            <rFont val="Calibri"/>
            <family val="2"/>
            <scheme val="minor"/>
          </rPr>
          <t>Ana Kelven Bezerra da Silva Gomes:
A última troca foi em 30/04, o CDM confundiu a data da próxima troca e trocou antes.</t>
        </r>
      </text>
    </comment>
    <comment ref="J32" authorId="0" shapeId="0" xr:uid="{FB881686-80E0-4605-8A54-F3017022AE8E}">
      <text>
        <r>
          <rPr>
            <sz val="11"/>
            <color theme="1"/>
            <rFont val="Calibri"/>
            <family val="2"/>
            <scheme val="minor"/>
          </rPr>
          <t>Ana Kelven Bezerra da Silva Gomes:
Troca da correia do alternador/bomba d'água do MCA de vante em 11/04/2023.</t>
        </r>
      </text>
    </comment>
    <comment ref="G33" authorId="0" shapeId="0" xr:uid="{448C1DB5-75DE-44CF-ADDD-D3D0FA24449D}">
      <text>
        <r>
          <rPr>
            <sz val="11"/>
            <color theme="1"/>
            <rFont val="Calibri"/>
            <family val="2"/>
            <scheme val="minor"/>
          </rPr>
          <t xml:space="preserve">Ana Kelven Bezerra da Silva Gomes:
Trocado retentor da bomba de carga de BE - 26/11/2022
</t>
        </r>
      </text>
    </comment>
    <comment ref="N33" authorId="0" shapeId="0" xr:uid="{C5582D4F-B84E-4C29-89CA-CF6F02ABA065}">
      <text>
        <r>
          <rPr>
            <sz val="11"/>
            <color theme="1"/>
            <rFont val="Calibri"/>
            <family val="2"/>
            <scheme val="minor"/>
          </rPr>
          <t>Ana Kelven Bezerra da Silva Gomes:
TROCA DO FILTRO DE AR.</t>
        </r>
      </text>
    </comment>
    <comment ref="A38" authorId="0" shapeId="0" xr:uid="{3441C74C-074D-4C7A-B5C0-A28E92CA351B}">
      <text>
        <r>
          <rPr>
            <sz val="11"/>
            <color theme="1"/>
            <rFont val="Calibri"/>
            <family val="2"/>
            <scheme val="minor"/>
          </rPr>
          <t xml:space="preserve">Ana Kelven Bezerra da Silva Gomes:
Revisão dos sistemas de tubos do cooler do MCP BB e BE com teste de pressão em ambos - 26/11/2022
12/09/23 DESOBST. DAS REDES DOS DRENOS DAS DESCARGAS.
07/10/2023 DRENADOS OS TANQUES DE EXPANSÃO E LIMPEZA DOS VISORES DOS TANQUES, COMPLETADOS OS TANQUES DE EXPANSÃO E TROCA DOS FELTROS DE AR.
</t>
        </r>
      </text>
    </comment>
    <comment ref="F38" authorId="0" shapeId="0" xr:uid="{5700D571-5BA6-46E0-B24E-00D3520A92D4}">
      <text>
        <r>
          <rPr>
            <sz val="11"/>
            <color theme="1"/>
            <rFont val="Calibri"/>
            <family val="2"/>
            <scheme val="minor"/>
          </rPr>
          <t>Ana Kelven Bezerra da Silva Gomes:
REGULADO O SINCRONISMO DA CREMALHEIRA DA BOMBA INJETORA.</t>
        </r>
      </text>
    </comment>
    <comment ref="G38" authorId="0" shapeId="0" xr:uid="{F003878F-503B-4FB3-9C20-88AA5E21C2C5}">
      <text>
        <r>
          <rPr>
            <sz val="11"/>
            <color theme="1"/>
            <rFont val="Calibri"/>
            <family val="2"/>
            <scheme val="minor"/>
          </rPr>
          <t>Ana Kelven Bezerra da Silva Gomes:
TROCA DO FELTRO</t>
        </r>
      </text>
    </comment>
    <comment ref="B39" authorId="0" shapeId="0" xr:uid="{007D6FAC-2D42-4418-9265-50079DD547AC}">
      <text>
        <r>
          <rPr>
            <sz val="11"/>
            <color theme="1"/>
            <rFont val="Calibri"/>
            <family val="2"/>
            <scheme val="minor"/>
          </rPr>
          <t>Ana Kelven Bezerra da Silva Gomes:
12/09/2023 - SUBSTITUÍDA A VÁLVULA DA REDE DE REFRIGERAÇÃO DO AFTERCOOLER DO MCP BE QUE ESTAVA COM O EIXO QUEBRADO.</t>
        </r>
      </text>
    </comment>
    <comment ref="F39" authorId="0" shapeId="0" xr:uid="{3E3190C6-CAAA-43C7-9508-9C2595931546}">
      <text>
        <r>
          <rPr>
            <sz val="11"/>
            <color theme="1"/>
            <rFont val="Calibri"/>
            <family val="2"/>
            <scheme val="minor"/>
          </rPr>
          <t>Ana Kelven Bezerra da Silva Gomes:
REGULADO O SINCRONISMO CREMALHEIRA DA BOMBA INJETORA.</t>
        </r>
      </text>
    </comment>
    <comment ref="G39" authorId="0" shapeId="0" xr:uid="{AE534807-4739-4CBE-B072-A3B3C3D7338B}">
      <text>
        <r>
          <rPr>
            <sz val="11"/>
            <color theme="1"/>
            <rFont val="Calibri"/>
            <family val="2"/>
            <scheme val="minor"/>
          </rPr>
          <t>Ana Kelven Bezerra da Silva Gomes:
TROCA DO FELTRO</t>
        </r>
      </text>
    </comment>
    <comment ref="C41" authorId="0" shapeId="0" xr:uid="{48943C92-E77C-4E4E-994E-6D495222B3AD}">
      <text>
        <r>
          <rPr>
            <sz val="11"/>
            <color theme="1"/>
            <rFont val="Calibri"/>
            <family val="2"/>
            <scheme val="minor"/>
          </rPr>
          <t>Ana Kelven Bezerra da Silva Gomes:
MOTOR RADIAL INTERMONT</t>
        </r>
      </text>
    </comment>
    <comment ref="N41" authorId="0" shapeId="0" xr:uid="{7F218D18-3690-494A-B061-D5BAF1B0CC01}">
      <text>
        <r>
          <rPr>
            <sz val="11"/>
            <color theme="1"/>
            <rFont val="Calibri"/>
            <family val="2"/>
            <scheme val="minor"/>
          </rPr>
          <t>Ana Kelven Bezerra da Silva Gomes:
Verificação semanal</t>
        </r>
      </text>
    </comment>
    <comment ref="A43" authorId="0" shapeId="0" xr:uid="{83962167-6632-4D6F-9880-386B5E7AA852}">
      <text>
        <r>
          <rPr>
            <sz val="11"/>
            <color theme="1"/>
            <rFont val="Calibri"/>
            <family val="2"/>
            <scheme val="minor"/>
          </rPr>
          <t>Ana Kelven Bezerra da Silva Gomes:
As válvulas de alívio dos compressores 1 e 2 foram substituídas em 02/03/2023
Limpeza e adição de WD nos reguladores 1 e 2 em 31/10/2023.</t>
        </r>
      </text>
    </comment>
    <comment ref="E43" authorId="0" shapeId="0" xr:uid="{33413D7E-2DAB-4A16-959E-B421130DA837}">
      <text>
        <r>
          <rPr>
            <sz val="11"/>
            <color theme="1"/>
            <rFont val="Calibri"/>
            <family val="2"/>
            <scheme val="minor"/>
          </rPr>
          <t>Ana Kelven Bezerra da Silva Gomes:
Revisão</t>
        </r>
      </text>
    </comment>
    <comment ref="F43" authorId="0" shapeId="0" xr:uid="{45B33221-AC74-46A9-A62D-D2A4DF65DDC7}">
      <text>
        <r>
          <rPr>
            <sz val="11"/>
            <color theme="1"/>
            <rFont val="Calibri"/>
            <family val="2"/>
            <scheme val="minor"/>
          </rPr>
          <t>Ana Kelven Bezerra da Silva Gomes:
Troca da correia</t>
        </r>
      </text>
    </comment>
    <comment ref="G43" authorId="0" shapeId="0" xr:uid="{40395C54-C4DB-4D9F-974A-116924D1B7F7}">
      <text>
        <r>
          <rPr>
            <sz val="11"/>
            <color theme="1"/>
            <rFont val="Calibri"/>
            <family val="2"/>
            <scheme val="minor"/>
          </rPr>
          <t xml:space="preserve">Ana Kelven Bezerra da Silva Gomes:
Troca de óleo lubrificante e filtro.
</t>
        </r>
      </text>
    </comment>
    <comment ref="E44" authorId="0" shapeId="0" xr:uid="{4FC0478D-6509-48DF-A13F-5F2A8160846F}">
      <text>
        <r>
          <rPr>
            <sz val="11"/>
            <color theme="1"/>
            <rFont val="Calibri"/>
            <family val="2"/>
            <scheme val="minor"/>
          </rPr>
          <t>Ana Kelven Bezerra da Silva Gomes:
Revisão</t>
        </r>
      </text>
    </comment>
    <comment ref="F44" authorId="0" shapeId="0" xr:uid="{1899C726-9BEC-43CC-B0BF-D04B4CACDD16}">
      <text>
        <r>
          <rPr>
            <sz val="11"/>
            <color theme="1"/>
            <rFont val="Calibri"/>
            <family val="2"/>
            <scheme val="minor"/>
          </rPr>
          <t>Ana Kelven Bezerra da Silva Gomes:
Troca da correia</t>
        </r>
      </text>
    </comment>
    <comment ref="G44" authorId="0" shapeId="0" xr:uid="{56DB0449-2972-4C0E-B448-796B3D703EEF}">
      <text>
        <r>
          <rPr>
            <sz val="11"/>
            <color theme="1"/>
            <rFont val="Calibri"/>
            <family val="2"/>
            <scheme val="minor"/>
          </rPr>
          <t xml:space="preserve">Ana Kelven Bezerra da Silva Gomes:
Troca de óleo lubrificante e filtro.
</t>
        </r>
      </text>
    </comment>
    <comment ref="P45" authorId="0" shapeId="0" xr:uid="{BCF07AE0-926A-49B1-BE6A-1D3169664E39}">
      <text>
        <r>
          <rPr>
            <sz val="11"/>
            <color theme="1"/>
            <rFont val="Calibri"/>
            <family val="2"/>
            <scheme val="minor"/>
          </rPr>
          <t>Ana Kelven Bezerra da Silva Gomes:
Limpeza dos ralos das bombas dos azimutais BB e BE.</t>
        </r>
      </text>
    </comment>
    <comment ref="A46" authorId="0" shapeId="0" xr:uid="{9BD91FDF-43EA-4919-BB0D-0EE37EFC384E}">
      <text>
        <r>
          <rPr>
            <sz val="11"/>
            <color theme="1"/>
            <rFont val="Calibri"/>
            <family val="2"/>
            <scheme val="minor"/>
          </rPr>
          <t xml:space="preserve">Ana Kelven Bezerra da Silva Gomes (05/12/2022):
Balanceamento dos hélices BB e BE - 26/11/2022
</t>
        </r>
      </text>
    </comment>
    <comment ref="B49" authorId="0" shapeId="0" xr:uid="{502F70B7-9DDA-4982-8CDB-071FA889AAD6}">
      <text>
        <r>
          <rPr>
            <sz val="11"/>
            <color theme="1"/>
            <rFont val="Calibri"/>
            <family val="2"/>
            <scheme val="minor"/>
          </rPr>
          <t>Ana Kelven Bezerra da Silva Gomes:
MCP BB (1 e 2) troca total e ajuste dos mancais 28/03/2023</t>
        </r>
      </text>
    </comment>
    <comment ref="C49" authorId="0" shapeId="0" xr:uid="{2E3BBCC3-4337-4469-BF01-57C1418C07BF}">
      <text>
        <r>
          <rPr>
            <sz val="11"/>
            <color theme="1"/>
            <rFont val="Calibri"/>
            <family val="2"/>
            <scheme val="minor"/>
          </rPr>
          <t>Ana Kelven Bezerra da Silva Gomes (09/12/2022):
Mancais foram trocados (Novos)</t>
        </r>
      </text>
    </comment>
    <comment ref="F49" authorId="0" shapeId="0" xr:uid="{638E7633-FF61-4EAE-8702-F906DD20AD8A}">
      <text>
        <r>
          <rPr>
            <sz val="11"/>
            <color theme="1"/>
            <rFont val="Calibri"/>
            <family val="2"/>
            <scheme val="minor"/>
          </rPr>
          <t>Ana Kelven Bezerra da Silva Gomes:
Troca total da graxa e vedação do mancal do eixo BB</t>
        </r>
      </text>
    </comment>
    <comment ref="G49" authorId="0" shapeId="0" xr:uid="{CB9756E8-D0CA-4D9C-A6B5-6880C8FF05AD}">
      <text>
        <r>
          <rPr>
            <sz val="11"/>
            <color theme="1"/>
            <rFont val="Calibri"/>
            <family val="2"/>
            <scheme val="minor"/>
          </rPr>
          <t>Ana Kelven Bezerra da Silva Gomes:
Relubrificação parcial</t>
        </r>
      </text>
    </comment>
    <comment ref="B50" authorId="0" shapeId="0" xr:uid="{3DC0A368-0266-40BB-B847-27A4E59D75E9}">
      <text>
        <r>
          <rPr>
            <sz val="11"/>
            <color theme="1"/>
            <rFont val="Calibri"/>
            <family val="2"/>
            <scheme val="minor"/>
          </rPr>
          <t>Ana Kelven Bezerra da Silva Gomes:
MCP BE (1) troca total e ajuste do mancal 1 somente 28/03/2023</t>
        </r>
      </text>
    </comment>
    <comment ref="C50" authorId="0" shapeId="0" xr:uid="{5F4A1D20-724C-4804-A026-98D23314BDF5}">
      <text>
        <r>
          <rPr>
            <sz val="11"/>
            <color theme="1"/>
            <rFont val="Calibri"/>
            <family val="2"/>
            <scheme val="minor"/>
          </rPr>
          <t>Ana Kelven Bezerra da Silva Gomes:
Mancais foram trocados (Novos)</t>
        </r>
      </text>
    </comment>
    <comment ref="F50" authorId="0" shapeId="0" xr:uid="{A147EE84-B489-4366-97FA-6736FC80B6F9}">
      <text>
        <r>
          <rPr>
            <sz val="11"/>
            <color theme="1"/>
            <rFont val="Calibri"/>
            <family val="2"/>
            <scheme val="minor"/>
          </rPr>
          <t>Ana Kelven Bezerra da Silva Gomes:
Troca total da graxa e vedação do mancal do eixo BE</t>
        </r>
      </text>
    </comment>
    <comment ref="G50" authorId="0" shapeId="0" xr:uid="{70E13F2E-F7DA-41AA-A9BB-EF13514DF74A}">
      <text>
        <r>
          <rPr>
            <sz val="11"/>
            <color theme="1"/>
            <rFont val="Calibri"/>
            <family val="2"/>
            <scheme val="minor"/>
          </rPr>
          <t>Ana Kelven Bezerra da Silva Gomes:
Relubrificação parcial</t>
        </r>
      </text>
    </comment>
    <comment ref="M50" authorId="0" shapeId="0" xr:uid="{5803AD67-468B-49CC-A428-41351F11B4CE}">
      <text>
        <r>
          <rPr>
            <sz val="11"/>
            <color theme="1"/>
            <rFont val="Calibri"/>
            <family val="2"/>
            <scheme val="minor"/>
          </rPr>
          <t>Ana Kelven Bezerra da Silva Gomes:
Overhaul TUG 26/11/2022</t>
        </r>
      </text>
    </comment>
    <comment ref="O50" authorId="0" shapeId="0" xr:uid="{F2055322-C8B0-4461-AB7E-CADB871D61A4}">
      <text>
        <r>
          <rPr>
            <sz val="11"/>
            <color theme="1"/>
            <rFont val="Calibri"/>
            <family val="2"/>
            <scheme val="minor"/>
          </rPr>
          <t>Ana Kelven Bezerra da Silva Gomes:
TROCA DE ÓLEO</t>
        </r>
      </text>
    </comment>
    <comment ref="P50" authorId="0" shapeId="0" xr:uid="{0D057410-F80B-44C2-9D02-628275712B72}">
      <text>
        <r>
          <rPr>
            <sz val="11"/>
            <color theme="1"/>
            <rFont val="Calibri"/>
            <family val="2"/>
            <scheme val="minor"/>
          </rPr>
          <t>Ana Kelven Bezerra da Silva Gomes:
LIMPEZA</t>
        </r>
      </text>
    </comment>
    <comment ref="P51" authorId="0" shapeId="0" xr:uid="{50B5BD00-CEBF-47B5-8A69-9ADBFF14C600}">
      <text>
        <r>
          <rPr>
            <sz val="11"/>
            <color theme="1"/>
            <rFont val="Calibri"/>
            <family val="2"/>
            <scheme val="minor"/>
          </rPr>
          <t>Ana Kelven Bezerra da Silva Gomes:
Ralos da caixa de mar</t>
        </r>
      </text>
    </comment>
    <comment ref="P52" authorId="0" shapeId="0" xr:uid="{F21B5090-1785-4A14-BEDF-DA9A51324D8C}">
      <text>
        <r>
          <rPr>
            <sz val="11"/>
            <color theme="1"/>
            <rFont val="Calibri"/>
            <family val="2"/>
            <scheme val="minor"/>
          </rPr>
          <t>Ana Kelven Bezerra da Silva Gomes:
Ralos da caixa de mar</t>
        </r>
      </text>
    </comment>
    <comment ref="J60" authorId="0" shapeId="0" xr:uid="{6969E614-4576-4DA4-BFB6-7655BCEF1A41}">
      <text>
        <r>
          <rPr>
            <sz val="11"/>
            <color theme="1"/>
            <rFont val="Calibri"/>
            <family val="2"/>
            <scheme val="minor"/>
          </rPr>
          <t>Ana Kelven Bezerra da Silva Gomes:
Instalado lona de freio guincho de proa 09/01/2023</t>
        </r>
      </text>
    </comment>
    <comment ref="M60" authorId="0" shapeId="0" xr:uid="{F73E500F-E0C4-4334-8550-40FAB87F90D6}">
      <text>
        <r>
          <rPr>
            <sz val="11"/>
            <color theme="1"/>
            <rFont val="Calibri"/>
            <family val="2"/>
            <scheme val="minor"/>
          </rPr>
          <t>Ana Kelven Bezerra da Silva Gomes (20/12/2022):
Feita revisão total na Docagem e foi trocado óleo hidráulico.</t>
        </r>
      </text>
    </comment>
    <comment ref="N60" authorId="0" shapeId="0" xr:uid="{FB90381B-DD80-4E42-B876-D0EC8A10ED2B}">
      <text>
        <r>
          <rPr>
            <sz val="11"/>
            <color theme="1"/>
            <rFont val="Calibri"/>
            <family val="2"/>
            <scheme val="minor"/>
          </rPr>
          <t>Ana Kelven Bezerra da Silva Gomes:
LIMPEZA E ADICINADO WD NO REGULADOR DE PRESSÃO DO GUINCHO 1 E 2.</t>
        </r>
      </text>
    </comment>
    <comment ref="N61" authorId="0" shapeId="0" xr:uid="{F7EE9955-5A46-4EEC-8ACC-CD840ED13C84}">
      <text>
        <r>
          <rPr>
            <sz val="11"/>
            <color theme="1"/>
            <rFont val="Calibri"/>
            <family val="2"/>
            <scheme val="minor"/>
          </rPr>
          <t>Ana Kelven Bezerra da Silva Gomes:
LIMPEZA E ADICINADO WD NO REGULADOR DE PRESSÃO DO GUINCHO 1 E 2.</t>
        </r>
      </text>
    </comment>
    <comment ref="O64" authorId="0" shapeId="0" xr:uid="{8B364783-7A33-49BD-8C06-E29C722EE3BB}">
      <text>
        <r>
          <rPr>
            <sz val="11"/>
            <color theme="1"/>
            <rFont val="Calibri"/>
            <family val="2"/>
            <scheme val="minor"/>
          </rPr>
          <t>Ana Kelven Bezerra da Silva Gomes:
Periodicidade 02 meses</t>
        </r>
      </text>
    </comment>
    <comment ref="M65" authorId="0" shapeId="0" xr:uid="{B8D97F95-2056-4A73-AF31-25599AA481A5}">
      <text>
        <r>
          <rPr>
            <sz val="11"/>
            <color theme="1"/>
            <rFont val="Calibri"/>
            <family val="2"/>
            <scheme val="minor"/>
          </rPr>
          <t>Ana Kelven Bezerra da Silva Gomes:
Todos os trocadores foram revisados em 26/11/2022</t>
        </r>
      </text>
    </comment>
    <comment ref="K72" authorId="0" shapeId="0" xr:uid="{633A1015-E7C3-4866-A06F-B4356CA05801}">
      <text>
        <r>
          <rPr>
            <sz val="11"/>
            <color theme="1"/>
            <rFont val="Calibri"/>
            <family val="2"/>
            <scheme val="minor"/>
          </rPr>
          <t>Ana Kelven Bezerra da Silva Gomes:
Troca do transdutor do ecobatímetro - Docagem 26/11/2022</t>
        </r>
      </text>
    </comment>
  </commentList>
</comments>
</file>

<file path=xl/sharedStrings.xml><?xml version="1.0" encoding="utf-8"?>
<sst xmlns="http://schemas.openxmlformats.org/spreadsheetml/2006/main" count="8805" uniqueCount="1135">
  <si>
    <t>Medidas de Giro do Azimutal HRP</t>
  </si>
  <si>
    <t>Manual</t>
  </si>
  <si>
    <t xml:space="preserve"> 650 rpm</t>
  </si>
  <si>
    <t>1300 rpm</t>
  </si>
  <si>
    <t>Troca Bomba Hidraulica</t>
  </si>
  <si>
    <t>Motor de Giro</t>
  </si>
  <si>
    <t>Pressão Giro</t>
  </si>
  <si>
    <t>Pressão Acoplamento</t>
  </si>
  <si>
    <t>Diamante</t>
  </si>
  <si>
    <t>BB</t>
  </si>
  <si>
    <t>BE</t>
  </si>
  <si>
    <t>Brilhante</t>
  </si>
  <si>
    <t>Cristal</t>
  </si>
  <si>
    <t>Quartzo</t>
  </si>
  <si>
    <t>Perola</t>
  </si>
  <si>
    <t>Opala</t>
  </si>
  <si>
    <t>Força - Aceleração vazio</t>
  </si>
  <si>
    <t>TURQUESA</t>
  </si>
  <si>
    <t>1201 - 47%</t>
  </si>
  <si>
    <t>1305 - 51%</t>
  </si>
  <si>
    <t>1200 - 52%</t>
  </si>
  <si>
    <t>1322 - 51%</t>
  </si>
  <si>
    <t>650 A 1800  RPM</t>
  </si>
  <si>
    <t>Força carga</t>
  </si>
  <si>
    <t>TURMALINA</t>
  </si>
  <si>
    <t>1786 - 99%</t>
  </si>
  <si>
    <t>1787 - 100%</t>
  </si>
  <si>
    <t xml:space="preserve"> Costado</t>
  </si>
  <si>
    <t>TOPAZIO</t>
  </si>
  <si>
    <t>1801 - 98%</t>
  </si>
  <si>
    <t>1794 - 93%</t>
  </si>
  <si>
    <t>JADE</t>
  </si>
  <si>
    <t>Navegação 1800 RPM</t>
  </si>
  <si>
    <t>Costado com carga</t>
  </si>
  <si>
    <t>AGATA</t>
  </si>
  <si>
    <t>1787 - 77%</t>
  </si>
  <si>
    <t>1784 - 92 %</t>
  </si>
  <si>
    <t>1794 - 72%</t>
  </si>
  <si>
    <t>1790 - 92%</t>
  </si>
  <si>
    <t>ESMERALDA</t>
  </si>
  <si>
    <t>Tabela dos Azimutais - testes</t>
  </si>
  <si>
    <t>Teste de Acoplamento - medido no passadiço e medido na praça de maquinas.</t>
  </si>
  <si>
    <t>Passadiço (s)</t>
  </si>
  <si>
    <t>Maquinas (s)</t>
  </si>
  <si>
    <t>Embreagem</t>
  </si>
  <si>
    <t>Acumulador</t>
  </si>
  <si>
    <t>Vazamento</t>
  </si>
  <si>
    <t>sim, eixo</t>
  </si>
  <si>
    <t>Não é nova</t>
  </si>
  <si>
    <t>Não é novo</t>
  </si>
  <si>
    <t>Conexão do manômetro-Sanado</t>
  </si>
  <si>
    <t>Nova</t>
  </si>
  <si>
    <t>Selo rotativo- Sanado</t>
  </si>
  <si>
    <t>4.4</t>
  </si>
  <si>
    <t>SIM- ÓLEO LUB</t>
  </si>
  <si>
    <t>3.81</t>
  </si>
  <si>
    <t>4.1</t>
  </si>
  <si>
    <t>Turquesa</t>
  </si>
  <si>
    <t>Turmalina</t>
  </si>
  <si>
    <t>Topazio</t>
  </si>
  <si>
    <t>Jade</t>
  </si>
  <si>
    <t>Agata</t>
  </si>
  <si>
    <t>Esmeralda</t>
  </si>
  <si>
    <t xml:space="preserve">C ÁGATA </t>
  </si>
  <si>
    <t>C BRILHANTE</t>
  </si>
  <si>
    <t>C CRISTAL</t>
  </si>
  <si>
    <t>C DIAMANTE</t>
  </si>
  <si>
    <t>H/TRAB.</t>
  </si>
  <si>
    <t>PROX. TROCA</t>
  </si>
  <si>
    <t>H/TROCA</t>
  </si>
  <si>
    <t>MCP-BB:</t>
  </si>
  <si>
    <t>MCP-BE:</t>
  </si>
  <si>
    <t>MCA-01 BB:</t>
  </si>
  <si>
    <t>MCA-02 BE:</t>
  </si>
  <si>
    <t>Qt. MCP</t>
  </si>
  <si>
    <t>280 x 2 Motores</t>
  </si>
  <si>
    <t>800 L x 2 Motores</t>
  </si>
  <si>
    <t>Tipo MCP</t>
  </si>
  <si>
    <t>15w40 Lubrax Top Turbo</t>
  </si>
  <si>
    <t>15w40 CI4, Alta Perfom</t>
  </si>
  <si>
    <t>Qt. MCA</t>
  </si>
  <si>
    <t>20 l x 2 Motores</t>
  </si>
  <si>
    <t>Tipo MCA</t>
  </si>
  <si>
    <t xml:space="preserve">15w40 CH4	</t>
  </si>
  <si>
    <t>C ESMERALDA</t>
  </si>
  <si>
    <t>C JADE</t>
  </si>
  <si>
    <t>C OPALA</t>
  </si>
  <si>
    <t>C PÉROLA</t>
  </si>
  <si>
    <t>MCA-01 VANTE:</t>
  </si>
  <si>
    <t>MCA-02 RÉ:</t>
  </si>
  <si>
    <t>280 L x 2 Motores</t>
  </si>
  <si>
    <t>C QUARTZO</t>
  </si>
  <si>
    <t>C TOPÁZIO</t>
  </si>
  <si>
    <t>C TURMALINA</t>
  </si>
  <si>
    <t>C TURQUESA</t>
  </si>
  <si>
    <t>20 L x 2 Motores</t>
  </si>
  <si>
    <t>JOSÉ GUILHERME I</t>
  </si>
  <si>
    <t>JOSÉ GUILHERME VIII</t>
  </si>
  <si>
    <t>STAR SAGITARIUS</t>
  </si>
  <si>
    <t>STAR SIRIUS</t>
  </si>
  <si>
    <t>800 L x 2 motores</t>
  </si>
  <si>
    <t>SULIS</t>
  </si>
  <si>
    <t>CAILLEAN</t>
  </si>
  <si>
    <t>600 L x 2 motores</t>
  </si>
  <si>
    <t>20 L x2 motores</t>
  </si>
  <si>
    <t>Filtros Rotativos MTU</t>
  </si>
  <si>
    <t>TROCA</t>
  </si>
  <si>
    <t>DIAS/TROCA</t>
  </si>
  <si>
    <t>REBOCADOR</t>
  </si>
  <si>
    <t>HR P/TROCA</t>
  </si>
  <si>
    <r>
      <rPr>
        <b/>
        <sz val="11"/>
        <color rgb="FF000000"/>
        <rFont val="Calibri"/>
        <family val="2"/>
      </rPr>
      <t xml:space="preserve">PTO BB ÓLEO </t>
    </r>
    <r>
      <rPr>
        <b/>
        <sz val="11"/>
        <color rgb="FFFF0000"/>
        <rFont val="Calibri"/>
        <family val="2"/>
      </rPr>
      <t>RESERVA</t>
    </r>
  </si>
  <si>
    <t>reserva</t>
  </si>
  <si>
    <t>RESERVA</t>
  </si>
  <si>
    <t>PTO BB ÓLEO</t>
  </si>
  <si>
    <t>ESMERALDA BB</t>
  </si>
  <si>
    <t>PTO BE ÓLEO</t>
  </si>
  <si>
    <r>
      <rPr>
        <b/>
        <sz val="11"/>
        <color rgb="FF000000"/>
        <rFont val="Calibri"/>
        <family val="2"/>
      </rPr>
      <t xml:space="preserve">PTO BE ÓLEO </t>
    </r>
    <r>
      <rPr>
        <b/>
        <sz val="11"/>
        <color rgb="FFFF0000"/>
        <rFont val="Calibri"/>
        <family val="2"/>
      </rPr>
      <t>RESERVA</t>
    </r>
  </si>
  <si>
    <t>ESMERALDA BE</t>
  </si>
  <si>
    <r>
      <rPr>
        <b/>
        <sz val="11"/>
        <color rgb="FF000000"/>
        <rFont val="Calibri"/>
        <family val="2"/>
      </rPr>
      <t xml:space="preserve">PTO BB FILTRO </t>
    </r>
    <r>
      <rPr>
        <b/>
        <sz val="11"/>
        <color rgb="FFFF0000"/>
        <rFont val="Calibri"/>
        <family val="2"/>
      </rPr>
      <t>RESERVA</t>
    </r>
  </si>
  <si>
    <t>PTO BB FILTRO</t>
  </si>
  <si>
    <t>JADE BB</t>
  </si>
  <si>
    <t>PTO BE FILTRO</t>
  </si>
  <si>
    <r>
      <rPr>
        <b/>
        <sz val="11"/>
        <color rgb="FF000000"/>
        <rFont val="Calibri"/>
        <family val="2"/>
      </rPr>
      <t xml:space="preserve">PTO BE FILTRO </t>
    </r>
    <r>
      <rPr>
        <b/>
        <sz val="11"/>
        <color rgb="FFFF0000"/>
        <rFont val="Calibri"/>
        <family val="2"/>
      </rPr>
      <t>RESERVA</t>
    </r>
  </si>
  <si>
    <t>JADE BE</t>
  </si>
  <si>
    <t>MOTOR GIRO BB - ÓLEO LUB</t>
  </si>
  <si>
    <t>TOPAZIO BB</t>
  </si>
  <si>
    <t>MOTOR GIRO BE - ÓLEO LUB</t>
  </si>
  <si>
    <t>TOPAZIO BE</t>
  </si>
  <si>
    <t>COMPRESSOR 1</t>
  </si>
  <si>
    <t>TURMALINA BB</t>
  </si>
  <si>
    <t>COMPRESSOR 2</t>
  </si>
  <si>
    <t>TURMALINA BE</t>
  </si>
  <si>
    <t>PURIFICADOR - ÓLEO</t>
  </si>
  <si>
    <t>LUB. GOVERNOR MCA BB</t>
  </si>
  <si>
    <t xml:space="preserve">LIMPEZA DO CASCO </t>
  </si>
  <si>
    <t>LUB. GOVERNOR MCA BE</t>
  </si>
  <si>
    <t>PROP - FILTRO LUB BB</t>
  </si>
  <si>
    <t>Alarme</t>
  </si>
  <si>
    <t>PROP - FILTRO LUB BE</t>
  </si>
  <si>
    <t>PROP - FILTRO HIDR BB</t>
  </si>
  <si>
    <t>PROP - FILTRO HIDR BE</t>
  </si>
  <si>
    <t>TQ HIDR AZM BB ÓLEO</t>
  </si>
  <si>
    <t>TQ HIDR AZM BE ÓLEO</t>
  </si>
  <si>
    <t>C ÁGATA</t>
  </si>
  <si>
    <t xml:space="preserve">PTO BB ÓLEO </t>
  </si>
  <si>
    <r>
      <rPr>
        <b/>
        <sz val="11"/>
        <color rgb="FF000000"/>
        <rFont val="Calibri"/>
        <family val="2"/>
      </rPr>
      <t>PTO BB - FILTRO</t>
    </r>
    <r>
      <rPr>
        <b/>
        <sz val="11"/>
        <color rgb="FFFF0000"/>
        <rFont val="Calibri"/>
        <family val="2"/>
      </rPr>
      <t xml:space="preserve"> RESERVA</t>
    </r>
  </si>
  <si>
    <t xml:space="preserve">PTO BB - FILTRO </t>
  </si>
  <si>
    <t>PTO BE - FILTRO</t>
  </si>
  <si>
    <r>
      <rPr>
        <b/>
        <sz val="11"/>
        <color rgb="FF000000"/>
        <rFont val="Calibri"/>
        <family val="2"/>
        <scheme val="minor"/>
      </rPr>
      <t xml:space="preserve">PTO BE - FILTRO </t>
    </r>
    <r>
      <rPr>
        <b/>
        <sz val="11"/>
        <color rgb="FFFF0000"/>
        <rFont val="Calibri"/>
        <family val="2"/>
        <scheme val="minor"/>
      </rPr>
      <t>RESERVA</t>
    </r>
  </si>
  <si>
    <r>
      <rPr>
        <b/>
        <sz val="11"/>
        <color rgb="FF000000"/>
        <rFont val="Calibri"/>
      </rPr>
      <t xml:space="preserve">PTO BB ÓLEO </t>
    </r>
    <r>
      <rPr>
        <b/>
        <sz val="11"/>
        <color rgb="FFFF0000"/>
        <rFont val="Calibri"/>
      </rPr>
      <t>RESERVA</t>
    </r>
  </si>
  <si>
    <t xml:space="preserve">PTO BE ÓLEO </t>
  </si>
  <si>
    <r>
      <rPr>
        <b/>
        <sz val="11"/>
        <color rgb="FF000000"/>
        <rFont val="Calibri"/>
        <family val="2"/>
      </rPr>
      <t>PTO BE ÓLEO</t>
    </r>
    <r>
      <rPr>
        <b/>
        <sz val="12"/>
        <color rgb="FF000000"/>
        <rFont val="Calibri"/>
        <family val="2"/>
      </rPr>
      <t xml:space="preserve"> </t>
    </r>
  </si>
  <si>
    <r>
      <rPr>
        <b/>
        <sz val="11"/>
        <color rgb="FF000000"/>
        <rFont val="Calibri"/>
      </rPr>
      <t>PTO BB - FILTRO</t>
    </r>
    <r>
      <rPr>
        <b/>
        <sz val="11"/>
        <color rgb="FFFF0000"/>
        <rFont val="Calibri"/>
      </rPr>
      <t xml:space="preserve"> RESERVA</t>
    </r>
  </si>
  <si>
    <t>PTO BB - FILTRO</t>
  </si>
  <si>
    <r>
      <rPr>
        <b/>
        <sz val="11"/>
        <color rgb="FF000000"/>
        <rFont val="Calibri"/>
        <family val="2"/>
      </rPr>
      <t xml:space="preserve">PTO BB - FILTRO </t>
    </r>
    <r>
      <rPr>
        <b/>
        <sz val="11"/>
        <color rgb="FFFF0000"/>
        <rFont val="Calibri"/>
        <family val="2"/>
      </rPr>
      <t>RESERVA</t>
    </r>
  </si>
  <si>
    <t xml:space="preserve">PTO BE - FILTRO </t>
  </si>
  <si>
    <r>
      <rPr>
        <b/>
        <sz val="11"/>
        <color rgb="FF000000"/>
        <rFont val="Calibri"/>
        <family val="2"/>
      </rPr>
      <t xml:space="preserve">PTO BE - FILTRO </t>
    </r>
    <r>
      <rPr>
        <b/>
        <sz val="11"/>
        <color rgb="FFFF0000"/>
        <rFont val="Calibri"/>
        <family val="2"/>
      </rPr>
      <t>RESERVA</t>
    </r>
  </si>
  <si>
    <t>TROCA - horímetro</t>
  </si>
  <si>
    <t>DIAS HR/TROCA</t>
  </si>
  <si>
    <t>Faltam 206h para a troca dia 01/03/2024</t>
  </si>
  <si>
    <t>FILTRO DA CJC</t>
  </si>
  <si>
    <t>LUB. GOVERNOR MCA 02/VANTE</t>
  </si>
  <si>
    <t>LUB. GOVERNOR MCA 01/RÉ</t>
  </si>
  <si>
    <t>PROP - FILTRO LUB BB LIMP</t>
  </si>
  <si>
    <t>PROP - FILTRO LUB BE LIMP</t>
  </si>
  <si>
    <t>MOTOR GIRO GUINCHO - OL</t>
  </si>
  <si>
    <t>TQ HIDR GUINCHO PROA OL</t>
  </si>
  <si>
    <t>FILTRO DE RETORNO TQ GUINCHO</t>
  </si>
  <si>
    <t>BRILHANTE</t>
  </si>
  <si>
    <t>CRISTAL</t>
  </si>
  <si>
    <t>DIAMANTE</t>
  </si>
  <si>
    <t>TEMPO</t>
  </si>
  <si>
    <t>QNT</t>
  </si>
  <si>
    <t>TEMPO/USO (DIAS)</t>
  </si>
  <si>
    <t>1 ANO</t>
  </si>
  <si>
    <t>365 DIAS</t>
  </si>
  <si>
    <t>2 ANOS</t>
  </si>
  <si>
    <t>730 DIAS</t>
  </si>
  <si>
    <t>3 ANOS</t>
  </si>
  <si>
    <t>1095 DIAS</t>
  </si>
  <si>
    <t>4 ANOS</t>
  </si>
  <si>
    <t>1460 DIAS</t>
  </si>
  <si>
    <t>DC1 (AZ BB)</t>
  </si>
  <si>
    <t>DC2 (AZ BE)</t>
  </si>
  <si>
    <t>GMDSS</t>
  </si>
  <si>
    <t>FIFI</t>
  </si>
  <si>
    <t>GUINCHO</t>
  </si>
  <si>
    <t>TOTAL:</t>
  </si>
  <si>
    <t>C PEROLA</t>
  </si>
  <si>
    <t>QUARTZO</t>
  </si>
  <si>
    <t>LOP</t>
  </si>
  <si>
    <t>ACU</t>
  </si>
  <si>
    <t>EMERGÊNCIA</t>
  </si>
  <si>
    <t>AZIMUTAL</t>
  </si>
  <si>
    <t>MCA-01 RÉ:</t>
  </si>
  <si>
    <t>MCA-02 VANTE:</t>
  </si>
  <si>
    <t>SISTEMA 24V</t>
  </si>
  <si>
    <t>DC 1</t>
  </si>
  <si>
    <t>DC1 BB</t>
  </si>
  <si>
    <t>DC 2</t>
  </si>
  <si>
    <t>DC1 BE</t>
  </si>
  <si>
    <t>AZIMUTAL RÉ</t>
  </si>
  <si>
    <t>AZIMUTAL VANTE</t>
  </si>
  <si>
    <t>MCPs</t>
  </si>
  <si>
    <t>AZIMUTAIS</t>
  </si>
  <si>
    <t>REGULAGEM</t>
  </si>
  <si>
    <t>PRÓXIMA</t>
  </si>
  <si>
    <t>DIAS/PRÓXIMA</t>
  </si>
  <si>
    <t>REGULAGEM VAL MCP BB</t>
  </si>
  <si>
    <t>REGULAGEM VAL MCP BE</t>
  </si>
  <si>
    <t>REGULAGEM VAL MCA BB</t>
  </si>
  <si>
    <t>REGULAGEM VAL MCA BE</t>
  </si>
  <si>
    <t>REGULAGEM VAL MCA 01 RÉ</t>
  </si>
  <si>
    <t>REGULAGEM VAL MCA 02 VANTE</t>
  </si>
  <si>
    <t>MCP 365 DIAS</t>
  </si>
  <si>
    <t>MCA 180 DIAS</t>
  </si>
  <si>
    <t>RESUMO</t>
  </si>
  <si>
    <t>MCP:</t>
  </si>
  <si>
    <t>CATERPILLAR</t>
  </si>
  <si>
    <t>HORAS TROCA DE ÓLEO</t>
  </si>
  <si>
    <t>MCA:</t>
  </si>
  <si>
    <t>WEICHAI</t>
  </si>
  <si>
    <t>DIA LEITURA</t>
  </si>
  <si>
    <t xml:space="preserve">DOCAGEM </t>
  </si>
  <si>
    <t>16/02/2023 A 02/05/2023</t>
  </si>
  <si>
    <t>13/07/2023 A 15/07/2023 - 22/07/2023 A 26/07/2023</t>
  </si>
  <si>
    <t>HORAS TRABALHADAS</t>
  </si>
  <si>
    <t>ULTIMA TROCA E PRÓXIMA TROCA DE ÓLEO E FILTROS</t>
  </si>
  <si>
    <t>MOTORES</t>
  </si>
  <si>
    <t>HORIMETRO</t>
  </si>
  <si>
    <t>H/TRAB. PÓS TROCA</t>
  </si>
  <si>
    <t>HORAS TOTAIS</t>
  </si>
  <si>
    <t>ULT. TROCA</t>
  </si>
  <si>
    <t>DATA/TROCA</t>
  </si>
  <si>
    <t xml:space="preserve"> </t>
  </si>
  <si>
    <t>PRIMEIRA TROCA FEITA COM 50H</t>
  </si>
  <si>
    <t>FIFI:</t>
  </si>
  <si>
    <t>PROPULSOR</t>
  </si>
  <si>
    <t>HRP 7000</t>
  </si>
  <si>
    <t>BOMBA DE CARGA</t>
  </si>
  <si>
    <t>MOTOR DE GIRO</t>
  </si>
  <si>
    <t>ÓLEO LUB</t>
  </si>
  <si>
    <t>FILTRO LUB</t>
  </si>
  <si>
    <t>ÓLEO HIDR.</t>
  </si>
  <si>
    <t>FILTRO HIDR.</t>
  </si>
  <si>
    <t>MARCA OLEO</t>
  </si>
  <si>
    <t>CARDAN LUB</t>
  </si>
  <si>
    <t>CORREIA SUB</t>
  </si>
  <si>
    <t>EMBREAGEM</t>
  </si>
  <si>
    <t>MANETES</t>
  </si>
  <si>
    <t>ENGRAX. 15 DIAS</t>
  </si>
  <si>
    <t>LUBRIFICAÇÃO</t>
  </si>
  <si>
    <t>REAPERTAR OS PARAFUSOS DA BASE DOS MOTORES DE GIRO A CADA 30 DIAS, FEITO DIA 21/01/2024</t>
  </si>
  <si>
    <t>SP150</t>
  </si>
  <si>
    <t>BATERIAS</t>
  </si>
  <si>
    <t>MCP</t>
  </si>
  <si>
    <t>FABRICAÇÃO</t>
  </si>
  <si>
    <t>GERADOR</t>
  </si>
  <si>
    <t>DC</t>
  </si>
  <si>
    <t>1 AZ BB (4)</t>
  </si>
  <si>
    <t>FIFI (1)</t>
  </si>
  <si>
    <t>2 AZ BE (4)</t>
  </si>
  <si>
    <t>GUINCHO RÉ (1)</t>
  </si>
  <si>
    <t>CARREGADOR</t>
  </si>
  <si>
    <t>DATA</t>
  </si>
  <si>
    <t>MARCA</t>
  </si>
  <si>
    <t>POTÊNCIA</t>
  </si>
  <si>
    <t>MODELO</t>
  </si>
  <si>
    <t>Nº SÉRIE</t>
  </si>
  <si>
    <t>PTO</t>
  </si>
  <si>
    <t>ÓLEO - EMBREAGEM</t>
  </si>
  <si>
    <t>FILTRO - BOMBA</t>
  </si>
  <si>
    <t>SEM ID</t>
  </si>
  <si>
    <t>PHASE THREE</t>
  </si>
  <si>
    <t>45A</t>
  </si>
  <si>
    <t>PT-24-45U</t>
  </si>
  <si>
    <t>INSTALADO EM 29/05/2023</t>
  </si>
  <si>
    <t>DC1</t>
  </si>
  <si>
    <t>TEKSEA</t>
  </si>
  <si>
    <t>100A</t>
  </si>
  <si>
    <t>TEKCHARGE 24VCC</t>
  </si>
  <si>
    <t>DC2</t>
  </si>
  <si>
    <t>Completado BB e BE</t>
  </si>
  <si>
    <t>TECHNOMASTER</t>
  </si>
  <si>
    <t>60A</t>
  </si>
  <si>
    <t>CRA-06A</t>
  </si>
  <si>
    <t>MCAs</t>
  </si>
  <si>
    <t>SUBSTITUIÇÃO</t>
  </si>
  <si>
    <t>REP PARCIAL</t>
  </si>
  <si>
    <t>REP TOTAL</t>
  </si>
  <si>
    <t>OUTROS</t>
  </si>
  <si>
    <t>OBS.</t>
  </si>
  <si>
    <t>GOVERNOR - LUB</t>
  </si>
  <si>
    <t>BB CARGA AZIMUTAL</t>
  </si>
  <si>
    <t>ENGRAX</t>
  </si>
  <si>
    <t>MCA</t>
  </si>
  <si>
    <t>BOMBA  PTO</t>
  </si>
  <si>
    <t>LIMPEZA COOLER C/ HIDROJATO</t>
  </si>
  <si>
    <t>LONA DE FREIO</t>
  </si>
  <si>
    <t>PROA</t>
  </si>
  <si>
    <t>MOT HID PROA</t>
  </si>
  <si>
    <t>QEP</t>
  </si>
  <si>
    <t>VERIFICAÇÃO SEMANAL</t>
  </si>
  <si>
    <t>COMPRESSOR</t>
  </si>
  <si>
    <t>N 1</t>
  </si>
  <si>
    <t>VÁLVULAS</t>
  </si>
  <si>
    <t>N 2</t>
  </si>
  <si>
    <t>-</t>
  </si>
  <si>
    <t>BOMBAS</t>
  </si>
  <si>
    <t>LIMPEZA RALOS</t>
  </si>
  <si>
    <t>HELICE</t>
  </si>
  <si>
    <t>BALANCEAMENTO E SUBSTITUIÇÃO DO SELO DA COLUNA</t>
  </si>
  <si>
    <t>LIMPEZA</t>
  </si>
  <si>
    <t>INCÊNDIO</t>
  </si>
  <si>
    <t>LIMPEZA RALOS REDES</t>
  </si>
  <si>
    <t>BALANCEAMENTO</t>
  </si>
  <si>
    <t>DIESEL</t>
  </si>
  <si>
    <t>LIMPEZA DOS RALOS</t>
  </si>
  <si>
    <t>CARDAN</t>
  </si>
  <si>
    <t>ENGRAXADO</t>
  </si>
  <si>
    <t>HIDROFOR</t>
  </si>
  <si>
    <t>ESGOTO</t>
  </si>
  <si>
    <t>LIMPEZA DO RALO DA BOMBA DE ÁGUA SALGADA DO AR CONDICIONADO CENTRAL 11/11/2023</t>
  </si>
  <si>
    <t>TQ HIDRAUL AZIMTAL</t>
  </si>
  <si>
    <t>TROCA OLEO</t>
  </si>
  <si>
    <t>19/07/23 COMPLETADO BB</t>
  </si>
  <si>
    <t>PURIFICADOR</t>
  </si>
  <si>
    <t>REGULAGEM DE VÁLVULAS MCPS</t>
  </si>
  <si>
    <t>AZIMUTAL 7000</t>
  </si>
  <si>
    <t>REGULAGEM DE VÁLVULAS MCAS</t>
  </si>
  <si>
    <t>TQ HIDR GUINCHO</t>
  </si>
  <si>
    <t>VENTILAÇÃO P.M</t>
  </si>
  <si>
    <t>TROCA DOS FILTROS DE ASPIRAÇÃO DOS VENTILADORES EM 26/09/2023</t>
  </si>
  <si>
    <t>POPA</t>
  </si>
  <si>
    <t>TESTES</t>
  </si>
  <si>
    <t>ACOPLAMENTO</t>
  </si>
  <si>
    <t>GIRO 360 GRAUS (650)</t>
  </si>
  <si>
    <t>GIRO 360 GRAUS (1200)</t>
  </si>
  <si>
    <t>VIBRAÇÃO</t>
  </si>
  <si>
    <t>CALÇO</t>
  </si>
  <si>
    <t>TQ EXPANSÃO</t>
  </si>
  <si>
    <t>CAIXA DE MAR</t>
  </si>
  <si>
    <t>MCP BB</t>
  </si>
  <si>
    <t>MCP BE</t>
  </si>
  <si>
    <t>GATO DE REBOQUE</t>
  </si>
  <si>
    <t>AZIMUTAL BB</t>
  </si>
  <si>
    <t>PINTURA</t>
  </si>
  <si>
    <t>REVISÃO</t>
  </si>
  <si>
    <t>TANQUES</t>
  </si>
  <si>
    <t>ÓLEO</t>
  </si>
  <si>
    <t>NÃO SE PINTA</t>
  </si>
  <si>
    <t>TROCADORES DE CALOR</t>
  </si>
  <si>
    <t>AZ BB - HIDR</t>
  </si>
  <si>
    <t>AZIMUTAL BE</t>
  </si>
  <si>
    <t>ÁGUA</t>
  </si>
  <si>
    <t>AZ BE - HIDR</t>
  </si>
  <si>
    <t>LASTRO</t>
  </si>
  <si>
    <t>AZ BB - LUB</t>
  </si>
  <si>
    <t>AZ BE - LUB</t>
  </si>
  <si>
    <t>ANODOS</t>
  </si>
  <si>
    <t>FUNDO</t>
  </si>
  <si>
    <t>GUINCHO - PROA</t>
  </si>
  <si>
    <t>COSTADO</t>
  </si>
  <si>
    <t>ECOBATÍMETRO</t>
  </si>
  <si>
    <t>MCP - CATERPILLAR</t>
  </si>
  <si>
    <t>HORAS REVISÃO - PLANO DE MANUTENÇÃO</t>
  </si>
  <si>
    <t>HORIMETRO BB</t>
  </si>
  <si>
    <t>HORIMETRO BE</t>
  </si>
  <si>
    <t>CORTE DE SUPRIMENTO DE AR</t>
  </si>
  <si>
    <t>X</t>
  </si>
  <si>
    <t>OLEO DO MOTOR E FILTRO</t>
  </si>
  <si>
    <t>CUBA DO MOTOR DE AR DE PARTIDA</t>
  </si>
  <si>
    <t>RESPIRO DO CARTER DO MOTOR</t>
  </si>
  <si>
    <t>DISPOSITIVO DE PROTEÇÃO DO MOTOR</t>
  </si>
  <si>
    <t>FILTRO PRIMARIO / SEPARADOR DE ÁGUA DO SISTEMA DE COMBUSTIVEL</t>
  </si>
  <si>
    <t>SUBSTITUIR FILTRO SECUNDARIO OLEO COMBUSTIVEL</t>
  </si>
  <si>
    <t>INSPECIONE ARMOTECEDORES DE VIBRAÇÃO DO VIRABREQUIM</t>
  </si>
  <si>
    <t>SUPORTES DO MOTOR</t>
  </si>
  <si>
    <t>INSPECIONE O TURBOALIMENTADOR</t>
  </si>
  <si>
    <t>TROQUE O LIQUIDO DE ARREFECIMENTO</t>
  </si>
  <si>
    <t xml:space="preserve">BOMBA AUXILIAR DE ÁGUA </t>
  </si>
  <si>
    <t>AJUSTE DAS FOLGAS DAS VÁLVULAS DO MOTOR</t>
  </si>
  <si>
    <t>INJETOR DE COMBUSTIVEL</t>
  </si>
  <si>
    <t>REMOVA/INSPECIONE O AMORTECEDOR DE CORTE DE AR</t>
  </si>
  <si>
    <t>INSPECIONAR MOTOR ELETRICO DE PARTIDA</t>
  </si>
  <si>
    <t>LIMPE E INSPECIONE O SENSOR DE ROTAÇÃO E REGULAGEM DO MOTOR</t>
  </si>
  <si>
    <t>INSPECIONAR BOMBA DE PRÉ LUBRIFICAÇÃO</t>
  </si>
  <si>
    <t>INSPECIONAR O MOTOR DE PARTIDA</t>
  </si>
  <si>
    <t>INSPECIONAR A BOMBA DE ÁGUA</t>
  </si>
  <si>
    <t>SEGUIDORES DE ROLETES DE COMANDO DE VÁLVULAS</t>
  </si>
  <si>
    <t>REVISÃO GERAL</t>
  </si>
  <si>
    <t>MEMORIAL DE EQUIPAMENTOS DE BORDO</t>
  </si>
  <si>
    <t>EMBARCAÇÃO</t>
  </si>
  <si>
    <t>FABRICANTE</t>
  </si>
  <si>
    <t>Nº DE SERIE</t>
  </si>
  <si>
    <t>FILTRO OLEO</t>
  </si>
  <si>
    <t>FILTRO HID</t>
  </si>
  <si>
    <t>OLEO</t>
  </si>
  <si>
    <t>FILTRO AR</t>
  </si>
  <si>
    <t>RACOR</t>
  </si>
  <si>
    <t>CORREIRA</t>
  </si>
  <si>
    <t>ROLAMENTO</t>
  </si>
  <si>
    <t>IPIRANGA 15W40 ALTA PERF.</t>
  </si>
  <si>
    <t>MCP-CAT-3516</t>
  </si>
  <si>
    <t xml:space="preserve">GERADOR   </t>
  </si>
  <si>
    <t>WEICHAI (CCFJ90J-WZ)</t>
  </si>
  <si>
    <t>2110174402F / 2110174392F</t>
  </si>
  <si>
    <t>P164170</t>
  </si>
  <si>
    <t>EH-4316-10MB</t>
  </si>
  <si>
    <t>FILTRO LUBRIF.P557500</t>
  </si>
  <si>
    <t>FILTRO COMB.P551317</t>
  </si>
  <si>
    <t>FILTRO AR P535114</t>
  </si>
  <si>
    <t>PURIFICADORA</t>
  </si>
  <si>
    <t>MCA-MWM 229</t>
  </si>
  <si>
    <t>FILTRO GOVERNÔ EC-253</t>
  </si>
  <si>
    <t>FILTRO LUBRIF.W962</t>
  </si>
  <si>
    <t>B.INJETORA FC161</t>
  </si>
  <si>
    <t>FILTRO COMB.PC-2/255 OU RC149A</t>
  </si>
  <si>
    <t>BANHADO C/ GRAXA</t>
  </si>
  <si>
    <t>FILTRO AR PRIMARIO/SECUNDARIO C15300/CF300</t>
  </si>
  <si>
    <t>FILTRO AR TURBINA 8N-2555</t>
  </si>
  <si>
    <t>FILTRO GUINCHO WD-950/2</t>
  </si>
  <si>
    <t>FILTRO B.INJETORA FC-161</t>
  </si>
  <si>
    <t>FILTRO LUBRIF.AZIMUTAL HF7076/P164598</t>
  </si>
  <si>
    <t>FILTRO HIDRAULICO AZIMUTAL EH-4316 MB</t>
  </si>
  <si>
    <t>FILTRO COMBUSTIVEL TECFIL PSD 450/1</t>
  </si>
  <si>
    <t>FILTRO LUB. MANN FILTER W1170</t>
  </si>
  <si>
    <t>RACOR 2040 (2UN)</t>
  </si>
  <si>
    <t>DOCAGEM 06/04/2023 A 08/04/2023</t>
  </si>
  <si>
    <t>DOCAGEM 31/10/2023 A 14/11/2023</t>
  </si>
  <si>
    <t>DOCAGEM</t>
  </si>
  <si>
    <t>DE 01/12/2022 A 12/12/2022</t>
  </si>
  <si>
    <t>DOCAGEM 15/04/2023 A 21/04/2023</t>
  </si>
  <si>
    <t>INOP</t>
  </si>
  <si>
    <t>BB CARGA - LUB</t>
  </si>
  <si>
    <t>TROCA OLEO:</t>
  </si>
  <si>
    <t>REAPERTAR OS PARAFUSOS DA BASE DOS MOTORES DE GIRO A CADA 30 DIAS - 09/02/2024</t>
  </si>
  <si>
    <t>IPIRANGA 150</t>
  </si>
  <si>
    <t>FIFI (2)</t>
  </si>
  <si>
    <t>DC1 (4) DC2 (4)</t>
  </si>
  <si>
    <t>GMDSS (2)</t>
  </si>
  <si>
    <t>CRA 06</t>
  </si>
  <si>
    <t>MCAs e FIFI</t>
  </si>
  <si>
    <t>VERIFICAÇÃO RUÍDO NA EMBREAGEM BE</t>
  </si>
  <si>
    <t>PRÓXIMO</t>
  </si>
  <si>
    <t>03 MESES</t>
  </si>
  <si>
    <t>LIMPO DRENO DE DESCARGA DE GASES P.M</t>
  </si>
  <si>
    <t>06/04/2023 - Calço tras</t>
  </si>
  <si>
    <t>BOLLARD PULL</t>
  </si>
  <si>
    <t>MOT. HIDR. GUINCHO</t>
  </si>
  <si>
    <t>MANUT. 19/6/21</t>
  </si>
  <si>
    <t>TESTE</t>
  </si>
  <si>
    <t>VISTORIA</t>
  </si>
  <si>
    <t>AZIM</t>
  </si>
  <si>
    <t>INCÊN</t>
  </si>
  <si>
    <t>9/04/22 -FILTRO HID</t>
  </si>
  <si>
    <t xml:space="preserve">                   </t>
  </si>
  <si>
    <t>TROCA OL HID E FILT DE RET</t>
  </si>
  <si>
    <t>MERGULHO</t>
  </si>
  <si>
    <t>NÃO PINTA</t>
  </si>
  <si>
    <t>NOVO - 04/10/2023</t>
  </si>
  <si>
    <t>SUBSTITUIÇÃO PARCIAL</t>
  </si>
  <si>
    <t>CATERPILLAR 3516B</t>
  </si>
  <si>
    <t>BB S2X01492   BE S2X10486</t>
  </si>
  <si>
    <t>P551317</t>
  </si>
  <si>
    <t>P557500</t>
  </si>
  <si>
    <t>15W40</t>
  </si>
  <si>
    <t>UA 5114P UNIFILTER</t>
  </si>
  <si>
    <t>WEICHAI, CCEJ90JWJ, BB Nº H36221248, BE Nº H36221247</t>
  </si>
  <si>
    <t>TECFIL PSC 73/1</t>
  </si>
  <si>
    <t>VOX LB962 / W962</t>
  </si>
  <si>
    <t xml:space="preserve">AUTOMOTIV DO BRASIL 'AE1051 </t>
  </si>
  <si>
    <t>GATES 10X1325 / 7521</t>
  </si>
  <si>
    <t>HRP7311 WM ICW-SB, BB Nº 9834042010WM01, BE Nº  9834042010WM02.</t>
  </si>
  <si>
    <t>HF7076/P164598/
P164170</t>
  </si>
  <si>
    <t>EH-4316 MB</t>
  </si>
  <si>
    <t>HTD 2000 8M C 0800212</t>
  </si>
  <si>
    <t>WD-950/2</t>
  </si>
  <si>
    <t>SCHULZ</t>
  </si>
  <si>
    <t>CSV-16 MAX</t>
  </si>
  <si>
    <t>AXS 60 10BJB 189190191</t>
  </si>
  <si>
    <t>GRAXA</t>
  </si>
  <si>
    <t>LITHIO</t>
  </si>
  <si>
    <t>Bomba de carga</t>
  </si>
  <si>
    <t>BANHADO COM OLEO LUB</t>
  </si>
  <si>
    <t>RESUMOS - REPAROS DOCAGEM.</t>
  </si>
  <si>
    <t>12/02/19 - DOCAGEM DIQUE PARA INSTALAÇÃO DO PROPULSOR DE BE, AVARIADO ATÉ A CHEGADA DAS PEÇAS PARA MONTAGEM FINAL, ESTÁ SEM O TUBULÃO, MOTOR NÃO PODE PASSAR DE 900 RPM.                                                                                                               09/10/2019 - DOCAGEM DIQUE PARA INSTALAÇÃO DO PROPULSOR DE BE, FINALIZADO, RETIRADA DOS DOIS HELICES PARA BALANCEAMENTO, PROPULSOR DE BE JÁ MONTADO COM COM PINOS PASSANTES. LIMPEZA DE REDES, LIMPEZA DE TANQUE, REVISÃO GERAL NO GUINCHO DE PROA TROCA DE LONA, REGULAGEM DOS BICOS MCP E MCA.                                                                                                09/10/2019 - NA CAIXA SUPERIOR DE BB FOI IDENTIFICADO QUE OS DENTRES DA ENGRENAGEM ESTÃO COM AVARIAS, FOI TROCADO ROLAMENTOS, AGUARDANDO CHEGADA DA PEÇA.                                                                                                                              14/11/2019       RETIRADA DO PTE DE BE</t>
  </si>
  <si>
    <t xml:space="preserve">10/03/2015 - REPARO NO PROPULSOR BB.                                                                                             08/09/2014 - RETIRADA DA UNIDADE HRP 7000 BE ENVIO À MPS - VEDAÇÕES.                                                                26/01/2018 - SUBSTITUIDO FILTRO DE ÓLEO DO PTO.                                                                17/05/2018 - DOCAGEM PARA RENOVÇÃO DE CSN, LIMPEZA DO CASCO, LIMPEZA DE REDES EM GERAL, RETIRADA DAS VALVULAS DE FUNDO E COSTADO, LIMPEZA D ETANQUE DE ÓLEO, LIMPEZA DE TANQUE DE ÁGUA, LIMPEZA DOS DOIS GERADORES, LIMPEZA DAS VENTILAÇÕES, TROCA DE OLEO DOS AZIMUTAIS, OLEO HIDRAULICO DO HRP, TROCA DE FILTRO DOS AZIMUTAIS, TROCA DE OLEO DO MCP, TROCA DA LONA DA EMBREAGEM DO GUINCHO DE PROA, PARAFUSO DE BB 4 DE FIXAÇÃO QUEBRADOS, UM DO LADO DE BE QUEBRADO, LIMPEZA DA DALA, APERTO NA TAMPA DO CONVÉS DE BE, TROCA DAS JUNTAS DAS DESCARGAS DE BB E BE, LIMPEZA DOS REFRIADORES, LIMPEZA TANQUE DE EXPANSÃO DE BB E BE.                                                                                                                                19/08/2018 DOCAGEM PARA TROCA DE ORING LADO DE BE (TROCA DE ÓLEO IPIRIGANGA 150), RETIRADO HELICE, RETIRADO PARTE SUPERIOR DE BE ENVIO PARA MPS, TROCA DE ROLAMENTOS E RETENTORES, TROCA DO EMBREAGEM DE BE DURANTE PROVA DE MAR. LIMPEZA DOS TROCADORES DE CALOR, VERIFICAÇÃO DE PONTOS DE VAZAMENTO NO MCP E MCA.  LADO DE BB O SISTEMA DE FIXAÇÃO É ATRAVES DE PINO ELASTICO E LADO DE BE ASA TEM SOLDA DE JUNÇÃO COM O CORPO DO AZIMUTAL.                                                                                          24/12/2018 - AVARIA NO PROPULSOR DE BE, AVARIA NO EIXO PINHÃO, EIXO INTERMEDIARIO, NA CARCAÇA FUNDIDADA, NO HELICE, NO TUBULÃO.                            </t>
  </si>
  <si>
    <t>MWM</t>
  </si>
  <si>
    <t>DE 12/12/2022 A 29/12/2022</t>
  </si>
  <si>
    <t>DOCAGEM EM 04/12/2023 A 10/12/2023</t>
  </si>
  <si>
    <t>50H PÓS OVERHAUL</t>
  </si>
  <si>
    <t>OK</t>
  </si>
  <si>
    <t>REAPERTAR OS PARAFUSOS DA BASE DOS MOTORES DE GIRO A CADA 30 DIAS</t>
  </si>
  <si>
    <t>IPIRANGA SP150</t>
  </si>
  <si>
    <t>NÃO TEM</t>
  </si>
  <si>
    <t xml:space="preserve">NÃO </t>
  </si>
  <si>
    <t>REPARO TROCADO DE CALOR BB E BE AZIMUTAL</t>
  </si>
  <si>
    <t>SUBST DA BOMBA INJETORA E JUNTAS MCA</t>
  </si>
  <si>
    <t>DC1 (04)</t>
  </si>
  <si>
    <t>SUB. BOMBA DE CARGA DO AZIMUTAL DE BB</t>
  </si>
  <si>
    <t>DC2 (04)</t>
  </si>
  <si>
    <t>GUINCHO POPA</t>
  </si>
  <si>
    <t>REPARO MCP BE PELA OFICINA DA TUG.</t>
  </si>
  <si>
    <t>SERVIÇO  EXECUTADO  PELA EQUIPE  DA MECÂNICA  DA CAMORIM, SUBSTITUIÇÃO  DA BOMBA DE CARGA DO AZIMUTAL  DE BOMBORDO.</t>
  </si>
  <si>
    <t xml:space="preserve">- </t>
  </si>
  <si>
    <t>CRA - 06A</t>
  </si>
  <si>
    <t>EMERGÊNCIA BE</t>
  </si>
  <si>
    <t>TEKCHARGER</t>
  </si>
  <si>
    <t>EMERGÊNCIA BB</t>
  </si>
  <si>
    <t>COMPLETADO BB EM 29/02/2024</t>
  </si>
  <si>
    <t>PROVOLT</t>
  </si>
  <si>
    <t>50A</t>
  </si>
  <si>
    <t>RCP 24/50</t>
  </si>
  <si>
    <t>COMPLETADO BE EM 25/02/2024</t>
  </si>
  <si>
    <t>MECÂNICOS DA TUG CHEGARAM A BORDO MANUTENÇÃO CORRETIVA EM SUBSTITUIÇÃO DE UM BICO INJETOR NÚMERO 8 DO MCP DE BE.</t>
  </si>
  <si>
    <t>EIXO ESTRIADO</t>
  </si>
  <si>
    <t>LAVAGEM E TROCA DOS ROLAMENTOS</t>
  </si>
  <si>
    <t>09 a 12/09/2023 LIMPEZA E DESOBSTRUÇÃO DA TUBULAÇÃO DE DRENAGEM DAS DESCARGA DE GASES MCAS</t>
  </si>
  <si>
    <t>INFORMO QUE CHEGOU A BORDO O MECÂNICO ALAN DA TUG MOTORES PARA REALIZAR UM REPARO NO MCP BE O MESMO ESTAVA APRESENTANDO O CÓDIGO DE FALHAS SPN 665 FMI5 CILINDRO 15 ABERTO, FOI REALIZADO A TROCA DO BICO INJETOR, PLUG E RECEPTÁCULO FICANDO OPERACIONAL O REBOCADOR E SUMIU O ALARME ATIVO NO TESTE QUE REALIZAMOS.</t>
  </si>
  <si>
    <t xml:space="preserve"> C-DIAMANTE INFORMA QUE AO TÉRMINO DA MANOBRA COM A FPSO EM ANGRA DOS REIS NA BRASFELS COM FINAL DE MANOBRA AS 21:20 HORAS, NA SEQUÊNCIA SAÍDA PARA VIAGEM COM DESTINO AO RIO DE JANEIRO INFORMO QUE O PROPULSOR DE BE APRESENTOU PROBLEMA DE QUEBRA DA BOMBA HIDRÁULICA DE GIRO</t>
  </si>
  <si>
    <t>09 A 12/09/2023 LIMPEZA E DESOBSTRUÇÃO DA TUBULAÇÃO DE DRENAGEM DAS DESCARGA DE GASES MCPS</t>
  </si>
  <si>
    <t>MOT HIDR. PROA</t>
  </si>
  <si>
    <t>REALIZADO TROCA DE CALÇO DA BASE DE FIXAÇÃO DO MCP DE BE LADO BE, CONCLIDO PELA MECÂNICA DA CAMORIM.</t>
  </si>
  <si>
    <t>VALVULAS</t>
  </si>
  <si>
    <t>MANUTENÇÃO NO MCA BB PELA TUG - VAZAMENTO PELO RETENTOR TRASEIRO, REALIZADO POLIMENTO NA PISTA DO RETENTOR. O PROBLEMA NÃO FOI SOLUCIONADO. SOLICITADO SUBSTITUIÇÃO DO EIXO DO GERADOR. MCA BE TAMBÉM APRESENTA O MESMO VAZAMENTO.</t>
  </si>
  <si>
    <t>LIMP. RALOS</t>
  </si>
  <si>
    <t>MCA BB: OVERHAUL E SUBSTITUIÇÃO DO EIXO VIRABREQUIM</t>
  </si>
  <si>
    <t>43 PRATOS</t>
  </si>
  <si>
    <t>REGULAGEM DE VÁLVULAS  MCP</t>
  </si>
  <si>
    <t>160L</t>
  </si>
  <si>
    <t>REGULAGEM DE VÁLVULAS  MCA</t>
  </si>
  <si>
    <t>CX Sup.</t>
  </si>
  <si>
    <t>CX INFERIOR</t>
  </si>
  <si>
    <t>CAIXA MAR</t>
  </si>
  <si>
    <t>LIMPEZA A CADA 15</t>
  </si>
  <si>
    <t>FOI REALIZADA LIMPEZA NO FILTRO E RALO DO SISTEMA DE REFRIGERAÇÃO DE ÁGUA SALGADA DOS AZS BB E BE - 04/02/2024</t>
  </si>
  <si>
    <t>FOI REALIZADA LIMPEZA NO FILTRO E RALO DO SISTEMA DE REFRIGERAÇÃO DE ÁGUA SALGADA DO GUINCHO - 04/02/2024</t>
  </si>
  <si>
    <t>DATA:</t>
  </si>
  <si>
    <t>NÃO É PINTADO</t>
  </si>
  <si>
    <t>1 ANODO - 22/06/2023</t>
  </si>
  <si>
    <t>4s</t>
  </si>
  <si>
    <t>AGUA</t>
  </si>
  <si>
    <t>3 ANODOS - 22/06/2023</t>
  </si>
  <si>
    <t>2 ANODOS - 22/06/2023</t>
  </si>
  <si>
    <t>LIMPEZA INTERNA DOS 4 KELL COOLERS - 15/12/2022</t>
  </si>
  <si>
    <t>TRANSDUTOR</t>
  </si>
  <si>
    <t>IPIRANGA 15W40 ALTA PERFORMANCE</t>
  </si>
  <si>
    <t>MITSUBISHI</t>
  </si>
  <si>
    <t>DE 31/08 A 11/09/2022</t>
  </si>
  <si>
    <t>TEMPO FAINA TROCA MCP:</t>
  </si>
  <si>
    <t>4 horas</t>
  </si>
  <si>
    <t>HRP 6000</t>
  </si>
  <si>
    <t>TROCADOR DE CALOR - VARETADO</t>
  </si>
  <si>
    <t>EIXO</t>
  </si>
  <si>
    <t>MOTOR HIDRAULICO</t>
  </si>
  <si>
    <t xml:space="preserve">SUSBTITUIÇÃO	</t>
  </si>
  <si>
    <t>NÃO</t>
  </si>
  <si>
    <t>VER</t>
  </si>
  <si>
    <t>1 - VANTE</t>
  </si>
  <si>
    <t>EMERGENCIA DC 1 e DC 2 (4) +(4)</t>
  </si>
  <si>
    <t>2 - RÉ</t>
  </si>
  <si>
    <t>GMDSS - (2)</t>
  </si>
  <si>
    <t>Nº Série</t>
  </si>
  <si>
    <t>0839052303</t>
  </si>
  <si>
    <t>0302052203</t>
  </si>
  <si>
    <t>MCAS E FIFI</t>
  </si>
  <si>
    <t>EVEN PRO/CRA-06A</t>
  </si>
  <si>
    <t>0818052301</t>
  </si>
  <si>
    <t>13/09/2023 DESOBSTRUÇÃO DO DRENO DAS DESCARGAS DOS MCAS</t>
  </si>
  <si>
    <t>COOLER</t>
  </si>
  <si>
    <t>APERTO</t>
  </si>
  <si>
    <t xml:space="preserve">MEGAGEM	</t>
  </si>
  <si>
    <t>SERVIÇOS GERAIS</t>
  </si>
  <si>
    <t>MANCAL</t>
  </si>
  <si>
    <t>FECAL</t>
  </si>
  <si>
    <t>52 PRATOS</t>
  </si>
  <si>
    <t xml:space="preserve">INSTALADO 09/06/2023	</t>
  </si>
  <si>
    <t>TQ HIDRAUL AZIMUTAL</t>
  </si>
  <si>
    <t>AZIMUTAL 6000</t>
  </si>
  <si>
    <t>CX SUP.</t>
  </si>
  <si>
    <t xml:space="preserve">PRÓXIMA	</t>
  </si>
  <si>
    <t>CX SUP./ INF</t>
  </si>
  <si>
    <t>TQ HID. GUINCHO</t>
  </si>
  <si>
    <t>AZ BB</t>
  </si>
  <si>
    <t>23 A 31/08/23</t>
  </si>
  <si>
    <t>IDENTIFICADO EMPENO NAS PÁS DE AMBOS E REALIZADA LIMPEZA DAS CXS DE MAR</t>
  </si>
  <si>
    <t>29/11 A 07/12/2023</t>
  </si>
  <si>
    <t>AZ BE</t>
  </si>
  <si>
    <t>10/10/23 - TROCA ANODO</t>
  </si>
  <si>
    <t>MCP - MTU</t>
  </si>
  <si>
    <t>MUDE O ÓLEO DO MOTOR.</t>
  </si>
  <si>
    <t>x</t>
  </si>
  <si>
    <t>MUDE OS FILTROS DE ÓLEO.</t>
  </si>
  <si>
    <t>VERIFIQUE E AJUSTE OS CINTOS V.</t>
  </si>
  <si>
    <t>VERIFIQUE O FILTRO DE ÁGUA DO MAR.</t>
  </si>
  <si>
    <t>LAVE O PRÉ-LIMPADOR.</t>
  </si>
  <si>
    <t>INSPECIONE A CONEXÃO DO CABO DE FIAÇÃO ELÉTRICA.</t>
  </si>
  <si>
    <t xml:space="preserve">VERIFIQUE E AJUSTE A FOLGA DA VÁLVULA._x000D_
</t>
  </si>
  <si>
    <t>MUDE O FILTRO DE ÓLEO DO REGULADOR HIDRÁULICO.</t>
  </si>
  <si>
    <t>VERIFIQUE E ALTERE AS HASTES DE ZINCO.</t>
  </si>
  <si>
    <t>VERIFIQUE A BATERIA.</t>
  </si>
  <si>
    <t>MUDE OS FILTROS DE COMBUSTÍVEL.</t>
  </si>
  <si>
    <t>MUDE OS ELEMENTOS SEPARADORES DE ÁGUA.</t>
  </si>
  <si>
    <t>VERIFIQUE O IMPULSOR DA BOMBA DE ÁGUA DO MAR.</t>
  </si>
  <si>
    <t>VERIFIQUE E AJUSTE O TEMPO DE INJEÇÃO DE COMBUSTÍVEL.</t>
  </si>
  <si>
    <t>VERIFIQUE A CONDIÇÃO DE PULVERIZAÇÃO DE UM BICO INJETOR DE COMBUSTÍVEL.</t>
  </si>
  <si>
    <t>VERIFIQUE O NÍVEL DO REFRIGERANTE</t>
  </si>
  <si>
    <t>VERIFIQUE O TURBOCHARGE.</t>
  </si>
  <si>
    <t>LIMPE O TROCADOR DE CALOR.</t>
  </si>
  <si>
    <t>VERIFIQUE O AMORTECEDOR DE VIBRAÇÃO.</t>
  </si>
  <si>
    <t>LIMPE O RADIADOR DE AR.</t>
  </si>
  <si>
    <t>VERIFIQUE O ALTERNADOR.</t>
  </si>
  <si>
    <t>VERIFIQUE O LAMINADO DA BOMBA DE INJEÇÃO DE COMBUSTÍVEL.</t>
  </si>
  <si>
    <t>VERIFIQUE A OPERAÇÃO DO RACK DE CONTROLE DA BOMBA DE INJEÇÃO.</t>
  </si>
  <si>
    <t xml:space="preserve">INSPEÇÃO DE JUNTAS ESFÉRICAS DO CABO DE CONTROLE </t>
  </si>
  <si>
    <t>GRANDE REVISÃO._x000D_
DESMONTAR O MOTOR - LIMPAR, VERIFICAR E TROCAR AS PRINCIPAIS PEÇAS._x000D_
BANCOS DE VÁLVULAS DE ADMISSÃO E DE ESCAPE, VÁLVULAS DE ENTRADA E DE ESCAPE, ROTADORES DE VÁLVULAS, VÁLVULAS, PARAFUSOS DE AJUSTE DE BALANCIM, VARAS DE VÁLVULA, TAMPAS DE PONTE, BUCHAS DE EIXO DE CAMES, POLIAS DE EXPANSÃO DE EIXO DE CAMES, ROLAMENTOS PRINCIPAIS, ROLHAS DE CILINDROS, PARAFUSOS E ANILHAS DE ROLAMENTOS PRINCIPAIS, PISTÃO ANÉIS, ROLAMENTOS DE BIELA, AMORTECEDOR DE VIBRAÇÃO, MANGUEIRA DE BORRACHA DE DUTO DE AR E ITENS CONSUMÍVEIS.</t>
  </si>
  <si>
    <t>PARAFUSOS DE CABEÇA DE CILINDRO, GUIAS DE VÁLVULAS, GUIAS DE PONTES DE VÁLVULAS, PONTES DE VÁLVULAS, MOLAS DE VÁLVULAS, TAPPETS, PLACAS DE IMPULSO DE ÁRVORES DE CAMES, BUCHAS DE BALANCIM, PLACAS DE IMPULSO, PINOS DE PISTÃO, PARAFUSOS DE BIELA, BUCHAS DE BIELA.</t>
  </si>
  <si>
    <t>MITSUBISHI - S16R-MPTK</t>
  </si>
  <si>
    <t>BB 13308       BE 13318</t>
  </si>
  <si>
    <t>P550105 / FF105 / LF 777</t>
  </si>
  <si>
    <t>P 551670 / LF670 / BY-PASSE LF777</t>
  </si>
  <si>
    <t>MITSUBSHE 37768-04200 / FLEETGUARD FF5069</t>
  </si>
  <si>
    <t>WEICHAI, CCFJ90JWJ, 01 Nº 090813692F, 02 Nº 090813722F</t>
  </si>
  <si>
    <t>SÃO DUAS PEÇAS WK-842</t>
  </si>
  <si>
    <t>SÃO UMA PEÇA - W962</t>
  </si>
  <si>
    <t>AVX 10X 1325 LA - 19122017 024 502</t>
  </si>
  <si>
    <t>HRP, 6111WM, BB Nº 8340052009, BE Nº 8340052009.</t>
  </si>
  <si>
    <t>EH-4316-MB</t>
  </si>
  <si>
    <t>ISO150</t>
  </si>
  <si>
    <t>HTD 200C 8MM CXP</t>
  </si>
  <si>
    <t>WD950/2 - LUBRIF.GUINCHOS RETORNO 300123</t>
  </si>
  <si>
    <t>A050</t>
  </si>
  <si>
    <t>LF 777</t>
  </si>
  <si>
    <t>BOMBA CARGA AZ</t>
  </si>
  <si>
    <t>BANHADO C; OLEO HID.</t>
  </si>
  <si>
    <t>OBSERVAÇÕES</t>
  </si>
  <si>
    <t>15/10/19 - C PEROLA - DOCAGEM NO DIQUE - RETIRADA DOS PROPULSORES PARTE INFERIOR PARA ENVIO PARA ARAPONGAS, REFEITO NOVOS FUROS E INSTALAÇÃO DE PINOS, NA FIXAÇÃO E NA ASA, TROCA DO ÓLEO, BALANCEAMENTO DOS HELICES, REALIZAÇÃO DE VISTORIA DE 5 ANOS, TROCA DE CHAPA DA PROA, LIMPEZA DE REDES, LIMPEZA DE TANQUES, TROCA DE ANODOS E PINTURA.</t>
  </si>
  <si>
    <t>ÚTIMA DOCAGEM -(03/10/17 a 07/10/17)</t>
  </si>
  <si>
    <t>FOI TROCADO O O. LUBRIFICANTE E HIDRÁULICO DOS PROPULSORES (BB/BE);</t>
  </si>
  <si>
    <t>FOI LIMPO OS TQ DE DIESEL E ÁGUA POTÁVEL, PORÉM LASTRO NÃO FOI LIMPO.</t>
  </si>
  <si>
    <t>DE 25/10/2022 A 26/11/2022</t>
  </si>
  <si>
    <t>FORAM REPARADAS TODAS AS VÁLVULAS DE FUNDO, PORÉM COSTADO NÃO</t>
  </si>
  <si>
    <t>FORAM FEITO MEGAGEM DOS GERADORES, PORÉM LIMPEZA NÃO</t>
  </si>
  <si>
    <t>NÃO FORAM FEITOS REPAROS NO MCP'S</t>
  </si>
  <si>
    <t>FOI FEITO A LIMPEZAS DAS CHICANAS DOS PROPULSORES.</t>
  </si>
  <si>
    <t>FOI HIDROJATEADO REDES OBSTRUIDAS</t>
  </si>
  <si>
    <t>04/05/18 - TROCA DO MCP DE BE, ENTROU MCP DO NEBLINA.                                                                                                                                                                                 27/06/2018 - DOCAGEM PARA VERIFICAÇÃO DA CONTAMINAÇÃO DO PROPULSOR DE BB, RETIRADA E ENVIO PARA MPS, PROPULSOR DE BE COM PARAFUSOS QUEBRADOS NA ASA E NA SUSTENAÇÃO, COLUNA DE GIRO DO PROPULSOR DE BB COM TRINCA, REALIZADO HIDROJATO NO CASCO, REPARO NAS BORDAS FALSA, INSTALAÇÃO DA VENTILAÇÃO DE BB E REPARO NA DE BE, LIMPEZA DAS REDES PRINCIPAIS, MCP DE BE REALIZADO LIMPEZA DO AFETERCOOLER, REGULAGEM DE VALVULAS DO MCA, MCA COM PROBLEMA NO EIXO COM DESGAASTE, FEITO NOVA LONA DO FREIO DO GUINCHO DE PROA, REALIZADO LIMPEZA DOS TROCADORES DE CALOR DE BB E BE, INSTALADO NOVO ÓLEO 150 IPIRANGA NO PROPULSOR, LIMPEZA DOS TANQUES DE ÓLEO, PINTURA GERAL DO CASCO, UM PARAFUSO DE SUSTENÇÃO DO LADO DE BE ESTAVA QUEBRADO.                                                                                                                                                                                                        C PEROLA. 08/11/2018 ATÉ DIA 09/11/2018 FORAM SUBSTITUÍDOS NO PROPULSOR DE BE OS 8 PARAFUSOS DA ASA, SENDO INSERIDOS OS PARAFUSOS ALEM 8.8. TAMBÉM FORAM SUBSTITUÍDOS OS PARAFUSOS DE FIXAÇÃO AO TOTAL FORAM 8 ALEM DE 12.8 MM.</t>
  </si>
  <si>
    <t>HRP</t>
  </si>
  <si>
    <t>ÓLEO HIDR</t>
  </si>
  <si>
    <t>FILTRO HIDR</t>
  </si>
  <si>
    <t>não</t>
  </si>
  <si>
    <t xml:space="preserve">MCP </t>
  </si>
  <si>
    <t>DC1 - (4)</t>
  </si>
  <si>
    <t>EMERGÊNCIA DC2 - (4)</t>
  </si>
  <si>
    <t>INSTALADO NOVO RETIF. EM 07/11/2023</t>
  </si>
  <si>
    <t>MEGA ENERGIA</t>
  </si>
  <si>
    <t>EVEN PRO 60</t>
  </si>
  <si>
    <t>INSTALADO NOVO RETIF. EM 21/11/2023</t>
  </si>
  <si>
    <t>CRA-06</t>
  </si>
  <si>
    <t>40A</t>
  </si>
  <si>
    <t>CBA</t>
  </si>
  <si>
    <t>TEKCHARGER 60A</t>
  </si>
  <si>
    <t>INSTALADO EM 11/01/2024 (ERA DO MCP BE, CARREGADOR USADO)</t>
  </si>
  <si>
    <t>LIMPEZA DO FILTRO DE AR</t>
  </si>
  <si>
    <t>SUBST CORREIA</t>
  </si>
  <si>
    <t>TROCA DE ÓLEO</t>
  </si>
  <si>
    <t>26 E 27/07/2023</t>
  </si>
  <si>
    <t>N/A</t>
  </si>
  <si>
    <t>AVARIA NO ELO ESPAÇADOR</t>
  </si>
  <si>
    <t>SEM ELO ESPAÇADOR</t>
  </si>
  <si>
    <t>RALOS DE REFRIGERAÇÃO DOS AFTERCOOLERS DOS  MCPS - 26/11/2023</t>
  </si>
  <si>
    <t>LIMPEZA E APLICAÇÃO DE WD NOS REGULADORES</t>
  </si>
  <si>
    <t>OBS:</t>
  </si>
  <si>
    <t>5s</t>
  </si>
  <si>
    <t>17s</t>
  </si>
  <si>
    <t>2 ANODOS - 19/02/24</t>
  </si>
  <si>
    <t>6s</t>
  </si>
  <si>
    <t>18s</t>
  </si>
  <si>
    <t>APÓS SUBST BBA CARGA</t>
  </si>
  <si>
    <t>ANODO - 01/07/2023</t>
  </si>
  <si>
    <t>Mitsubishi - S16R-MPTK</t>
  </si>
  <si>
    <t>BB 13320       BE 13319</t>
  </si>
  <si>
    <t>WEICHAI, CCFJ90JWJ, 01 Nº 090813712F, 02 Nº 090813702F</t>
  </si>
  <si>
    <t>HRP, 6111WM, BB Nº 834105200901, BE Nº 83415200902.</t>
  </si>
  <si>
    <t xml:space="preserve">WD950/2 - LUBRIF.GUINCHOS RETORNO 300123 /ENGEMA I- EH-6443 10MB - OP 4656 </t>
  </si>
  <si>
    <t>BANHADO COM OLEO HID.</t>
  </si>
  <si>
    <t>800 LITROS</t>
  </si>
  <si>
    <t>DONALDSON P557500</t>
  </si>
  <si>
    <t>Weichai</t>
  </si>
  <si>
    <t>15w40</t>
  </si>
  <si>
    <t>DE 20/03 A 29/03/2023</t>
  </si>
  <si>
    <t>IPIRANGA - SP-150</t>
  </si>
  <si>
    <t>DC1 (4) / DC2 (4)</t>
  </si>
  <si>
    <t>MCA e FIFI</t>
  </si>
  <si>
    <t>TEKCHARGER 24VCC</t>
  </si>
  <si>
    <t>PLACA SUBSTITUÍDA EM 18/12/2023</t>
  </si>
  <si>
    <t>OBS</t>
  </si>
  <si>
    <t>ROLAMTO OLEO LUB</t>
  </si>
  <si>
    <t>NOVO</t>
  </si>
  <si>
    <t>troca</t>
  </si>
  <si>
    <t>LIMPEZA DO DRENO DE DESCARGA DE GASES P.M</t>
  </si>
  <si>
    <t>LIMP. DOS TQS DE EXPANSÃO E SUBST DE JUNTAS</t>
  </si>
  <si>
    <t>FEITA REGULAGEM</t>
  </si>
  <si>
    <t>LIMPEZA DO FILTRO</t>
  </si>
  <si>
    <t>MPS</t>
  </si>
  <si>
    <t>ÁGUA DOCE</t>
  </si>
  <si>
    <t>50 PRATOS</t>
  </si>
  <si>
    <t>FOI FEITA A LIMPEZA DO RALO DO AR CENTRAL - 24/12/2023 / LIMPEZA DOS RALOS DOS AZIMUTAIS BB E BE - 04-02-2024</t>
  </si>
  <si>
    <t>ANODOS - 15/01/2024</t>
  </si>
  <si>
    <t>22 A 27/03/2023</t>
  </si>
  <si>
    <t>RESFRIADOR AZ BB</t>
  </si>
  <si>
    <t>RESFRIADOR AZ BE</t>
  </si>
  <si>
    <t>SUBSTITUÍDO DO TRANSDUTOR DA SONDA 23/03/2023</t>
  </si>
  <si>
    <t xml:space="preserve">BOMBA DE CARGA	</t>
  </si>
  <si>
    <t>JG I</t>
  </si>
  <si>
    <t>HORAS TROCA FILTRO CENTRÍFUGO</t>
  </si>
  <si>
    <t>FILTRO DE AR: CAT UHE 226-2779 UDNE MU AIR FLOW</t>
  </si>
  <si>
    <t xml:space="preserve">DOCADO </t>
  </si>
  <si>
    <t>DE 02/05/2023 A 04/05/2023</t>
  </si>
  <si>
    <t>ZF</t>
  </si>
  <si>
    <t>REAPERTAR OS PARAFUSOS DA BASE DOS MOTORES DE GIRO A CADA 30 DIAS, FEITO DIA 22/01/2024</t>
  </si>
  <si>
    <t>SISTEMA 24V (4)</t>
  </si>
  <si>
    <t>AZIMUTAL (4)</t>
  </si>
  <si>
    <t xml:space="preserve">FIFI </t>
  </si>
  <si>
    <t>DIA 26/09 RECEBERAM 8 BATERIAS NOVAS</t>
  </si>
  <si>
    <t>SISTEMA 24VCC</t>
  </si>
  <si>
    <t>CRA06</t>
  </si>
  <si>
    <t>REDUTOR</t>
  </si>
  <si>
    <t>70A</t>
  </si>
  <si>
    <t>TEKCHARGER 24V</t>
  </si>
  <si>
    <t>CRA06-A</t>
  </si>
  <si>
    <t>TODA A REDE É DE 24V</t>
  </si>
  <si>
    <t>LIMPEZA TROCADOR DE CALOR</t>
  </si>
  <si>
    <t>VERIFICADO NA DOCAGEM OK</t>
  </si>
  <si>
    <t xml:space="preserve">RELUB. PARCIAL </t>
  </si>
  <si>
    <t>PURIFICADOR - CJC</t>
  </si>
  <si>
    <t>TROCA DOS FILTROS</t>
  </si>
  <si>
    <t>NFV - FILTRO</t>
  </si>
  <si>
    <t>LIMPEZA CX DE MAR E RALOS</t>
  </si>
  <si>
    <t>LIMPEZA DOS FILTROS DAS BOMBAS DE CIRCULAÇÃO DE ÁGUA DO MAR - 11/09/23</t>
  </si>
  <si>
    <t>AZIMUTAL ZF</t>
  </si>
  <si>
    <t>FLANGE - LINHA DE EIXO</t>
  </si>
  <si>
    <t>TROCA DE ORINGS DO FLANGE</t>
  </si>
  <si>
    <t>FORÇA - AC (VAZIO)</t>
  </si>
  <si>
    <t>MCP´S - CATERPILLAR</t>
  </si>
  <si>
    <t>HORAS REVISÃO - PLANO DE MANUTENÇÃO.</t>
  </si>
  <si>
    <t>FILTRO DE ÓLEO COMB</t>
  </si>
  <si>
    <t>PRÉ FILTRO OLEO COMB.</t>
  </si>
  <si>
    <t>FILTRO PRIMARIO COMB</t>
  </si>
  <si>
    <t>MONTAGEM MOTOR</t>
  </si>
  <si>
    <t>REGULAGEM DE VÁLVULA</t>
  </si>
  <si>
    <t>TURBO COMPRESSOR</t>
  </si>
  <si>
    <t>FILTRO ADITIVO</t>
  </si>
  <si>
    <t>ALTERNADOR</t>
  </si>
  <si>
    <t>INJETORES</t>
  </si>
  <si>
    <t>GOVERNOR MOTOR</t>
  </si>
  <si>
    <t>CAMARA DE COMBUSTÃO</t>
  </si>
  <si>
    <t>NFV</t>
  </si>
  <si>
    <t>BOMBA PTO</t>
  </si>
  <si>
    <t>JG VIII</t>
  </si>
  <si>
    <t>TROCA DE ÓLEO LUB. ZF 40 DA BB DE REFRIGERAÇÃO DO MCA BB - 15/11/2022</t>
  </si>
  <si>
    <t>TROCA DE ÓLEO LUB. ZF 40 DA BB DE REFRIGERAÇÃO DO MCA BE - 15/11/2022</t>
  </si>
  <si>
    <t>ENGRAX.</t>
  </si>
  <si>
    <t>AZIMUTAIS (4)</t>
  </si>
  <si>
    <t>TEKCHARGER 24VCC 70A</t>
  </si>
  <si>
    <t>SISTEMA 24VCC, SERVIÇOS GERAIS E PROPULSORES</t>
  </si>
  <si>
    <t>PROPULSORES</t>
  </si>
  <si>
    <t>70 A</t>
  </si>
  <si>
    <t>Toda a rede é de 24V</t>
  </si>
  <si>
    <t>LIMPEZA FILTRO DE AR</t>
  </si>
  <si>
    <t xml:space="preserve">PROA </t>
  </si>
  <si>
    <t>VERIF. SEMANAL</t>
  </si>
  <si>
    <t>N 1 BB</t>
  </si>
  <si>
    <t>NFV - fILTRO</t>
  </si>
  <si>
    <t>RALOS MCP BB</t>
  </si>
  <si>
    <t>RALOS MCP BE</t>
  </si>
  <si>
    <t>AZIMUTAL ROLLS ROYCE</t>
  </si>
  <si>
    <t>MAK</t>
  </si>
  <si>
    <t>CAT</t>
  </si>
  <si>
    <t>Três meses</t>
  </si>
  <si>
    <t>FILTRO CENTRIFUGO</t>
  </si>
  <si>
    <t>LUBRAX TURBO 15W40</t>
  </si>
  <si>
    <t>ROLLS ROYCE</t>
  </si>
  <si>
    <t>Sem registro</t>
  </si>
  <si>
    <t>ENTRADA NA LINHA</t>
  </si>
  <si>
    <t>PRÓXIMA REVISÃO</t>
  </si>
  <si>
    <t>AZTs</t>
  </si>
  <si>
    <t>EVEN</t>
  </si>
  <si>
    <t>Alternador</t>
  </si>
  <si>
    <t> </t>
  </si>
  <si>
    <t>REBOCADOR NÃO POSSUI PTOs</t>
  </si>
  <si>
    <t>75A</t>
  </si>
  <si>
    <t>PV BCMR</t>
  </si>
  <si>
    <t>OBSERVAÇÃO</t>
  </si>
  <si>
    <t>MANUTENÇÃO GERAL NO GERADOR (LIMPEZA, TROCA DE ROLAMENTOS, MEGAGEM)</t>
  </si>
  <si>
    <t>06/01/2024 - TROCA DA CORREIA DO ALTERNADOR
20/02/2024 -TROCA FILTRO DE AR</t>
  </si>
  <si>
    <t>23/08/2023 - TROCA DA CORREIA
24/11/20234 -TROCA FILTRO DE AR</t>
  </si>
  <si>
    <t>FEITO MANUTENÇÃO NO TROCADORES DE CALOR E PLACAS DO SISTEMA DE REFRIGERAÇÃO</t>
  </si>
  <si>
    <t>20/02/2024- TROCA DOS FELTROS DAS TURBINAS</t>
  </si>
  <si>
    <t>17/02/2024 - TROCA DOS FELTROS DAS TURBINAS</t>
  </si>
  <si>
    <t>N 1 0238246</t>
  </si>
  <si>
    <t>N 2 0290267</t>
  </si>
  <si>
    <t>LIMPEZA GERAL</t>
  </si>
  <si>
    <t>REPARO GERAL NA DOCAGEM</t>
  </si>
  <si>
    <t>MANUTENÇÃO GERAL</t>
  </si>
  <si>
    <t>LUB. QUINZENAL</t>
  </si>
  <si>
    <t>LIMPEZA RALO</t>
  </si>
  <si>
    <t xml:space="preserve">BE </t>
  </si>
  <si>
    <t>FILTRO NFV</t>
  </si>
  <si>
    <t>SECADOR DE AR</t>
  </si>
  <si>
    <t>pré filtro</t>
  </si>
  <si>
    <t>pós filtro</t>
  </si>
  <si>
    <t>RESFRIADOR DA PLACA MCP</t>
  </si>
  <si>
    <t>FILTRO DIESEL PRIMÁRIO DO  MCP</t>
  </si>
  <si>
    <t>CAIXAR DE MAR</t>
  </si>
  <si>
    <t>LIMPEZA MENSAL</t>
  </si>
  <si>
    <t>GIRO 360 GRAUS (0 A 650)</t>
  </si>
  <si>
    <t>GIRO 360 GRAUS (650 A 1200)</t>
  </si>
  <si>
    <t>COM NAVEGAÇÃO A 1800 RPM</t>
  </si>
  <si>
    <t>COSTADO 1600 - 1700 - 1800 RPM</t>
  </si>
  <si>
    <t>SERVIÇO BB</t>
  </si>
  <si>
    <t>SERVIÇO BE</t>
  </si>
  <si>
    <t>25/07/2018 - avaria no MCP BB 1370 horas e de BE 1363 horas,  Avaria no MCP de BE, realizado a susbtituição de uma novo, aaberto convés, retiradado perifirico no motor antigo e passado para motor novo, rebocador liberador dia 10/08/2018 para operação em são luis.                                                                                                                                                                                                                                       18-02-19 - troca da placa do KVA, AVR do gerador                                                                                                                                                                                       março/2019 - troca do gerador de BB, depois da varia, reparo no PTO, falta de boba de inc/êndio, troca de governo, troca de placa speed.                                                                                                                                                                                                                                                      08/10/2019 - trocador de calor do azimutal de BB com furo, entrou 360 litros de óleo, misturador -                                                                                                                                                   08/10/2019 - troca do PTO de BB com avaria na estria.                                                                                                                                                                                                      01/04/2020 - MCP de BB troca de junta do cabeçote.</t>
  </si>
  <si>
    <t>MAK - ADITIVO ELC - MAK</t>
  </si>
  <si>
    <t>LIMPEZA DO FILTRO DO DIESEL</t>
  </si>
  <si>
    <t>20L MOBIL DELVAC 15W40</t>
  </si>
  <si>
    <t>15W40 20L</t>
  </si>
  <si>
    <t>AQUA MASTER ROLLS ROYCE</t>
  </si>
  <si>
    <t>REPARO NO MCA 2 - DAMPER</t>
  </si>
  <si>
    <t>REPARO TROCADO DE CALOR AZIM. DE BB</t>
  </si>
  <si>
    <t xml:space="preserve"> QUEBRA DE UM PARAFUSO DE FIXAÇÃO DOS FILTROS DE OLEO DO PROPULSOR BE</t>
  </si>
  <si>
    <t>4 BATERIAS BANCO DC2 SEM DATA - INSTALADAS EM 2020</t>
  </si>
  <si>
    <t>MCPs - AZ - GMDSS</t>
  </si>
  <si>
    <t>PV-BCMR</t>
  </si>
  <si>
    <t>VICTRON ENERGY</t>
  </si>
  <si>
    <t>80A</t>
  </si>
  <si>
    <t>SKYLLA-I</t>
  </si>
  <si>
    <t>1 - BB</t>
  </si>
  <si>
    <t>2 - BE</t>
  </si>
  <si>
    <t>LIMPEZA DOS TROCADORES DE PLACA</t>
  </si>
  <si>
    <t>TROCA E COLETA DE ÓLEO</t>
  </si>
  <si>
    <t>AJUSTE DO FREIO</t>
  </si>
  <si>
    <t>INSPEÇÃO VISUAL</t>
  </si>
  <si>
    <t>3 MESES</t>
  </si>
  <si>
    <t>COMPRESSOR 1 INSTALADO NO LUGAR DO 2 EM 17/12, QUE SERÁ ENVIADO PARA REPARO. DIA 25/02/2024 FOI RETIRADO DE BORDO O COMPRESSOR 2 PELA TUG PARA REPARO</t>
  </si>
  <si>
    <t>INSPEÇÃO</t>
  </si>
  <si>
    <t xml:space="preserve">REVISÃO </t>
  </si>
  <si>
    <t>2 ANOS/ 140 LITROS</t>
  </si>
  <si>
    <t>6000HS (PLANILHA LUCIAN)</t>
  </si>
  <si>
    <t>2000H (PLANILHA LUCIAN)</t>
  </si>
  <si>
    <t>PRÉ FILTRO</t>
  </si>
  <si>
    <t>PÓS FILTRO</t>
  </si>
  <si>
    <t>LIMPEZA DOS FILTROS DE REFRIG. AZ.</t>
  </si>
  <si>
    <t>33°</t>
  </si>
  <si>
    <t>37°</t>
  </si>
  <si>
    <t>45°</t>
  </si>
  <si>
    <t>49°</t>
  </si>
  <si>
    <t xml:space="preserve">OK </t>
  </si>
  <si>
    <t xml:space="preserve">TROCADORES DE CALOR </t>
  </si>
  <si>
    <t>32°</t>
  </si>
  <si>
    <t>35°</t>
  </si>
  <si>
    <t>48°</t>
  </si>
  <si>
    <t>SERVIÇO  BE</t>
  </si>
  <si>
    <t>20 BAR</t>
  </si>
  <si>
    <t>22 SEGUNDOS</t>
  </si>
  <si>
    <t>BB DE CARG. 24 BAR 32°</t>
  </si>
  <si>
    <t>ÓLEO LUB 39°</t>
  </si>
  <si>
    <t>ÓLEO LUB 40°</t>
  </si>
  <si>
    <t>BB DE CARG. 24 BAR 30°</t>
  </si>
  <si>
    <t>O CASCO NÃO TEM ANODOS, POIS TEM O SISTEMA DE PROTEÇÃO CATÓDICA</t>
  </si>
  <si>
    <t>C AGATA</t>
  </si>
  <si>
    <t>MTU</t>
  </si>
  <si>
    <t>DOCAGEM 26/04/2022</t>
  </si>
  <si>
    <t>LOP BB</t>
  </si>
  <si>
    <t>LOP BE</t>
  </si>
  <si>
    <t>DC 1 (4)</t>
  </si>
  <si>
    <t>ECU BB</t>
  </si>
  <si>
    <t>ECU BE</t>
  </si>
  <si>
    <t>CRA 06A</t>
  </si>
  <si>
    <t>RESERVA - 178ML</t>
  </si>
  <si>
    <t>EM REPARO</t>
  </si>
  <si>
    <t>RETIRADO PARA REPARO - 21/09/2023, RECEBIDO DE VOLTA A BORDO EM 10/02/2024.</t>
  </si>
  <si>
    <t>180ML</t>
  </si>
  <si>
    <t>INSTALADO DIA 05/07/2023</t>
  </si>
  <si>
    <t>ACU BE</t>
  </si>
  <si>
    <t>ACU BB</t>
  </si>
  <si>
    <t>GMDSS/EMERGÊNCIA</t>
  </si>
  <si>
    <t>CRA 07A</t>
  </si>
  <si>
    <t>29,30 E 31/07/2023</t>
  </si>
  <si>
    <t>TROCA DA CORREIA</t>
  </si>
  <si>
    <t>LIMPEZA FILTROS DE AR</t>
  </si>
  <si>
    <t>26,27 E 28/07/2023</t>
  </si>
  <si>
    <t>LIMP/TROCA FELTROS</t>
  </si>
  <si>
    <t>REFEITA ESTRIA ACOPLAMENTO</t>
  </si>
  <si>
    <t>LIMP. TQ EXPANSÃO</t>
  </si>
  <si>
    <t>LIMPEZA 03/03/2023</t>
  </si>
  <si>
    <t>LIMPEZA DOS FILTROS</t>
  </si>
  <si>
    <t>TROCA DA GRAXA</t>
  </si>
  <si>
    <t>LIMPEZA E TROCA DE ANODOS</t>
  </si>
  <si>
    <t>1784 - 92%</t>
  </si>
  <si>
    <t>ANODOS - 09/06/2023</t>
  </si>
  <si>
    <t>3 ANODOS - 26/10/2023</t>
  </si>
  <si>
    <t>2 ANODOS - 23/06/2023</t>
  </si>
  <si>
    <t xml:space="preserve">13-02-19 QUEBRA DO ACOPLAMENTO DO PTO.                                                                                                                                               13-01-19 ENVIO DO PAINEL DE CONTROLE DO AZIMUTAL PARA REPAROS                                                                                                    18/09/2019       INSTALAÇÃO DO PTO DE BB                                                                                                                                                            28/02/2020    INSTALAÇÃO DO PTO DE BE                                                                                               04/02/2021 - QUEBRA DE TRES PARAFUSOS DE FIXAÇÃO DOS FILTROS DE OLEO DO PROPULSOR  </t>
  </si>
  <si>
    <t>DE 22/02 A 05/03/2023</t>
  </si>
  <si>
    <t>FILTRO DE AR MCAs E MCPs 2000h</t>
  </si>
  <si>
    <t>AZIMUTAL (LOP)+(ACU)</t>
  </si>
  <si>
    <t>EMERGÊNCIA (4)</t>
  </si>
  <si>
    <t>SAMYUNG</t>
  </si>
  <si>
    <t>SP-1250ADC</t>
  </si>
  <si>
    <t>EMERGENCIA</t>
  </si>
  <si>
    <t>SUBST. DOS MANGOTES</t>
  </si>
  <si>
    <t>LIMP. TQ DE EXPANSÃO</t>
  </si>
  <si>
    <t>MOT HIDR PROA</t>
  </si>
  <si>
    <t>INSPEÇÃO, TUDO OK.</t>
  </si>
  <si>
    <t>LUBRIFICAÇÃO TOTAL</t>
  </si>
  <si>
    <t>49 PRATOS</t>
  </si>
  <si>
    <t>PRÉ E PÓS FILTRO</t>
  </si>
  <si>
    <t>9091h</t>
  </si>
  <si>
    <t>TROCA DO PRÉ-FILTRO</t>
  </si>
  <si>
    <t>REGULAGEM DE VÁLVULAS MCPs</t>
  </si>
  <si>
    <t>TANQUE HID. GUINCHO</t>
  </si>
  <si>
    <t>REGULAGEM DE VÁLVULAS MCAs</t>
  </si>
  <si>
    <t>LIMPEZA P.M</t>
  </si>
  <si>
    <t>24/02/23 a 01/03/23</t>
  </si>
  <si>
    <t>LIMPEZA DO CASCO</t>
  </si>
  <si>
    <t>LIMPEZA DE TODOS OS TUBOS DO COOLER COM REAPERTO DOS PARAFUSOS E DESMONTAGEM GERAL PARA LIMPEZA - 05/03/2023</t>
  </si>
  <si>
    <t>TUBULÃO</t>
  </si>
  <si>
    <t>MCP´S - MTU</t>
  </si>
  <si>
    <t>.l</t>
  </si>
  <si>
    <t>MTU V 4000 M63</t>
  </si>
  <si>
    <t>P550529 // WDK 11 102/23</t>
  </si>
  <si>
    <t>P551402-PARALELO</t>
  </si>
  <si>
    <t>------</t>
  </si>
  <si>
    <t>IPIRANGA 15W40 - CI4 - AP</t>
  </si>
  <si>
    <t>MTU-C4301090-MAN/0180943002-ORIGINAL / 4592056116 MANN</t>
  </si>
  <si>
    <t>2020 TM-OR</t>
  </si>
  <si>
    <t>MWM SERIE 10</t>
  </si>
  <si>
    <t>WK-1040</t>
  </si>
  <si>
    <t>P551604 / W962 MANN / HF35345</t>
  </si>
  <si>
    <t>2020TM-OR</t>
  </si>
  <si>
    <t>04072016 121 422</t>
  </si>
  <si>
    <t>ROLLS ROYCE / QT 2 PEÇAS - A6659861/F</t>
  </si>
  <si>
    <t>ROLLS ROYCE /  QT 2 PEÇAS - A6659858 / 6857046</t>
  </si>
  <si>
    <t>IS0 150</t>
  </si>
  <si>
    <t>6 PEÇAS POR BORDO NUMERO - 5V1060</t>
  </si>
  <si>
    <t>KRAAJIEVELD</t>
  </si>
  <si>
    <t>0009830633/HF-35345</t>
  </si>
  <si>
    <t>HLP 68</t>
  </si>
  <si>
    <t>ANT X59541200002 (PN XP00A36400005)</t>
  </si>
  <si>
    <t>ALFA LAVAL0021-2711-900</t>
  </si>
  <si>
    <t>MCP BE TROCA PÓS 50H DO DIA 12/01/24</t>
  </si>
  <si>
    <t>MCP BE TROCA PÓS 250H 25/02/2024</t>
  </si>
  <si>
    <t>DE 05/05/2023 A 10/05/2023</t>
  </si>
  <si>
    <t>ipirange sp 150</t>
  </si>
  <si>
    <t>LOP BB + LOP BE</t>
  </si>
  <si>
    <t>ACU.EIM (2) +(2)</t>
  </si>
  <si>
    <t>INSTALADO EM 28/12/23</t>
  </si>
  <si>
    <t>ACU BB - EIM - ALARME</t>
  </si>
  <si>
    <t>ACU BE - EIM - ALARME</t>
  </si>
  <si>
    <t>30A</t>
  </si>
  <si>
    <t>EMERGENCIA (DC1)</t>
  </si>
  <si>
    <t>SP1250ADC</t>
  </si>
  <si>
    <t>LIMP. VÁLV DRENO DESCARGA MCPS</t>
  </si>
  <si>
    <t>13/02/2024 - FELTRO</t>
  </si>
  <si>
    <t>27/02/2024 - FELTRO</t>
  </si>
  <si>
    <t>TROCA OLEO E FILT AR</t>
  </si>
  <si>
    <t>TROCA DA GRAXA DA CX</t>
  </si>
  <si>
    <t>GATO</t>
  </si>
  <si>
    <t>TROCA DO FILTRO</t>
  </si>
  <si>
    <t>Ralo águas servidas</t>
  </si>
  <si>
    <t>Oleo</t>
  </si>
  <si>
    <t>Agua</t>
  </si>
  <si>
    <t>Lastro</t>
  </si>
  <si>
    <t>Fundo</t>
  </si>
  <si>
    <t>GUINCHO DE PROA</t>
  </si>
  <si>
    <t>Costado</t>
  </si>
  <si>
    <t>Azimutal</t>
  </si>
  <si>
    <t>BB 527110 595                                  BE 527110602</t>
  </si>
  <si>
    <t>P550529-PARALELO</t>
  </si>
  <si>
    <t>MTU-C4301090-MAN/0180943002-ORIGINAL</t>
  </si>
  <si>
    <t>G1S148136   / G1S148132</t>
  </si>
  <si>
    <t>P551604 / W962 MANN</t>
  </si>
  <si>
    <t>2014 TM-OR</t>
  </si>
  <si>
    <t>RR Nº 66650 / 66649</t>
  </si>
  <si>
    <t>KRAAIJEVELD, SW20HTR24D, Nº 4082C046</t>
  </si>
  <si>
    <t xml:space="preserve"> ANT X59541200002 (PN XP00A36400005)</t>
  </si>
  <si>
    <t>HORAS TROCA/LIMPEZA FILTRO CENTRÍFUGO</t>
  </si>
  <si>
    <t>MCA-01 RÉ</t>
  </si>
  <si>
    <t>MCA-02 VANTE</t>
  </si>
  <si>
    <t>KAWASAKI</t>
  </si>
  <si>
    <t>FILTRO LINHA</t>
  </si>
  <si>
    <t>FILTRO SUCÇÃO</t>
  </si>
  <si>
    <t>MOTOBOMBA FIFI</t>
  </si>
  <si>
    <t>FALTA INSTALAR</t>
  </si>
  <si>
    <t>ÓLEO - EMB. DATA</t>
  </si>
  <si>
    <t>ÓLEO - EMB. HOR.</t>
  </si>
  <si>
    <t>MCPS</t>
  </si>
  <si>
    <t>00512</t>
  </si>
  <si>
    <t>35A</t>
  </si>
  <si>
    <t>TEKCHARGER 24VCC/35A</t>
  </si>
  <si>
    <t>MCAS</t>
  </si>
  <si>
    <t>00513</t>
  </si>
  <si>
    <t>RC1</t>
  </si>
  <si>
    <t>00511</t>
  </si>
  <si>
    <t>RC2</t>
  </si>
  <si>
    <t>00510</t>
  </si>
  <si>
    <t>20/06/2023 INSTALADO 2 CARREGADORES DE BATERIAS</t>
  </si>
  <si>
    <t>ACOPLAMENTO BOMBA ÓLEO PROPULSOR</t>
  </si>
  <si>
    <t>01 - RÉ</t>
  </si>
  <si>
    <t>02 - VANTE</t>
  </si>
  <si>
    <t xml:space="preserve">SUBST. FILTROS DE AR </t>
  </si>
  <si>
    <t>LUB. EIXO CARDAN</t>
  </si>
  <si>
    <t>1 - RÉ</t>
  </si>
  <si>
    <t>2 - VANTE</t>
  </si>
  <si>
    <t>CANHÃO DE INCÊNDIO</t>
  </si>
  <si>
    <t>MOTOR DIESEL</t>
  </si>
  <si>
    <t>FILTRO</t>
  </si>
  <si>
    <t>LIMP. CX MAR E RALOS</t>
  </si>
  <si>
    <t>BOMBA</t>
  </si>
  <si>
    <t>GAXETA</t>
  </si>
  <si>
    <t>07/02/2024 - LIMPEZA DE RALOS DO SISTEMA DE REFRIGERAÇÃO AZ BB E BE</t>
  </si>
  <si>
    <t>DE 10/08/2023 A 19/08/2023</t>
  </si>
  <si>
    <t>DE 12/10/2023 A 17/10/2023</t>
  </si>
  <si>
    <t>15W40 OVERHAUL TROCAR 50H DEPOIS</t>
  </si>
  <si>
    <t>CARDAN ENGRAX</t>
  </si>
  <si>
    <t>NÃO TEM TANQUE DE COMPENSAÇÃO AZ</t>
  </si>
  <si>
    <t>1 (2)</t>
  </si>
  <si>
    <t>DC 1 BE(4)</t>
  </si>
  <si>
    <t>BB RÉ  (2)</t>
  </si>
  <si>
    <t>2 (2)</t>
  </si>
  <si>
    <t>DC 2 BB(4)</t>
  </si>
  <si>
    <t>BE VANTE (4)</t>
  </si>
  <si>
    <t>TECHARGER 24VCC/60A</t>
  </si>
  <si>
    <t>Dia 01/03 faltavam 206h para a troca. As horas são com base no MCP BB e houve o ajuste do horímetro, por isso retirei a data e horímetro da execução para registrar na próxima troca.</t>
  </si>
  <si>
    <t>TEKCHARGER 24VCC/30A</t>
  </si>
  <si>
    <t>14/09/2023 LIMPEZA DO DRENO DA DESCARGA DOS  MCAS</t>
  </si>
  <si>
    <t>14/09/2023 LIMPEZA DO DRENO DA DESCARGA DOS  MCPS</t>
  </si>
  <si>
    <t>LIMPEZA RALO E FILTRO</t>
  </si>
  <si>
    <t>MANCAL/CARDAN</t>
  </si>
  <si>
    <t>ENGRAX. CARDAN</t>
  </si>
  <si>
    <t>REALIZADA LIMPEZA DO RALO E FILTRO DE REFRIGERAÇÃO DE ÁGUA SALGADA DO GUINCHO - 22/02/2024</t>
  </si>
  <si>
    <t>LIMPEZA P.M.</t>
  </si>
  <si>
    <t>11/03/2024 RALOS DOS AZ BB</t>
  </si>
  <si>
    <t>11/03/2024 RALOS DOS AZ BE</t>
  </si>
  <si>
    <t xml:space="preserve">24/02/2024 - LIMPEZA DO RALO DE REFRIGERAÇÃO DOS AZIMUTAIS BB E BE </t>
  </si>
  <si>
    <t>GATO E MUNCK</t>
  </si>
  <si>
    <t>ENGRAX. GATO</t>
  </si>
  <si>
    <t>29/02/2024 ENGRAX. MUNCK</t>
  </si>
  <si>
    <t>ÚLTIMA DOCAGEM 25/02/22</t>
  </si>
  <si>
    <t>FOI FEITA A TROCA DE ÓLEO DO MCP BE COM 50H APÓS A MNT</t>
  </si>
  <si>
    <t>TIPO OLEO</t>
  </si>
  <si>
    <t>ipiranga SP150</t>
  </si>
  <si>
    <t>xxxx</t>
  </si>
  <si>
    <t>LUBRIFICADO</t>
  </si>
  <si>
    <t xml:space="preserve">ACU </t>
  </si>
  <si>
    <t>TEKCHARGER 24VCC/60A</t>
  </si>
  <si>
    <t>CRA 07</t>
  </si>
  <si>
    <t>PASSADIÇO</t>
  </si>
  <si>
    <t>MCAs E SISTEMA 24V</t>
  </si>
  <si>
    <t>EVEN PRO</t>
  </si>
  <si>
    <t>TROCA DO FELTRO</t>
  </si>
  <si>
    <t>TROCA 1 FILTRO DE AR</t>
  </si>
  <si>
    <t>TROCA DO ÓLEO</t>
  </si>
  <si>
    <t>GRAXA 800G</t>
  </si>
  <si>
    <t>2 UNID</t>
  </si>
  <si>
    <t>RALO DA REDE DE REFRG. DOS AZs</t>
  </si>
  <si>
    <t>PRÉ</t>
  </si>
  <si>
    <t>PÓS</t>
  </si>
  <si>
    <t>FORÇA COSTADO</t>
  </si>
  <si>
    <t>1801  - 98%</t>
  </si>
  <si>
    <t>LIMPEZA DO RALO DO RESFRIADOR HIDRÁULICO DO GUINCHO 26/10/2023</t>
  </si>
  <si>
    <t>ANODO NOVO - 26/08/2023</t>
  </si>
  <si>
    <t>07/04/201</t>
  </si>
  <si>
    <t>MCP BB TROCAR EM CONCLUSÃO DO REPARO</t>
  </si>
  <si>
    <t>17/03/2024 - ÓLEO, FILTRO LUB, FILTRO DIESEL, FILTRO ROTATIVO E FILTRO RACOR</t>
  </si>
  <si>
    <t>MCP BB TROCAR PÓS PROVA DE MAR</t>
  </si>
  <si>
    <t>ok</t>
  </si>
  <si>
    <t>MCP BB TROCAR PÓS 50H APÓS PROVA DE MAR</t>
  </si>
  <si>
    <t>MCP BB TROCAR PÓS 250H</t>
  </si>
  <si>
    <t>DE 01/08/2023 A 08/08/2023</t>
  </si>
  <si>
    <t>DOCAGEM DE 17/02/204 A 19/02/2024</t>
  </si>
  <si>
    <t>IPI SP 150</t>
  </si>
  <si>
    <t>1900L oleo</t>
  </si>
  <si>
    <t>EMERGENCIA (4)</t>
  </si>
  <si>
    <t>LOP BB(2) + BE(2)</t>
  </si>
  <si>
    <t>AZIMUTAL BB(2) + BE(2)</t>
  </si>
  <si>
    <t>SP-1250 ADC</t>
  </si>
  <si>
    <t>EMÊNGENCIA</t>
  </si>
  <si>
    <t>CRA-07</t>
  </si>
  <si>
    <t>NÃO POSSUI CARREGADOR, PEDIR INSTALAÇÃO.</t>
  </si>
  <si>
    <t xml:space="preserve">MCPs </t>
  </si>
  <si>
    <t>12/02/2024 - FELTRO</t>
  </si>
  <si>
    <t>31/01/2024 - FELTRO</t>
  </si>
  <si>
    <t>10/10/2023 - FILT AR</t>
  </si>
  <si>
    <t>SUSBTITUIDO PELO DE PROA</t>
  </si>
  <si>
    <t>revisão 24/9/21</t>
  </si>
  <si>
    <t>PNEU NO PROPULSOR BE 10/02/2024 E CABO BB</t>
  </si>
  <si>
    <t>GRAXA 800g</t>
  </si>
  <si>
    <t xml:space="preserve">PURIFICADOR </t>
  </si>
  <si>
    <t>70 PRATOS</t>
  </si>
  <si>
    <t>INSPEÇÃO DO CASCO</t>
  </si>
  <si>
    <t>TROCADO 13147h</t>
  </si>
  <si>
    <t>TQ HIDRAUL GUINCHO</t>
  </si>
  <si>
    <t>FILTROS (3)</t>
  </si>
  <si>
    <t>ESGOTAMENTO E LIMPEZA DA DALA DA MÁQUINA, DALA AZIMUTAL, TANQUE DE BORRA E ÓLEO SUJO - 08/08/2023</t>
  </si>
  <si>
    <t>REFORMA GERAL</t>
  </si>
  <si>
    <t>03/08 A 07/08/2023</t>
  </si>
  <si>
    <t>HIDROJATO NO COOLER, CAIXA DE MAR E VÁLVULAS FIFI - 18/02/2024</t>
  </si>
  <si>
    <t>ELEMENTO FILTRANTE PN ANT X59541200002 (PN XP00A36400005)</t>
  </si>
  <si>
    <t>PTO - BOMBA / EMBREAGEM (LOGAN)</t>
  </si>
  <si>
    <t>HF 35345 FLEETGUARD</t>
  </si>
  <si>
    <t>IPIRANGA ATF TIPO A (200mL)</t>
  </si>
  <si>
    <t>DOCAGEM 30/09/20</t>
  </si>
  <si>
    <t>PRÓXIMA TROCA</t>
  </si>
  <si>
    <t>CORREIA SUBs</t>
  </si>
  <si>
    <t>Ipiranga SP150</t>
  </si>
  <si>
    <t>LOP (4)</t>
  </si>
  <si>
    <t>ACU (4)</t>
  </si>
  <si>
    <t>DC 01 (4)</t>
  </si>
  <si>
    <t>TEKCHARGER 24V/70A</t>
  </si>
  <si>
    <t>180ml</t>
  </si>
  <si>
    <t>TEKCHARGER 24V/50A</t>
  </si>
  <si>
    <t>ÓLEO LUB ATF</t>
  </si>
  <si>
    <t>FILTRO HIDRÁULICO</t>
  </si>
  <si>
    <t>TEKCHARGER 24V/100A</t>
  </si>
  <si>
    <t>TEKCHARGER 24V/60A</t>
  </si>
  <si>
    <t>LIMPEZA DO FELTRO</t>
  </si>
  <si>
    <t>TROCA OLEO E FILTRO</t>
  </si>
  <si>
    <t>SERV GERAIS</t>
  </si>
  <si>
    <t>REVISÃO 5000 HRS</t>
  </si>
  <si>
    <t>13022 - 51%</t>
  </si>
  <si>
    <t>HF35345 FLEETGUARD</t>
  </si>
  <si>
    <t>LUBRAX AFT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</si>
</sst>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 #,##0.00_-;_-* &quot;-&quot;??_-;_-@_-"/>
    <numFmt numFmtId="164" formatCode="0\ &quot;Horas&quot;"/>
    <numFmt numFmtId="165" formatCode="0.0"/>
  </numFmts>
  <fonts count="55">
    <font>
      <sz val="11"/>
      <color theme="1"/>
      <name val="Calibri"/>
      <family val="2"/>
      <scheme val="minor"/>
    </font>
    <font>
      <b/>
      <sz val="11"/>
      <color theme="1"/>
      <name val="Calibri"/>
      <family val="2"/>
      <scheme val="minor"/>
    </font>
    <font>
      <sz val="11"/>
      <color rgb="FF0070C0"/>
      <name val="Calibri"/>
      <family val="2"/>
      <scheme val="minor"/>
    </font>
    <font>
      <sz val="9"/>
      <color theme="1"/>
      <name val="Calibri"/>
      <family val="2"/>
      <scheme val="minor"/>
    </font>
    <font>
      <sz val="11"/>
      <color theme="0"/>
      <name val="Calibri"/>
      <family val="2"/>
      <scheme val="minor"/>
    </font>
    <font>
      <b/>
      <sz val="18"/>
      <color theme="0"/>
      <name val="Calibri"/>
      <family val="2"/>
      <scheme val="minor"/>
    </font>
    <font>
      <b/>
      <sz val="9"/>
      <color rgb="FF0070C0"/>
      <name val="Calibri"/>
      <family val="2"/>
      <scheme val="minor"/>
    </font>
    <font>
      <sz val="10"/>
      <color theme="1"/>
      <name val="Calibri"/>
      <family val="2"/>
      <scheme val="minor"/>
    </font>
    <font>
      <sz val="11"/>
      <name val="Calibri"/>
      <family val="2"/>
      <scheme val="minor"/>
    </font>
    <font>
      <sz val="8"/>
      <color theme="1"/>
      <name val="Calibri"/>
      <family val="2"/>
      <scheme val="minor"/>
    </font>
    <font>
      <b/>
      <sz val="10"/>
      <name val="Calibri"/>
      <family val="2"/>
      <scheme val="minor"/>
    </font>
    <font>
      <b/>
      <sz val="11"/>
      <color theme="0"/>
      <name val="Calibri"/>
      <family val="2"/>
      <scheme val="minor"/>
    </font>
    <font>
      <sz val="9"/>
      <color indexed="81"/>
      <name val="Tahoma"/>
      <family val="2"/>
    </font>
    <font>
      <b/>
      <sz val="9"/>
      <color indexed="81"/>
      <name val="Tahoma"/>
      <family val="2"/>
    </font>
    <font>
      <sz val="9"/>
      <color indexed="81"/>
      <name val="Segoe UI"/>
      <family val="2"/>
    </font>
    <font>
      <b/>
      <sz val="9"/>
      <color indexed="81"/>
      <name val="Segoe UI"/>
      <family val="2"/>
    </font>
    <font>
      <sz val="12"/>
      <color theme="1"/>
      <name val="Calibri"/>
      <family val="2"/>
      <scheme val="minor"/>
    </font>
    <font>
      <b/>
      <sz val="11"/>
      <name val="Calibri"/>
      <family val="2"/>
      <scheme val="minor"/>
    </font>
    <font>
      <b/>
      <sz val="18"/>
      <color theme="1"/>
      <name val="Calibri"/>
      <family val="2"/>
      <scheme val="minor"/>
    </font>
    <font>
      <b/>
      <sz val="10"/>
      <color theme="1"/>
      <name val="Calibri"/>
      <family val="2"/>
      <scheme val="minor"/>
    </font>
    <font>
      <sz val="11"/>
      <color theme="1"/>
      <name val="Calibri"/>
      <family val="2"/>
      <scheme val="minor"/>
    </font>
    <font>
      <sz val="11"/>
      <color rgb="FF444444"/>
      <name val="Calibri"/>
      <family val="2"/>
      <charset val="1"/>
    </font>
    <font>
      <b/>
      <sz val="11"/>
      <color rgb="FF000000"/>
      <name val="Calibri"/>
      <family val="2"/>
      <charset val="1"/>
    </font>
    <font>
      <b/>
      <sz val="11"/>
      <color rgb="FF000000"/>
      <name val="Calibri"/>
      <family val="2"/>
      <scheme val="minor"/>
    </font>
    <font>
      <b/>
      <sz val="12"/>
      <color theme="1"/>
      <name val="Calibri"/>
      <family val="2"/>
      <scheme val="minor"/>
    </font>
    <font>
      <sz val="11"/>
      <color rgb="FFFF0000"/>
      <name val="Calibri"/>
      <family val="2"/>
      <scheme val="minor"/>
    </font>
    <font>
      <sz val="11"/>
      <color rgb="FF000000"/>
      <name val="Calibri"/>
      <family val="2"/>
      <scheme val="minor"/>
    </font>
    <font>
      <sz val="11"/>
      <color rgb="FF000000"/>
      <name val="Calibri"/>
      <family val="2"/>
    </font>
    <font>
      <b/>
      <sz val="11"/>
      <color rgb="FF000000"/>
      <name val="Calibri"/>
      <family val="2"/>
    </font>
    <font>
      <b/>
      <sz val="11"/>
      <color rgb="FFFF0000"/>
      <name val="Calibri"/>
      <family val="2"/>
    </font>
    <font>
      <b/>
      <sz val="11"/>
      <color theme="1"/>
      <name val="Calibri"/>
      <family val="2"/>
    </font>
    <font>
      <u/>
      <sz val="11"/>
      <color theme="10"/>
      <name val="Calibri"/>
      <family val="2"/>
      <scheme val="minor"/>
    </font>
    <font>
      <b/>
      <sz val="16"/>
      <color rgb="FFFFFFFF"/>
      <name val="Calibri"/>
      <family val="2"/>
      <scheme val="minor"/>
    </font>
    <font>
      <b/>
      <sz val="11"/>
      <color rgb="FFFFFFFF"/>
      <name val="Calibri"/>
      <family val="2"/>
      <scheme val="minor"/>
    </font>
    <font>
      <b/>
      <sz val="12"/>
      <color rgb="FFFFFFFF"/>
      <name val="Calibri"/>
      <family val="2"/>
      <scheme val="minor"/>
    </font>
    <font>
      <sz val="11"/>
      <color rgb="FFFFFFFF"/>
      <name val="Calibri"/>
      <family val="2"/>
      <scheme val="minor"/>
    </font>
    <font>
      <sz val="18"/>
      <color rgb="FFFFFFFF"/>
      <name val="Calibri"/>
      <family val="2"/>
      <scheme val="minor"/>
    </font>
    <font>
      <b/>
      <sz val="18"/>
      <color rgb="FFFFFFFF"/>
      <name val="Calibri"/>
      <family val="2"/>
      <scheme val="minor"/>
    </font>
    <font>
      <sz val="11"/>
      <color rgb="FF000000"/>
      <name val="Calibri"/>
      <family val="2"/>
      <charset val="1"/>
    </font>
    <font>
      <b/>
      <sz val="11"/>
      <color rgb="FFFF0000"/>
      <name val="Calibri"/>
      <family val="2"/>
      <scheme val="minor"/>
    </font>
    <font>
      <b/>
      <sz val="12"/>
      <color rgb="FF000000"/>
      <name val="Calibri"/>
      <family val="2"/>
    </font>
    <font>
      <sz val="11"/>
      <color theme="1"/>
      <name val="Calibri"/>
      <family val="2"/>
    </font>
    <font>
      <b/>
      <sz val="11"/>
      <color rgb="FF0070C0"/>
      <name val="Calibri"/>
      <family val="2"/>
      <scheme val="minor"/>
    </font>
    <font>
      <b/>
      <sz val="11"/>
      <color rgb="FFFFFFFF"/>
      <name val="Calibri"/>
      <family val="2"/>
    </font>
    <font>
      <sz val="10"/>
      <color rgb="FF000000"/>
      <name val="Calibri"/>
      <family val="2"/>
    </font>
    <font>
      <sz val="11"/>
      <color rgb="FFFF0000"/>
      <name val="Calibri"/>
      <family val="2"/>
    </font>
    <font>
      <b/>
      <sz val="9"/>
      <color theme="1"/>
      <name val="Calibri"/>
      <family val="2"/>
      <scheme val="minor"/>
    </font>
    <font>
      <b/>
      <sz val="11"/>
      <color theme="1"/>
      <name val="Calibri"/>
      <family val="2"/>
      <charset val="1"/>
    </font>
    <font>
      <b/>
      <sz val="11"/>
      <color rgb="FF444444"/>
      <name val="Calibri"/>
      <family val="2"/>
      <charset val="1"/>
    </font>
    <font>
      <b/>
      <sz val="8"/>
      <color rgb="FFFF0000"/>
      <name val="Calibri"/>
      <family val="2"/>
      <scheme val="minor"/>
    </font>
    <font>
      <b/>
      <sz val="11"/>
      <color rgb="FF000000"/>
      <name val="Calibri"/>
    </font>
    <font>
      <b/>
      <sz val="11"/>
      <color rgb="FFFF0000"/>
      <name val="Calibri"/>
    </font>
    <font>
      <b/>
      <sz val="11"/>
      <color theme="1"/>
      <name val="Calibri"/>
    </font>
    <font>
      <b/>
      <sz val="8"/>
      <color theme="1"/>
      <name val="Calibri"/>
      <family val="2"/>
      <scheme val="minor"/>
    </font>
    <font>
      <b/>
      <sz val="10"/>
      <color rgb="FFFF0000"/>
      <name val="Calibri"/>
      <family val="2"/>
      <scheme val="minor"/>
    </font>
  </fonts>
  <fills count="18">
    <fill>
      <patternFill patternType="none"/>
    </fill>
    <fill>
      <patternFill patternType="gray125"/>
    </fill>
    <fill>
      <patternFill patternType="solid">
        <fgColor rgb="FFFF0000"/>
        <bgColor indexed="64"/>
      </patternFill>
    </fill>
    <fill>
      <patternFill patternType="solid">
        <fgColor theme="3" tint="0.59999389629810485"/>
        <bgColor indexed="64"/>
      </patternFill>
    </fill>
    <fill>
      <patternFill patternType="solid">
        <fgColor theme="0"/>
        <bgColor indexed="64"/>
      </patternFill>
    </fill>
    <fill>
      <patternFill patternType="solid">
        <fgColor theme="9" tint="0.59999389629810485"/>
        <bgColor indexed="64"/>
      </patternFill>
    </fill>
    <fill>
      <patternFill patternType="solid">
        <fgColor theme="0" tint="-0.249977111117893"/>
        <bgColor indexed="64"/>
      </patternFill>
    </fill>
    <fill>
      <patternFill patternType="solid">
        <fgColor rgb="FF8EA9DB"/>
        <bgColor indexed="64"/>
      </patternFill>
    </fill>
    <fill>
      <patternFill patternType="solid">
        <fgColor rgb="FFC00000"/>
        <bgColor indexed="64"/>
      </patternFill>
    </fill>
    <fill>
      <patternFill patternType="solid">
        <fgColor rgb="FFA6A6A6"/>
        <bgColor indexed="64"/>
      </patternFill>
    </fill>
    <fill>
      <patternFill patternType="solid">
        <fgColor rgb="FFFFFFFF"/>
        <bgColor indexed="64"/>
      </patternFill>
    </fill>
    <fill>
      <patternFill patternType="solid">
        <fgColor rgb="FFFFC000"/>
        <bgColor indexed="64"/>
      </patternFill>
    </fill>
    <fill>
      <patternFill patternType="solid">
        <fgColor rgb="FFFFFF00"/>
        <bgColor indexed="64"/>
      </patternFill>
    </fill>
    <fill>
      <patternFill patternType="solid">
        <fgColor rgb="FFA6A6A6"/>
        <bgColor rgb="FF000000"/>
      </patternFill>
    </fill>
    <fill>
      <patternFill patternType="solid">
        <fgColor rgb="FFC00000"/>
        <bgColor rgb="FF000000"/>
      </patternFill>
    </fill>
    <fill>
      <patternFill patternType="solid">
        <fgColor rgb="FFFFFFFF"/>
        <bgColor rgb="FF000000"/>
      </patternFill>
    </fill>
    <fill>
      <patternFill patternType="solid">
        <fgColor theme="0" tint="-0.34998626667073579"/>
        <bgColor indexed="64"/>
      </patternFill>
    </fill>
    <fill>
      <patternFill patternType="solid">
        <fgColor rgb="FF7030A0"/>
        <bgColor indexed="64"/>
      </patternFill>
    </fill>
  </fills>
  <borders count="30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diagonal/>
    </border>
    <border>
      <left style="thin">
        <color indexed="64"/>
      </left>
      <right style="medium">
        <color indexed="64"/>
      </right>
      <top/>
      <bottom style="thin">
        <color indexed="64"/>
      </bottom>
      <diagonal/>
    </border>
    <border>
      <left style="medium">
        <color indexed="64"/>
      </left>
      <right/>
      <top/>
      <bottom/>
      <diagonal/>
    </border>
    <border>
      <left/>
      <right/>
      <top style="medium">
        <color indexed="64"/>
      </top>
      <bottom/>
      <diagonal/>
    </border>
    <border>
      <left style="thin">
        <color indexed="64"/>
      </left>
      <right/>
      <top style="medium">
        <color indexed="64"/>
      </top>
      <bottom style="thin">
        <color indexed="64"/>
      </bottom>
      <diagonal/>
    </border>
    <border>
      <left/>
      <right style="medium">
        <color indexed="64"/>
      </right>
      <top style="medium">
        <color indexed="64"/>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thin">
        <color indexed="64"/>
      </bottom>
      <diagonal/>
    </border>
    <border>
      <left/>
      <right style="thin">
        <color indexed="64"/>
      </right>
      <top style="medium">
        <color indexed="64"/>
      </top>
      <bottom style="medium">
        <color indexed="64"/>
      </bottom>
      <diagonal/>
    </border>
    <border>
      <left style="medium">
        <color indexed="64"/>
      </left>
      <right style="medium">
        <color indexed="64"/>
      </right>
      <top/>
      <bottom/>
      <diagonal/>
    </border>
    <border>
      <left style="thin">
        <color indexed="64"/>
      </left>
      <right style="medium">
        <color indexed="64"/>
      </right>
      <top/>
      <bottom style="medium">
        <color indexed="64"/>
      </bottom>
      <diagonal/>
    </border>
    <border>
      <left style="thin">
        <color indexed="64"/>
      </left>
      <right style="medium">
        <color indexed="64"/>
      </right>
      <top style="medium">
        <color indexed="64"/>
      </top>
      <bottom/>
      <diagonal/>
    </border>
    <border>
      <left style="thin">
        <color indexed="64"/>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
      <left style="thin">
        <color rgb="FF000000"/>
      </left>
      <right style="thin">
        <color rgb="FF000000"/>
      </right>
      <top style="thin">
        <color rgb="FF000000"/>
      </top>
      <bottom style="thin">
        <color rgb="FF000000"/>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thin">
        <color rgb="FF000000"/>
      </left>
      <right style="medium">
        <color rgb="FF000000"/>
      </right>
      <top style="medium">
        <color rgb="FF000000"/>
      </top>
      <bottom style="medium">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medium">
        <color rgb="FF000000"/>
      </left>
      <right/>
      <top style="medium">
        <color rgb="FF000000"/>
      </top>
      <bottom style="medium">
        <color rgb="FF000000"/>
      </bottom>
      <diagonal/>
    </border>
    <border>
      <left/>
      <right style="thin">
        <color rgb="FF000000"/>
      </right>
      <top style="medium">
        <color rgb="FF000000"/>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diagonal/>
    </border>
    <border>
      <left/>
      <right style="thin">
        <color rgb="FF000000"/>
      </right>
      <top style="thin">
        <color rgb="FF000000"/>
      </top>
      <bottom style="medium">
        <color rgb="FF000000"/>
      </bottom>
      <diagonal/>
    </border>
    <border>
      <left/>
      <right/>
      <top style="medium">
        <color rgb="FF000000"/>
      </top>
      <bottom style="medium">
        <color rgb="FF000000"/>
      </bottom>
      <diagonal/>
    </border>
    <border>
      <left style="medium">
        <color rgb="FF000000"/>
      </left>
      <right style="thin">
        <color indexed="64"/>
      </right>
      <top style="medium">
        <color rgb="FF000000"/>
      </top>
      <bottom style="thin">
        <color indexed="64"/>
      </bottom>
      <diagonal/>
    </border>
    <border>
      <left style="thin">
        <color indexed="64"/>
      </left>
      <right style="thin">
        <color indexed="64"/>
      </right>
      <top style="medium">
        <color rgb="FF000000"/>
      </top>
      <bottom style="thin">
        <color indexed="64"/>
      </bottom>
      <diagonal/>
    </border>
    <border>
      <left style="thin">
        <color indexed="64"/>
      </left>
      <right style="medium">
        <color rgb="FF000000"/>
      </right>
      <top style="medium">
        <color rgb="FF000000"/>
      </top>
      <bottom style="thin">
        <color indexed="64"/>
      </bottom>
      <diagonal/>
    </border>
    <border>
      <left style="medium">
        <color rgb="FF000000"/>
      </left>
      <right style="thin">
        <color indexed="64"/>
      </right>
      <top style="thin">
        <color indexed="64"/>
      </top>
      <bottom style="thin">
        <color indexed="64"/>
      </bottom>
      <diagonal/>
    </border>
    <border>
      <left style="thin">
        <color indexed="64"/>
      </left>
      <right style="medium">
        <color rgb="FF000000"/>
      </right>
      <top style="thin">
        <color indexed="64"/>
      </top>
      <bottom style="thin">
        <color indexed="64"/>
      </bottom>
      <diagonal/>
    </border>
    <border>
      <left style="medium">
        <color rgb="FF000000"/>
      </left>
      <right style="thin">
        <color indexed="64"/>
      </right>
      <top style="thin">
        <color indexed="64"/>
      </top>
      <bottom style="medium">
        <color rgb="FF000000"/>
      </bottom>
      <diagonal/>
    </border>
    <border>
      <left style="thin">
        <color indexed="64"/>
      </left>
      <right style="thin">
        <color indexed="64"/>
      </right>
      <top style="thin">
        <color indexed="64"/>
      </top>
      <bottom style="medium">
        <color rgb="FF000000"/>
      </bottom>
      <diagonal/>
    </border>
    <border>
      <left style="thin">
        <color indexed="64"/>
      </left>
      <right style="medium">
        <color rgb="FF000000"/>
      </right>
      <top style="thin">
        <color indexed="64"/>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thin">
        <color indexed="64"/>
      </left>
      <right style="thin">
        <color indexed="64"/>
      </right>
      <top style="thin">
        <color indexed="64"/>
      </top>
      <bottom style="thin">
        <color rgb="FF000000"/>
      </bottom>
      <diagonal/>
    </border>
    <border>
      <left/>
      <right/>
      <top/>
      <bottom style="medium">
        <color rgb="FF000000"/>
      </bottom>
      <diagonal/>
    </border>
    <border>
      <left style="medium">
        <color rgb="FF000000"/>
      </left>
      <right/>
      <top style="medium">
        <color rgb="FF000000"/>
      </top>
      <bottom/>
      <diagonal/>
    </border>
    <border>
      <left style="medium">
        <color rgb="FF000000"/>
      </left>
      <right style="thin">
        <color indexed="64"/>
      </right>
      <top style="thin">
        <color indexed="64"/>
      </top>
      <bottom/>
      <diagonal/>
    </border>
    <border>
      <left style="thin">
        <color rgb="FF000000"/>
      </left>
      <right/>
      <top style="thin">
        <color rgb="FF000000"/>
      </top>
      <bottom style="thin">
        <color rgb="FF000000"/>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rgb="FF000000"/>
      </left>
      <right style="thin">
        <color indexed="64"/>
      </right>
      <top style="medium">
        <color rgb="FF000000"/>
      </top>
      <bottom/>
      <diagonal/>
    </border>
    <border>
      <left style="thin">
        <color indexed="64"/>
      </left>
      <right style="thin">
        <color indexed="64"/>
      </right>
      <top style="medium">
        <color rgb="FF000000"/>
      </top>
      <bottom/>
      <diagonal/>
    </border>
    <border>
      <left style="medium">
        <color rgb="FF000000"/>
      </left>
      <right/>
      <top/>
      <bottom/>
      <diagonal/>
    </border>
    <border>
      <left style="thin">
        <color indexed="64"/>
      </left>
      <right/>
      <top style="thin">
        <color indexed="64"/>
      </top>
      <bottom style="medium">
        <color rgb="FF000000"/>
      </bottom>
      <diagonal/>
    </border>
    <border>
      <left/>
      <right style="thin">
        <color indexed="64"/>
      </right>
      <top style="thin">
        <color indexed="64"/>
      </top>
      <bottom style="medium">
        <color rgb="FF000000"/>
      </bottom>
      <diagonal/>
    </border>
    <border>
      <left style="thin">
        <color indexed="64"/>
      </left>
      <right style="thin">
        <color indexed="64"/>
      </right>
      <top style="medium">
        <color indexed="64"/>
      </top>
      <bottom style="thin">
        <color rgb="FF000000"/>
      </bottom>
      <diagonal/>
    </border>
    <border>
      <left style="thin">
        <color indexed="64"/>
      </left>
      <right style="thin">
        <color indexed="64"/>
      </right>
      <top style="thin">
        <color rgb="FF000000"/>
      </top>
      <bottom style="thin">
        <color rgb="FF000000"/>
      </bottom>
      <diagonal/>
    </border>
    <border>
      <left style="medium">
        <color indexed="64"/>
      </left>
      <right style="thin">
        <color indexed="64"/>
      </right>
      <top/>
      <bottom style="medium">
        <color rgb="FF000000"/>
      </bottom>
      <diagonal/>
    </border>
    <border>
      <left style="thin">
        <color indexed="64"/>
      </left>
      <right style="thin">
        <color indexed="64"/>
      </right>
      <top/>
      <bottom style="medium">
        <color rgb="FF000000"/>
      </bottom>
      <diagonal/>
    </border>
    <border>
      <left style="thin">
        <color indexed="64"/>
      </left>
      <right style="medium">
        <color indexed="64"/>
      </right>
      <top style="thin">
        <color indexed="64"/>
      </top>
      <bottom style="medium">
        <color rgb="FF000000"/>
      </bottom>
      <diagonal/>
    </border>
    <border>
      <left style="medium">
        <color rgb="FF000000"/>
      </left>
      <right style="thin">
        <color indexed="64"/>
      </right>
      <top style="medium">
        <color rgb="FF000000"/>
      </top>
      <bottom style="medium">
        <color rgb="FF000000"/>
      </bottom>
      <diagonal/>
    </border>
    <border>
      <left style="thin">
        <color indexed="64"/>
      </left>
      <right style="thin">
        <color indexed="64"/>
      </right>
      <top style="medium">
        <color rgb="FF000000"/>
      </top>
      <bottom style="medium">
        <color rgb="FF000000"/>
      </bottom>
      <diagonal/>
    </border>
    <border>
      <left style="thin">
        <color indexed="64"/>
      </left>
      <right style="medium">
        <color rgb="FF000000"/>
      </right>
      <top style="medium">
        <color rgb="FF000000"/>
      </top>
      <bottom style="medium">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style="medium">
        <color rgb="FF000000"/>
      </left>
      <right style="thin">
        <color indexed="64"/>
      </right>
      <top style="medium">
        <color rgb="FF000000"/>
      </top>
      <bottom style="medium">
        <color indexed="64"/>
      </bottom>
      <diagonal/>
    </border>
    <border>
      <left style="thin">
        <color indexed="64"/>
      </left>
      <right style="thin">
        <color indexed="64"/>
      </right>
      <top style="medium">
        <color rgb="FF000000"/>
      </top>
      <bottom style="medium">
        <color indexed="64"/>
      </bottom>
      <diagonal/>
    </border>
    <border>
      <left style="thin">
        <color indexed="64"/>
      </left>
      <right style="medium">
        <color indexed="64"/>
      </right>
      <top style="medium">
        <color rgb="FF000000"/>
      </top>
      <bottom style="medium">
        <color indexed="64"/>
      </bottom>
      <diagonal/>
    </border>
    <border>
      <left style="medium">
        <color indexed="64"/>
      </left>
      <right/>
      <top style="medium">
        <color rgb="FF000000"/>
      </top>
      <bottom style="medium">
        <color indexed="64"/>
      </bottom>
      <diagonal/>
    </border>
    <border>
      <left/>
      <right/>
      <top style="medium">
        <color rgb="FF000000"/>
      </top>
      <bottom style="medium">
        <color indexed="64"/>
      </bottom>
      <diagonal/>
    </border>
    <border>
      <left/>
      <right style="medium">
        <color rgb="FF000000"/>
      </right>
      <top style="medium">
        <color rgb="FF000000"/>
      </top>
      <bottom style="medium">
        <color indexed="64"/>
      </bottom>
      <diagonal/>
    </border>
    <border>
      <left style="medium">
        <color rgb="FF000000"/>
      </left>
      <right style="thin">
        <color indexed="64"/>
      </right>
      <top/>
      <bottom style="thin">
        <color indexed="64"/>
      </bottom>
      <diagonal/>
    </border>
    <border>
      <left style="thin">
        <color indexed="64"/>
      </left>
      <right style="medium">
        <color rgb="FF000000"/>
      </right>
      <top style="medium">
        <color indexed="64"/>
      </top>
      <bottom style="thin">
        <color indexed="64"/>
      </bottom>
      <diagonal/>
    </border>
    <border>
      <left style="medium">
        <color rgb="FF000000"/>
      </left>
      <right style="thin">
        <color indexed="64"/>
      </right>
      <top/>
      <bottom style="medium">
        <color rgb="FF000000"/>
      </bottom>
      <diagonal/>
    </border>
    <border>
      <left style="thin">
        <color indexed="64"/>
      </left>
      <right style="medium">
        <color rgb="FF000000"/>
      </right>
      <top/>
      <bottom style="medium">
        <color rgb="FF000000"/>
      </bottom>
      <diagonal/>
    </border>
    <border>
      <left/>
      <right style="medium">
        <color rgb="FF000000"/>
      </right>
      <top style="medium">
        <color rgb="FF000000"/>
      </top>
      <bottom style="medium">
        <color rgb="FF000000"/>
      </bottom>
      <diagonal/>
    </border>
    <border>
      <left style="thin">
        <color rgb="FF000000"/>
      </left>
      <right style="thin">
        <color indexed="64"/>
      </right>
      <top/>
      <bottom/>
      <diagonal/>
    </border>
    <border>
      <left style="thin">
        <color rgb="FF000000"/>
      </left>
      <right style="thin">
        <color indexed="64"/>
      </right>
      <top style="thin">
        <color indexed="64"/>
      </top>
      <bottom style="thin">
        <color indexed="64"/>
      </bottom>
      <diagonal/>
    </border>
    <border>
      <left style="thin">
        <color indexed="64"/>
      </left>
      <right/>
      <top style="medium">
        <color rgb="FF000000"/>
      </top>
      <bottom style="thin">
        <color indexed="64"/>
      </bottom>
      <diagonal/>
    </border>
    <border>
      <left style="thin">
        <color indexed="64"/>
      </left>
      <right/>
      <top style="medium">
        <color rgb="FF000000"/>
      </top>
      <bottom style="medium">
        <color rgb="FF000000"/>
      </bottom>
      <diagonal/>
    </border>
    <border>
      <left style="medium">
        <color indexed="64"/>
      </left>
      <right style="medium">
        <color rgb="FF000000"/>
      </right>
      <top/>
      <bottom style="thin">
        <color indexed="64"/>
      </bottom>
      <diagonal/>
    </border>
    <border>
      <left style="medium">
        <color indexed="64"/>
      </left>
      <right style="medium">
        <color indexed="64"/>
      </right>
      <top/>
      <bottom style="medium">
        <color rgb="FF000000"/>
      </bottom>
      <diagonal/>
    </border>
    <border>
      <left style="medium">
        <color indexed="64"/>
      </left>
      <right style="medium">
        <color rgb="FF000000"/>
      </right>
      <top style="thin">
        <color indexed="64"/>
      </top>
      <bottom style="medium">
        <color rgb="FF000000"/>
      </bottom>
      <diagonal/>
    </border>
    <border>
      <left style="thin">
        <color indexed="64"/>
      </left>
      <right style="thin">
        <color indexed="64"/>
      </right>
      <top style="medium">
        <color rgb="FF000000"/>
      </top>
      <bottom style="thin">
        <color rgb="FF000000"/>
      </bottom>
      <diagonal/>
    </border>
    <border>
      <left style="medium">
        <color rgb="FF000000"/>
      </left>
      <right style="medium">
        <color indexed="64"/>
      </right>
      <top style="medium">
        <color rgb="FF000000"/>
      </top>
      <bottom/>
      <diagonal/>
    </border>
    <border>
      <left/>
      <right style="thin">
        <color indexed="64"/>
      </right>
      <top style="medium">
        <color rgb="FF000000"/>
      </top>
      <bottom style="thin">
        <color indexed="64"/>
      </bottom>
      <diagonal/>
    </border>
    <border>
      <left style="medium">
        <color rgb="FF000000"/>
      </left>
      <right style="medium">
        <color indexed="64"/>
      </right>
      <top/>
      <bottom style="medium">
        <color rgb="FF000000"/>
      </bottom>
      <diagonal/>
    </border>
    <border>
      <left style="thin">
        <color indexed="64"/>
      </left>
      <right style="medium">
        <color rgb="FF000000"/>
      </right>
      <top style="medium">
        <color rgb="FF000000"/>
      </top>
      <bottom style="thin">
        <color rgb="FF000000"/>
      </bottom>
      <diagonal/>
    </border>
    <border>
      <left style="thin">
        <color rgb="FF000000"/>
      </left>
      <right style="thin">
        <color rgb="FF000000"/>
      </right>
      <top/>
      <bottom/>
      <diagonal/>
    </border>
    <border>
      <left style="thin">
        <color indexed="64"/>
      </left>
      <right/>
      <top style="medium">
        <color rgb="FF000000"/>
      </top>
      <bottom style="thin">
        <color rgb="FF000000"/>
      </bottom>
      <diagonal/>
    </border>
    <border>
      <left style="medium">
        <color rgb="FF000000"/>
      </left>
      <right/>
      <top style="medium">
        <color rgb="FF000000"/>
      </top>
      <bottom style="medium">
        <color indexed="64"/>
      </bottom>
      <diagonal/>
    </border>
    <border>
      <left style="thin">
        <color indexed="64"/>
      </left>
      <right style="medium">
        <color rgb="FF000000"/>
      </right>
      <top/>
      <bottom style="thin">
        <color indexed="64"/>
      </bottom>
      <diagonal/>
    </border>
    <border>
      <left style="thin">
        <color rgb="FF000000"/>
      </left>
      <right style="thin">
        <color rgb="FF000000"/>
      </right>
      <top style="thin">
        <color rgb="FF000000"/>
      </top>
      <bottom/>
      <diagonal/>
    </border>
    <border>
      <left/>
      <right style="medium">
        <color rgb="FF000000"/>
      </right>
      <top/>
      <bottom/>
      <diagonal/>
    </border>
    <border>
      <left style="medium">
        <color rgb="FF000000"/>
      </left>
      <right style="medium">
        <color indexed="64"/>
      </right>
      <top style="medium">
        <color rgb="FF000000"/>
      </top>
      <bottom style="medium">
        <color rgb="FF000000"/>
      </bottom>
      <diagonal/>
    </border>
    <border>
      <left/>
      <right style="thin">
        <color indexed="64"/>
      </right>
      <top style="medium">
        <color rgb="FF000000"/>
      </top>
      <bottom style="medium">
        <color rgb="FF000000"/>
      </bottom>
      <diagonal/>
    </border>
    <border>
      <left style="medium">
        <color rgb="FF000000"/>
      </left>
      <right style="thin">
        <color indexed="64"/>
      </right>
      <top style="medium">
        <color indexed="64"/>
      </top>
      <bottom style="thin">
        <color indexed="64"/>
      </bottom>
      <diagonal/>
    </border>
    <border>
      <left style="thin">
        <color indexed="64"/>
      </left>
      <right style="medium">
        <color rgb="FF000000"/>
      </right>
      <top style="thin">
        <color indexed="64"/>
      </top>
      <bottom style="medium">
        <color indexed="64"/>
      </bottom>
      <diagonal/>
    </border>
    <border>
      <left style="medium">
        <color rgb="FF000000"/>
      </left>
      <right/>
      <top style="medium">
        <color indexed="64"/>
      </top>
      <bottom style="medium">
        <color indexed="64"/>
      </bottom>
      <diagonal/>
    </border>
    <border>
      <left/>
      <right style="medium">
        <color rgb="FF000000"/>
      </right>
      <top style="medium">
        <color indexed="64"/>
      </top>
      <bottom style="medium">
        <color indexed="64"/>
      </bottom>
      <diagonal/>
    </border>
    <border>
      <left style="medium">
        <color rgb="FF000000"/>
      </left>
      <right style="medium">
        <color rgb="FF000000"/>
      </right>
      <top style="thin">
        <color rgb="FF000000"/>
      </top>
      <bottom style="medium">
        <color rgb="FF000000"/>
      </bottom>
      <diagonal/>
    </border>
    <border>
      <left style="medium">
        <color rgb="FF000000"/>
      </left>
      <right style="thin">
        <color indexed="64"/>
      </right>
      <top/>
      <bottom/>
      <diagonal/>
    </border>
    <border>
      <left style="medium">
        <color rgb="FF000000"/>
      </left>
      <right/>
      <top style="medium">
        <color rgb="FF000000"/>
      </top>
      <bottom style="thin">
        <color indexed="64"/>
      </bottom>
      <diagonal/>
    </border>
    <border>
      <left style="medium">
        <color rgb="FF000000"/>
      </left>
      <right/>
      <top style="thin">
        <color indexed="64"/>
      </top>
      <bottom style="thin">
        <color indexed="64"/>
      </bottom>
      <diagonal/>
    </border>
    <border>
      <left style="medium">
        <color rgb="FF000000"/>
      </left>
      <right/>
      <top style="thin">
        <color indexed="64"/>
      </top>
      <bottom style="medium">
        <color rgb="FF000000"/>
      </bottom>
      <diagonal/>
    </border>
    <border>
      <left style="thin">
        <color rgb="FF000000"/>
      </left>
      <right style="thin">
        <color rgb="FF000000"/>
      </right>
      <top/>
      <bottom style="medium">
        <color rgb="FF000000"/>
      </bottom>
      <diagonal/>
    </border>
    <border>
      <left/>
      <right style="medium">
        <color rgb="FF000000"/>
      </right>
      <top style="medium">
        <color indexed="64"/>
      </top>
      <bottom/>
      <diagonal/>
    </border>
    <border>
      <left style="thin">
        <color rgb="FF000000"/>
      </left>
      <right/>
      <top style="thin">
        <color rgb="FF000000"/>
      </top>
      <bottom style="medium">
        <color rgb="FF000000"/>
      </bottom>
      <diagonal/>
    </border>
    <border>
      <left style="thin">
        <color rgb="FF000000"/>
      </left>
      <right/>
      <top style="thin">
        <color rgb="FF000000"/>
      </top>
      <bottom style="thin">
        <color indexed="64"/>
      </bottom>
      <diagonal/>
    </border>
    <border>
      <left/>
      <right style="thin">
        <color rgb="FF000000"/>
      </right>
      <top style="thin">
        <color rgb="FF000000"/>
      </top>
      <bottom style="thin">
        <color indexed="64"/>
      </bottom>
      <diagonal/>
    </border>
    <border>
      <left/>
      <right style="medium">
        <color rgb="FF000000"/>
      </right>
      <top/>
      <bottom style="thin">
        <color indexed="64"/>
      </bottom>
      <diagonal/>
    </border>
    <border>
      <left style="thin">
        <color rgb="FF000000"/>
      </left>
      <right style="medium">
        <color rgb="FF000000"/>
      </right>
      <top style="medium">
        <color rgb="FF000000"/>
      </top>
      <bottom/>
      <diagonal/>
    </border>
    <border>
      <left style="thin">
        <color rgb="FF000000"/>
      </left>
      <right/>
      <top style="medium">
        <color rgb="FF000000"/>
      </top>
      <bottom/>
      <diagonal/>
    </border>
    <border>
      <left style="medium">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bottom style="thin">
        <color rgb="FF000000"/>
      </bottom>
      <diagonal/>
    </border>
    <border>
      <left style="medium">
        <color rgb="FF000000"/>
      </left>
      <right/>
      <top style="thin">
        <color rgb="FF000000"/>
      </top>
      <bottom style="medium">
        <color rgb="FF000000"/>
      </bottom>
      <diagonal/>
    </border>
    <border>
      <left/>
      <right style="thin">
        <color indexed="64"/>
      </right>
      <top/>
      <bottom style="medium">
        <color rgb="FF000000"/>
      </bottom>
      <diagonal/>
    </border>
    <border>
      <left style="thin">
        <color rgb="FF000000"/>
      </left>
      <right/>
      <top style="medium">
        <color rgb="FF000000"/>
      </top>
      <bottom style="thin">
        <color rgb="FF000000"/>
      </bottom>
      <diagonal/>
    </border>
    <border>
      <left style="thin">
        <color rgb="FF000000"/>
      </left>
      <right style="thin">
        <color rgb="FF000000"/>
      </right>
      <top style="medium">
        <color rgb="FF000000"/>
      </top>
      <bottom/>
      <diagonal/>
    </border>
    <border>
      <left style="thin">
        <color rgb="FF000000"/>
      </left>
      <right style="thin">
        <color indexed="64"/>
      </right>
      <top style="thin">
        <color rgb="FF000000"/>
      </top>
      <bottom style="thin">
        <color rgb="FF000000"/>
      </bottom>
      <diagonal/>
    </border>
    <border>
      <left style="thin">
        <color indexed="64"/>
      </left>
      <right style="thin">
        <color rgb="FF000000"/>
      </right>
      <top style="thin">
        <color rgb="FF000000"/>
      </top>
      <bottom style="thin">
        <color rgb="FF000000"/>
      </bottom>
      <diagonal/>
    </border>
    <border>
      <left style="medium">
        <color rgb="FF000000"/>
      </left>
      <right style="thin">
        <color rgb="FF000000"/>
      </right>
      <top style="medium">
        <color rgb="FF000000"/>
      </top>
      <bottom style="medium">
        <color rgb="FF000000"/>
      </bottom>
      <diagonal/>
    </border>
    <border>
      <left style="thin">
        <color rgb="FF000000"/>
      </left>
      <right style="thin">
        <color rgb="FF000000"/>
      </right>
      <top style="medium">
        <color rgb="FF000000"/>
      </top>
      <bottom style="medium">
        <color rgb="FF000000"/>
      </bottom>
      <diagonal/>
    </border>
    <border>
      <left/>
      <right style="medium">
        <color rgb="FF000000"/>
      </right>
      <top style="thin">
        <color indexed="64"/>
      </top>
      <bottom style="thin">
        <color indexed="64"/>
      </bottom>
      <diagonal/>
    </border>
    <border>
      <left/>
      <right/>
      <top style="thin">
        <color indexed="64"/>
      </top>
      <bottom style="medium">
        <color rgb="FF000000"/>
      </bottom>
      <diagonal/>
    </border>
    <border>
      <left/>
      <right style="medium">
        <color rgb="FF000000"/>
      </right>
      <top style="thin">
        <color indexed="64"/>
      </top>
      <bottom style="medium">
        <color rgb="FF000000"/>
      </bottom>
      <diagonal/>
    </border>
    <border>
      <left style="thin">
        <color indexed="64"/>
      </left>
      <right style="thin">
        <color indexed="64"/>
      </right>
      <top style="thin">
        <color rgb="FF000000"/>
      </top>
      <bottom style="medium">
        <color rgb="FF000000"/>
      </bottom>
      <diagonal/>
    </border>
    <border>
      <left/>
      <right style="thin">
        <color indexed="64"/>
      </right>
      <top style="thin">
        <color indexed="64"/>
      </top>
      <bottom style="thin">
        <color rgb="FF000000"/>
      </bottom>
      <diagonal/>
    </border>
    <border>
      <left style="medium">
        <color rgb="FF000000"/>
      </left>
      <right style="medium">
        <color rgb="FF000000"/>
      </right>
      <top style="medium">
        <color rgb="FF000000"/>
      </top>
      <bottom style="thin">
        <color indexed="64"/>
      </bottom>
      <diagonal/>
    </border>
    <border>
      <left style="medium">
        <color rgb="FF000000"/>
      </left>
      <right style="medium">
        <color rgb="FF000000"/>
      </right>
      <top style="thin">
        <color indexed="64"/>
      </top>
      <bottom style="medium">
        <color rgb="FF000000"/>
      </bottom>
      <diagonal/>
    </border>
    <border>
      <left style="medium">
        <color rgb="FF000000"/>
      </left>
      <right style="medium">
        <color rgb="FF000000"/>
      </right>
      <top style="thin">
        <color indexed="64"/>
      </top>
      <bottom style="thin">
        <color indexed="64"/>
      </bottom>
      <diagonal/>
    </border>
    <border>
      <left style="medium">
        <color rgb="FF000000"/>
      </left>
      <right style="medium">
        <color rgb="FF000000"/>
      </right>
      <top style="medium">
        <color rgb="FF000000"/>
      </top>
      <bottom style="medium">
        <color indexed="64"/>
      </bottom>
      <diagonal/>
    </border>
    <border>
      <left style="thin">
        <color indexed="64"/>
      </left>
      <right style="thin">
        <color rgb="FF000000"/>
      </right>
      <top/>
      <bottom/>
      <diagonal/>
    </border>
    <border>
      <left style="medium">
        <color rgb="FF000000"/>
      </left>
      <right style="medium">
        <color rgb="FF000000"/>
      </right>
      <top style="thin">
        <color rgb="FF000000"/>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indexed="64"/>
      </right>
      <top style="medium">
        <color rgb="FF000000"/>
      </top>
      <bottom style="thin">
        <color indexed="64"/>
      </bottom>
      <diagonal/>
    </border>
    <border>
      <left style="medium">
        <color rgb="FF000000"/>
      </left>
      <right style="medium">
        <color indexed="64"/>
      </right>
      <top style="thin">
        <color indexed="64"/>
      </top>
      <bottom style="medium">
        <color rgb="FF000000"/>
      </bottom>
      <diagonal/>
    </border>
    <border>
      <left style="thin">
        <color rgb="FF000000"/>
      </left>
      <right style="thin">
        <color indexed="64"/>
      </right>
      <top style="thin">
        <color rgb="FF000000"/>
      </top>
      <bottom style="thin">
        <color indexed="64"/>
      </bottom>
      <diagonal/>
    </border>
    <border>
      <left style="thin">
        <color indexed="64"/>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n">
        <color indexed="64"/>
      </left>
      <right style="thin">
        <color rgb="FF000000"/>
      </right>
      <top style="thin">
        <color indexed="64"/>
      </top>
      <bottom style="thin">
        <color rgb="FF000000"/>
      </bottom>
      <diagonal/>
    </border>
    <border>
      <left style="thin">
        <color indexed="64"/>
      </left>
      <right style="medium">
        <color rgb="FF000000"/>
      </right>
      <top style="medium">
        <color rgb="FF000000"/>
      </top>
      <bottom/>
      <diagonal/>
    </border>
    <border>
      <left style="medium">
        <color rgb="FF000000"/>
      </left>
      <right style="medium">
        <color indexed="64"/>
      </right>
      <top/>
      <bottom/>
      <diagonal/>
    </border>
    <border>
      <left style="medium">
        <color indexed="64"/>
      </left>
      <right/>
      <top style="thin">
        <color indexed="64"/>
      </top>
      <bottom/>
      <diagonal/>
    </border>
    <border>
      <left style="medium">
        <color rgb="FF000000"/>
      </left>
      <right style="thin">
        <color indexed="64"/>
      </right>
      <top style="medium">
        <color indexed="64"/>
      </top>
      <bottom/>
      <diagonal/>
    </border>
    <border>
      <left style="medium">
        <color rgb="FF000000"/>
      </left>
      <right style="thin">
        <color indexed="64"/>
      </right>
      <top/>
      <bottom style="medium">
        <color indexed="64"/>
      </bottom>
      <diagonal/>
    </border>
    <border>
      <left style="medium">
        <color rgb="FF000000"/>
      </left>
      <right/>
      <top style="thin">
        <color indexed="64"/>
      </top>
      <bottom/>
      <diagonal/>
    </border>
    <border>
      <left style="medium">
        <color rgb="FF000000"/>
      </left>
      <right/>
      <top/>
      <bottom style="thin">
        <color indexed="64"/>
      </bottom>
      <diagonal/>
    </border>
    <border>
      <left style="medium">
        <color rgb="FF000000"/>
      </left>
      <right style="medium">
        <color rgb="FF000000"/>
      </right>
      <top/>
      <bottom style="thin">
        <color indexed="64"/>
      </bottom>
      <diagonal/>
    </border>
    <border>
      <left style="medium">
        <color rgb="FF000000"/>
      </left>
      <right style="thin">
        <color rgb="FF000000"/>
      </right>
      <top style="medium">
        <color rgb="FF000000"/>
      </top>
      <bottom/>
      <diagonal/>
    </border>
    <border>
      <left/>
      <right style="medium">
        <color rgb="FF000000"/>
      </right>
      <top style="thin">
        <color rgb="FF000000"/>
      </top>
      <bottom style="thin">
        <color rgb="FF000000"/>
      </bottom>
      <diagonal/>
    </border>
    <border>
      <left/>
      <right style="medium">
        <color rgb="FF000000"/>
      </right>
      <top style="thin">
        <color rgb="FF000000"/>
      </top>
      <bottom style="medium">
        <color rgb="FF000000"/>
      </bottom>
      <diagonal/>
    </border>
    <border>
      <left style="medium">
        <color rgb="FF000000"/>
      </left>
      <right style="thin">
        <color rgb="FF000000"/>
      </right>
      <top/>
      <bottom/>
      <diagonal/>
    </border>
    <border>
      <left style="thin">
        <color rgb="FF000000"/>
      </left>
      <right style="medium">
        <color rgb="FF000000"/>
      </right>
      <top/>
      <bottom/>
      <diagonal/>
    </border>
    <border>
      <left style="thin">
        <color indexed="64"/>
      </left>
      <right style="medium">
        <color rgb="FF000000"/>
      </right>
      <top style="thin">
        <color indexed="64"/>
      </top>
      <bottom/>
      <diagonal/>
    </border>
    <border>
      <left/>
      <right/>
      <top style="medium">
        <color rgb="FF000000"/>
      </top>
      <bottom style="thin">
        <color indexed="64"/>
      </bottom>
      <diagonal/>
    </border>
    <border>
      <left/>
      <right style="medium">
        <color rgb="FF000000"/>
      </right>
      <top style="medium">
        <color rgb="FF000000"/>
      </top>
      <bottom style="thin">
        <color indexed="64"/>
      </bottom>
      <diagonal/>
    </border>
    <border>
      <left style="medium">
        <color rgb="FF000000"/>
      </left>
      <right style="thin">
        <color rgb="FF000000"/>
      </right>
      <top/>
      <bottom style="medium">
        <color rgb="FF000000"/>
      </bottom>
      <diagonal/>
    </border>
    <border>
      <left style="thin">
        <color indexed="64"/>
      </left>
      <right style="thin">
        <color indexed="64"/>
      </right>
      <top/>
      <bottom style="thin">
        <color rgb="FF000000"/>
      </bottom>
      <diagonal/>
    </border>
    <border>
      <left style="thin">
        <color indexed="64"/>
      </left>
      <right style="medium">
        <color indexed="64"/>
      </right>
      <top style="medium">
        <color indexed="64"/>
      </top>
      <bottom style="thin">
        <color rgb="FF000000"/>
      </bottom>
      <diagonal/>
    </border>
    <border>
      <left style="medium">
        <color rgb="FF000000"/>
      </left>
      <right style="medium">
        <color rgb="FF000000"/>
      </right>
      <top style="medium">
        <color rgb="FF000000"/>
      </top>
      <bottom style="thin">
        <color rgb="FF000000"/>
      </bottom>
      <diagonal/>
    </border>
    <border>
      <left style="thin">
        <color rgb="FF000000"/>
      </left>
      <right style="medium">
        <color rgb="FF000000"/>
      </right>
      <top/>
      <bottom style="medium">
        <color rgb="FF000000"/>
      </bottom>
      <diagonal/>
    </border>
    <border>
      <left style="thin">
        <color rgb="FF000000"/>
      </left>
      <right/>
      <top style="medium">
        <color rgb="FF000000"/>
      </top>
      <bottom style="medium">
        <color rgb="FF000000"/>
      </bottom>
      <diagonal/>
    </border>
    <border>
      <left style="medium">
        <color rgb="FF000000"/>
      </left>
      <right style="medium">
        <color rgb="FF000000"/>
      </right>
      <top style="medium">
        <color indexed="64"/>
      </top>
      <bottom/>
      <diagonal/>
    </border>
    <border>
      <left style="thin">
        <color indexed="64"/>
      </left>
      <right style="medium">
        <color rgb="FF000000"/>
      </right>
      <top style="medium">
        <color indexed="64"/>
      </top>
      <bottom style="thin">
        <color rgb="FF000000"/>
      </bottom>
      <diagonal/>
    </border>
    <border>
      <left style="thin">
        <color indexed="64"/>
      </left>
      <right style="medium">
        <color rgb="FF000000"/>
      </right>
      <top/>
      <bottom style="thin">
        <color rgb="FF000000"/>
      </bottom>
      <diagonal/>
    </border>
    <border>
      <left style="thin">
        <color indexed="64"/>
      </left>
      <right style="medium">
        <color rgb="FF000000"/>
      </right>
      <top/>
      <bottom/>
      <diagonal/>
    </border>
    <border>
      <left/>
      <right/>
      <top style="thin">
        <color rgb="FF000000"/>
      </top>
      <bottom style="thin">
        <color rgb="FF000000"/>
      </bottom>
      <diagonal/>
    </border>
    <border>
      <left/>
      <right style="medium">
        <color indexed="64"/>
      </right>
      <top style="medium">
        <color rgb="FF000000"/>
      </top>
      <bottom style="medium">
        <color rgb="FF000000"/>
      </bottom>
      <diagonal/>
    </border>
    <border>
      <left/>
      <right style="thin">
        <color rgb="FF000000"/>
      </right>
      <top style="medium">
        <color rgb="FF000000"/>
      </top>
      <bottom style="thin">
        <color rgb="FF000000"/>
      </bottom>
      <diagonal/>
    </border>
    <border>
      <left style="thin">
        <color indexed="64"/>
      </left>
      <right/>
      <top style="medium">
        <color rgb="FF000000"/>
      </top>
      <bottom style="medium">
        <color indexed="64"/>
      </bottom>
      <diagonal/>
    </border>
    <border>
      <left style="thin">
        <color rgb="FF000000"/>
      </left>
      <right style="thin">
        <color rgb="FF000000"/>
      </right>
      <top style="thin">
        <color indexed="64"/>
      </top>
      <bottom style="thin">
        <color indexed="64"/>
      </bottom>
      <diagonal/>
    </border>
    <border>
      <left style="thin">
        <color rgb="FF000000"/>
      </left>
      <right style="thin">
        <color rgb="FF000000"/>
      </right>
      <top style="thin">
        <color indexed="64"/>
      </top>
      <bottom style="medium">
        <color rgb="FF000000"/>
      </bottom>
      <diagonal/>
    </border>
    <border>
      <left style="thin">
        <color indexed="64"/>
      </left>
      <right style="medium">
        <color rgb="FF000000"/>
      </right>
      <top style="medium">
        <color rgb="FF000000"/>
      </top>
      <bottom style="medium">
        <color indexed="64"/>
      </bottom>
      <diagonal/>
    </border>
    <border>
      <left style="medium">
        <color indexed="64"/>
      </left>
      <right style="medium">
        <color rgb="FF000000"/>
      </right>
      <top style="thin">
        <color indexed="64"/>
      </top>
      <bottom style="thin">
        <color indexed="64"/>
      </bottom>
      <diagonal/>
    </border>
    <border>
      <left style="medium">
        <color indexed="64"/>
      </left>
      <right style="medium">
        <color rgb="FF000000"/>
      </right>
      <top/>
      <bottom style="medium">
        <color rgb="FF000000"/>
      </bottom>
      <diagonal/>
    </border>
    <border>
      <left style="medium">
        <color indexed="64"/>
      </left>
      <right style="medium">
        <color indexed="64"/>
      </right>
      <top/>
      <bottom style="thin">
        <color indexed="64"/>
      </bottom>
      <diagonal/>
    </border>
    <border>
      <left/>
      <right style="medium">
        <color rgb="FF000000"/>
      </right>
      <top/>
      <bottom style="thin">
        <color rgb="FF000000"/>
      </bottom>
      <diagonal/>
    </border>
    <border>
      <left style="thin">
        <color rgb="FF000000"/>
      </left>
      <right style="medium">
        <color rgb="FF000000"/>
      </right>
      <top style="medium">
        <color indexed="64"/>
      </top>
      <bottom/>
      <diagonal/>
    </border>
    <border>
      <left style="thin">
        <color indexed="64"/>
      </left>
      <right style="thin">
        <color rgb="FF000000"/>
      </right>
      <top style="medium">
        <color rgb="FF000000"/>
      </top>
      <bottom style="thin">
        <color indexed="64"/>
      </bottom>
      <diagonal/>
    </border>
    <border>
      <left style="thin">
        <color indexed="64"/>
      </left>
      <right style="thin">
        <color rgb="FF000000"/>
      </right>
      <top style="thin">
        <color indexed="64"/>
      </top>
      <bottom style="medium">
        <color rgb="FF000000"/>
      </bottom>
      <diagonal/>
    </border>
    <border>
      <left style="medium">
        <color rgb="FF000000"/>
      </left>
      <right style="medium">
        <color indexed="64"/>
      </right>
      <top style="medium">
        <color rgb="FF000000"/>
      </top>
      <bottom style="medium">
        <color indexed="64"/>
      </bottom>
      <diagonal/>
    </border>
    <border>
      <left style="thin">
        <color indexed="64"/>
      </left>
      <right style="medium">
        <color rgb="FF000000"/>
      </right>
      <top style="thin">
        <color indexed="64"/>
      </top>
      <bottom style="thin">
        <color rgb="FF000000"/>
      </bottom>
      <diagonal/>
    </border>
    <border>
      <left style="thin">
        <color rgb="FF000000"/>
      </left>
      <right/>
      <top/>
      <bottom style="thin">
        <color indexed="64"/>
      </bottom>
      <diagonal/>
    </border>
    <border>
      <left/>
      <right style="thin">
        <color rgb="FF000000"/>
      </right>
      <top/>
      <bottom style="thin">
        <color indexed="64"/>
      </bottom>
      <diagonal/>
    </border>
    <border>
      <left/>
      <right style="thin">
        <color rgb="FF000000"/>
      </right>
      <top style="thin">
        <color indexed="64"/>
      </top>
      <bottom/>
      <diagonal/>
    </border>
    <border>
      <left style="medium">
        <color indexed="64"/>
      </left>
      <right style="medium">
        <color indexed="64"/>
      </right>
      <top style="medium">
        <color indexed="64"/>
      </top>
      <bottom style="thin">
        <color rgb="FF000000"/>
      </bottom>
      <diagonal/>
    </border>
    <border>
      <left style="medium">
        <color indexed="64"/>
      </left>
      <right style="medium">
        <color indexed="64"/>
      </right>
      <top style="thin">
        <color indexed="64"/>
      </top>
      <bottom style="medium">
        <color rgb="FF000000"/>
      </bottom>
      <diagonal/>
    </border>
    <border>
      <left style="thin">
        <color rgb="FF000000"/>
      </left>
      <right style="thin">
        <color indexed="64"/>
      </right>
      <top style="medium">
        <color rgb="FF000000"/>
      </top>
      <bottom style="thin">
        <color indexed="64"/>
      </bottom>
      <diagonal/>
    </border>
    <border>
      <left style="thin">
        <color rgb="FF000000"/>
      </left>
      <right style="thin">
        <color indexed="64"/>
      </right>
      <top style="thin">
        <color indexed="64"/>
      </top>
      <bottom style="medium">
        <color rgb="FF000000"/>
      </bottom>
      <diagonal/>
    </border>
    <border>
      <left style="thin">
        <color indexed="64"/>
      </left>
      <right style="thin">
        <color rgb="FF000000"/>
      </right>
      <top style="medium">
        <color indexed="64"/>
      </top>
      <bottom style="thin">
        <color indexed="64"/>
      </bottom>
      <diagonal/>
    </border>
    <border>
      <left style="thin">
        <color indexed="64"/>
      </left>
      <right style="thin">
        <color rgb="FF000000"/>
      </right>
      <top style="thin">
        <color indexed="64"/>
      </top>
      <bottom style="medium">
        <color indexed="64"/>
      </bottom>
      <diagonal/>
    </border>
    <border>
      <left style="thin">
        <color indexed="64"/>
      </left>
      <right style="thin">
        <color rgb="FF000000"/>
      </right>
      <top style="medium">
        <color rgb="FF000000"/>
      </top>
      <bottom/>
      <diagonal/>
    </border>
    <border>
      <left style="thin">
        <color indexed="64"/>
      </left>
      <right style="thin">
        <color rgb="FF000000"/>
      </right>
      <top/>
      <bottom style="medium">
        <color rgb="FF000000"/>
      </bottom>
      <diagonal/>
    </border>
    <border>
      <left/>
      <right style="medium">
        <color rgb="FF000000"/>
      </right>
      <top style="thin">
        <color indexed="64"/>
      </top>
      <bottom/>
      <diagonal/>
    </border>
    <border>
      <left/>
      <right style="medium">
        <color indexed="64"/>
      </right>
      <top/>
      <bottom style="thin">
        <color indexed="64"/>
      </bottom>
      <diagonal/>
    </border>
    <border>
      <left style="medium">
        <color rgb="FF000000"/>
      </left>
      <right/>
      <top/>
      <bottom style="medium">
        <color indexed="64"/>
      </bottom>
      <diagonal/>
    </border>
    <border>
      <left/>
      <right style="thin">
        <color rgb="FF000000"/>
      </right>
      <top style="medium">
        <color rgb="FF000000"/>
      </top>
      <bottom/>
      <diagonal/>
    </border>
    <border>
      <left/>
      <right style="medium">
        <color rgb="FF000000"/>
      </right>
      <top style="medium">
        <color rgb="FF000000"/>
      </top>
      <bottom style="thin">
        <color rgb="FF000000"/>
      </bottom>
      <diagonal/>
    </border>
    <border>
      <left style="thin">
        <color indexed="64"/>
      </left>
      <right style="thin">
        <color rgb="FF000000"/>
      </right>
      <top/>
      <bottom style="thin">
        <color indexed="64"/>
      </bottom>
      <diagonal/>
    </border>
    <border>
      <left/>
      <right style="thin">
        <color rgb="FF000000"/>
      </right>
      <top style="thin">
        <color indexed="64"/>
      </top>
      <bottom style="medium">
        <color indexed="64"/>
      </bottom>
      <diagonal/>
    </border>
    <border>
      <left style="thin">
        <color rgb="FF000000"/>
      </left>
      <right style="thin">
        <color indexed="64"/>
      </right>
      <top/>
      <bottom style="thin">
        <color indexed="64"/>
      </bottom>
      <diagonal/>
    </border>
    <border>
      <left style="thin">
        <color rgb="FF000000"/>
      </left>
      <right/>
      <top/>
      <bottom style="medium">
        <color rgb="FF000000"/>
      </bottom>
      <diagonal/>
    </border>
    <border>
      <left style="thin">
        <color indexed="64"/>
      </left>
      <right/>
      <top style="medium">
        <color indexed="64"/>
      </top>
      <bottom style="thin">
        <color rgb="FF000000"/>
      </bottom>
      <diagonal/>
    </border>
    <border>
      <left style="thin">
        <color indexed="64"/>
      </left>
      <right/>
      <top/>
      <bottom style="thin">
        <color rgb="FF000000"/>
      </bottom>
      <diagonal/>
    </border>
    <border>
      <left style="thin">
        <color rgb="FF000000"/>
      </left>
      <right style="medium">
        <color rgb="FF000000"/>
      </right>
      <top style="thin">
        <color indexed="64"/>
      </top>
      <bottom style="thin">
        <color indexed="64"/>
      </bottom>
      <diagonal/>
    </border>
    <border>
      <left style="thin">
        <color rgb="FF000000"/>
      </left>
      <right style="medium">
        <color rgb="FF000000"/>
      </right>
      <top style="thin">
        <color indexed="64"/>
      </top>
      <bottom style="medium">
        <color rgb="FF000000"/>
      </bottom>
      <diagonal/>
    </border>
    <border>
      <left style="medium">
        <color rgb="FF000000"/>
      </left>
      <right/>
      <top style="medium">
        <color indexed="64"/>
      </top>
      <bottom/>
      <diagonal/>
    </border>
    <border>
      <left/>
      <right/>
      <top style="thin">
        <color rgb="FF000000"/>
      </top>
      <bottom style="medium">
        <color rgb="FF000000"/>
      </bottom>
      <diagonal/>
    </border>
    <border>
      <left style="thin">
        <color indexed="64"/>
      </left>
      <right style="thin">
        <color rgb="FF000000"/>
      </right>
      <top style="thin">
        <color indexed="64"/>
      </top>
      <bottom/>
      <diagonal/>
    </border>
    <border>
      <left style="medium">
        <color rgb="FF000000"/>
      </left>
      <right style="medium">
        <color rgb="FF000000"/>
      </right>
      <top style="thin">
        <color indexed="64"/>
      </top>
      <bottom/>
      <diagonal/>
    </border>
    <border>
      <left/>
      <right style="thin">
        <color rgb="FF000000"/>
      </right>
      <top/>
      <bottom style="medium">
        <color rgb="FF000000"/>
      </bottom>
      <diagonal/>
    </border>
    <border>
      <left/>
      <right style="thin">
        <color rgb="FF000000"/>
      </right>
      <top style="medium">
        <color rgb="FF000000"/>
      </top>
      <bottom style="thin">
        <color indexed="64"/>
      </bottom>
      <diagonal/>
    </border>
    <border>
      <left style="medium">
        <color indexed="64"/>
      </left>
      <right/>
      <top/>
      <bottom style="medium">
        <color rgb="FF000000"/>
      </bottom>
      <diagonal/>
    </border>
    <border>
      <left/>
      <right style="medium">
        <color rgb="FF000000"/>
      </right>
      <top/>
      <bottom style="medium">
        <color indexed="64"/>
      </bottom>
      <diagonal/>
    </border>
    <border>
      <left style="thin">
        <color indexed="64"/>
      </left>
      <right style="thin">
        <color indexed="64"/>
      </right>
      <top style="thin">
        <color rgb="FF000000"/>
      </top>
      <bottom/>
      <diagonal/>
    </border>
    <border>
      <left/>
      <right style="thin">
        <color rgb="FF000000"/>
      </right>
      <top style="thin">
        <color indexed="64"/>
      </top>
      <bottom style="medium">
        <color rgb="FF000000"/>
      </bottom>
      <diagonal/>
    </border>
    <border>
      <left style="thin">
        <color indexed="64"/>
      </left>
      <right style="thin">
        <color rgb="FF000000"/>
      </right>
      <top style="thin">
        <color rgb="FF000000"/>
      </top>
      <bottom/>
      <diagonal/>
    </border>
    <border>
      <left style="thin">
        <color indexed="64"/>
      </left>
      <right/>
      <top style="thin">
        <color indexed="64"/>
      </top>
      <bottom style="thin">
        <color rgb="FF000000"/>
      </bottom>
      <diagonal/>
    </border>
    <border>
      <left style="medium">
        <color rgb="FF000000"/>
      </left>
      <right/>
      <top/>
      <bottom style="thin">
        <color rgb="FF000000"/>
      </bottom>
      <diagonal/>
    </border>
    <border>
      <left style="medium">
        <color rgb="FF000000"/>
      </left>
      <right style="thin">
        <color indexed="64"/>
      </right>
      <top style="thin">
        <color indexed="64"/>
      </top>
      <bottom style="thin">
        <color rgb="FF000000"/>
      </bottom>
      <diagonal/>
    </border>
    <border>
      <left style="thin">
        <color indexed="64"/>
      </left>
      <right/>
      <top/>
      <bottom style="medium">
        <color rgb="FF000000"/>
      </bottom>
      <diagonal/>
    </border>
    <border>
      <left/>
      <right style="thin">
        <color indexed="64"/>
      </right>
      <top/>
      <bottom style="medium">
        <color indexed="64"/>
      </bottom>
      <diagonal/>
    </border>
    <border>
      <left style="thin">
        <color indexed="64"/>
      </left>
      <right style="thin">
        <color rgb="FF000000"/>
      </right>
      <top style="medium">
        <color indexed="64"/>
      </top>
      <bottom style="medium">
        <color indexed="64"/>
      </bottom>
      <diagonal/>
    </border>
    <border>
      <left/>
      <right/>
      <top style="medium">
        <color rgb="FF000000"/>
      </top>
      <bottom style="thin">
        <color rgb="FF000000"/>
      </bottom>
      <diagonal/>
    </border>
    <border>
      <left style="thin">
        <color indexed="64"/>
      </left>
      <right style="thin">
        <color rgb="FF000000"/>
      </right>
      <top style="medium">
        <color rgb="FF000000"/>
      </top>
      <bottom style="thin">
        <color rgb="FF000000"/>
      </bottom>
      <diagonal/>
    </border>
    <border>
      <left/>
      <right style="thin">
        <color indexed="64"/>
      </right>
      <top style="thin">
        <color rgb="FF000000"/>
      </top>
      <bottom style="medium">
        <color rgb="FF000000"/>
      </bottom>
      <diagonal/>
    </border>
    <border>
      <left style="medium">
        <color rgb="FF000000"/>
      </left>
      <right/>
      <top style="medium">
        <color rgb="FF000000"/>
      </top>
      <bottom style="thin">
        <color rgb="FF000000"/>
      </bottom>
      <diagonal/>
    </border>
    <border>
      <left style="thin">
        <color rgb="FF000000"/>
      </left>
      <right style="thin">
        <color indexed="64"/>
      </right>
      <top style="thin">
        <color indexed="64"/>
      </top>
      <bottom/>
      <diagonal/>
    </border>
    <border>
      <left style="thin">
        <color rgb="FF000000"/>
      </left>
      <right style="medium">
        <color rgb="FF000000"/>
      </right>
      <top style="medium">
        <color rgb="FF000000"/>
      </top>
      <bottom style="thin">
        <color indexed="64"/>
      </bottom>
      <diagonal/>
    </border>
    <border>
      <left/>
      <right style="thin">
        <color indexed="64"/>
      </right>
      <top style="medium">
        <color rgb="FF000000"/>
      </top>
      <bottom style="thin">
        <color rgb="FF000000"/>
      </bottom>
      <diagonal/>
    </border>
    <border>
      <left/>
      <right style="thin">
        <color indexed="64"/>
      </right>
      <top style="medium">
        <color rgb="FF000000"/>
      </top>
      <bottom style="medium">
        <color indexed="64"/>
      </bottom>
      <diagonal/>
    </border>
    <border>
      <left style="thin">
        <color rgb="FF000000"/>
      </left>
      <right style="thin">
        <color indexed="64"/>
      </right>
      <top style="medium">
        <color rgb="FF000000"/>
      </top>
      <bottom style="medium">
        <color rgb="FF000000"/>
      </bottom>
      <diagonal/>
    </border>
    <border>
      <left style="medium">
        <color indexed="64"/>
      </left>
      <right style="thin">
        <color indexed="64"/>
      </right>
      <top style="thin">
        <color indexed="64"/>
      </top>
      <bottom style="thin">
        <color rgb="FF000000"/>
      </bottom>
      <diagonal/>
    </border>
    <border>
      <left style="thin">
        <color rgb="FF000000"/>
      </left>
      <right style="thin">
        <color rgb="FF000000"/>
      </right>
      <top/>
      <bottom style="thin">
        <color indexed="64"/>
      </bottom>
      <diagonal/>
    </border>
    <border>
      <left style="thin">
        <color rgb="FF000000"/>
      </left>
      <right style="thin">
        <color rgb="FF000000"/>
      </right>
      <top style="thin">
        <color indexed="64"/>
      </top>
      <bottom/>
      <diagonal/>
    </border>
    <border>
      <left style="thin">
        <color rgb="FF000000"/>
      </left>
      <right style="medium">
        <color rgb="FF000000"/>
      </right>
      <top/>
      <bottom style="thin">
        <color indexed="64"/>
      </bottom>
      <diagonal/>
    </border>
    <border>
      <left style="medium">
        <color indexed="64"/>
      </left>
      <right style="medium">
        <color rgb="FF000000"/>
      </right>
      <top/>
      <bottom/>
      <diagonal/>
    </border>
  </borders>
  <cellStyleXfs count="3">
    <xf numFmtId="0" fontId="0" fillId="0" borderId="0"/>
    <xf numFmtId="43" fontId="20" fillId="0" borderId="0" applyFont="0" applyFill="0" applyBorder="0" applyAlignment="0" applyProtection="0"/>
    <xf numFmtId="0" fontId="31" fillId="0" borderId="0" applyNumberFormat="0" applyFill="0" applyBorder="0" applyAlignment="0" applyProtection="0"/>
  </cellStyleXfs>
  <cellXfs count="2421">
    <xf numFmtId="0" fontId="0" fillId="0" borderId="0" xfId="0"/>
    <xf numFmtId="0" fontId="0" fillId="0" borderId="5" xfId="0" applyBorder="1"/>
    <xf numFmtId="0" fontId="0" fillId="0" borderId="3" xfId="0" applyBorder="1"/>
    <xf numFmtId="0" fontId="0" fillId="0" borderId="15" xfId="0" applyBorder="1"/>
    <xf numFmtId="0" fontId="1" fillId="0" borderId="0" xfId="0" applyFont="1"/>
    <xf numFmtId="1" fontId="0" fillId="0" borderId="1" xfId="0" applyNumberFormat="1" applyBorder="1" applyAlignment="1">
      <alignment horizontal="center"/>
    </xf>
    <xf numFmtId="0" fontId="0" fillId="0" borderId="10" xfId="0" applyBorder="1" applyAlignment="1">
      <alignment horizontal="center"/>
    </xf>
    <xf numFmtId="0" fontId="0" fillId="0" borderId="1" xfId="0" applyBorder="1" applyAlignment="1">
      <alignment horizontal="center"/>
    </xf>
    <xf numFmtId="0" fontId="4" fillId="0" borderId="0" xfId="0" applyFont="1"/>
    <xf numFmtId="0" fontId="0" fillId="4" borderId="0" xfId="0" applyFill="1"/>
    <xf numFmtId="0" fontId="0" fillId="0" borderId="1" xfId="0" applyBorder="1"/>
    <xf numFmtId="0" fontId="0" fillId="0" borderId="8" xfId="0" applyBorder="1" applyAlignment="1">
      <alignment horizontal="center"/>
    </xf>
    <xf numFmtId="0" fontId="0" fillId="0" borderId="20" xfId="0" applyBorder="1"/>
    <xf numFmtId="0" fontId="0" fillId="4" borderId="0" xfId="0" applyFill="1" applyAlignment="1">
      <alignment horizontal="center"/>
    </xf>
    <xf numFmtId="0" fontId="7" fillId="4" borderId="0" xfId="0" applyFont="1" applyFill="1"/>
    <xf numFmtId="0" fontId="7" fillId="4" borderId="1" xfId="0" applyFont="1" applyFill="1" applyBorder="1"/>
    <xf numFmtId="0" fontId="7" fillId="4" borderId="1" xfId="0" applyFont="1" applyFill="1" applyBorder="1" applyAlignment="1">
      <alignment horizontal="center"/>
    </xf>
    <xf numFmtId="0" fontId="0" fillId="0" borderId="6" xfId="0" applyBorder="1"/>
    <xf numFmtId="0" fontId="0" fillId="0" borderId="8" xfId="0" applyBorder="1"/>
    <xf numFmtId="0" fontId="0" fillId="0" borderId="9" xfId="0" applyBorder="1"/>
    <xf numFmtId="0" fontId="0" fillId="0" borderId="24" xfId="0" applyBorder="1"/>
    <xf numFmtId="0" fontId="0" fillId="0" borderId="25" xfId="0" applyBorder="1"/>
    <xf numFmtId="14" fontId="0" fillId="0" borderId="0" xfId="0" applyNumberFormat="1"/>
    <xf numFmtId="0" fontId="0" fillId="0" borderId="1" xfId="0" applyBorder="1" applyAlignment="1">
      <alignment horizontal="left"/>
    </xf>
    <xf numFmtId="0" fontId="9" fillId="0" borderId="0" xfId="0" applyFont="1"/>
    <xf numFmtId="0" fontId="3" fillId="0" borderId="0" xfId="0" applyFont="1"/>
    <xf numFmtId="14" fontId="7" fillId="4" borderId="1" xfId="0" applyNumberFormat="1" applyFont="1" applyFill="1" applyBorder="1"/>
    <xf numFmtId="14" fontId="0" fillId="4" borderId="0" xfId="0" applyNumberFormat="1" applyFill="1"/>
    <xf numFmtId="0" fontId="1" fillId="4" borderId="0" xfId="0" applyFont="1" applyFill="1" applyAlignment="1">
      <alignment horizontal="center"/>
    </xf>
    <xf numFmtId="0" fontId="1" fillId="4" borderId="0" xfId="0" applyFont="1" applyFill="1" applyAlignment="1">
      <alignment horizontal="center" vertical="center"/>
    </xf>
    <xf numFmtId="14" fontId="1" fillId="4" borderId="0" xfId="0" applyNumberFormat="1" applyFont="1" applyFill="1" applyAlignment="1">
      <alignment vertical="center"/>
    </xf>
    <xf numFmtId="0" fontId="0" fillId="0" borderId="0" xfId="0" applyAlignment="1">
      <alignment vertical="center"/>
    </xf>
    <xf numFmtId="0" fontId="0" fillId="0" borderId="1" xfId="0" applyBorder="1" applyAlignment="1">
      <alignment horizontal="center" vertical="center"/>
    </xf>
    <xf numFmtId="3" fontId="0" fillId="0" borderId="1" xfId="0" applyNumberFormat="1" applyBorder="1" applyAlignment="1">
      <alignment horizontal="center"/>
    </xf>
    <xf numFmtId="0" fontId="1" fillId="0" borderId="1" xfId="0" applyFont="1" applyBorder="1" applyAlignment="1">
      <alignment horizontal="center"/>
    </xf>
    <xf numFmtId="0" fontId="0" fillId="0" borderId="0" xfId="0" applyAlignment="1">
      <alignment horizontal="left" vertical="top" wrapText="1"/>
    </xf>
    <xf numFmtId="0" fontId="0" fillId="0" borderId="0" xfId="0" applyAlignment="1">
      <alignment vertical="top" wrapText="1"/>
    </xf>
    <xf numFmtId="0" fontId="0" fillId="0" borderId="0" xfId="0" applyAlignment="1">
      <alignment vertical="top"/>
    </xf>
    <xf numFmtId="0" fontId="0" fillId="0" borderId="1" xfId="0" applyBorder="1" applyAlignment="1">
      <alignment wrapText="1"/>
    </xf>
    <xf numFmtId="0" fontId="0" fillId="0" borderId="0" xfId="0" applyAlignment="1">
      <alignment horizontal="center" vertical="center"/>
    </xf>
    <xf numFmtId="0" fontId="1" fillId="0" borderId="0" xfId="0" applyFont="1" applyAlignment="1">
      <alignment horizontal="center"/>
    </xf>
    <xf numFmtId="3" fontId="0" fillId="0" borderId="0" xfId="0" applyNumberFormat="1" applyAlignment="1">
      <alignment horizontal="center"/>
    </xf>
    <xf numFmtId="0" fontId="0" fillId="0" borderId="1" xfId="0" applyBorder="1" applyAlignment="1">
      <alignment vertical="top" wrapText="1"/>
    </xf>
    <xf numFmtId="0" fontId="0" fillId="0" borderId="1" xfId="0" applyBorder="1" applyAlignment="1">
      <alignment vertical="center" wrapText="1"/>
    </xf>
    <xf numFmtId="0" fontId="0" fillId="0" borderId="1" xfId="0" applyBorder="1" applyAlignment="1">
      <alignment horizontal="center" vertical="center" wrapText="1"/>
    </xf>
    <xf numFmtId="0" fontId="0" fillId="0" borderId="1" xfId="0" quotePrefix="1" applyBorder="1" applyAlignment="1">
      <alignment vertical="center" wrapText="1"/>
    </xf>
    <xf numFmtId="14" fontId="0" fillId="0" borderId="1" xfId="0" applyNumberFormat="1" applyBorder="1" applyAlignment="1">
      <alignment horizontal="center"/>
    </xf>
    <xf numFmtId="2" fontId="0" fillId="0" borderId="1" xfId="0" applyNumberFormat="1" applyBorder="1" applyAlignment="1">
      <alignment horizontal="center"/>
    </xf>
    <xf numFmtId="0" fontId="0" fillId="0" borderId="0" xfId="0" applyAlignment="1">
      <alignment horizontal="center"/>
    </xf>
    <xf numFmtId="0" fontId="0" fillId="0" borderId="20" xfId="0" applyBorder="1" applyAlignment="1">
      <alignment horizontal="center"/>
    </xf>
    <xf numFmtId="0" fontId="0" fillId="4" borderId="1" xfId="0" applyFill="1" applyBorder="1"/>
    <xf numFmtId="0" fontId="1" fillId="4" borderId="1" xfId="0" applyFont="1" applyFill="1" applyBorder="1" applyAlignment="1">
      <alignment wrapText="1"/>
    </xf>
    <xf numFmtId="0" fontId="1" fillId="4" borderId="15" xfId="0" applyFont="1" applyFill="1" applyBorder="1" applyAlignment="1">
      <alignment wrapText="1"/>
    </xf>
    <xf numFmtId="0" fontId="1" fillId="4" borderId="3" xfId="0" applyFont="1" applyFill="1" applyBorder="1" applyAlignment="1">
      <alignment wrapText="1"/>
    </xf>
    <xf numFmtId="14" fontId="1" fillId="4" borderId="3" xfId="0" applyNumberFormat="1" applyFont="1" applyFill="1" applyBorder="1" applyAlignment="1">
      <alignment wrapText="1"/>
    </xf>
    <xf numFmtId="0" fontId="1" fillId="4" borderId="4" xfId="0" applyFont="1" applyFill="1" applyBorder="1" applyAlignment="1">
      <alignment wrapText="1"/>
    </xf>
    <xf numFmtId="0" fontId="1" fillId="4" borderId="8" xfId="0" applyFont="1" applyFill="1" applyBorder="1" applyAlignment="1">
      <alignment wrapText="1"/>
    </xf>
    <xf numFmtId="14" fontId="1" fillId="4" borderId="8" xfId="0" applyNumberFormat="1" applyFont="1" applyFill="1" applyBorder="1" applyAlignment="1">
      <alignment wrapText="1"/>
    </xf>
    <xf numFmtId="0" fontId="1" fillId="4" borderId="9" xfId="0" applyFont="1" applyFill="1" applyBorder="1" applyAlignment="1">
      <alignment wrapText="1"/>
    </xf>
    <xf numFmtId="0" fontId="1" fillId="4" borderId="43" xfId="0" applyFont="1" applyFill="1" applyBorder="1" applyAlignment="1">
      <alignment wrapText="1"/>
    </xf>
    <xf numFmtId="0" fontId="1" fillId="4" borderId="18" xfId="0" applyFont="1" applyFill="1" applyBorder="1" applyAlignment="1">
      <alignment wrapText="1"/>
    </xf>
    <xf numFmtId="0" fontId="1" fillId="4" borderId="19" xfId="0" applyFont="1" applyFill="1" applyBorder="1" applyAlignment="1">
      <alignment wrapText="1"/>
    </xf>
    <xf numFmtId="0" fontId="0" fillId="0" borderId="13" xfId="0" applyBorder="1"/>
    <xf numFmtId="14" fontId="1" fillId="4" borderId="18" xfId="0" applyNumberFormat="1" applyFont="1" applyFill="1" applyBorder="1" applyAlignment="1">
      <alignment wrapText="1"/>
    </xf>
    <xf numFmtId="0" fontId="0" fillId="0" borderId="2" xfId="0" applyBorder="1" applyAlignment="1">
      <alignment horizontal="center" vertical="center"/>
    </xf>
    <xf numFmtId="0" fontId="0" fillId="0" borderId="5" xfId="0" applyBorder="1" applyAlignment="1">
      <alignment horizontal="center" vertical="center"/>
    </xf>
    <xf numFmtId="0" fontId="0" fillId="0" borderId="7" xfId="0" applyBorder="1" applyAlignment="1">
      <alignment horizontal="center" vertical="center"/>
    </xf>
    <xf numFmtId="16" fontId="0" fillId="0" borderId="0" xfId="0" applyNumberFormat="1"/>
    <xf numFmtId="0" fontId="0" fillId="0" borderId="1" xfId="0" applyBorder="1" applyAlignment="1">
      <alignment vertical="center"/>
    </xf>
    <xf numFmtId="2" fontId="0" fillId="0" borderId="1" xfId="0" applyNumberFormat="1" applyBorder="1" applyAlignment="1">
      <alignment vertical="center"/>
    </xf>
    <xf numFmtId="17" fontId="0" fillId="0" borderId="1" xfId="0" applyNumberFormat="1" applyBorder="1" applyAlignment="1">
      <alignment vertical="center"/>
    </xf>
    <xf numFmtId="0" fontId="1" fillId="0" borderId="0" xfId="0" applyFont="1" applyAlignment="1">
      <alignment vertical="center"/>
    </xf>
    <xf numFmtId="0" fontId="1" fillId="0" borderId="1" xfId="0" applyFont="1" applyBorder="1" applyAlignment="1">
      <alignment vertical="center"/>
    </xf>
    <xf numFmtId="0" fontId="1" fillId="0" borderId="1" xfId="0" applyFont="1" applyBorder="1" applyAlignment="1">
      <alignment horizontal="center" vertical="center"/>
    </xf>
    <xf numFmtId="0" fontId="0" fillId="0" borderId="20" xfId="0" applyBorder="1" applyAlignment="1">
      <alignment horizontal="center" vertical="center"/>
    </xf>
    <xf numFmtId="0" fontId="0" fillId="0" borderId="3" xfId="0" applyBorder="1" applyAlignment="1">
      <alignment horizontal="center"/>
    </xf>
    <xf numFmtId="0" fontId="0" fillId="0" borderId="43" xfId="0" applyBorder="1" applyAlignment="1">
      <alignment horizontal="center" vertical="center"/>
    </xf>
    <xf numFmtId="0" fontId="1" fillId="0" borderId="43" xfId="0" applyFont="1" applyBorder="1"/>
    <xf numFmtId="0" fontId="0" fillId="0" borderId="43" xfId="0" applyBorder="1" applyAlignment="1">
      <alignment horizontal="center"/>
    </xf>
    <xf numFmtId="0" fontId="0" fillId="0" borderId="43" xfId="0" applyBorder="1"/>
    <xf numFmtId="0" fontId="1" fillId="0" borderId="8" xfId="0" applyFont="1" applyBorder="1" applyAlignment="1">
      <alignment horizontal="center"/>
    </xf>
    <xf numFmtId="0" fontId="1" fillId="0" borderId="43" xfId="0" applyFont="1" applyBorder="1" applyAlignment="1">
      <alignment horizontal="center"/>
    </xf>
    <xf numFmtId="0" fontId="1" fillId="4" borderId="0" xfId="0" applyFont="1" applyFill="1" applyAlignment="1">
      <alignment wrapText="1"/>
    </xf>
    <xf numFmtId="0" fontId="0" fillId="0" borderId="1" xfId="0" applyBorder="1" applyAlignment="1">
      <alignment vertical="top"/>
    </xf>
    <xf numFmtId="0" fontId="1" fillId="4" borderId="10" xfId="0" applyFont="1" applyFill="1" applyBorder="1" applyAlignment="1">
      <alignment wrapText="1"/>
    </xf>
    <xf numFmtId="0" fontId="1" fillId="4" borderId="45" xfId="0" applyFont="1" applyFill="1" applyBorder="1" applyAlignment="1">
      <alignment wrapText="1"/>
    </xf>
    <xf numFmtId="0" fontId="1" fillId="4" borderId="17" xfId="0" applyFont="1" applyFill="1" applyBorder="1" applyAlignment="1">
      <alignment horizontal="center" wrapText="1"/>
    </xf>
    <xf numFmtId="0" fontId="1" fillId="4" borderId="54" xfId="0" applyFont="1" applyFill="1" applyBorder="1" applyAlignment="1">
      <alignment wrapText="1"/>
    </xf>
    <xf numFmtId="0" fontId="1" fillId="4" borderId="55" xfId="0" applyFont="1" applyFill="1" applyBorder="1" applyAlignment="1">
      <alignment wrapText="1"/>
    </xf>
    <xf numFmtId="0" fontId="1" fillId="4" borderId="58" xfId="0" applyFont="1" applyFill="1" applyBorder="1" applyAlignment="1">
      <alignment wrapText="1"/>
    </xf>
    <xf numFmtId="14" fontId="1" fillId="4" borderId="8" xfId="0" applyNumberFormat="1" applyFont="1" applyFill="1" applyBorder="1" applyAlignment="1">
      <alignment horizontal="center" wrapText="1"/>
    </xf>
    <xf numFmtId="0" fontId="1" fillId="4" borderId="41" xfId="0" applyFont="1" applyFill="1" applyBorder="1" applyAlignment="1">
      <alignment wrapText="1"/>
    </xf>
    <xf numFmtId="0" fontId="1" fillId="4" borderId="33" xfId="0" applyFont="1" applyFill="1" applyBorder="1" applyAlignment="1">
      <alignment wrapText="1"/>
    </xf>
    <xf numFmtId="0" fontId="1" fillId="4" borderId="34" xfId="0" applyFont="1" applyFill="1" applyBorder="1" applyAlignment="1">
      <alignment wrapText="1"/>
    </xf>
    <xf numFmtId="0" fontId="1" fillId="4" borderId="48" xfId="0" applyFont="1" applyFill="1" applyBorder="1" applyAlignment="1">
      <alignment wrapText="1"/>
    </xf>
    <xf numFmtId="0" fontId="1" fillId="4" borderId="49" xfId="0" applyFont="1" applyFill="1" applyBorder="1" applyAlignment="1">
      <alignment wrapText="1"/>
    </xf>
    <xf numFmtId="0" fontId="1" fillId="4" borderId="60" xfId="0" applyFont="1" applyFill="1" applyBorder="1" applyAlignment="1">
      <alignment wrapText="1"/>
    </xf>
    <xf numFmtId="0" fontId="0" fillId="0" borderId="45" xfId="0" applyBorder="1"/>
    <xf numFmtId="0" fontId="0" fillId="0" borderId="18" xfId="0" applyBorder="1"/>
    <xf numFmtId="14" fontId="1" fillId="4" borderId="1" xfId="0" applyNumberFormat="1" applyFont="1" applyFill="1" applyBorder="1" applyAlignment="1">
      <alignment wrapText="1"/>
    </xf>
    <xf numFmtId="14" fontId="0" fillId="0" borderId="0" xfId="0" applyNumberFormat="1" applyAlignment="1">
      <alignment horizontal="left" wrapText="1"/>
    </xf>
    <xf numFmtId="14" fontId="1" fillId="4" borderId="43" xfId="0" applyNumberFormat="1" applyFont="1" applyFill="1" applyBorder="1" applyAlignment="1">
      <alignment wrapText="1"/>
    </xf>
    <xf numFmtId="14" fontId="0" fillId="0" borderId="0" xfId="0" applyNumberFormat="1" applyAlignment="1">
      <alignment vertical="top" wrapText="1"/>
    </xf>
    <xf numFmtId="14" fontId="0" fillId="0" borderId="6" xfId="0" applyNumberFormat="1" applyBorder="1" applyAlignment="1">
      <alignment horizontal="center"/>
    </xf>
    <xf numFmtId="14" fontId="0" fillId="0" borderId="7" xfId="0" applyNumberFormat="1" applyBorder="1" applyAlignment="1">
      <alignment horizontal="center"/>
    </xf>
    <xf numFmtId="14" fontId="0" fillId="0" borderId="9" xfId="0" applyNumberFormat="1" applyBorder="1" applyAlignment="1">
      <alignment horizontal="center"/>
    </xf>
    <xf numFmtId="164" fontId="0" fillId="0" borderId="0" xfId="0" applyNumberFormat="1" applyAlignment="1">
      <alignment horizontal="center"/>
    </xf>
    <xf numFmtId="0" fontId="0" fillId="0" borderId="0" xfId="0" applyAlignment="1">
      <alignment horizontal="center" wrapText="1"/>
    </xf>
    <xf numFmtId="0" fontId="7" fillId="4" borderId="0" xfId="0" applyFont="1" applyFill="1" applyAlignment="1">
      <alignment horizontal="right"/>
    </xf>
    <xf numFmtId="0" fontId="0" fillId="0" borderId="8" xfId="0" applyBorder="1" applyAlignment="1">
      <alignment horizontal="center" vertical="center"/>
    </xf>
    <xf numFmtId="14" fontId="0" fillId="0" borderId="0" xfId="0" applyNumberFormat="1" applyAlignment="1">
      <alignment horizontal="center"/>
    </xf>
    <xf numFmtId="0" fontId="0" fillId="0" borderId="0" xfId="0" applyAlignment="1">
      <alignment horizontal="left"/>
    </xf>
    <xf numFmtId="0" fontId="0" fillId="0" borderId="29" xfId="0" applyBorder="1" applyAlignment="1">
      <alignment horizontal="center"/>
    </xf>
    <xf numFmtId="14" fontId="0" fillId="0" borderId="31" xfId="0" applyNumberFormat="1" applyBorder="1" applyAlignment="1">
      <alignment horizontal="center"/>
    </xf>
    <xf numFmtId="0" fontId="0" fillId="0" borderId="31" xfId="0" applyBorder="1" applyAlignment="1">
      <alignment horizontal="center"/>
    </xf>
    <xf numFmtId="0" fontId="0" fillId="0" borderId="32" xfId="0" applyBorder="1" applyAlignment="1">
      <alignment horizontal="center"/>
    </xf>
    <xf numFmtId="0" fontId="0" fillId="0" borderId="6" xfId="0" applyBorder="1" applyAlignment="1">
      <alignment horizontal="center" vertical="center"/>
    </xf>
    <xf numFmtId="0" fontId="0" fillId="0" borderId="9" xfId="0" applyBorder="1" applyAlignment="1">
      <alignment horizontal="center" vertical="center"/>
    </xf>
    <xf numFmtId="0" fontId="0" fillId="0" borderId="29" xfId="0" applyBorder="1"/>
    <xf numFmtId="0" fontId="0" fillId="0" borderId="32" xfId="0" applyBorder="1"/>
    <xf numFmtId="14" fontId="8" fillId="4" borderId="0" xfId="0" applyNumberFormat="1" applyFont="1" applyFill="1"/>
    <xf numFmtId="14" fontId="0" fillId="4" borderId="0" xfId="0" applyNumberFormat="1" applyFill="1" applyAlignment="1">
      <alignment vertical="center"/>
    </xf>
    <xf numFmtId="0" fontId="0" fillId="0" borderId="0" xfId="0" applyAlignment="1">
      <alignment horizontal="center" vertical="top" wrapText="1"/>
    </xf>
    <xf numFmtId="0" fontId="0" fillId="0" borderId="15" xfId="0" applyBorder="1" applyAlignment="1">
      <alignment horizontal="center" vertical="center"/>
    </xf>
    <xf numFmtId="14" fontId="1" fillId="4" borderId="3" xfId="0" applyNumberFormat="1" applyFont="1" applyFill="1" applyBorder="1" applyAlignment="1">
      <alignment horizontal="center" vertical="center" wrapText="1"/>
    </xf>
    <xf numFmtId="0" fontId="4" fillId="4" borderId="0" xfId="0" applyFont="1" applyFill="1"/>
    <xf numFmtId="0" fontId="0" fillId="0" borderId="15" xfId="0" applyBorder="1" applyAlignment="1">
      <alignment horizontal="center"/>
    </xf>
    <xf numFmtId="0" fontId="0" fillId="0" borderId="0" xfId="0" applyAlignment="1">
      <alignment horizontal="left" wrapText="1"/>
    </xf>
    <xf numFmtId="0" fontId="0" fillId="0" borderId="1" xfId="0" applyBorder="1" applyAlignment="1">
      <alignment horizontal="center" vertical="top"/>
    </xf>
    <xf numFmtId="0" fontId="0" fillId="0" borderId="15" xfId="0" applyBorder="1" applyAlignment="1">
      <alignment horizontal="center" vertical="center" wrapText="1"/>
    </xf>
    <xf numFmtId="164" fontId="0" fillId="0" borderId="15" xfId="0" applyNumberFormat="1" applyBorder="1" applyAlignment="1">
      <alignment horizontal="center" vertical="center" wrapText="1"/>
    </xf>
    <xf numFmtId="0" fontId="0" fillId="0" borderId="15" xfId="0" quotePrefix="1" applyBorder="1" applyAlignment="1">
      <alignment vertical="center" wrapText="1"/>
    </xf>
    <xf numFmtId="0" fontId="0" fillId="0" borderId="15" xfId="0" applyBorder="1" applyAlignment="1">
      <alignment vertical="center" wrapText="1"/>
    </xf>
    <xf numFmtId="0" fontId="7" fillId="0" borderId="0" xfId="0" applyFont="1"/>
    <xf numFmtId="14" fontId="0" fillId="0" borderId="0" xfId="0" applyNumberFormat="1" applyAlignment="1">
      <alignment vertical="center"/>
    </xf>
    <xf numFmtId="0" fontId="0" fillId="0" borderId="9" xfId="0" applyBorder="1" applyAlignment="1">
      <alignment wrapText="1"/>
    </xf>
    <xf numFmtId="14" fontId="1" fillId="4" borderId="0" xfId="0" applyNumberFormat="1" applyFont="1" applyFill="1" applyAlignment="1">
      <alignment wrapText="1"/>
    </xf>
    <xf numFmtId="14" fontId="0" fillId="0" borderId="0" xfId="0" applyNumberFormat="1" applyAlignment="1">
      <alignment horizontal="center" vertical="center"/>
    </xf>
    <xf numFmtId="0" fontId="1" fillId="4" borderId="19" xfId="0" applyFont="1" applyFill="1" applyBorder="1"/>
    <xf numFmtId="0" fontId="0" fillId="0" borderId="0" xfId="0" applyAlignment="1">
      <alignment vertical="center" wrapText="1"/>
    </xf>
    <xf numFmtId="0" fontId="7" fillId="4" borderId="0" xfId="0" applyFont="1" applyFill="1" applyAlignment="1">
      <alignment horizontal="center"/>
    </xf>
    <xf numFmtId="0" fontId="1" fillId="0" borderId="53" xfId="0" applyFont="1" applyBorder="1" applyAlignment="1">
      <alignment horizontal="center" vertical="center"/>
    </xf>
    <xf numFmtId="0" fontId="1" fillId="4" borderId="0" xfId="0" applyFont="1" applyFill="1" applyAlignment="1">
      <alignment horizontal="center" vertical="center" wrapText="1"/>
    </xf>
    <xf numFmtId="0" fontId="1" fillId="0" borderId="0" xfId="0" applyFont="1" applyAlignment="1">
      <alignment horizontal="left"/>
    </xf>
    <xf numFmtId="14" fontId="0" fillId="4" borderId="1" xfId="0" applyNumberFormat="1" applyFill="1" applyBorder="1" applyAlignment="1">
      <alignment horizontal="center"/>
    </xf>
    <xf numFmtId="0" fontId="1" fillId="4" borderId="13" xfId="0" applyFont="1" applyFill="1" applyBorder="1" applyAlignment="1">
      <alignment wrapText="1"/>
    </xf>
    <xf numFmtId="0" fontId="1" fillId="4" borderId="31" xfId="0" applyFont="1" applyFill="1" applyBorder="1" applyAlignment="1">
      <alignment wrapText="1"/>
    </xf>
    <xf numFmtId="0" fontId="1" fillId="4" borderId="58" xfId="0" applyFont="1" applyFill="1" applyBorder="1"/>
    <xf numFmtId="14" fontId="1" fillId="4" borderId="18" xfId="0" applyNumberFormat="1" applyFont="1" applyFill="1" applyBorder="1"/>
    <xf numFmtId="0" fontId="1" fillId="4" borderId="18" xfId="0" applyFont="1" applyFill="1" applyBorder="1"/>
    <xf numFmtId="0" fontId="0" fillId="6" borderId="59" xfId="0" applyFill="1" applyBorder="1"/>
    <xf numFmtId="0" fontId="0" fillId="6" borderId="29" xfId="0" applyFill="1" applyBorder="1"/>
    <xf numFmtId="0" fontId="1" fillId="0" borderId="14" xfId="0" applyFont="1" applyBorder="1" applyAlignment="1">
      <alignment horizontal="center" vertical="center" wrapText="1"/>
    </xf>
    <xf numFmtId="0" fontId="0" fillId="6" borderId="50" xfId="0" applyFill="1" applyBorder="1"/>
    <xf numFmtId="0" fontId="0" fillId="0" borderId="59" xfId="0" applyBorder="1"/>
    <xf numFmtId="0" fontId="0" fillId="0" borderId="56" xfId="0" applyBorder="1"/>
    <xf numFmtId="14" fontId="0" fillId="0" borderId="66" xfId="0" applyNumberFormat="1" applyBorder="1"/>
    <xf numFmtId="0" fontId="0" fillId="0" borderId="67" xfId="0" applyBorder="1"/>
    <xf numFmtId="14" fontId="0" fillId="0" borderId="68" xfId="0" applyNumberFormat="1" applyBorder="1"/>
    <xf numFmtId="0" fontId="0" fillId="0" borderId="69" xfId="0" applyBorder="1"/>
    <xf numFmtId="0" fontId="0" fillId="0" borderId="70" xfId="0" applyBorder="1"/>
    <xf numFmtId="0" fontId="0" fillId="0" borderId="71" xfId="0" applyBorder="1"/>
    <xf numFmtId="0" fontId="0" fillId="0" borderId="72" xfId="0" applyBorder="1"/>
    <xf numFmtId="14" fontId="0" fillId="0" borderId="73" xfId="0" applyNumberFormat="1" applyBorder="1"/>
    <xf numFmtId="0" fontId="0" fillId="0" borderId="74" xfId="0" applyBorder="1"/>
    <xf numFmtId="14" fontId="0" fillId="0" borderId="76" xfId="0" applyNumberFormat="1" applyBorder="1"/>
    <xf numFmtId="0" fontId="0" fillId="0" borderId="77" xfId="0" applyBorder="1"/>
    <xf numFmtId="0" fontId="0" fillId="0" borderId="82" xfId="0" applyBorder="1"/>
    <xf numFmtId="0" fontId="0" fillId="0" borderId="83" xfId="0" applyBorder="1"/>
    <xf numFmtId="0" fontId="0" fillId="0" borderId="84" xfId="0" applyBorder="1"/>
    <xf numFmtId="0" fontId="0" fillId="0" borderId="85" xfId="0" applyBorder="1"/>
    <xf numFmtId="0" fontId="1" fillId="3" borderId="91" xfId="0" applyFont="1" applyFill="1" applyBorder="1" applyAlignment="1">
      <alignment horizontal="center"/>
    </xf>
    <xf numFmtId="0" fontId="0" fillId="0" borderId="93" xfId="0" applyBorder="1"/>
    <xf numFmtId="14" fontId="0" fillId="0" borderId="97" xfId="0" applyNumberFormat="1" applyBorder="1" applyAlignment="1">
      <alignment horizontal="center"/>
    </xf>
    <xf numFmtId="14" fontId="0" fillId="0" borderId="93" xfId="0" applyNumberFormat="1" applyBorder="1" applyAlignment="1">
      <alignment horizontal="center"/>
    </xf>
    <xf numFmtId="0" fontId="0" fillId="0" borderId="93" xfId="0" applyBorder="1" applyAlignment="1">
      <alignment horizontal="center"/>
    </xf>
    <xf numFmtId="0" fontId="0" fillId="0" borderId="33" xfId="0" applyBorder="1"/>
    <xf numFmtId="0" fontId="0" fillId="0" borderId="66" xfId="0" applyBorder="1"/>
    <xf numFmtId="0" fontId="1" fillId="4" borderId="0" xfId="0" applyFont="1" applyFill="1" applyAlignment="1">
      <alignment horizontal="center" wrapText="1"/>
    </xf>
    <xf numFmtId="14" fontId="0" fillId="0" borderId="66" xfId="0" applyNumberFormat="1" applyBorder="1" applyAlignment="1">
      <alignment horizontal="center"/>
    </xf>
    <xf numFmtId="14" fontId="0" fillId="0" borderId="20" xfId="0" applyNumberFormat="1" applyBorder="1" applyAlignment="1">
      <alignment horizontal="center"/>
    </xf>
    <xf numFmtId="0" fontId="1" fillId="0" borderId="0" xfId="0" applyFont="1" applyAlignment="1">
      <alignment wrapText="1"/>
    </xf>
    <xf numFmtId="0" fontId="1" fillId="0" borderId="0" xfId="0" applyFont="1" applyAlignment="1">
      <alignment horizontal="center" wrapText="1"/>
    </xf>
    <xf numFmtId="0" fontId="1" fillId="0" borderId="70" xfId="0" applyFont="1" applyBorder="1" applyAlignment="1">
      <alignment horizontal="left"/>
    </xf>
    <xf numFmtId="0" fontId="1" fillId="3" borderId="71" xfId="0" applyFont="1" applyFill="1" applyBorder="1" applyAlignment="1">
      <alignment horizontal="center"/>
    </xf>
    <xf numFmtId="0" fontId="1" fillId="0" borderId="72" xfId="0" applyFont="1" applyBorder="1" applyAlignment="1">
      <alignment horizontal="left"/>
    </xf>
    <xf numFmtId="14" fontId="0" fillId="0" borderId="73" xfId="0" applyNumberFormat="1" applyBorder="1" applyAlignment="1">
      <alignment horizontal="center"/>
    </xf>
    <xf numFmtId="0" fontId="1" fillId="3" borderId="74" xfId="0" applyFont="1" applyFill="1" applyBorder="1" applyAlignment="1">
      <alignment horizontal="center"/>
    </xf>
    <xf numFmtId="0" fontId="0" fillId="0" borderId="66" xfId="0" applyBorder="1" applyAlignment="1">
      <alignment horizontal="center"/>
    </xf>
    <xf numFmtId="14" fontId="0" fillId="0" borderId="68" xfId="0" applyNumberFormat="1" applyBorder="1" applyAlignment="1">
      <alignment horizontal="center"/>
    </xf>
    <xf numFmtId="0" fontId="0" fillId="0" borderId="73" xfId="0" applyBorder="1"/>
    <xf numFmtId="0" fontId="0" fillId="0" borderId="108" xfId="0" applyBorder="1"/>
    <xf numFmtId="14" fontId="1" fillId="4" borderId="111" xfId="0" applyNumberFormat="1" applyFont="1" applyFill="1" applyBorder="1" applyAlignment="1">
      <alignment wrapText="1"/>
    </xf>
    <xf numFmtId="3" fontId="0" fillId="0" borderId="15" xfId="0" applyNumberFormat="1" applyBorder="1" applyAlignment="1">
      <alignment horizontal="center"/>
    </xf>
    <xf numFmtId="0" fontId="0" fillId="0" borderId="113" xfId="0" applyBorder="1"/>
    <xf numFmtId="1" fontId="0" fillId="0" borderId="93" xfId="0" applyNumberFormat="1" applyBorder="1" applyAlignment="1">
      <alignment horizontal="center"/>
    </xf>
    <xf numFmtId="0" fontId="0" fillId="0" borderId="91" xfId="0" applyBorder="1"/>
    <xf numFmtId="0" fontId="0" fillId="0" borderId="94" xfId="0" applyBorder="1"/>
    <xf numFmtId="0" fontId="0" fillId="0" borderId="25" xfId="0" applyBorder="1" applyAlignment="1">
      <alignment horizontal="center"/>
    </xf>
    <xf numFmtId="0" fontId="0" fillId="0" borderId="0" xfId="0" applyAlignment="1">
      <alignment horizontal="center" vertical="top"/>
    </xf>
    <xf numFmtId="14" fontId="7" fillId="4" borderId="0" xfId="0" applyNumberFormat="1" applyFont="1" applyFill="1" applyAlignment="1">
      <alignment horizontal="center"/>
    </xf>
    <xf numFmtId="0" fontId="1" fillId="4" borderId="66" xfId="0" applyFont="1" applyFill="1" applyBorder="1" applyAlignment="1">
      <alignment wrapText="1"/>
    </xf>
    <xf numFmtId="0" fontId="25" fillId="0" borderId="0" xfId="0" applyFont="1"/>
    <xf numFmtId="0" fontId="0" fillId="0" borderId="131" xfId="0" applyBorder="1"/>
    <xf numFmtId="0" fontId="0" fillId="0" borderId="90" xfId="0" applyBorder="1"/>
    <xf numFmtId="0" fontId="0" fillId="0" borderId="100" xfId="0" applyBorder="1"/>
    <xf numFmtId="0" fontId="0" fillId="0" borderId="92" xfId="0" applyBorder="1"/>
    <xf numFmtId="0" fontId="0" fillId="0" borderId="109" xfId="0" applyBorder="1" applyAlignment="1">
      <alignment horizontal="center"/>
    </xf>
    <xf numFmtId="0" fontId="0" fillId="0" borderId="133" xfId="0" applyBorder="1"/>
    <xf numFmtId="0" fontId="0" fillId="0" borderId="114" xfId="0" applyBorder="1" applyAlignment="1">
      <alignment horizontal="center"/>
    </xf>
    <xf numFmtId="0" fontId="1" fillId="4" borderId="136" xfId="0" applyFont="1" applyFill="1" applyBorder="1" applyAlignment="1">
      <alignment wrapText="1"/>
    </xf>
    <xf numFmtId="0" fontId="1" fillId="4" borderId="88" xfId="0" applyFont="1" applyFill="1" applyBorder="1" applyAlignment="1">
      <alignment wrapText="1"/>
    </xf>
    <xf numFmtId="0" fontId="1" fillId="4" borderId="89" xfId="0" applyFont="1" applyFill="1" applyBorder="1" applyAlignment="1">
      <alignment wrapText="1"/>
    </xf>
    <xf numFmtId="0" fontId="1" fillId="4" borderId="93" xfId="0" applyFont="1" applyFill="1" applyBorder="1" applyAlignment="1">
      <alignment wrapText="1"/>
    </xf>
    <xf numFmtId="0" fontId="1" fillId="4" borderId="94" xfId="0" applyFont="1" applyFill="1" applyBorder="1" applyAlignment="1">
      <alignment wrapText="1"/>
    </xf>
    <xf numFmtId="14" fontId="1" fillId="4" borderId="88" xfId="0" applyNumberFormat="1" applyFont="1" applyFill="1" applyBorder="1" applyAlignment="1">
      <alignment wrapText="1"/>
    </xf>
    <xf numFmtId="14" fontId="1" fillId="4" borderId="93" xfId="0" applyNumberFormat="1" applyFont="1" applyFill="1" applyBorder="1" applyAlignment="1">
      <alignment wrapText="1"/>
    </xf>
    <xf numFmtId="0" fontId="1" fillId="4" borderId="117" xfId="0" applyFont="1" applyFill="1" applyBorder="1" applyAlignment="1">
      <alignment wrapText="1"/>
    </xf>
    <xf numFmtId="0" fontId="1" fillId="4" borderId="118" xfId="0" applyFont="1" applyFill="1" applyBorder="1" applyAlignment="1">
      <alignment wrapText="1"/>
    </xf>
    <xf numFmtId="0" fontId="1" fillId="4" borderId="138" xfId="0" applyFont="1" applyFill="1" applyBorder="1" applyAlignment="1">
      <alignment wrapText="1"/>
    </xf>
    <xf numFmtId="0" fontId="1" fillId="4" borderId="109" xfId="0" applyFont="1" applyFill="1" applyBorder="1" applyAlignment="1">
      <alignment wrapText="1"/>
    </xf>
    <xf numFmtId="0" fontId="1" fillId="4" borderId="116" xfId="0" applyFont="1" applyFill="1" applyBorder="1" applyAlignment="1">
      <alignment horizontal="center" vertical="center" wrapText="1"/>
    </xf>
    <xf numFmtId="0" fontId="1" fillId="4" borderId="116" xfId="0" applyFont="1" applyFill="1" applyBorder="1" applyAlignment="1">
      <alignment horizontal="center" wrapText="1"/>
    </xf>
    <xf numFmtId="14" fontId="0" fillId="0" borderId="51" xfId="0" applyNumberFormat="1" applyBorder="1" applyAlignment="1">
      <alignment horizontal="center"/>
    </xf>
    <xf numFmtId="14" fontId="0" fillId="0" borderId="36" xfId="0" applyNumberFormat="1" applyBorder="1" applyAlignment="1">
      <alignment horizontal="center"/>
    </xf>
    <xf numFmtId="14" fontId="0" fillId="0" borderId="64" xfId="0" applyNumberFormat="1" applyBorder="1" applyAlignment="1">
      <alignment horizontal="center"/>
    </xf>
    <xf numFmtId="14" fontId="0" fillId="0" borderId="16" xfId="0" applyNumberFormat="1" applyBorder="1" applyAlignment="1">
      <alignment horizontal="center"/>
    </xf>
    <xf numFmtId="0" fontId="0" fillId="0" borderId="76" xfId="0" applyBorder="1" applyAlignment="1">
      <alignment horizontal="center"/>
    </xf>
    <xf numFmtId="0" fontId="0" fillId="0" borderId="77" xfId="0" applyBorder="1" applyAlignment="1">
      <alignment horizontal="center"/>
    </xf>
    <xf numFmtId="14" fontId="0" fillId="0" borderId="115" xfId="0" applyNumberFormat="1" applyBorder="1" applyAlignment="1">
      <alignment horizontal="center"/>
    </xf>
    <xf numFmtId="14" fontId="0" fillId="0" borderId="39" xfId="0" applyNumberFormat="1" applyBorder="1" applyAlignment="1">
      <alignment horizontal="center"/>
    </xf>
    <xf numFmtId="0" fontId="26" fillId="0" borderId="1" xfId="0" applyFont="1" applyBorder="1" applyAlignment="1">
      <alignment horizontal="center"/>
    </xf>
    <xf numFmtId="0" fontId="26" fillId="0" borderId="0" xfId="0" applyFont="1"/>
    <xf numFmtId="0" fontId="1" fillId="4" borderId="26" xfId="0" applyFont="1" applyFill="1" applyBorder="1" applyAlignment="1">
      <alignment wrapText="1"/>
    </xf>
    <xf numFmtId="14" fontId="1" fillId="4" borderId="143" xfId="0" applyNumberFormat="1" applyFont="1" applyFill="1" applyBorder="1" applyAlignment="1">
      <alignment wrapText="1"/>
    </xf>
    <xf numFmtId="14" fontId="1" fillId="4" borderId="114" xfId="0" applyNumberFormat="1" applyFont="1" applyFill="1" applyBorder="1" applyAlignment="1">
      <alignment wrapText="1"/>
    </xf>
    <xf numFmtId="14" fontId="1" fillId="4" borderId="45" xfId="0" applyNumberFormat="1" applyFont="1" applyFill="1" applyBorder="1" applyAlignment="1">
      <alignment wrapText="1"/>
    </xf>
    <xf numFmtId="0" fontId="1" fillId="4" borderId="145" xfId="0" applyFont="1" applyFill="1" applyBorder="1" applyAlignment="1">
      <alignment wrapText="1"/>
    </xf>
    <xf numFmtId="0" fontId="1" fillId="4" borderId="110" xfId="0" applyFont="1" applyFill="1" applyBorder="1" applyAlignment="1">
      <alignment wrapText="1"/>
    </xf>
    <xf numFmtId="0" fontId="1" fillId="4" borderId="147" xfId="0" applyFont="1" applyFill="1" applyBorder="1" applyAlignment="1">
      <alignment wrapText="1"/>
    </xf>
    <xf numFmtId="0" fontId="1" fillId="4" borderId="134" xfId="0" applyFont="1" applyFill="1" applyBorder="1" applyAlignment="1">
      <alignment wrapText="1"/>
    </xf>
    <xf numFmtId="14" fontId="1" fillId="4" borderId="89" xfId="0" applyNumberFormat="1" applyFont="1" applyFill="1" applyBorder="1" applyAlignment="1">
      <alignment wrapText="1"/>
    </xf>
    <xf numFmtId="14" fontId="1" fillId="4" borderId="94" xfId="0" applyNumberFormat="1" applyFont="1" applyFill="1" applyBorder="1" applyAlignment="1">
      <alignment wrapText="1"/>
    </xf>
    <xf numFmtId="0" fontId="1" fillId="4" borderId="148" xfId="0" applyFont="1" applyFill="1" applyBorder="1" applyAlignment="1">
      <alignment wrapText="1"/>
    </xf>
    <xf numFmtId="0" fontId="0" fillId="0" borderId="152" xfId="0" applyBorder="1"/>
    <xf numFmtId="0" fontId="1" fillId="4" borderId="155" xfId="0" applyFont="1" applyFill="1" applyBorder="1" applyAlignment="1">
      <alignment wrapText="1"/>
    </xf>
    <xf numFmtId="14" fontId="1" fillId="4" borderId="117" xfId="0" applyNumberFormat="1" applyFont="1" applyFill="1" applyBorder="1" applyAlignment="1">
      <alignment wrapText="1"/>
    </xf>
    <xf numFmtId="14" fontId="0" fillId="4" borderId="1" xfId="0" applyNumberFormat="1" applyFill="1" applyBorder="1" applyAlignment="1">
      <alignment horizontal="center" vertical="center"/>
    </xf>
    <xf numFmtId="14" fontId="0" fillId="4" borderId="93" xfId="0" applyNumberFormat="1" applyFill="1" applyBorder="1" applyAlignment="1">
      <alignment horizontal="center" vertical="center"/>
    </xf>
    <xf numFmtId="14" fontId="0" fillId="0" borderId="91" xfId="0" applyNumberFormat="1" applyBorder="1" applyAlignment="1">
      <alignment horizontal="center"/>
    </xf>
    <xf numFmtId="14" fontId="0" fillId="0" borderId="94" xfId="0" applyNumberFormat="1" applyBorder="1" applyAlignment="1">
      <alignment horizontal="center"/>
    </xf>
    <xf numFmtId="0" fontId="0" fillId="0" borderId="132" xfId="0" applyBorder="1"/>
    <xf numFmtId="0" fontId="0" fillId="0" borderId="157" xfId="0" applyBorder="1"/>
    <xf numFmtId="0" fontId="0" fillId="4" borderId="10" xfId="0" applyFill="1" applyBorder="1" applyAlignment="1">
      <alignment horizontal="center"/>
    </xf>
    <xf numFmtId="2" fontId="7" fillId="4" borderId="1" xfId="0" applyNumberFormat="1" applyFont="1" applyFill="1" applyBorder="1"/>
    <xf numFmtId="0" fontId="0" fillId="0" borderId="90" xfId="0" applyBorder="1" applyAlignment="1">
      <alignment horizontal="center" vertical="center"/>
    </xf>
    <xf numFmtId="0" fontId="0" fillId="0" borderId="92" xfId="0" applyBorder="1" applyAlignment="1">
      <alignment horizontal="center" vertical="center"/>
    </xf>
    <xf numFmtId="0" fontId="0" fillId="0" borderId="71" xfId="0" applyBorder="1" applyAlignment="1">
      <alignment horizontal="center"/>
    </xf>
    <xf numFmtId="0" fontId="0" fillId="4" borderId="66" xfId="0" applyFill="1" applyBorder="1"/>
    <xf numFmtId="0" fontId="0" fillId="4" borderId="10" xfId="0" applyFill="1" applyBorder="1"/>
    <xf numFmtId="9" fontId="0" fillId="4" borderId="0" xfId="0" applyNumberFormat="1" applyFill="1" applyAlignment="1">
      <alignment horizontal="left"/>
    </xf>
    <xf numFmtId="14" fontId="1" fillId="4" borderId="155" xfId="0" applyNumberFormat="1" applyFont="1" applyFill="1" applyBorder="1" applyAlignment="1">
      <alignment wrapText="1"/>
    </xf>
    <xf numFmtId="14" fontId="1" fillId="4" borderId="68" xfId="0" applyNumberFormat="1" applyFont="1" applyFill="1" applyBorder="1" applyAlignment="1">
      <alignment wrapText="1"/>
    </xf>
    <xf numFmtId="0" fontId="1" fillId="4" borderId="91" xfId="0" applyFont="1" applyFill="1" applyBorder="1" applyAlignment="1">
      <alignment wrapText="1"/>
    </xf>
    <xf numFmtId="0" fontId="1" fillId="4" borderId="73" xfId="0" applyFont="1" applyFill="1" applyBorder="1" applyAlignment="1">
      <alignment wrapText="1"/>
    </xf>
    <xf numFmtId="0" fontId="7" fillId="4" borderId="10" xfId="0" applyFont="1" applyFill="1" applyBorder="1"/>
    <xf numFmtId="0" fontId="0" fillId="4" borderId="33" xfId="0" applyFill="1" applyBorder="1"/>
    <xf numFmtId="0" fontId="7" fillId="4" borderId="10" xfId="0" applyFont="1" applyFill="1" applyBorder="1" applyAlignment="1">
      <alignment horizontal="center"/>
    </xf>
    <xf numFmtId="0" fontId="7" fillId="4" borderId="66" xfId="0" applyFont="1" applyFill="1" applyBorder="1" applyAlignment="1">
      <alignment horizontal="center"/>
    </xf>
    <xf numFmtId="0" fontId="7" fillId="4" borderId="33" xfId="0" applyFont="1" applyFill="1" applyBorder="1" applyAlignment="1">
      <alignment horizontal="center"/>
    </xf>
    <xf numFmtId="0" fontId="0" fillId="0" borderId="66" xfId="0" applyBorder="1" applyAlignment="1">
      <alignment vertical="center"/>
    </xf>
    <xf numFmtId="0" fontId="0" fillId="0" borderId="68" xfId="0" applyBorder="1" applyAlignment="1">
      <alignment vertical="center"/>
    </xf>
    <xf numFmtId="0" fontId="0" fillId="0" borderId="71" xfId="0" applyBorder="1" applyAlignment="1">
      <alignment vertical="center"/>
    </xf>
    <xf numFmtId="0" fontId="0" fillId="0" borderId="73" xfId="0" applyBorder="1" applyAlignment="1">
      <alignment vertical="center"/>
    </xf>
    <xf numFmtId="0" fontId="0" fillId="0" borderId="74" xfId="0" applyBorder="1" applyAlignment="1">
      <alignment vertical="center"/>
    </xf>
    <xf numFmtId="0" fontId="0" fillId="0" borderId="153" xfId="0" applyBorder="1"/>
    <xf numFmtId="0" fontId="0" fillId="0" borderId="68" xfId="0" applyBorder="1"/>
    <xf numFmtId="0" fontId="0" fillId="0" borderId="148" xfId="0" applyBorder="1"/>
    <xf numFmtId="0" fontId="1" fillId="4" borderId="53" xfId="0" applyFont="1" applyFill="1" applyBorder="1" applyAlignment="1">
      <alignment horizontal="center" vertical="center"/>
    </xf>
    <xf numFmtId="0" fontId="1" fillId="4" borderId="53" xfId="0" applyFont="1" applyFill="1" applyBorder="1" applyAlignment="1">
      <alignment horizontal="center" vertical="center" wrapText="1"/>
    </xf>
    <xf numFmtId="0" fontId="1" fillId="4" borderId="68" xfId="0" applyFont="1" applyFill="1" applyBorder="1" applyAlignment="1">
      <alignment wrapText="1"/>
    </xf>
    <xf numFmtId="14" fontId="1" fillId="4" borderId="73" xfId="0" applyNumberFormat="1" applyFont="1" applyFill="1" applyBorder="1" applyAlignment="1">
      <alignment wrapText="1"/>
    </xf>
    <xf numFmtId="0" fontId="0" fillId="4" borderId="73" xfId="0" applyFill="1" applyBorder="1"/>
    <xf numFmtId="0" fontId="0" fillId="4" borderId="74" xfId="0" applyFill="1" applyBorder="1"/>
    <xf numFmtId="0" fontId="0" fillId="0" borderId="101" xfId="0" applyBorder="1"/>
    <xf numFmtId="0" fontId="1" fillId="4" borderId="69" xfId="0" applyFont="1" applyFill="1" applyBorder="1" applyAlignment="1">
      <alignment wrapText="1"/>
    </xf>
    <xf numFmtId="0" fontId="1" fillId="4" borderId="74" xfId="0" applyFont="1" applyFill="1" applyBorder="1" applyAlignment="1">
      <alignment wrapText="1"/>
    </xf>
    <xf numFmtId="14" fontId="1" fillId="4" borderId="68" xfId="0" applyNumberFormat="1" applyFont="1" applyFill="1" applyBorder="1" applyAlignment="1">
      <alignment vertical="center" wrapText="1"/>
    </xf>
    <xf numFmtId="0" fontId="1" fillId="4" borderId="68" xfId="0" applyFont="1" applyFill="1" applyBorder="1" applyAlignment="1">
      <alignment vertical="center" wrapText="1"/>
    </xf>
    <xf numFmtId="0" fontId="1" fillId="4" borderId="69" xfId="0" applyFont="1" applyFill="1" applyBorder="1" applyAlignment="1">
      <alignment vertical="center" wrapText="1"/>
    </xf>
    <xf numFmtId="14" fontId="1" fillId="4" borderId="73" xfId="0" applyNumberFormat="1" applyFont="1" applyFill="1" applyBorder="1" applyAlignment="1">
      <alignment vertical="center" wrapText="1"/>
    </xf>
    <xf numFmtId="0" fontId="1" fillId="4" borderId="73" xfId="0" applyFont="1" applyFill="1" applyBorder="1" applyAlignment="1">
      <alignment vertical="center" wrapText="1"/>
    </xf>
    <xf numFmtId="0" fontId="1" fillId="4" borderId="74" xfId="0" applyFont="1" applyFill="1" applyBorder="1" applyAlignment="1">
      <alignment vertical="center" wrapText="1"/>
    </xf>
    <xf numFmtId="0" fontId="1" fillId="4" borderId="117" xfId="0" applyFont="1" applyFill="1" applyBorder="1" applyAlignment="1">
      <alignment vertical="center" wrapText="1"/>
    </xf>
    <xf numFmtId="14" fontId="1" fillId="4" borderId="118" xfId="0" applyNumberFormat="1" applyFont="1" applyFill="1" applyBorder="1" applyAlignment="1">
      <alignment vertical="center" wrapText="1"/>
    </xf>
    <xf numFmtId="0" fontId="0" fillId="0" borderId="91" xfId="0" applyBorder="1" applyAlignment="1">
      <alignment vertical="center" wrapText="1"/>
    </xf>
    <xf numFmtId="0" fontId="0" fillId="0" borderId="93" xfId="0" applyBorder="1" applyAlignment="1">
      <alignment vertical="center" wrapText="1"/>
    </xf>
    <xf numFmtId="0" fontId="0" fillId="0" borderId="94" xfId="0" applyBorder="1" applyAlignment="1">
      <alignment vertical="center" wrapText="1"/>
    </xf>
    <xf numFmtId="14" fontId="1" fillId="4" borderId="117" xfId="0" applyNumberFormat="1" applyFont="1" applyFill="1" applyBorder="1" applyAlignment="1">
      <alignment vertical="center" wrapText="1"/>
    </xf>
    <xf numFmtId="0" fontId="1" fillId="4" borderId="118" xfId="0" applyFont="1" applyFill="1" applyBorder="1" applyAlignment="1">
      <alignment vertical="center" wrapText="1"/>
    </xf>
    <xf numFmtId="14" fontId="0" fillId="4" borderId="93" xfId="0" applyNumberFormat="1" applyFill="1" applyBorder="1" applyAlignment="1">
      <alignment horizontal="center"/>
    </xf>
    <xf numFmtId="0" fontId="0" fillId="0" borderId="87" xfId="0" applyBorder="1" applyAlignment="1">
      <alignment horizontal="center" vertical="center"/>
    </xf>
    <xf numFmtId="0" fontId="0" fillId="0" borderId="88" xfId="0" applyBorder="1" applyAlignment="1">
      <alignment horizontal="center"/>
    </xf>
    <xf numFmtId="0" fontId="0" fillId="0" borderId="152" xfId="0" applyBorder="1" applyAlignment="1">
      <alignment horizontal="center"/>
    </xf>
    <xf numFmtId="0" fontId="0" fillId="0" borderId="74" xfId="0" applyBorder="1" applyAlignment="1">
      <alignment horizontal="center"/>
    </xf>
    <xf numFmtId="0" fontId="0" fillId="0" borderId="172" xfId="0" applyBorder="1" applyAlignment="1">
      <alignment horizontal="center"/>
    </xf>
    <xf numFmtId="0" fontId="0" fillId="0" borderId="101" xfId="0" applyBorder="1" applyAlignment="1">
      <alignment horizontal="center"/>
    </xf>
    <xf numFmtId="0" fontId="0" fillId="0" borderId="167" xfId="0" applyBorder="1" applyAlignment="1">
      <alignment horizontal="center"/>
    </xf>
    <xf numFmtId="0" fontId="0" fillId="0" borderId="69" xfId="0" applyBorder="1" applyAlignment="1">
      <alignment horizontal="center"/>
    </xf>
    <xf numFmtId="0" fontId="0" fillId="4" borderId="66" xfId="0" applyFill="1" applyBorder="1" applyAlignment="1">
      <alignment horizontal="center"/>
    </xf>
    <xf numFmtId="14" fontId="0" fillId="0" borderId="66" xfId="0" applyNumberFormat="1" applyBorder="1" applyAlignment="1">
      <alignment horizontal="center" vertical="center"/>
    </xf>
    <xf numFmtId="14" fontId="0" fillId="0" borderId="152" xfId="0" applyNumberFormat="1" applyBorder="1" applyAlignment="1">
      <alignment horizontal="center"/>
    </xf>
    <xf numFmtId="0" fontId="0" fillId="0" borderId="174" xfId="0" applyBorder="1"/>
    <xf numFmtId="0" fontId="0" fillId="0" borderId="76" xfId="0" applyBorder="1"/>
    <xf numFmtId="14" fontId="0" fillId="0" borderId="76" xfId="0" applyNumberFormat="1" applyBorder="1" applyAlignment="1">
      <alignment horizontal="center"/>
    </xf>
    <xf numFmtId="14" fontId="0" fillId="4" borderId="66" xfId="0" applyNumberFormat="1" applyFill="1" applyBorder="1" applyAlignment="1">
      <alignment horizontal="center"/>
    </xf>
    <xf numFmtId="0" fontId="0" fillId="0" borderId="73" xfId="0" applyBorder="1" applyAlignment="1">
      <alignment horizontal="center"/>
    </xf>
    <xf numFmtId="14" fontId="0" fillId="0" borderId="85" xfId="0" applyNumberFormat="1" applyBorder="1" applyAlignment="1">
      <alignment horizontal="center"/>
    </xf>
    <xf numFmtId="0" fontId="0" fillId="0" borderId="178" xfId="0" applyBorder="1" applyAlignment="1">
      <alignment horizontal="center"/>
    </xf>
    <xf numFmtId="0" fontId="0" fillId="0" borderId="174" xfId="0" applyBorder="1" applyAlignment="1">
      <alignment horizontal="center"/>
    </xf>
    <xf numFmtId="2" fontId="0" fillId="0" borderId="8" xfId="0" applyNumberFormat="1" applyBorder="1" applyAlignment="1">
      <alignment horizontal="center"/>
    </xf>
    <xf numFmtId="0" fontId="1" fillId="0" borderId="93" xfId="0" applyFont="1" applyBorder="1" applyAlignment="1">
      <alignment horizontal="center"/>
    </xf>
    <xf numFmtId="14" fontId="7" fillId="4" borderId="81" xfId="0" applyNumberFormat="1" applyFont="1" applyFill="1" applyBorder="1" applyAlignment="1">
      <alignment horizontal="center"/>
    </xf>
    <xf numFmtId="14" fontId="0" fillId="0" borderId="72" xfId="0" applyNumberFormat="1" applyBorder="1" applyAlignment="1">
      <alignment horizontal="center"/>
    </xf>
    <xf numFmtId="14" fontId="0" fillId="0" borderId="74" xfId="0" applyNumberFormat="1" applyBorder="1"/>
    <xf numFmtId="14" fontId="0" fillId="0" borderId="0" xfId="0" applyNumberFormat="1" applyAlignment="1">
      <alignment horizontal="left"/>
    </xf>
    <xf numFmtId="14" fontId="0" fillId="0" borderId="70" xfId="0" applyNumberFormat="1" applyBorder="1" applyAlignment="1">
      <alignment horizontal="center"/>
    </xf>
    <xf numFmtId="14" fontId="0" fillId="0" borderId="175" xfId="0" applyNumberFormat="1" applyBorder="1" applyAlignment="1">
      <alignment horizontal="center"/>
    </xf>
    <xf numFmtId="0" fontId="6" fillId="3" borderId="77" xfId="0" applyFont="1" applyFill="1" applyBorder="1" applyAlignment="1">
      <alignment horizontal="center"/>
    </xf>
    <xf numFmtId="1" fontId="0" fillId="0" borderId="66" xfId="0" applyNumberFormat="1" applyBorder="1" applyAlignment="1">
      <alignment horizontal="center"/>
    </xf>
    <xf numFmtId="14" fontId="0" fillId="0" borderId="114" xfId="0" applyNumberFormat="1" applyBorder="1" applyAlignment="1">
      <alignment horizontal="center"/>
    </xf>
    <xf numFmtId="14" fontId="0" fillId="0" borderId="101" xfId="0" applyNumberFormat="1" applyBorder="1" applyAlignment="1">
      <alignment horizontal="center"/>
    </xf>
    <xf numFmtId="14" fontId="0" fillId="0" borderId="167" xfId="0" applyNumberFormat="1" applyBorder="1" applyAlignment="1">
      <alignment horizontal="center"/>
    </xf>
    <xf numFmtId="14" fontId="0" fillId="0" borderId="123" xfId="0" applyNumberFormat="1" applyBorder="1" applyAlignment="1">
      <alignment horizontal="center"/>
    </xf>
    <xf numFmtId="14" fontId="0" fillId="0" borderId="77" xfId="0" applyNumberFormat="1" applyBorder="1" applyAlignment="1">
      <alignment horizontal="center" vertical="top" wrapText="1"/>
    </xf>
    <xf numFmtId="14" fontId="0" fillId="0" borderId="74" xfId="0" applyNumberFormat="1" applyBorder="1" applyAlignment="1">
      <alignment horizontal="center" vertical="top" wrapText="1"/>
    </xf>
    <xf numFmtId="0" fontId="1" fillId="4" borderId="43" xfId="0" applyFont="1" applyFill="1" applyBorder="1" applyAlignment="1">
      <alignment horizontal="center" wrapText="1"/>
    </xf>
    <xf numFmtId="14" fontId="0" fillId="4" borderId="94" xfId="0" applyNumberFormat="1" applyFill="1" applyBorder="1"/>
    <xf numFmtId="0" fontId="0" fillId="0" borderId="90" xfId="0" applyBorder="1" applyAlignment="1">
      <alignment horizontal="left"/>
    </xf>
    <xf numFmtId="0" fontId="0" fillId="0" borderId="92" xfId="0" applyBorder="1" applyAlignment="1">
      <alignment horizontal="left"/>
    </xf>
    <xf numFmtId="0" fontId="1" fillId="7" borderId="91" xfId="0" applyFont="1" applyFill="1" applyBorder="1" applyAlignment="1">
      <alignment horizontal="center"/>
    </xf>
    <xf numFmtId="0" fontId="1" fillId="4" borderId="68" xfId="0" applyFont="1" applyFill="1" applyBorder="1" applyAlignment="1">
      <alignment horizontal="center" vertical="center" wrapText="1"/>
    </xf>
    <xf numFmtId="0" fontId="1" fillId="4" borderId="73" xfId="0" applyFont="1" applyFill="1" applyBorder="1" applyAlignment="1">
      <alignment horizontal="center" vertical="center" wrapText="1"/>
    </xf>
    <xf numFmtId="0" fontId="1" fillId="4" borderId="3" xfId="0" applyFont="1" applyFill="1" applyBorder="1" applyAlignment="1">
      <alignment vertical="center" wrapText="1"/>
    </xf>
    <xf numFmtId="0" fontId="1" fillId="4" borderId="8" xfId="0" applyFont="1" applyFill="1" applyBorder="1" applyAlignment="1">
      <alignment vertical="center" wrapText="1"/>
    </xf>
    <xf numFmtId="0" fontId="1" fillId="4" borderId="4" xfId="0" applyFont="1" applyFill="1" applyBorder="1" applyAlignment="1">
      <alignment vertical="center" wrapText="1"/>
    </xf>
    <xf numFmtId="0" fontId="1" fillId="4" borderId="9" xfId="0" applyFont="1" applyFill="1" applyBorder="1" applyAlignment="1">
      <alignment vertical="center" wrapText="1"/>
    </xf>
    <xf numFmtId="0" fontId="1" fillId="4" borderId="88" xfId="0" applyFont="1" applyFill="1" applyBorder="1" applyAlignment="1">
      <alignment vertical="center" wrapText="1"/>
    </xf>
    <xf numFmtId="0" fontId="1" fillId="4" borderId="89" xfId="0" applyFont="1" applyFill="1" applyBorder="1" applyAlignment="1">
      <alignment vertical="center" wrapText="1"/>
    </xf>
    <xf numFmtId="0" fontId="1" fillId="4" borderId="93" xfId="0" applyFont="1" applyFill="1" applyBorder="1" applyAlignment="1">
      <alignment vertical="center" wrapText="1"/>
    </xf>
    <xf numFmtId="0" fontId="1" fillId="4" borderId="94" xfId="0" applyFont="1" applyFill="1" applyBorder="1" applyAlignment="1">
      <alignment vertical="center" wrapText="1"/>
    </xf>
    <xf numFmtId="0" fontId="1" fillId="4" borderId="17" xfId="0" applyFont="1" applyFill="1" applyBorder="1" applyAlignment="1">
      <alignment horizontal="center" vertical="center" wrapText="1"/>
    </xf>
    <xf numFmtId="0" fontId="1" fillId="4" borderId="1" xfId="0" applyFont="1" applyFill="1" applyBorder="1" applyAlignment="1">
      <alignment vertical="center" wrapText="1"/>
    </xf>
    <xf numFmtId="14" fontId="1" fillId="4" borderId="88" xfId="0" applyNumberFormat="1" applyFont="1" applyFill="1" applyBorder="1" applyAlignment="1">
      <alignment vertical="center" wrapText="1"/>
    </xf>
    <xf numFmtId="14" fontId="1" fillId="4" borderId="93" xfId="0" applyNumberFormat="1" applyFont="1" applyFill="1" applyBorder="1" applyAlignment="1">
      <alignment vertical="center" wrapText="1"/>
    </xf>
    <xf numFmtId="0" fontId="1" fillId="4" borderId="43" xfId="0" applyFont="1" applyFill="1" applyBorder="1" applyAlignment="1">
      <alignment horizontal="center" vertical="center" wrapText="1"/>
    </xf>
    <xf numFmtId="0" fontId="1" fillId="4" borderId="154" xfId="0" applyFont="1" applyFill="1" applyBorder="1" applyAlignment="1">
      <alignment horizontal="center" vertical="center" wrapText="1"/>
    </xf>
    <xf numFmtId="14" fontId="1" fillId="4" borderId="68" xfId="0" applyNumberFormat="1" applyFont="1" applyFill="1" applyBorder="1" applyAlignment="1">
      <alignment horizontal="center" vertical="center" wrapText="1"/>
    </xf>
    <xf numFmtId="14" fontId="1" fillId="4" borderId="73" xfId="0" applyNumberFormat="1" applyFont="1" applyFill="1" applyBorder="1" applyAlignment="1">
      <alignment horizontal="center" vertical="center" wrapText="1"/>
    </xf>
    <xf numFmtId="0" fontId="1" fillId="4" borderId="69" xfId="0" applyFont="1" applyFill="1" applyBorder="1" applyAlignment="1">
      <alignment horizontal="center" vertical="center" wrapText="1"/>
    </xf>
    <xf numFmtId="0" fontId="1" fillId="4" borderId="74" xfId="0" applyFont="1" applyFill="1" applyBorder="1" applyAlignment="1">
      <alignment horizontal="center" vertical="center" wrapText="1"/>
    </xf>
    <xf numFmtId="0" fontId="0" fillId="0" borderId="188" xfId="0" applyBorder="1"/>
    <xf numFmtId="0" fontId="0" fillId="0" borderId="177" xfId="0" applyBorder="1"/>
    <xf numFmtId="1" fontId="0" fillId="0" borderId="73" xfId="0" applyNumberFormat="1" applyBorder="1" applyAlignment="1">
      <alignment horizontal="center"/>
    </xf>
    <xf numFmtId="0" fontId="1" fillId="4" borderId="66" xfId="0" applyFont="1" applyFill="1" applyBorder="1" applyAlignment="1">
      <alignment horizontal="center" wrapText="1"/>
    </xf>
    <xf numFmtId="0" fontId="1" fillId="4" borderId="69" xfId="0" applyFont="1" applyFill="1" applyBorder="1" applyAlignment="1">
      <alignment horizontal="center" wrapText="1"/>
    </xf>
    <xf numFmtId="0" fontId="1" fillId="4" borderId="74" xfId="0" applyFont="1" applyFill="1" applyBorder="1" applyAlignment="1">
      <alignment horizontal="center" wrapText="1"/>
    </xf>
    <xf numFmtId="0" fontId="1" fillId="4" borderId="110" xfId="0" applyFont="1" applyFill="1" applyBorder="1" applyAlignment="1">
      <alignment vertical="center" wrapText="1"/>
    </xf>
    <xf numFmtId="0" fontId="1" fillId="0" borderId="66" xfId="0" applyFont="1" applyBorder="1" applyAlignment="1">
      <alignment horizontal="center" vertical="center"/>
    </xf>
    <xf numFmtId="0" fontId="1" fillId="0" borderId="33" xfId="0" applyFont="1" applyBorder="1" applyAlignment="1">
      <alignment horizontal="center" vertical="center"/>
    </xf>
    <xf numFmtId="0" fontId="0" fillId="0" borderId="15" xfId="0" applyBorder="1" applyAlignment="1">
      <alignment vertical="center"/>
    </xf>
    <xf numFmtId="2" fontId="0" fillId="0" borderId="93" xfId="0" applyNumberFormat="1" applyBorder="1" applyAlignment="1">
      <alignment horizontal="center"/>
    </xf>
    <xf numFmtId="0" fontId="10" fillId="5" borderId="1" xfId="0" applyFont="1" applyFill="1" applyBorder="1" applyAlignment="1">
      <alignment horizontal="center"/>
    </xf>
    <xf numFmtId="0" fontId="1" fillId="4" borderId="71" xfId="0" applyFont="1" applyFill="1" applyBorder="1" applyAlignment="1">
      <alignment wrapText="1"/>
    </xf>
    <xf numFmtId="14" fontId="1" fillId="4" borderId="0" xfId="0" applyNumberFormat="1" applyFont="1" applyFill="1" applyAlignment="1">
      <alignment horizontal="left" wrapText="1"/>
    </xf>
    <xf numFmtId="0" fontId="1" fillId="4" borderId="3" xfId="0" applyFont="1" applyFill="1" applyBorder="1" applyAlignment="1">
      <alignment horizontal="center" wrapText="1"/>
    </xf>
    <xf numFmtId="0" fontId="1" fillId="4" borderId="88" xfId="0" applyFont="1" applyFill="1" applyBorder="1" applyAlignment="1">
      <alignment horizontal="center" wrapText="1"/>
    </xf>
    <xf numFmtId="0" fontId="1" fillId="4" borderId="93" xfId="0" applyFont="1" applyFill="1" applyBorder="1" applyAlignment="1">
      <alignment horizontal="center" wrapText="1"/>
    </xf>
    <xf numFmtId="0" fontId="1" fillId="4" borderId="18" xfId="0" applyFont="1" applyFill="1" applyBorder="1" applyAlignment="1">
      <alignment horizontal="center" wrapText="1"/>
    </xf>
    <xf numFmtId="0" fontId="1" fillId="4" borderId="3"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 fillId="4" borderId="8" xfId="0" applyFont="1" applyFill="1" applyBorder="1" applyAlignment="1">
      <alignment horizontal="center" wrapText="1"/>
    </xf>
    <xf numFmtId="14" fontId="1" fillId="4" borderId="88" xfId="0" applyNumberFormat="1" applyFont="1" applyFill="1" applyBorder="1" applyAlignment="1">
      <alignment horizontal="center" wrapText="1"/>
    </xf>
    <xf numFmtId="14" fontId="1" fillId="4" borderId="3" xfId="0" applyNumberFormat="1" applyFont="1" applyFill="1" applyBorder="1" applyAlignment="1">
      <alignment horizontal="center" wrapText="1"/>
    </xf>
    <xf numFmtId="14" fontId="1" fillId="4" borderId="8" xfId="0" applyNumberFormat="1" applyFont="1" applyFill="1" applyBorder="1" applyAlignment="1">
      <alignment horizontal="center" vertical="center" wrapText="1"/>
    </xf>
    <xf numFmtId="0" fontId="1" fillId="4" borderId="117" xfId="0" applyFont="1" applyFill="1" applyBorder="1" applyAlignment="1">
      <alignment horizontal="center" wrapText="1"/>
    </xf>
    <xf numFmtId="0" fontId="1" fillId="4" borderId="117" xfId="0" applyFont="1" applyFill="1" applyBorder="1" applyAlignment="1">
      <alignment horizontal="center" vertical="center" wrapText="1"/>
    </xf>
    <xf numFmtId="0" fontId="1" fillId="4" borderId="1" xfId="0" applyFont="1" applyFill="1" applyBorder="1" applyAlignment="1">
      <alignment horizontal="center" wrapText="1"/>
    </xf>
    <xf numFmtId="14" fontId="1" fillId="4" borderId="93" xfId="0" applyNumberFormat="1" applyFont="1" applyFill="1" applyBorder="1" applyAlignment="1">
      <alignment horizontal="center" wrapText="1"/>
    </xf>
    <xf numFmtId="14" fontId="1" fillId="4" borderId="117" xfId="0" applyNumberFormat="1" applyFont="1" applyFill="1" applyBorder="1" applyAlignment="1">
      <alignment horizontal="center" wrapText="1"/>
    </xf>
    <xf numFmtId="0" fontId="1" fillId="4" borderId="118" xfId="0" applyFont="1" applyFill="1" applyBorder="1" applyAlignment="1">
      <alignment horizontal="center" wrapText="1"/>
    </xf>
    <xf numFmtId="0" fontId="1" fillId="4" borderId="4" xfId="0" applyFont="1" applyFill="1" applyBorder="1" applyAlignment="1">
      <alignment horizontal="center" vertical="center" wrapText="1"/>
    </xf>
    <xf numFmtId="0" fontId="1" fillId="4" borderId="9" xfId="0" applyFont="1" applyFill="1" applyBorder="1" applyAlignment="1">
      <alignment horizontal="center" vertical="center" wrapText="1"/>
    </xf>
    <xf numFmtId="0" fontId="1" fillId="4" borderId="19" xfId="0" applyFont="1" applyFill="1" applyBorder="1" applyAlignment="1">
      <alignment horizontal="center" vertical="center" wrapText="1"/>
    </xf>
    <xf numFmtId="0" fontId="1" fillId="4" borderId="89" xfId="0" applyFont="1" applyFill="1" applyBorder="1" applyAlignment="1">
      <alignment horizontal="center" vertical="center" wrapText="1"/>
    </xf>
    <xf numFmtId="0" fontId="1" fillId="4" borderId="94" xfId="0" applyFont="1" applyFill="1" applyBorder="1" applyAlignment="1">
      <alignment horizontal="center" vertical="center" wrapText="1"/>
    </xf>
    <xf numFmtId="0" fontId="1" fillId="4" borderId="118" xfId="0" applyFont="1" applyFill="1" applyBorder="1" applyAlignment="1">
      <alignment horizontal="center" vertical="center" wrapText="1"/>
    </xf>
    <xf numFmtId="0" fontId="1" fillId="4" borderId="68" xfId="0" applyFont="1" applyFill="1" applyBorder="1" applyAlignment="1">
      <alignment horizontal="center" wrapText="1"/>
    </xf>
    <xf numFmtId="0" fontId="1" fillId="4" borderId="73" xfId="0" applyFont="1" applyFill="1" applyBorder="1" applyAlignment="1">
      <alignment horizontal="center" wrapText="1"/>
    </xf>
    <xf numFmtId="0" fontId="1" fillId="4" borderId="43" xfId="0" applyFont="1" applyFill="1" applyBorder="1" applyAlignment="1">
      <alignment horizontal="left" wrapText="1"/>
    </xf>
    <xf numFmtId="0" fontId="1" fillId="4" borderId="117" xfId="0" applyFont="1" applyFill="1" applyBorder="1" applyAlignment="1">
      <alignment horizontal="left" wrapText="1"/>
    </xf>
    <xf numFmtId="0" fontId="1" fillId="4" borderId="68" xfId="0" applyFont="1" applyFill="1" applyBorder="1" applyAlignment="1">
      <alignment horizontal="left" wrapText="1"/>
    </xf>
    <xf numFmtId="0" fontId="1" fillId="4" borderId="66" xfId="0" applyFont="1" applyFill="1" applyBorder="1" applyAlignment="1">
      <alignment horizontal="left" wrapText="1"/>
    </xf>
    <xf numFmtId="0" fontId="1" fillId="4" borderId="73" xfId="0" applyFont="1" applyFill="1" applyBorder="1" applyAlignment="1">
      <alignment horizontal="left" wrapText="1"/>
    </xf>
    <xf numFmtId="14" fontId="1" fillId="4" borderId="143" xfId="0" applyNumberFormat="1" applyFont="1" applyFill="1" applyBorder="1" applyAlignment="1">
      <alignment horizontal="center" vertical="center" wrapText="1"/>
    </xf>
    <xf numFmtId="14" fontId="1" fillId="4" borderId="187" xfId="0" applyNumberFormat="1" applyFont="1" applyFill="1" applyBorder="1" applyAlignment="1">
      <alignment horizontal="center" vertical="center" wrapText="1"/>
    </xf>
    <xf numFmtId="14" fontId="1" fillId="4" borderId="68" xfId="0" applyNumberFormat="1" applyFont="1" applyFill="1" applyBorder="1" applyAlignment="1">
      <alignment horizontal="center" wrapText="1"/>
    </xf>
    <xf numFmtId="14" fontId="1" fillId="4" borderId="66" xfId="0" applyNumberFormat="1" applyFont="1" applyFill="1" applyBorder="1" applyAlignment="1">
      <alignment horizontal="center" wrapText="1"/>
    </xf>
    <xf numFmtId="0" fontId="1" fillId="4" borderId="88" xfId="0" applyFont="1" applyFill="1" applyBorder="1" applyAlignment="1">
      <alignment horizontal="center" vertical="center" wrapText="1"/>
    </xf>
    <xf numFmtId="0" fontId="1" fillId="4" borderId="93" xfId="0" applyFont="1" applyFill="1" applyBorder="1" applyAlignment="1">
      <alignment horizontal="center" vertical="center" wrapText="1"/>
    </xf>
    <xf numFmtId="14" fontId="1" fillId="4" borderId="88" xfId="0" applyNumberFormat="1" applyFont="1" applyFill="1" applyBorder="1" applyAlignment="1">
      <alignment horizontal="center" vertical="center" wrapText="1"/>
    </xf>
    <xf numFmtId="14" fontId="1" fillId="4" borderId="93" xfId="0" applyNumberFormat="1" applyFont="1" applyFill="1" applyBorder="1" applyAlignment="1">
      <alignment horizontal="center" vertical="center" wrapText="1"/>
    </xf>
    <xf numFmtId="0" fontId="0" fillId="0" borderId="66" xfId="0" quotePrefix="1" applyBorder="1" applyAlignment="1">
      <alignment vertical="center" wrapText="1"/>
    </xf>
    <xf numFmtId="0" fontId="0" fillId="0" borderId="66" xfId="0" applyBorder="1" applyAlignment="1">
      <alignment vertical="center" wrapText="1"/>
    </xf>
    <xf numFmtId="0" fontId="0" fillId="0" borderId="68" xfId="0" applyBorder="1" applyAlignment="1">
      <alignment horizontal="center" vertical="center" wrapText="1"/>
    </xf>
    <xf numFmtId="164" fontId="0" fillId="0" borderId="68" xfId="0" applyNumberFormat="1" applyBorder="1" applyAlignment="1">
      <alignment horizontal="center" vertical="center" wrapText="1"/>
    </xf>
    <xf numFmtId="0" fontId="0" fillId="0" borderId="68" xfId="0" quotePrefix="1" applyBorder="1" applyAlignment="1">
      <alignment vertical="center" wrapText="1"/>
    </xf>
    <xf numFmtId="0" fontId="0" fillId="0" borderId="68" xfId="0" applyBorder="1" applyAlignment="1">
      <alignment vertical="center" wrapText="1"/>
    </xf>
    <xf numFmtId="0" fontId="0" fillId="0" borderId="69" xfId="0" applyBorder="1" applyAlignment="1">
      <alignment vertical="center" wrapText="1"/>
    </xf>
    <xf numFmtId="0" fontId="0" fillId="0" borderId="71" xfId="0" applyBorder="1" applyAlignment="1">
      <alignment vertical="center" wrapText="1"/>
    </xf>
    <xf numFmtId="0" fontId="30" fillId="0" borderId="70" xfId="0" applyFont="1" applyBorder="1" applyAlignment="1">
      <alignment horizontal="left"/>
    </xf>
    <xf numFmtId="14" fontId="0" fillId="0" borderId="71" xfId="0" applyNumberFormat="1" applyBorder="1" applyAlignment="1">
      <alignment horizontal="center"/>
    </xf>
    <xf numFmtId="14" fontId="0" fillId="0" borderId="74" xfId="0" applyNumberFormat="1" applyBorder="1" applyAlignment="1">
      <alignment horizontal="center"/>
    </xf>
    <xf numFmtId="14" fontId="0" fillId="0" borderId="83" xfId="0" applyNumberFormat="1" applyBorder="1" applyAlignment="1">
      <alignment horizontal="center"/>
    </xf>
    <xf numFmtId="0" fontId="1" fillId="0" borderId="0" xfId="0" applyFont="1" applyAlignment="1">
      <alignment horizontal="center" vertical="center" wrapText="1"/>
    </xf>
    <xf numFmtId="0" fontId="1" fillId="4" borderId="0" xfId="0" applyFont="1" applyFill="1" applyAlignment="1">
      <alignment vertical="center" wrapText="1"/>
    </xf>
    <xf numFmtId="0" fontId="1" fillId="4" borderId="145" xfId="0" applyFont="1" applyFill="1" applyBorder="1" applyAlignment="1">
      <alignment vertical="center" wrapText="1"/>
    </xf>
    <xf numFmtId="14" fontId="0" fillId="4" borderId="70" xfId="0" applyNumberFormat="1" applyFill="1" applyBorder="1" applyAlignment="1">
      <alignment horizontal="center" vertical="center" wrapText="1"/>
    </xf>
    <xf numFmtId="14" fontId="0" fillId="4" borderId="72" xfId="0" applyNumberFormat="1" applyFill="1" applyBorder="1" applyAlignment="1">
      <alignment horizontal="center" vertical="center" wrapText="1"/>
    </xf>
    <xf numFmtId="14" fontId="0" fillId="0" borderId="163" xfId="0" applyNumberFormat="1" applyBorder="1" applyAlignment="1">
      <alignment horizontal="center"/>
    </xf>
    <xf numFmtId="14" fontId="0" fillId="0" borderId="164" xfId="0" applyNumberFormat="1" applyBorder="1" applyAlignment="1">
      <alignment horizontal="center"/>
    </xf>
    <xf numFmtId="0" fontId="7" fillId="0" borderId="0" xfId="0" applyFont="1" applyAlignment="1">
      <alignment horizontal="center"/>
    </xf>
    <xf numFmtId="14" fontId="0" fillId="4" borderId="74" xfId="0" applyNumberFormat="1" applyFill="1" applyBorder="1" applyAlignment="1">
      <alignment horizontal="center" wrapText="1"/>
    </xf>
    <xf numFmtId="14" fontId="0" fillId="0" borderId="65" xfId="0" applyNumberFormat="1" applyBorder="1" applyAlignment="1">
      <alignment horizontal="center"/>
    </xf>
    <xf numFmtId="14" fontId="1" fillId="4" borderId="3" xfId="0" applyNumberFormat="1" applyFont="1" applyFill="1" applyBorder="1" applyAlignment="1">
      <alignment vertical="center" wrapText="1"/>
    </xf>
    <xf numFmtId="14" fontId="1" fillId="4" borderId="8" xfId="0" applyNumberFormat="1" applyFont="1" applyFill="1" applyBorder="1" applyAlignment="1">
      <alignment vertical="center" wrapText="1"/>
    </xf>
    <xf numFmtId="14" fontId="1" fillId="4" borderId="0" xfId="0" applyNumberFormat="1" applyFont="1" applyFill="1" applyAlignment="1">
      <alignment vertical="center" wrapText="1"/>
    </xf>
    <xf numFmtId="14" fontId="7" fillId="4" borderId="81" xfId="0" applyNumberFormat="1" applyFont="1" applyFill="1" applyBorder="1" applyAlignment="1">
      <alignment horizontal="center" vertical="center"/>
    </xf>
    <xf numFmtId="0" fontId="1" fillId="4" borderId="183" xfId="0" applyFont="1" applyFill="1" applyBorder="1" applyAlignment="1">
      <alignment vertical="center" wrapText="1"/>
    </xf>
    <xf numFmtId="0" fontId="1" fillId="4" borderId="183" xfId="0" applyFont="1" applyFill="1" applyBorder="1" applyAlignment="1">
      <alignment wrapText="1"/>
    </xf>
    <xf numFmtId="0" fontId="1" fillId="4" borderId="116" xfId="0" applyFont="1" applyFill="1" applyBorder="1" applyAlignment="1">
      <alignment horizontal="center"/>
    </xf>
    <xf numFmtId="14" fontId="0" fillId="0" borderId="1" xfId="0" applyNumberFormat="1" applyBorder="1" applyAlignment="1">
      <alignment horizontal="center" vertical="center"/>
    </xf>
    <xf numFmtId="14" fontId="8" fillId="0" borderId="10" xfId="0" applyNumberFormat="1" applyFont="1" applyBorder="1" applyAlignment="1">
      <alignment horizontal="center" vertical="center"/>
    </xf>
    <xf numFmtId="0" fontId="0" fillId="0" borderId="3" xfId="0" applyBorder="1" applyAlignment="1">
      <alignment vertical="center"/>
    </xf>
    <xf numFmtId="0" fontId="0" fillId="0" borderId="8" xfId="0" applyBorder="1" applyAlignment="1">
      <alignment vertical="center"/>
    </xf>
    <xf numFmtId="14" fontId="0" fillId="0" borderId="20" xfId="0" applyNumberFormat="1" applyBorder="1" applyAlignment="1">
      <alignment vertical="top" wrapText="1"/>
    </xf>
    <xf numFmtId="0" fontId="0" fillId="0" borderId="20" xfId="0" applyBorder="1" applyAlignment="1">
      <alignment vertical="top"/>
    </xf>
    <xf numFmtId="0" fontId="0" fillId="0" borderId="20" xfId="0" applyBorder="1" applyAlignment="1">
      <alignment vertical="top" wrapText="1"/>
    </xf>
    <xf numFmtId="14" fontId="1" fillId="4" borderId="15" xfId="0" applyNumberFormat="1" applyFont="1" applyFill="1" applyBorder="1" applyAlignment="1">
      <alignment wrapText="1"/>
    </xf>
    <xf numFmtId="14" fontId="1" fillId="0" borderId="68" xfId="0" applyNumberFormat="1" applyFont="1" applyBorder="1" applyAlignment="1">
      <alignment horizontal="center" wrapText="1"/>
    </xf>
    <xf numFmtId="14" fontId="1" fillId="0" borderId="73" xfId="0" applyNumberFormat="1" applyFont="1" applyBorder="1" applyAlignment="1">
      <alignment horizontal="center" wrapText="1"/>
    </xf>
    <xf numFmtId="0" fontId="1" fillId="4" borderId="193" xfId="0" applyFont="1" applyFill="1" applyBorder="1" applyAlignment="1">
      <alignment wrapText="1"/>
    </xf>
    <xf numFmtId="14" fontId="0" fillId="0" borderId="10" xfId="0" applyNumberFormat="1" applyBorder="1" applyAlignment="1">
      <alignment horizontal="center"/>
    </xf>
    <xf numFmtId="14" fontId="0" fillId="0" borderId="109" xfId="0" applyNumberFormat="1" applyBorder="1" applyAlignment="1">
      <alignment horizontal="center"/>
    </xf>
    <xf numFmtId="14" fontId="0" fillId="0" borderId="33" xfId="0" applyNumberFormat="1" applyBorder="1" applyAlignment="1">
      <alignment horizontal="center"/>
    </xf>
    <xf numFmtId="14" fontId="0" fillId="0" borderId="110" xfId="0" applyNumberFormat="1" applyBorder="1" applyAlignment="1">
      <alignment horizontal="center"/>
    </xf>
    <xf numFmtId="14" fontId="0" fillId="0" borderId="194" xfId="0" applyNumberFormat="1" applyBorder="1" applyAlignment="1">
      <alignment horizontal="center"/>
    </xf>
    <xf numFmtId="0" fontId="1" fillId="4" borderId="69" xfId="0" applyFont="1" applyFill="1" applyBorder="1" applyAlignment="1">
      <alignment vertical="center"/>
    </xf>
    <xf numFmtId="14" fontId="1" fillId="4" borderId="149" xfId="0" applyNumberFormat="1" applyFont="1" applyFill="1" applyBorder="1" applyAlignment="1">
      <alignment vertical="center" wrapText="1"/>
    </xf>
    <xf numFmtId="14" fontId="1" fillId="4" borderId="69" xfId="0" applyNumberFormat="1" applyFont="1" applyFill="1" applyBorder="1" applyAlignment="1">
      <alignment vertical="center" wrapText="1"/>
    </xf>
    <xf numFmtId="14" fontId="1" fillId="4" borderId="114" xfId="0" applyNumberFormat="1" applyFont="1" applyFill="1" applyBorder="1" applyAlignment="1">
      <alignment vertical="center" wrapText="1"/>
    </xf>
    <xf numFmtId="14" fontId="1" fillId="4" borderId="134" xfId="0" applyNumberFormat="1" applyFont="1" applyFill="1" applyBorder="1" applyAlignment="1">
      <alignment vertical="center" wrapText="1"/>
    </xf>
    <xf numFmtId="14" fontId="1" fillId="4" borderId="143" xfId="0" applyNumberFormat="1" applyFont="1" applyFill="1" applyBorder="1" applyAlignment="1">
      <alignment vertical="center" wrapText="1"/>
    </xf>
    <xf numFmtId="14" fontId="1" fillId="4" borderId="66" xfId="0" applyNumberFormat="1" applyFont="1" applyFill="1" applyBorder="1" applyAlignment="1">
      <alignment wrapText="1"/>
    </xf>
    <xf numFmtId="14" fontId="1" fillId="4" borderId="117" xfId="0" applyNumberFormat="1" applyFont="1" applyFill="1" applyBorder="1" applyAlignment="1">
      <alignment horizontal="center" vertical="center" wrapText="1"/>
    </xf>
    <xf numFmtId="14" fontId="1" fillId="0" borderId="3" xfId="0" applyNumberFormat="1" applyFont="1" applyBorder="1" applyAlignment="1">
      <alignment vertical="center"/>
    </xf>
    <xf numFmtId="14" fontId="1" fillId="4" borderId="73" xfId="0" applyNumberFormat="1" applyFont="1" applyFill="1" applyBorder="1" applyAlignment="1">
      <alignment horizontal="center" wrapText="1"/>
    </xf>
    <xf numFmtId="0" fontId="0" fillId="0" borderId="88" xfId="0" applyBorder="1" applyAlignment="1">
      <alignment horizontal="center" vertical="center"/>
    </xf>
    <xf numFmtId="0" fontId="0" fillId="0" borderId="93" xfId="0" applyBorder="1" applyAlignment="1">
      <alignment horizontal="center" vertical="center"/>
    </xf>
    <xf numFmtId="0" fontId="1" fillId="4" borderId="54" xfId="0" applyFont="1" applyFill="1" applyBorder="1" applyAlignment="1">
      <alignment vertical="center" wrapText="1"/>
    </xf>
    <xf numFmtId="0" fontId="1" fillId="4" borderId="55" xfId="0" applyFont="1" applyFill="1" applyBorder="1" applyAlignment="1">
      <alignment vertical="center" wrapText="1"/>
    </xf>
    <xf numFmtId="0" fontId="0" fillId="0" borderId="0" xfId="0" applyAlignment="1">
      <alignment horizontal="center" vertical="center" wrapText="1"/>
    </xf>
    <xf numFmtId="14" fontId="0" fillId="0" borderId="1" xfId="0" applyNumberFormat="1" applyBorder="1" applyAlignment="1">
      <alignment horizontal="center" wrapText="1"/>
    </xf>
    <xf numFmtId="16" fontId="0" fillId="0" borderId="0" xfId="0" applyNumberFormat="1" applyAlignment="1">
      <alignment vertical="center"/>
    </xf>
    <xf numFmtId="14" fontId="0" fillId="4" borderId="1" xfId="0" applyNumberFormat="1" applyFill="1" applyBorder="1" applyAlignment="1">
      <alignment horizontal="center" wrapText="1"/>
    </xf>
    <xf numFmtId="14" fontId="0" fillId="0" borderId="10" xfId="0" applyNumberFormat="1" applyBorder="1" applyAlignment="1">
      <alignment horizontal="center" wrapText="1"/>
    </xf>
    <xf numFmtId="14" fontId="0" fillId="4" borderId="93" xfId="0" applyNumberFormat="1" applyFill="1" applyBorder="1" applyAlignment="1">
      <alignment horizontal="center" wrapText="1"/>
    </xf>
    <xf numFmtId="14" fontId="0" fillId="4" borderId="109" xfId="0" applyNumberFormat="1" applyFill="1" applyBorder="1" applyAlignment="1">
      <alignment horizontal="center" wrapText="1"/>
    </xf>
    <xf numFmtId="14" fontId="0" fillId="0" borderId="33" xfId="0" applyNumberFormat="1" applyBorder="1" applyAlignment="1">
      <alignment horizontal="center" wrapText="1"/>
    </xf>
    <xf numFmtId="14" fontId="0" fillId="0" borderId="110" xfId="0" applyNumberFormat="1" applyBorder="1" applyAlignment="1">
      <alignment horizontal="center" wrapText="1"/>
    </xf>
    <xf numFmtId="0" fontId="0" fillId="0" borderId="97" xfId="0" applyBorder="1" applyAlignment="1">
      <alignment horizontal="center"/>
    </xf>
    <xf numFmtId="0" fontId="0" fillId="4" borderId="88" xfId="0" applyFill="1" applyBorder="1"/>
    <xf numFmtId="0" fontId="0" fillId="4" borderId="93" xfId="0" applyFill="1" applyBorder="1"/>
    <xf numFmtId="0" fontId="11" fillId="4" borderId="0" xfId="0" applyFont="1" applyFill="1" applyAlignment="1">
      <alignment vertical="top" wrapText="1"/>
    </xf>
    <xf numFmtId="0" fontId="11" fillId="2" borderId="198" xfId="0" applyFont="1" applyFill="1" applyBorder="1"/>
    <xf numFmtId="0" fontId="11" fillId="2" borderId="199" xfId="0" applyFont="1" applyFill="1" applyBorder="1"/>
    <xf numFmtId="0" fontId="0" fillId="0" borderId="199" xfId="0" applyBorder="1"/>
    <xf numFmtId="0" fontId="0" fillId="0" borderId="200" xfId="0" applyBorder="1"/>
    <xf numFmtId="0" fontId="0" fillId="0" borderId="137" xfId="0" applyBorder="1" applyAlignment="1">
      <alignment horizontal="center" vertical="top"/>
    </xf>
    <xf numFmtId="0" fontId="0" fillId="0" borderId="201" xfId="0" applyBorder="1" applyAlignment="1">
      <alignment horizontal="center" vertical="top"/>
    </xf>
    <xf numFmtId="14" fontId="1" fillId="4" borderId="91" xfId="0" applyNumberFormat="1" applyFont="1" applyFill="1" applyBorder="1" applyAlignment="1">
      <alignment wrapText="1"/>
    </xf>
    <xf numFmtId="14" fontId="1" fillId="4" borderId="118" xfId="0" applyNumberFormat="1" applyFont="1" applyFill="1" applyBorder="1" applyAlignment="1">
      <alignment wrapText="1"/>
    </xf>
    <xf numFmtId="0" fontId="1" fillId="4" borderId="155" xfId="0" applyFont="1" applyFill="1" applyBorder="1" applyAlignment="1">
      <alignment vertical="center" wrapText="1"/>
    </xf>
    <xf numFmtId="0" fontId="1" fillId="4" borderId="145" xfId="0" applyFont="1" applyFill="1" applyBorder="1" applyAlignment="1">
      <alignment horizontal="center" wrapText="1"/>
    </xf>
    <xf numFmtId="0" fontId="1" fillId="4" borderId="110" xfId="0" applyFont="1" applyFill="1" applyBorder="1" applyAlignment="1">
      <alignment horizontal="center" wrapText="1"/>
    </xf>
    <xf numFmtId="0" fontId="1" fillId="0" borderId="3" xfId="0" applyFont="1" applyBorder="1" applyAlignment="1">
      <alignment horizontal="center"/>
    </xf>
    <xf numFmtId="16" fontId="0" fillId="0" borderId="0" xfId="0" applyNumberFormat="1" applyAlignment="1">
      <alignment horizontal="center" vertical="center"/>
    </xf>
    <xf numFmtId="0" fontId="1" fillId="0" borderId="15" xfId="0" applyFont="1" applyBorder="1" applyAlignment="1">
      <alignment horizontal="center"/>
    </xf>
    <xf numFmtId="0" fontId="0" fillId="0" borderId="93" xfId="0" applyBorder="1" applyAlignment="1">
      <alignment horizontal="center" vertical="center" wrapText="1"/>
    </xf>
    <xf numFmtId="0" fontId="0" fillId="0" borderId="1" xfId="0" applyBorder="1" applyAlignment="1">
      <alignment horizontal="center" vertical="top" wrapText="1"/>
    </xf>
    <xf numFmtId="0" fontId="0" fillId="9" borderId="1" xfId="0" applyFill="1" applyBorder="1" applyAlignment="1">
      <alignment horizontal="center"/>
    </xf>
    <xf numFmtId="0" fontId="0" fillId="9" borderId="114" xfId="0" applyFill="1" applyBorder="1" applyAlignment="1">
      <alignment horizontal="center"/>
    </xf>
    <xf numFmtId="14" fontId="0" fillId="9" borderId="1" xfId="0" applyNumberFormat="1" applyFill="1" applyBorder="1" applyAlignment="1">
      <alignment horizontal="center"/>
    </xf>
    <xf numFmtId="14" fontId="0" fillId="9" borderId="114" xfId="0" applyNumberFormat="1" applyFill="1" applyBorder="1" applyAlignment="1">
      <alignment horizontal="center"/>
    </xf>
    <xf numFmtId="0" fontId="0" fillId="9" borderId="1" xfId="0" applyFill="1" applyBorder="1"/>
    <xf numFmtId="0" fontId="0" fillId="8" borderId="15" xfId="0" applyFill="1" applyBorder="1"/>
    <xf numFmtId="0" fontId="1" fillId="9" borderId="13" xfId="0" applyFont="1" applyFill="1" applyBorder="1" applyAlignment="1">
      <alignment horizontal="center"/>
    </xf>
    <xf numFmtId="0" fontId="0" fillId="9" borderId="162" xfId="0" applyFill="1" applyBorder="1" applyAlignment="1">
      <alignment horizontal="center"/>
    </xf>
    <xf numFmtId="0" fontId="0" fillId="9" borderId="164" xfId="0" applyFill="1" applyBorder="1" applyAlignment="1">
      <alignment horizontal="center"/>
    </xf>
    <xf numFmtId="0" fontId="0" fillId="9" borderId="5" xfId="0" applyFill="1" applyBorder="1"/>
    <xf numFmtId="0" fontId="26" fillId="9" borderId="1" xfId="0" applyFont="1" applyFill="1" applyBorder="1"/>
    <xf numFmtId="0" fontId="0" fillId="8" borderId="66" xfId="0" applyFill="1" applyBorder="1"/>
    <xf numFmtId="0" fontId="0" fillId="9" borderId="66" xfId="0" applyFill="1" applyBorder="1" applyAlignment="1">
      <alignment horizontal="center"/>
    </xf>
    <xf numFmtId="0" fontId="0" fillId="9" borderId="73" xfId="0" applyFill="1" applyBorder="1" applyAlignment="1">
      <alignment horizontal="center"/>
    </xf>
    <xf numFmtId="0" fontId="1" fillId="0" borderId="131" xfId="0" applyFont="1" applyBorder="1"/>
    <xf numFmtId="0" fontId="19" fillId="4" borderId="1" xfId="0" applyFont="1" applyFill="1" applyBorder="1" applyAlignment="1">
      <alignment horizontal="center"/>
    </xf>
    <xf numFmtId="0" fontId="1" fillId="4" borderId="1" xfId="0" applyFont="1" applyFill="1" applyBorder="1" applyAlignment="1">
      <alignment horizontal="center"/>
    </xf>
    <xf numFmtId="14" fontId="1" fillId="9" borderId="0" xfId="0" applyNumberFormat="1" applyFont="1" applyFill="1" applyAlignment="1">
      <alignment horizontal="center"/>
    </xf>
    <xf numFmtId="0" fontId="1" fillId="0" borderId="175" xfId="0" applyFont="1" applyBorder="1"/>
    <xf numFmtId="0" fontId="1" fillId="0" borderId="76" xfId="0" applyFont="1" applyBorder="1" applyAlignment="1">
      <alignment horizontal="center"/>
    </xf>
    <xf numFmtId="0" fontId="1" fillId="0" borderId="77" xfId="0" applyFont="1" applyBorder="1" applyAlignment="1">
      <alignment horizontal="center"/>
    </xf>
    <xf numFmtId="0" fontId="0" fillId="9" borderId="90" xfId="0" applyFill="1" applyBorder="1"/>
    <xf numFmtId="0" fontId="0" fillId="9" borderId="92" xfId="0" applyFill="1" applyBorder="1"/>
    <xf numFmtId="0" fontId="19" fillId="0" borderId="15" xfId="0" applyFont="1" applyBorder="1" applyAlignment="1">
      <alignment horizontal="center"/>
    </xf>
    <xf numFmtId="0" fontId="19" fillId="0" borderId="16" xfId="0" applyFont="1" applyBorder="1" applyAlignment="1">
      <alignment horizontal="center"/>
    </xf>
    <xf numFmtId="0" fontId="1" fillId="0" borderId="151" xfId="0" applyFont="1" applyBorder="1" applyAlignment="1">
      <alignment horizontal="center"/>
    </xf>
    <xf numFmtId="14" fontId="0" fillId="0" borderId="25" xfId="0" applyNumberFormat="1" applyBorder="1" applyAlignment="1">
      <alignment horizontal="center"/>
    </xf>
    <xf numFmtId="0" fontId="0" fillId="9" borderId="1" xfId="0" applyFill="1" applyBorder="1" applyAlignment="1">
      <alignment vertical="center"/>
    </xf>
    <xf numFmtId="0" fontId="0" fillId="9" borderId="1" xfId="0" applyFill="1" applyBorder="1" applyAlignment="1">
      <alignment horizontal="center" vertical="center"/>
    </xf>
    <xf numFmtId="0" fontId="1" fillId="9" borderId="33" xfId="0" applyFont="1" applyFill="1" applyBorder="1" applyAlignment="1">
      <alignment horizontal="center" vertical="center" wrapText="1"/>
    </xf>
    <xf numFmtId="0" fontId="1" fillId="9" borderId="1" xfId="0" applyFont="1" applyFill="1" applyBorder="1" applyAlignment="1">
      <alignment horizontal="center" vertical="center"/>
    </xf>
    <xf numFmtId="14" fontId="1" fillId="9" borderId="88" xfId="0" applyNumberFormat="1" applyFont="1" applyFill="1" applyBorder="1" applyAlignment="1">
      <alignment horizontal="center" vertical="center" wrapText="1"/>
    </xf>
    <xf numFmtId="14" fontId="1" fillId="9" borderId="93" xfId="0" applyNumberFormat="1" applyFont="1" applyFill="1" applyBorder="1" applyAlignment="1">
      <alignment horizontal="center" vertical="center" wrapText="1"/>
    </xf>
    <xf numFmtId="14" fontId="1" fillId="9" borderId="3" xfId="0" applyNumberFormat="1" applyFont="1" applyFill="1" applyBorder="1" applyAlignment="1">
      <alignment horizontal="center" vertical="center" wrapText="1"/>
    </xf>
    <xf numFmtId="14" fontId="1" fillId="9" borderId="8" xfId="0" applyNumberFormat="1" applyFont="1" applyFill="1" applyBorder="1" applyAlignment="1">
      <alignment horizontal="center" vertical="center" wrapText="1"/>
    </xf>
    <xf numFmtId="0" fontId="1" fillId="9" borderId="3" xfId="0" applyFont="1" applyFill="1" applyBorder="1" applyAlignment="1">
      <alignment horizontal="center" vertical="center" wrapText="1"/>
    </xf>
    <xf numFmtId="0" fontId="1" fillId="9" borderId="8" xfId="0" applyFont="1" applyFill="1" applyBorder="1" applyAlignment="1">
      <alignment horizontal="center" vertical="center" wrapText="1"/>
    </xf>
    <xf numFmtId="0" fontId="33" fillId="8" borderId="13" xfId="0" applyFont="1" applyFill="1" applyBorder="1" applyAlignment="1">
      <alignment horizontal="center"/>
    </xf>
    <xf numFmtId="0" fontId="33" fillId="8" borderId="14" xfId="0" applyFont="1" applyFill="1" applyBorder="1" applyAlignment="1">
      <alignment horizontal="center"/>
    </xf>
    <xf numFmtId="0" fontId="33" fillId="8" borderId="15" xfId="0" applyFont="1" applyFill="1" applyBorder="1" applyAlignment="1">
      <alignment horizontal="center"/>
    </xf>
    <xf numFmtId="0" fontId="33" fillId="8" borderId="15" xfId="0" applyFont="1" applyFill="1" applyBorder="1" applyAlignment="1">
      <alignment horizontal="center" vertical="center"/>
    </xf>
    <xf numFmtId="0" fontId="33" fillId="8" borderId="132" xfId="0" applyFont="1" applyFill="1" applyBorder="1" applyAlignment="1">
      <alignment horizontal="center"/>
    </xf>
    <xf numFmtId="0" fontId="34" fillId="8" borderId="96" xfId="0" applyFont="1" applyFill="1" applyBorder="1" applyAlignment="1">
      <alignment horizontal="center"/>
    </xf>
    <xf numFmtId="0" fontId="33" fillId="8" borderId="53" xfId="0" applyFont="1" applyFill="1" applyBorder="1"/>
    <xf numFmtId="0" fontId="33" fillId="8" borderId="59" xfId="0" applyFont="1" applyFill="1" applyBorder="1"/>
    <xf numFmtId="0" fontId="33" fillId="8" borderId="56" xfId="0" applyFont="1" applyFill="1" applyBorder="1"/>
    <xf numFmtId="0" fontId="33" fillId="8" borderId="28" xfId="0" applyFont="1" applyFill="1" applyBorder="1" applyAlignment="1">
      <alignment horizontal="center"/>
    </xf>
    <xf numFmtId="0" fontId="0" fillId="9" borderId="93" xfId="0" applyFill="1" applyBorder="1"/>
    <xf numFmtId="0" fontId="0" fillId="9" borderId="93" xfId="0" applyFill="1" applyBorder="1" applyAlignment="1">
      <alignment horizontal="center"/>
    </xf>
    <xf numFmtId="0" fontId="33" fillId="8" borderId="26" xfId="0" applyFont="1" applyFill="1" applyBorder="1" applyAlignment="1">
      <alignment horizontal="center"/>
    </xf>
    <xf numFmtId="0" fontId="1" fillId="9" borderId="88" xfId="0" applyFont="1" applyFill="1" applyBorder="1" applyAlignment="1">
      <alignment horizontal="center" vertical="center" wrapText="1"/>
    </xf>
    <xf numFmtId="0" fontId="1" fillId="9" borderId="93" xfId="0" applyFont="1" applyFill="1" applyBorder="1" applyAlignment="1">
      <alignment horizontal="center" vertical="center" wrapText="1"/>
    </xf>
    <xf numFmtId="14" fontId="1" fillId="9" borderId="68" xfId="0" applyNumberFormat="1" applyFont="1" applyFill="1" applyBorder="1" applyAlignment="1">
      <alignment horizontal="center" vertical="center" wrapText="1"/>
    </xf>
    <xf numFmtId="14" fontId="1" fillId="9" borderId="73" xfId="0" applyNumberFormat="1" applyFont="1" applyFill="1" applyBorder="1" applyAlignment="1">
      <alignment horizontal="center" vertical="center" wrapText="1"/>
    </xf>
    <xf numFmtId="0" fontId="1" fillId="9" borderId="150" xfId="0" applyFont="1" applyFill="1" applyBorder="1"/>
    <xf numFmtId="0" fontId="1" fillId="9" borderId="129" xfId="0" applyFont="1" applyFill="1" applyBorder="1"/>
    <xf numFmtId="0" fontId="0" fillId="9" borderId="158" xfId="0" applyFill="1" applyBorder="1"/>
    <xf numFmtId="0" fontId="0" fillId="9" borderId="13" xfId="0" applyFill="1" applyBorder="1"/>
    <xf numFmtId="0" fontId="34" fillId="8" borderId="95" xfId="0" applyFont="1" applyFill="1" applyBorder="1" applyAlignment="1">
      <alignment horizontal="center"/>
    </xf>
    <xf numFmtId="0" fontId="35" fillId="8" borderId="91" xfId="0" applyFont="1" applyFill="1" applyBorder="1" applyAlignment="1">
      <alignment horizontal="center"/>
    </xf>
    <xf numFmtId="0" fontId="35" fillId="8" borderId="94" xfId="0" applyFont="1" applyFill="1" applyBorder="1" applyAlignment="1">
      <alignment horizontal="center"/>
    </xf>
    <xf numFmtId="0" fontId="0" fillId="8" borderId="180" xfId="0" applyFill="1" applyBorder="1"/>
    <xf numFmtId="0" fontId="0" fillId="8" borderId="112" xfId="0" applyFill="1" applyBorder="1"/>
    <xf numFmtId="0" fontId="0" fillId="8" borderId="181" xfId="0" applyFill="1" applyBorder="1"/>
    <xf numFmtId="0" fontId="0" fillId="0" borderId="66" xfId="0" applyBorder="1" applyAlignment="1">
      <alignment wrapText="1"/>
    </xf>
    <xf numFmtId="0" fontId="0" fillId="0" borderId="152" xfId="0" applyBorder="1" applyAlignment="1">
      <alignment vertical="center" wrapText="1"/>
    </xf>
    <xf numFmtId="0" fontId="1" fillId="9" borderId="83" xfId="0" applyFont="1" applyFill="1" applyBorder="1" applyAlignment="1">
      <alignment horizontal="center" vertical="center"/>
    </xf>
    <xf numFmtId="0" fontId="1" fillId="9" borderId="83" xfId="0" applyFont="1" applyFill="1" applyBorder="1" applyAlignment="1">
      <alignment horizontal="center" vertical="center" wrapText="1"/>
    </xf>
    <xf numFmtId="0" fontId="1" fillId="9" borderId="86" xfId="0" applyFont="1" applyFill="1" applyBorder="1" applyAlignment="1">
      <alignment horizontal="center"/>
    </xf>
    <xf numFmtId="0" fontId="1" fillId="9" borderId="135" xfId="0" applyFont="1" applyFill="1" applyBorder="1" applyAlignment="1">
      <alignment horizontal="center"/>
    </xf>
    <xf numFmtId="0" fontId="1" fillId="0" borderId="16" xfId="0" applyFont="1" applyBorder="1" applyAlignment="1">
      <alignment horizontal="center"/>
    </xf>
    <xf numFmtId="0" fontId="33" fillId="8" borderId="12" xfId="0" applyFont="1" applyFill="1" applyBorder="1" applyAlignment="1">
      <alignment horizontal="center" vertical="center"/>
    </xf>
    <xf numFmtId="0" fontId="33" fillId="8" borderId="13" xfId="0" applyFont="1" applyFill="1" applyBorder="1" applyAlignment="1">
      <alignment horizontal="center" vertical="center"/>
    </xf>
    <xf numFmtId="0" fontId="33" fillId="8" borderId="14" xfId="0" applyFont="1" applyFill="1" applyBorder="1" applyAlignment="1">
      <alignment horizontal="center" vertical="center"/>
    </xf>
    <xf numFmtId="0" fontId="0" fillId="9" borderId="21" xfId="0" applyFill="1" applyBorder="1"/>
    <xf numFmtId="0" fontId="33" fillId="8" borderId="102" xfId="0" applyFont="1" applyFill="1" applyBorder="1" applyAlignment="1">
      <alignment horizontal="center"/>
    </xf>
    <xf numFmtId="0" fontId="33" fillId="8" borderId="103" xfId="0" applyFont="1" applyFill="1" applyBorder="1" applyAlignment="1">
      <alignment horizontal="center"/>
    </xf>
    <xf numFmtId="0" fontId="0" fillId="9" borderId="1" xfId="0" applyFill="1" applyBorder="1" applyAlignment="1">
      <alignment wrapText="1"/>
    </xf>
    <xf numFmtId="0" fontId="0" fillId="9" borderId="1" xfId="0" applyFill="1" applyBorder="1" applyAlignment="1">
      <alignment horizontal="center" wrapText="1"/>
    </xf>
    <xf numFmtId="14" fontId="1" fillId="9" borderId="88" xfId="0" applyNumberFormat="1" applyFont="1" applyFill="1" applyBorder="1" applyAlignment="1">
      <alignment horizontal="center" wrapText="1"/>
    </xf>
    <xf numFmtId="0" fontId="1" fillId="9" borderId="88" xfId="0" applyFont="1" applyFill="1" applyBorder="1" applyAlignment="1">
      <alignment horizontal="center" wrapText="1"/>
    </xf>
    <xf numFmtId="0" fontId="1" fillId="9" borderId="93" xfId="0" applyFont="1" applyFill="1" applyBorder="1" applyAlignment="1">
      <alignment horizontal="center" wrapText="1"/>
    </xf>
    <xf numFmtId="0" fontId="1" fillId="4" borderId="89" xfId="0" applyFont="1" applyFill="1" applyBorder="1" applyAlignment="1">
      <alignment horizontal="center" wrapText="1"/>
    </xf>
    <xf numFmtId="0" fontId="1" fillId="4" borderId="94" xfId="0" applyFont="1" applyFill="1" applyBorder="1" applyAlignment="1">
      <alignment horizontal="center" wrapText="1"/>
    </xf>
    <xf numFmtId="14" fontId="1" fillId="9" borderId="117" xfId="0" applyNumberFormat="1" applyFont="1" applyFill="1" applyBorder="1" applyAlignment="1">
      <alignment horizontal="center" wrapText="1"/>
    </xf>
    <xf numFmtId="14" fontId="1" fillId="9" borderId="117" xfId="0" applyNumberFormat="1" applyFont="1" applyFill="1" applyBorder="1" applyAlignment="1">
      <alignment horizontal="center" vertical="center" wrapText="1"/>
    </xf>
    <xf numFmtId="0" fontId="1" fillId="9" borderId="117" xfId="0" applyFont="1" applyFill="1" applyBorder="1" applyAlignment="1">
      <alignment horizontal="center" vertical="center" wrapText="1"/>
    </xf>
    <xf numFmtId="0" fontId="1" fillId="9" borderId="118" xfId="0" applyFont="1" applyFill="1" applyBorder="1" applyAlignment="1">
      <alignment horizontal="center" vertical="center" wrapText="1"/>
    </xf>
    <xf numFmtId="0" fontId="0" fillId="9" borderId="78" xfId="0" applyFill="1" applyBorder="1"/>
    <xf numFmtId="0" fontId="0" fillId="9" borderId="86" xfId="0" applyFill="1" applyBorder="1" applyAlignment="1">
      <alignment wrapText="1"/>
    </xf>
    <xf numFmtId="0" fontId="1" fillId="9" borderId="75" xfId="0" applyFont="1" applyFill="1" applyBorder="1" applyAlignment="1">
      <alignment horizontal="center"/>
    </xf>
    <xf numFmtId="0" fontId="22" fillId="9" borderId="86" xfId="0" applyFont="1" applyFill="1" applyBorder="1" applyAlignment="1">
      <alignment horizontal="center"/>
    </xf>
    <xf numFmtId="0" fontId="0" fillId="9" borderId="15" xfId="0" applyFill="1" applyBorder="1"/>
    <xf numFmtId="0" fontId="1" fillId="9" borderId="33" xfId="0" applyFont="1" applyFill="1" applyBorder="1" applyAlignment="1">
      <alignment horizontal="center" vertical="center"/>
    </xf>
    <xf numFmtId="0" fontId="0" fillId="0" borderId="184" xfId="0" applyBorder="1" applyAlignment="1">
      <alignment vertical="center" wrapText="1"/>
    </xf>
    <xf numFmtId="0" fontId="0" fillId="0" borderId="184" xfId="0" applyBorder="1" applyAlignment="1">
      <alignment vertical="center"/>
    </xf>
    <xf numFmtId="0" fontId="0" fillId="0" borderId="170" xfId="0" applyBorder="1" applyAlignment="1">
      <alignment horizontal="center" vertical="center" wrapText="1"/>
    </xf>
    <xf numFmtId="0" fontId="1" fillId="9" borderId="110" xfId="0" applyFont="1" applyFill="1" applyBorder="1" applyAlignment="1">
      <alignment horizontal="center" vertical="center" wrapText="1"/>
    </xf>
    <xf numFmtId="0" fontId="0" fillId="0" borderId="93" xfId="0" quotePrefix="1" applyBorder="1" applyAlignment="1">
      <alignment vertical="center" wrapText="1"/>
    </xf>
    <xf numFmtId="0" fontId="0" fillId="0" borderId="186" xfId="0" applyBorder="1" applyAlignment="1">
      <alignment vertical="center" wrapText="1"/>
    </xf>
    <xf numFmtId="0" fontId="33" fillId="8" borderId="12" xfId="0" applyFont="1" applyFill="1" applyBorder="1" applyAlignment="1">
      <alignment horizontal="center"/>
    </xf>
    <xf numFmtId="0" fontId="33" fillId="8" borderId="23" xfId="0" applyFont="1" applyFill="1" applyBorder="1" applyAlignment="1">
      <alignment horizontal="center"/>
    </xf>
    <xf numFmtId="0" fontId="1" fillId="9" borderId="66" xfId="0" applyFont="1" applyFill="1" applyBorder="1" applyAlignment="1">
      <alignment horizontal="center" vertical="center"/>
    </xf>
    <xf numFmtId="14" fontId="0" fillId="0" borderId="186" xfId="0" applyNumberFormat="1" applyBorder="1" applyAlignment="1">
      <alignment horizontal="center" vertical="center"/>
    </xf>
    <xf numFmtId="14" fontId="0" fillId="0" borderId="170" xfId="0" applyNumberFormat="1" applyBorder="1" applyAlignment="1">
      <alignment horizontal="center" vertical="center"/>
    </xf>
    <xf numFmtId="0" fontId="26" fillId="9" borderId="1" xfId="0" applyFont="1" applyFill="1" applyBorder="1" applyAlignment="1">
      <alignment horizontal="center"/>
    </xf>
    <xf numFmtId="0" fontId="26" fillId="9" borderId="114" xfId="0" applyFont="1" applyFill="1" applyBorder="1" applyAlignment="1">
      <alignment horizontal="center"/>
    </xf>
    <xf numFmtId="0" fontId="0" fillId="9" borderId="20" xfId="0" applyFill="1" applyBorder="1" applyAlignment="1">
      <alignment horizontal="center"/>
    </xf>
    <xf numFmtId="0" fontId="33" fillId="8" borderId="27" xfId="0" applyFont="1" applyFill="1" applyBorder="1" applyAlignment="1">
      <alignment horizontal="center"/>
    </xf>
    <xf numFmtId="0" fontId="0" fillId="9" borderId="163" xfId="0" applyFill="1" applyBorder="1"/>
    <xf numFmtId="14" fontId="0" fillId="0" borderId="77" xfId="0" applyNumberFormat="1" applyBorder="1" applyAlignment="1">
      <alignment horizontal="center"/>
    </xf>
    <xf numFmtId="0" fontId="33" fillId="8" borderId="135" xfId="0" applyFont="1" applyFill="1" applyBorder="1" applyAlignment="1">
      <alignment horizontal="center"/>
    </xf>
    <xf numFmtId="0" fontId="1" fillId="0" borderId="117" xfId="0" applyFont="1" applyBorder="1" applyAlignment="1">
      <alignment wrapText="1"/>
    </xf>
    <xf numFmtId="0" fontId="1" fillId="0" borderId="139" xfId="0" applyFont="1" applyBorder="1" applyAlignment="1">
      <alignment wrapText="1"/>
    </xf>
    <xf numFmtId="0" fontId="0" fillId="9" borderId="99" xfId="0" applyFill="1" applyBorder="1"/>
    <xf numFmtId="0" fontId="1" fillId="9" borderId="163" xfId="0" applyFont="1" applyFill="1" applyBorder="1" applyAlignment="1">
      <alignment horizontal="center" vertical="center"/>
    </xf>
    <xf numFmtId="0" fontId="1" fillId="9" borderId="163" xfId="0" applyFont="1" applyFill="1" applyBorder="1" applyAlignment="1">
      <alignment horizontal="center" vertical="center" wrapText="1"/>
    </xf>
    <xf numFmtId="0" fontId="1" fillId="9" borderId="209" xfId="0" applyFont="1" applyFill="1" applyBorder="1" applyAlignment="1">
      <alignment horizontal="center" vertical="center" wrapText="1"/>
    </xf>
    <xf numFmtId="0" fontId="1" fillId="9" borderId="195" xfId="0" applyFont="1" applyFill="1" applyBorder="1" applyAlignment="1">
      <alignment horizontal="center" vertical="center" wrapText="1"/>
    </xf>
    <xf numFmtId="0" fontId="1" fillId="9" borderId="176" xfId="0" applyFont="1" applyFill="1" applyBorder="1" applyAlignment="1">
      <alignment horizontal="center" vertical="center" wrapText="1"/>
    </xf>
    <xf numFmtId="0" fontId="0" fillId="0" borderId="74" xfId="0" applyBorder="1" applyAlignment="1">
      <alignment wrapText="1"/>
    </xf>
    <xf numFmtId="14" fontId="0" fillId="9" borderId="93" xfId="0" applyNumberFormat="1" applyFill="1" applyBorder="1" applyAlignment="1">
      <alignment horizontal="center"/>
    </xf>
    <xf numFmtId="0" fontId="1" fillId="0" borderId="2" xfId="0" applyFont="1" applyBorder="1" applyAlignment="1">
      <alignment horizontal="center"/>
    </xf>
    <xf numFmtId="0" fontId="33" fillId="8" borderId="78" xfId="0" applyFont="1" applyFill="1" applyBorder="1" applyAlignment="1">
      <alignment horizontal="center"/>
    </xf>
    <xf numFmtId="0" fontId="33" fillId="8" borderId="86" xfId="0" applyFont="1" applyFill="1" applyBorder="1" applyAlignment="1">
      <alignment horizontal="center"/>
    </xf>
    <xf numFmtId="0" fontId="0" fillId="9" borderId="189" xfId="0" applyFill="1" applyBorder="1" applyAlignment="1">
      <alignment horizontal="center"/>
    </xf>
    <xf numFmtId="0" fontId="0" fillId="9" borderId="190" xfId="0" applyFill="1" applyBorder="1" applyAlignment="1">
      <alignment horizontal="center"/>
    </xf>
    <xf numFmtId="0" fontId="23" fillId="9" borderId="13" xfId="0" applyFont="1" applyFill="1" applyBorder="1" applyAlignment="1">
      <alignment horizontal="center"/>
    </xf>
    <xf numFmtId="0" fontId="23" fillId="9" borderId="14" xfId="0" applyFont="1" applyFill="1" applyBorder="1" applyAlignment="1">
      <alignment horizontal="center"/>
    </xf>
    <xf numFmtId="14" fontId="23" fillId="9" borderId="88" xfId="0" applyNumberFormat="1" applyFont="1" applyFill="1" applyBorder="1" applyAlignment="1">
      <alignment wrapText="1"/>
    </xf>
    <xf numFmtId="0" fontId="0" fillId="0" borderId="110" xfId="0" applyBorder="1"/>
    <xf numFmtId="0" fontId="1" fillId="0" borderId="88" xfId="0" applyFont="1" applyBorder="1" applyAlignment="1">
      <alignment wrapText="1"/>
    </xf>
    <xf numFmtId="0" fontId="1" fillId="0" borderId="93" xfId="0" applyFont="1" applyBorder="1" applyAlignment="1">
      <alignment wrapText="1"/>
    </xf>
    <xf numFmtId="14" fontId="1" fillId="9" borderId="68" xfId="0" applyNumberFormat="1" applyFont="1" applyFill="1" applyBorder="1" applyAlignment="1">
      <alignment horizontal="center" wrapText="1"/>
    </xf>
    <xf numFmtId="14" fontId="1" fillId="9" borderId="73" xfId="0" applyNumberFormat="1" applyFont="1" applyFill="1" applyBorder="1" applyAlignment="1">
      <alignment horizontal="center" wrapText="1"/>
    </xf>
    <xf numFmtId="0" fontId="1" fillId="9" borderId="68" xfId="0" applyFont="1" applyFill="1" applyBorder="1" applyAlignment="1">
      <alignment horizontal="center" wrapText="1"/>
    </xf>
    <xf numFmtId="0" fontId="1" fillId="9" borderId="73" xfId="0" applyFont="1" applyFill="1" applyBorder="1" applyAlignment="1">
      <alignment horizontal="center" wrapText="1"/>
    </xf>
    <xf numFmtId="0" fontId="1" fillId="9" borderId="74" xfId="0" applyFont="1" applyFill="1" applyBorder="1" applyAlignment="1">
      <alignment horizontal="center" wrapText="1"/>
    </xf>
    <xf numFmtId="0" fontId="34" fillId="8" borderId="95" xfId="0" applyFont="1" applyFill="1" applyBorder="1" applyAlignment="1">
      <alignment horizontal="center" vertical="center"/>
    </xf>
    <xf numFmtId="0" fontId="33" fillId="8" borderId="99" xfId="0" applyFont="1" applyFill="1" applyBorder="1" applyAlignment="1">
      <alignment horizontal="center"/>
    </xf>
    <xf numFmtId="14" fontId="1" fillId="0" borderId="68" xfId="0" applyNumberFormat="1" applyFont="1" applyBorder="1" applyAlignment="1">
      <alignment wrapText="1"/>
    </xf>
    <xf numFmtId="0" fontId="1" fillId="0" borderId="68" xfId="0" applyFont="1" applyBorder="1" applyAlignment="1">
      <alignment wrapText="1"/>
    </xf>
    <xf numFmtId="14" fontId="1" fillId="0" borderId="73" xfId="0" applyNumberFormat="1" applyFont="1" applyBorder="1" applyAlignment="1">
      <alignment wrapText="1"/>
    </xf>
    <xf numFmtId="0" fontId="1" fillId="0" borderId="73" xfId="0" applyFont="1" applyBorder="1" applyAlignment="1">
      <alignment wrapText="1"/>
    </xf>
    <xf numFmtId="14" fontId="1" fillId="0" borderId="117" xfId="0" applyNumberFormat="1" applyFont="1" applyBorder="1" applyAlignment="1">
      <alignment wrapText="1"/>
    </xf>
    <xf numFmtId="0" fontId="1" fillId="0" borderId="118" xfId="0" applyFont="1" applyBorder="1" applyAlignment="1">
      <alignment wrapText="1"/>
    </xf>
    <xf numFmtId="14" fontId="7" fillId="4" borderId="1" xfId="0" applyNumberFormat="1" applyFont="1" applyFill="1" applyBorder="1" applyAlignment="1">
      <alignment horizontal="center"/>
    </xf>
    <xf numFmtId="0" fontId="1" fillId="9" borderId="183" xfId="0" applyFont="1" applyFill="1" applyBorder="1" applyAlignment="1">
      <alignment horizontal="center"/>
    </xf>
    <xf numFmtId="0" fontId="1" fillId="9" borderId="210" xfId="0" applyFont="1" applyFill="1" applyBorder="1" applyAlignment="1">
      <alignment horizontal="center" vertical="center"/>
    </xf>
    <xf numFmtId="0" fontId="0" fillId="0" borderId="76" xfId="0" applyBorder="1" applyAlignment="1">
      <alignment horizontal="center" vertical="center" wrapText="1"/>
    </xf>
    <xf numFmtId="164" fontId="0" fillId="0" borderId="76" xfId="0" applyNumberFormat="1" applyBorder="1" applyAlignment="1">
      <alignment horizontal="center" vertical="center" wrapText="1"/>
    </xf>
    <xf numFmtId="0" fontId="0" fillId="0" borderId="76" xfId="0" quotePrefix="1" applyBorder="1" applyAlignment="1">
      <alignment vertical="center" wrapText="1"/>
    </xf>
    <xf numFmtId="0" fontId="0" fillId="0" borderId="76" xfId="0" applyBorder="1" applyAlignment="1">
      <alignment vertical="center" wrapText="1"/>
    </xf>
    <xf numFmtId="0" fontId="1" fillId="9" borderId="117" xfId="0" applyFont="1" applyFill="1" applyBorder="1" applyAlignment="1">
      <alignment horizontal="center"/>
    </xf>
    <xf numFmtId="0" fontId="1" fillId="9" borderId="118" xfId="0" applyFont="1" applyFill="1" applyBorder="1" applyAlignment="1">
      <alignment horizontal="center"/>
    </xf>
    <xf numFmtId="0" fontId="1" fillId="9" borderId="42" xfId="0" applyFont="1" applyFill="1" applyBorder="1" applyAlignment="1">
      <alignment horizontal="center" vertical="center"/>
    </xf>
    <xf numFmtId="0" fontId="1" fillId="9" borderId="0" xfId="0" applyFont="1" applyFill="1" applyAlignment="1">
      <alignment horizontal="center" vertical="center" wrapText="1"/>
    </xf>
    <xf numFmtId="0" fontId="1" fillId="9" borderId="85" xfId="0" applyFont="1" applyFill="1" applyBorder="1" applyAlignment="1">
      <alignment horizontal="center" vertical="center" wrapText="1"/>
    </xf>
    <xf numFmtId="0" fontId="1" fillId="9" borderId="82" xfId="0" applyFont="1" applyFill="1" applyBorder="1" applyAlignment="1">
      <alignment horizontal="center" vertical="center"/>
    </xf>
    <xf numFmtId="0" fontId="0" fillId="0" borderId="76" xfId="0" applyBorder="1" applyAlignment="1">
      <alignment horizontal="center" wrapText="1"/>
    </xf>
    <xf numFmtId="0" fontId="1" fillId="9" borderId="182" xfId="0" applyFont="1" applyFill="1" applyBorder="1" applyAlignment="1">
      <alignment horizontal="center"/>
    </xf>
    <xf numFmtId="0" fontId="26" fillId="9" borderId="20" xfId="0" applyFont="1" applyFill="1" applyBorder="1" applyAlignment="1">
      <alignment horizontal="center"/>
    </xf>
    <xf numFmtId="0" fontId="26" fillId="9" borderId="93" xfId="0" applyFont="1" applyFill="1" applyBorder="1" applyAlignment="1">
      <alignment horizontal="center"/>
    </xf>
    <xf numFmtId="0" fontId="1" fillId="9" borderId="1" xfId="0" applyFont="1" applyFill="1" applyBorder="1" applyAlignment="1">
      <alignment horizontal="center"/>
    </xf>
    <xf numFmtId="0" fontId="1" fillId="9" borderId="93" xfId="0" applyFont="1" applyFill="1" applyBorder="1" applyAlignment="1">
      <alignment horizontal="center"/>
    </xf>
    <xf numFmtId="0" fontId="33" fillId="8" borderId="10" xfId="0" applyFont="1" applyFill="1" applyBorder="1" applyAlignment="1">
      <alignment horizontal="center"/>
    </xf>
    <xf numFmtId="14" fontId="0" fillId="0" borderId="55" xfId="0" applyNumberFormat="1" applyBorder="1" applyAlignment="1">
      <alignment horizontal="center"/>
    </xf>
    <xf numFmtId="14" fontId="1" fillId="4" borderId="1" xfId="0" applyNumberFormat="1" applyFont="1" applyFill="1" applyBorder="1" applyAlignment="1">
      <alignment horizontal="center" wrapText="1"/>
    </xf>
    <xf numFmtId="0" fontId="0" fillId="4" borderId="8" xfId="0" applyFill="1" applyBorder="1" applyAlignment="1">
      <alignment horizontal="center"/>
    </xf>
    <xf numFmtId="0" fontId="1" fillId="9" borderId="150" xfId="0" applyFont="1" applyFill="1" applyBorder="1" applyAlignment="1">
      <alignment horizontal="center"/>
    </xf>
    <xf numFmtId="0" fontId="1" fillId="9" borderId="129" xfId="0" applyFont="1" applyFill="1" applyBorder="1" applyAlignment="1">
      <alignment horizontal="center"/>
    </xf>
    <xf numFmtId="0" fontId="1" fillId="9" borderId="130" xfId="0" applyFont="1" applyFill="1" applyBorder="1" applyAlignment="1">
      <alignment horizontal="center"/>
    </xf>
    <xf numFmtId="0" fontId="19" fillId="0" borderId="77" xfId="0" applyFont="1" applyBorder="1" applyAlignment="1">
      <alignment horizontal="center"/>
    </xf>
    <xf numFmtId="14" fontId="8" fillId="4" borderId="1" xfId="0" applyNumberFormat="1" applyFont="1" applyFill="1" applyBorder="1" applyAlignment="1">
      <alignment horizontal="center"/>
    </xf>
    <xf numFmtId="14" fontId="8" fillId="4" borderId="93" xfId="0" applyNumberFormat="1" applyFont="1" applyFill="1" applyBorder="1" applyAlignment="1">
      <alignment horizontal="center"/>
    </xf>
    <xf numFmtId="0" fontId="0" fillId="0" borderId="15" xfId="0" applyBorder="1" applyAlignment="1">
      <alignment horizontal="center" wrapText="1"/>
    </xf>
    <xf numFmtId="0" fontId="1" fillId="9" borderId="55" xfId="0" applyFont="1" applyFill="1" applyBorder="1" applyAlignment="1">
      <alignment horizontal="center" vertical="center" wrapText="1"/>
    </xf>
    <xf numFmtId="0" fontId="2" fillId="0" borderId="0" xfId="0" applyFont="1" applyAlignment="1">
      <alignment horizontal="center"/>
    </xf>
    <xf numFmtId="0" fontId="33" fillId="8" borderId="151" xfId="0" applyFont="1" applyFill="1" applyBorder="1" applyAlignment="1">
      <alignment horizontal="center"/>
    </xf>
    <xf numFmtId="0" fontId="1" fillId="9" borderId="20" xfId="0" applyFont="1" applyFill="1" applyBorder="1"/>
    <xf numFmtId="0" fontId="1" fillId="9" borderId="20" xfId="0" applyFont="1" applyFill="1" applyBorder="1" applyAlignment="1">
      <alignment horizontal="center"/>
    </xf>
    <xf numFmtId="0" fontId="1" fillId="0" borderId="15" xfId="0" applyFont="1" applyBorder="1" applyAlignment="1">
      <alignment horizontal="center" vertical="center"/>
    </xf>
    <xf numFmtId="0" fontId="1" fillId="9" borderId="78" xfId="0" applyFont="1" applyFill="1" applyBorder="1"/>
    <xf numFmtId="0" fontId="1" fillId="9" borderId="86" xfId="0" applyFont="1" applyFill="1" applyBorder="1"/>
    <xf numFmtId="0" fontId="0" fillId="9" borderId="78" xfId="0" applyFill="1" applyBorder="1" applyAlignment="1">
      <alignment horizontal="center"/>
    </xf>
    <xf numFmtId="0" fontId="0" fillId="9" borderId="86" xfId="0" applyFill="1" applyBorder="1" applyAlignment="1">
      <alignment horizontal="center"/>
    </xf>
    <xf numFmtId="0" fontId="0" fillId="9" borderId="135" xfId="0" applyFill="1" applyBorder="1" applyAlignment="1">
      <alignment horizontal="center"/>
    </xf>
    <xf numFmtId="0" fontId="19" fillId="4" borderId="66" xfId="0" applyFont="1" applyFill="1" applyBorder="1" applyAlignment="1">
      <alignment horizontal="center" vertical="center" wrapText="1"/>
    </xf>
    <xf numFmtId="0" fontId="1" fillId="0" borderId="131" xfId="0" applyFont="1" applyBorder="1" applyAlignment="1">
      <alignment horizontal="center"/>
    </xf>
    <xf numFmtId="0" fontId="1" fillId="0" borderId="76" xfId="0" applyFont="1" applyBorder="1" applyAlignment="1">
      <alignment horizontal="center" vertical="center"/>
    </xf>
    <xf numFmtId="0" fontId="35" fillId="8" borderId="10" xfId="0" applyFont="1" applyFill="1" applyBorder="1" applyAlignment="1">
      <alignment horizontal="center"/>
    </xf>
    <xf numFmtId="0" fontId="0" fillId="9" borderId="70" xfId="0" applyFill="1" applyBorder="1"/>
    <xf numFmtId="0" fontId="33" fillId="8" borderId="77" xfId="0" applyFont="1" applyFill="1" applyBorder="1" applyAlignment="1">
      <alignment horizontal="center" vertical="center"/>
    </xf>
    <xf numFmtId="0" fontId="1" fillId="9" borderId="33" xfId="0" applyFont="1" applyFill="1" applyBorder="1" applyAlignment="1">
      <alignment horizontal="center"/>
    </xf>
    <xf numFmtId="0" fontId="1" fillId="9" borderId="110" xfId="0" applyFont="1" applyFill="1" applyBorder="1" applyAlignment="1">
      <alignment horizontal="center"/>
    </xf>
    <xf numFmtId="0" fontId="0" fillId="9" borderId="1" xfId="0" quotePrefix="1" applyFill="1" applyBorder="1" applyAlignment="1">
      <alignment vertical="center" wrapText="1"/>
    </xf>
    <xf numFmtId="0" fontId="0" fillId="9" borderId="1" xfId="0" applyFill="1" applyBorder="1" applyAlignment="1">
      <alignment vertical="center" wrapText="1"/>
    </xf>
    <xf numFmtId="0" fontId="0" fillId="9" borderId="15" xfId="0" applyFill="1" applyBorder="1" applyAlignment="1">
      <alignment horizontal="center" vertical="center" wrapText="1"/>
    </xf>
    <xf numFmtId="164" fontId="0" fillId="9" borderId="15" xfId="0" applyNumberFormat="1" applyFill="1" applyBorder="1" applyAlignment="1">
      <alignment horizontal="center" vertical="center" wrapText="1"/>
    </xf>
    <xf numFmtId="0" fontId="0" fillId="9" borderId="15" xfId="0" quotePrefix="1" applyFill="1" applyBorder="1" applyAlignment="1">
      <alignment vertical="center" wrapText="1"/>
    </xf>
    <xf numFmtId="0" fontId="0" fillId="9" borderId="15" xfId="0" applyFill="1" applyBorder="1" applyAlignment="1">
      <alignment vertical="center" wrapText="1"/>
    </xf>
    <xf numFmtId="0" fontId="33" fillId="8" borderId="71" xfId="0" applyFont="1" applyFill="1" applyBorder="1" applyAlignment="1">
      <alignment horizontal="center" vertical="top"/>
    </xf>
    <xf numFmtId="0" fontId="33" fillId="8" borderId="74" xfId="0" applyFont="1" applyFill="1" applyBorder="1" applyAlignment="1">
      <alignment horizontal="center" vertical="top"/>
    </xf>
    <xf numFmtId="0" fontId="0" fillId="8" borderId="15" xfId="0" applyFill="1" applyBorder="1" applyAlignment="1">
      <alignment horizontal="center"/>
    </xf>
    <xf numFmtId="0" fontId="0" fillId="0" borderId="151" xfId="0" applyBorder="1" applyAlignment="1">
      <alignment vertical="center" wrapText="1"/>
    </xf>
    <xf numFmtId="0" fontId="26" fillId="9" borderId="90" xfId="0" applyFont="1" applyFill="1" applyBorder="1"/>
    <xf numFmtId="0" fontId="26" fillId="9" borderId="92" xfId="0" applyFont="1" applyFill="1" applyBorder="1"/>
    <xf numFmtId="0" fontId="0" fillId="9" borderId="100" xfId="0" applyFill="1" applyBorder="1"/>
    <xf numFmtId="0" fontId="19" fillId="0" borderId="43" xfId="0" applyFont="1" applyBorder="1" applyAlignment="1">
      <alignment horizontal="center"/>
    </xf>
    <xf numFmtId="0" fontId="19" fillId="0" borderId="42" xfId="0" applyFont="1" applyBorder="1" applyAlignment="1">
      <alignment horizontal="center"/>
    </xf>
    <xf numFmtId="0" fontId="33" fillId="8" borderId="151" xfId="0" applyFont="1" applyFill="1" applyBorder="1" applyAlignment="1">
      <alignment horizontal="center" vertical="center"/>
    </xf>
    <xf numFmtId="0" fontId="1" fillId="0" borderId="67" xfId="0" applyFont="1" applyBorder="1" applyAlignment="1">
      <alignment horizontal="center" vertical="center" wrapText="1"/>
    </xf>
    <xf numFmtId="14" fontId="1" fillId="4" borderId="15" xfId="0" applyNumberFormat="1" applyFont="1" applyFill="1" applyBorder="1" applyAlignment="1">
      <alignment horizontal="center" wrapText="1"/>
    </xf>
    <xf numFmtId="0" fontId="0" fillId="9" borderId="33" xfId="0" applyFill="1" applyBorder="1"/>
    <xf numFmtId="0" fontId="1" fillId="0" borderId="42" xfId="0" applyFont="1" applyBorder="1" applyAlignment="1">
      <alignment horizontal="center"/>
    </xf>
    <xf numFmtId="0" fontId="0" fillId="9" borderId="108" xfId="0" applyFill="1" applyBorder="1"/>
    <xf numFmtId="0" fontId="0" fillId="9" borderId="0" xfId="0" applyFill="1"/>
    <xf numFmtId="0" fontId="0" fillId="9" borderId="1" xfId="0" applyFill="1" applyBorder="1" applyAlignment="1">
      <alignment horizontal="right"/>
    </xf>
    <xf numFmtId="0" fontId="1" fillId="9" borderId="47" xfId="0" applyFont="1" applyFill="1" applyBorder="1" applyAlignment="1">
      <alignment horizontal="center"/>
    </xf>
    <xf numFmtId="0" fontId="1" fillId="9" borderId="61" xfId="0" applyFont="1" applyFill="1" applyBorder="1" applyAlignment="1">
      <alignment horizontal="center"/>
    </xf>
    <xf numFmtId="0" fontId="1" fillId="9" borderId="68" xfId="0" applyFont="1" applyFill="1" applyBorder="1" applyAlignment="1">
      <alignment horizontal="center" vertical="center"/>
    </xf>
    <xf numFmtId="0" fontId="1" fillId="9" borderId="66" xfId="0" applyFont="1" applyFill="1" applyBorder="1" applyAlignment="1">
      <alignment horizontal="center" vertical="center" wrapText="1"/>
    </xf>
    <xf numFmtId="0" fontId="1" fillId="9" borderId="73" xfId="0" applyFont="1" applyFill="1" applyBorder="1" applyAlignment="1">
      <alignment horizontal="center" vertical="center" wrapText="1"/>
    </xf>
    <xf numFmtId="0" fontId="1" fillId="0" borderId="182" xfId="0" applyFont="1" applyBorder="1" applyAlignment="1">
      <alignment horizontal="center" vertical="center"/>
    </xf>
    <xf numFmtId="0" fontId="0" fillId="9" borderId="63" xfId="0" applyFill="1" applyBorder="1" applyAlignment="1">
      <alignment horizontal="left"/>
    </xf>
    <xf numFmtId="0" fontId="0" fillId="9" borderId="206" xfId="0" applyFill="1" applyBorder="1" applyAlignment="1">
      <alignment horizontal="left"/>
    </xf>
    <xf numFmtId="0" fontId="33" fillId="8" borderId="109" xfId="0" applyFont="1" applyFill="1" applyBorder="1" applyAlignment="1">
      <alignment horizontal="center"/>
    </xf>
    <xf numFmtId="0" fontId="33" fillId="8" borderId="76" xfId="0" applyFont="1" applyFill="1" applyBorder="1" applyAlignment="1">
      <alignment horizontal="center" vertical="center"/>
    </xf>
    <xf numFmtId="0" fontId="1" fillId="9" borderId="56" xfId="0" applyFont="1" applyFill="1" applyBorder="1" applyAlignment="1">
      <alignment horizontal="center" vertical="center"/>
    </xf>
    <xf numFmtId="0" fontId="1" fillId="0" borderId="34" xfId="0" applyFont="1" applyBorder="1" applyAlignment="1">
      <alignment wrapText="1"/>
    </xf>
    <xf numFmtId="0" fontId="1" fillId="0" borderId="62" xfId="0" applyFont="1" applyBorder="1" applyAlignment="1">
      <alignment wrapText="1"/>
    </xf>
    <xf numFmtId="0" fontId="1" fillId="0" borderId="43" xfId="0" applyFont="1" applyBorder="1" applyAlignment="1">
      <alignment wrapText="1"/>
    </xf>
    <xf numFmtId="0" fontId="1" fillId="0" borderId="43" xfId="0" applyFont="1" applyBorder="1" applyAlignment="1">
      <alignment horizontal="center" wrapText="1"/>
    </xf>
    <xf numFmtId="0" fontId="1" fillId="0" borderId="72" xfId="0" applyFont="1" applyBorder="1" applyAlignment="1">
      <alignment horizontal="center"/>
    </xf>
    <xf numFmtId="0" fontId="1" fillId="9" borderId="102" xfId="0" applyFont="1" applyFill="1" applyBorder="1"/>
    <xf numFmtId="0" fontId="0" fillId="9" borderId="26" xfId="0" applyFill="1" applyBorder="1"/>
    <xf numFmtId="0" fontId="0" fillId="9" borderId="166" xfId="0" applyFill="1" applyBorder="1"/>
    <xf numFmtId="0" fontId="0" fillId="0" borderId="88" xfId="0" applyBorder="1" applyAlignment="1">
      <alignment horizontal="center" vertical="center" wrapText="1"/>
    </xf>
    <xf numFmtId="164" fontId="0" fillId="0" borderId="88" xfId="0" applyNumberFormat="1" applyBorder="1" applyAlignment="1">
      <alignment horizontal="center" vertical="center" wrapText="1"/>
    </xf>
    <xf numFmtId="0" fontId="0" fillId="0" borderId="88" xfId="0" quotePrefix="1" applyBorder="1" applyAlignment="1">
      <alignment vertical="center" wrapText="1"/>
    </xf>
    <xf numFmtId="0" fontId="0" fillId="0" borderId="88" xfId="0" applyBorder="1" applyAlignment="1">
      <alignment vertical="center" wrapText="1"/>
    </xf>
    <xf numFmtId="0" fontId="0" fillId="0" borderId="89" xfId="0" applyBorder="1" applyAlignment="1">
      <alignment vertical="center" wrapText="1"/>
    </xf>
    <xf numFmtId="0" fontId="1" fillId="9" borderId="88" xfId="0" applyFont="1" applyFill="1" applyBorder="1" applyAlignment="1">
      <alignment horizontal="center" vertical="center"/>
    </xf>
    <xf numFmtId="0" fontId="1" fillId="9" borderId="1" xfId="0" applyFont="1" applyFill="1" applyBorder="1" applyAlignment="1">
      <alignment horizontal="center" vertical="center" wrapText="1"/>
    </xf>
    <xf numFmtId="0" fontId="0" fillId="0" borderId="66" xfId="0" applyBorder="1" applyAlignment="1">
      <alignment horizontal="center" vertical="top" wrapText="1"/>
    </xf>
    <xf numFmtId="14" fontId="0" fillId="0" borderId="165" xfId="0" applyNumberFormat="1" applyBorder="1" applyAlignment="1">
      <alignment horizontal="center"/>
    </xf>
    <xf numFmtId="14" fontId="23" fillId="9" borderId="0" xfId="0" applyNumberFormat="1" applyFont="1" applyFill="1" applyAlignment="1">
      <alignment horizontal="center"/>
    </xf>
    <xf numFmtId="0" fontId="0" fillId="9" borderId="99" xfId="0" applyFill="1" applyBorder="1" applyAlignment="1">
      <alignment horizontal="center"/>
    </xf>
    <xf numFmtId="0" fontId="0" fillId="9" borderId="176" xfId="0" applyFill="1" applyBorder="1" applyAlignment="1">
      <alignment horizontal="center"/>
    </xf>
    <xf numFmtId="0" fontId="0" fillId="0" borderId="73" xfId="0" applyBorder="1" applyAlignment="1">
      <alignment horizontal="center" vertical="top" wrapText="1"/>
    </xf>
    <xf numFmtId="0" fontId="0" fillId="0" borderId="91" xfId="0" applyBorder="1" applyAlignment="1">
      <alignment horizontal="center"/>
    </xf>
    <xf numFmtId="0" fontId="1" fillId="9" borderId="205" xfId="0" applyFont="1" applyFill="1" applyBorder="1" applyAlignment="1">
      <alignment horizontal="center" vertical="center"/>
    </xf>
    <xf numFmtId="0" fontId="21" fillId="0" borderId="0" xfId="0" applyFont="1" applyAlignment="1">
      <alignment horizontal="center" wrapText="1"/>
    </xf>
    <xf numFmtId="0" fontId="1" fillId="9" borderId="146" xfId="0" applyFont="1" applyFill="1" applyBorder="1" applyAlignment="1">
      <alignment horizontal="center" vertical="center"/>
    </xf>
    <xf numFmtId="14" fontId="1" fillId="4" borderId="118" xfId="0" applyNumberFormat="1" applyFont="1" applyFill="1" applyBorder="1" applyAlignment="1">
      <alignment horizontal="center" wrapText="1"/>
    </xf>
    <xf numFmtId="14" fontId="1" fillId="4" borderId="183" xfId="0" applyNumberFormat="1" applyFont="1" applyFill="1" applyBorder="1" applyAlignment="1">
      <alignment wrapText="1"/>
    </xf>
    <xf numFmtId="0" fontId="0" fillId="9" borderId="66" xfId="0" applyFill="1" applyBorder="1"/>
    <xf numFmtId="0" fontId="33" fillId="8" borderId="76" xfId="0" applyFont="1" applyFill="1" applyBorder="1" applyAlignment="1">
      <alignment horizontal="center"/>
    </xf>
    <xf numFmtId="14" fontId="0" fillId="4" borderId="71" xfId="0" applyNumberFormat="1" applyFill="1" applyBorder="1" applyAlignment="1">
      <alignment horizontal="center"/>
    </xf>
    <xf numFmtId="0" fontId="0" fillId="9" borderId="73" xfId="0" applyFill="1" applyBorder="1"/>
    <xf numFmtId="14" fontId="0" fillId="4" borderId="73" xfId="0" applyNumberFormat="1" applyFill="1" applyBorder="1" applyAlignment="1">
      <alignment horizontal="center"/>
    </xf>
    <xf numFmtId="14" fontId="0" fillId="4" borderId="74" xfId="0" applyNumberFormat="1" applyFill="1" applyBorder="1" applyAlignment="1">
      <alignment horizontal="center"/>
    </xf>
    <xf numFmtId="0" fontId="1" fillId="4" borderId="182" xfId="0" applyFont="1" applyFill="1" applyBorder="1" applyAlignment="1">
      <alignment horizontal="center" wrapText="1"/>
    </xf>
    <xf numFmtId="0" fontId="0" fillId="0" borderId="0" xfId="0" applyAlignment="1">
      <alignment horizontal="left" vertical="center" wrapText="1"/>
    </xf>
    <xf numFmtId="0" fontId="19" fillId="0" borderId="0" xfId="0" applyFont="1" applyAlignment="1">
      <alignment horizontal="center"/>
    </xf>
    <xf numFmtId="0" fontId="19" fillId="0" borderId="151" xfId="0" applyFont="1" applyBorder="1" applyAlignment="1">
      <alignment horizontal="center"/>
    </xf>
    <xf numFmtId="14" fontId="1" fillId="4" borderId="139" xfId="0" applyNumberFormat="1" applyFont="1" applyFill="1" applyBorder="1" applyAlignment="1">
      <alignment vertical="center" wrapText="1"/>
    </xf>
    <xf numFmtId="14" fontId="1" fillId="9" borderId="88" xfId="0" applyNumberFormat="1" applyFont="1" applyFill="1" applyBorder="1" applyAlignment="1">
      <alignment vertical="center" wrapText="1"/>
    </xf>
    <xf numFmtId="14" fontId="1" fillId="9" borderId="93" xfId="0" applyNumberFormat="1" applyFont="1" applyFill="1" applyBorder="1" applyAlignment="1">
      <alignment vertical="center" wrapText="1"/>
    </xf>
    <xf numFmtId="0" fontId="33" fillId="8" borderId="99" xfId="0" applyFont="1" applyFill="1" applyBorder="1" applyAlignment="1">
      <alignment horizontal="center" vertical="center"/>
    </xf>
    <xf numFmtId="0" fontId="33" fillId="8" borderId="102" xfId="0" applyFont="1" applyFill="1" applyBorder="1" applyAlignment="1">
      <alignment horizontal="center" vertical="center"/>
    </xf>
    <xf numFmtId="0" fontId="33" fillId="8" borderId="103" xfId="0" applyFont="1" applyFill="1" applyBorder="1" applyAlignment="1">
      <alignment horizontal="center" vertical="center"/>
    </xf>
    <xf numFmtId="0" fontId="1" fillId="0" borderId="173" xfId="0" applyFont="1" applyBorder="1" applyAlignment="1">
      <alignment horizontal="left"/>
    </xf>
    <xf numFmtId="0" fontId="1" fillId="0" borderId="99" xfId="0" applyFont="1" applyBorder="1" applyAlignment="1">
      <alignment vertical="center"/>
    </xf>
    <xf numFmtId="0" fontId="19" fillId="0" borderId="76" xfId="0" applyFont="1" applyBorder="1" applyAlignment="1">
      <alignment horizontal="center"/>
    </xf>
    <xf numFmtId="0" fontId="0" fillId="9" borderId="173" xfId="0" applyFill="1" applyBorder="1"/>
    <xf numFmtId="0" fontId="1" fillId="9" borderId="15" xfId="0" applyFont="1" applyFill="1" applyBorder="1" applyAlignment="1">
      <alignment horizontal="center" vertical="center"/>
    </xf>
    <xf numFmtId="14" fontId="0" fillId="0" borderId="185" xfId="0" applyNumberFormat="1" applyBorder="1" applyAlignment="1">
      <alignment horizontal="center" wrapText="1"/>
    </xf>
    <xf numFmtId="14" fontId="1" fillId="4" borderId="69" xfId="0" applyNumberFormat="1" applyFont="1" applyFill="1" applyBorder="1" applyAlignment="1">
      <alignment horizontal="center" wrapText="1"/>
    </xf>
    <xf numFmtId="14" fontId="1" fillId="4" borderId="74" xfId="0" applyNumberFormat="1" applyFont="1" applyFill="1" applyBorder="1" applyAlignment="1">
      <alignment horizontal="center" wrapText="1"/>
    </xf>
    <xf numFmtId="0" fontId="1" fillId="4" borderId="114" xfId="0" applyFont="1" applyFill="1" applyBorder="1" applyAlignment="1">
      <alignment vertical="center" wrapText="1"/>
    </xf>
    <xf numFmtId="0" fontId="0" fillId="0" borderId="83" xfId="0" applyBorder="1" applyAlignment="1">
      <alignment horizontal="center"/>
    </xf>
    <xf numFmtId="0" fontId="19" fillId="0" borderId="148" xfId="0" applyFont="1" applyBorder="1" applyAlignment="1">
      <alignment horizontal="center"/>
    </xf>
    <xf numFmtId="14" fontId="0" fillId="0" borderId="66" xfId="0" applyNumberFormat="1" applyBorder="1" applyAlignment="1">
      <alignment horizontal="center" wrapText="1"/>
    </xf>
    <xf numFmtId="0" fontId="6" fillId="3" borderId="216" xfId="0" applyFont="1" applyFill="1" applyBorder="1" applyAlignment="1">
      <alignment horizontal="center"/>
    </xf>
    <xf numFmtId="0" fontId="11" fillId="4" borderId="0" xfId="0" applyFont="1" applyFill="1" applyAlignment="1">
      <alignment vertical="center" wrapText="1"/>
    </xf>
    <xf numFmtId="0" fontId="33" fillId="0" borderId="0" xfId="0" applyFont="1" applyAlignment="1">
      <alignment horizontal="center" vertical="center" wrapText="1"/>
    </xf>
    <xf numFmtId="14" fontId="0" fillId="0" borderId="184" xfId="0" applyNumberFormat="1" applyBorder="1" applyAlignment="1">
      <alignment horizontal="center"/>
    </xf>
    <xf numFmtId="0" fontId="0" fillId="0" borderId="33" xfId="0" applyBorder="1" applyAlignment="1">
      <alignment horizontal="center"/>
    </xf>
    <xf numFmtId="0" fontId="0" fillId="0" borderId="40" xfId="0" applyBorder="1" applyAlignment="1">
      <alignment horizontal="center"/>
    </xf>
    <xf numFmtId="0" fontId="19" fillId="4" borderId="0" xfId="0" applyFont="1" applyFill="1" applyAlignment="1">
      <alignment horizontal="center" vertical="center"/>
    </xf>
    <xf numFmtId="0" fontId="7" fillId="4" borderId="66" xfId="0" applyFont="1" applyFill="1" applyBorder="1"/>
    <xf numFmtId="0" fontId="0" fillId="0" borderId="88" xfId="0" applyBorder="1" applyAlignment="1">
      <alignment vertical="center"/>
    </xf>
    <xf numFmtId="14" fontId="0" fillId="0" borderId="217" xfId="0" applyNumberFormat="1" applyBorder="1" applyAlignment="1">
      <alignment horizontal="center"/>
    </xf>
    <xf numFmtId="0" fontId="0" fillId="9" borderId="151" xfId="0" applyFill="1" applyBorder="1" applyAlignment="1">
      <alignment vertical="center" wrapText="1"/>
    </xf>
    <xf numFmtId="0" fontId="0" fillId="9" borderId="91" xfId="0" applyFill="1" applyBorder="1" applyAlignment="1">
      <alignment vertical="center" wrapText="1"/>
    </xf>
    <xf numFmtId="0" fontId="0" fillId="9" borderId="93" xfId="0" applyFill="1" applyBorder="1" applyAlignment="1">
      <alignment vertical="center" wrapText="1"/>
    </xf>
    <xf numFmtId="0" fontId="0" fillId="9" borderId="94" xfId="0" applyFill="1" applyBorder="1" applyAlignment="1">
      <alignment vertical="center" wrapText="1"/>
    </xf>
    <xf numFmtId="0" fontId="33" fillId="0" borderId="0" xfId="0" applyFont="1" applyAlignment="1">
      <alignment vertical="center"/>
    </xf>
    <xf numFmtId="0" fontId="19" fillId="0" borderId="0" xfId="0" applyFont="1"/>
    <xf numFmtId="0" fontId="1" fillId="0" borderId="108" xfId="0" applyFont="1" applyBorder="1"/>
    <xf numFmtId="0" fontId="0" fillId="0" borderId="217" xfId="0" applyBorder="1"/>
    <xf numFmtId="14" fontId="0" fillId="4" borderId="152" xfId="0" applyNumberFormat="1" applyFill="1" applyBorder="1" applyAlignment="1">
      <alignment horizontal="center"/>
    </xf>
    <xf numFmtId="0" fontId="1" fillId="0" borderId="0" xfId="0" applyFont="1" applyAlignment="1">
      <alignment horizontal="center" vertical="center"/>
    </xf>
    <xf numFmtId="0" fontId="0" fillId="8" borderId="0" xfId="0" applyFill="1"/>
    <xf numFmtId="0" fontId="0" fillId="8" borderId="151" xfId="0" applyFill="1" applyBorder="1"/>
    <xf numFmtId="3" fontId="0" fillId="0" borderId="91" xfId="0" applyNumberFormat="1" applyBorder="1" applyAlignment="1">
      <alignment horizontal="center"/>
    </xf>
    <xf numFmtId="0" fontId="0" fillId="0" borderId="91" xfId="0" applyBorder="1" applyAlignment="1">
      <alignment horizontal="center" vertical="center"/>
    </xf>
    <xf numFmtId="0" fontId="0" fillId="0" borderId="94" xfId="0" applyBorder="1" applyAlignment="1">
      <alignment horizontal="center" vertical="center"/>
    </xf>
    <xf numFmtId="14" fontId="0" fillId="0" borderId="0" xfId="0" applyNumberFormat="1" applyAlignment="1">
      <alignment vertical="center" wrapText="1"/>
    </xf>
    <xf numFmtId="0" fontId="0" fillId="9" borderId="209" xfId="0" applyFill="1" applyBorder="1"/>
    <xf numFmtId="14" fontId="0" fillId="0" borderId="35" xfId="0" applyNumberFormat="1" applyBorder="1" applyAlignment="1">
      <alignment horizontal="center"/>
    </xf>
    <xf numFmtId="14" fontId="0" fillId="0" borderId="38" xfId="0" applyNumberFormat="1" applyBorder="1" applyAlignment="1">
      <alignment horizontal="center"/>
    </xf>
    <xf numFmtId="0" fontId="0" fillId="0" borderId="217" xfId="0" applyBorder="1" applyAlignment="1">
      <alignment horizontal="center"/>
    </xf>
    <xf numFmtId="0" fontId="7" fillId="0" borderId="15" xfId="0" applyFont="1" applyBorder="1" applyAlignment="1">
      <alignment horizontal="center"/>
    </xf>
    <xf numFmtId="0" fontId="0" fillId="9" borderId="90" xfId="0" applyFill="1" applyBorder="1" applyAlignment="1">
      <alignment horizontal="left"/>
    </xf>
    <xf numFmtId="0" fontId="0" fillId="9" borderId="100" xfId="0" applyFill="1" applyBorder="1" applyAlignment="1">
      <alignment horizontal="left"/>
    </xf>
    <xf numFmtId="14" fontId="1" fillId="4" borderId="69" xfId="0" applyNumberFormat="1" applyFont="1" applyFill="1" applyBorder="1" applyAlignment="1">
      <alignment horizontal="center" vertical="center" wrapText="1"/>
    </xf>
    <xf numFmtId="14" fontId="1" fillId="4" borderId="74" xfId="0" applyNumberFormat="1" applyFont="1" applyFill="1" applyBorder="1" applyAlignment="1">
      <alignment horizontal="center" vertical="center" wrapText="1"/>
    </xf>
    <xf numFmtId="14" fontId="1" fillId="9" borderId="68" xfId="0" applyNumberFormat="1" applyFont="1" applyFill="1" applyBorder="1" applyAlignment="1">
      <alignment vertical="center" wrapText="1"/>
    </xf>
    <xf numFmtId="14" fontId="1" fillId="9" borderId="73" xfId="0" applyNumberFormat="1" applyFont="1" applyFill="1" applyBorder="1" applyAlignment="1">
      <alignment vertical="center" wrapText="1"/>
    </xf>
    <xf numFmtId="0" fontId="0" fillId="9" borderId="78" xfId="0" applyFill="1" applyBorder="1" applyAlignment="1">
      <alignment horizontal="center" vertical="center"/>
    </xf>
    <xf numFmtId="0" fontId="0" fillId="9" borderId="86" xfId="0" applyFill="1" applyBorder="1" applyAlignment="1">
      <alignment vertical="center" wrapText="1"/>
    </xf>
    <xf numFmtId="0" fontId="1" fillId="0" borderId="212" xfId="0" applyFont="1" applyBorder="1" applyAlignment="1">
      <alignment horizontal="center" vertical="center" wrapText="1"/>
    </xf>
    <xf numFmtId="14" fontId="1" fillId="4" borderId="183" xfId="0" applyNumberFormat="1" applyFont="1" applyFill="1" applyBorder="1" applyAlignment="1">
      <alignment vertical="center" wrapText="1"/>
    </xf>
    <xf numFmtId="0" fontId="1" fillId="4" borderId="179" xfId="0" applyFont="1" applyFill="1" applyBorder="1" applyAlignment="1">
      <alignment vertical="center" wrapText="1"/>
    </xf>
    <xf numFmtId="14" fontId="1" fillId="4" borderId="179" xfId="0" applyNumberFormat="1" applyFont="1" applyFill="1" applyBorder="1" applyAlignment="1">
      <alignment vertical="center" wrapText="1"/>
    </xf>
    <xf numFmtId="0" fontId="1" fillId="4" borderId="171" xfId="0" applyFont="1" applyFill="1" applyBorder="1" applyAlignment="1">
      <alignment vertical="center"/>
    </xf>
    <xf numFmtId="14" fontId="1" fillId="9" borderId="68" xfId="0" applyNumberFormat="1" applyFont="1" applyFill="1" applyBorder="1" applyAlignment="1">
      <alignment horizontal="center" wrapText="1" indent="1"/>
    </xf>
    <xf numFmtId="14" fontId="1" fillId="4" borderId="69" xfId="0" applyNumberFormat="1" applyFont="1" applyFill="1" applyBorder="1" applyAlignment="1">
      <alignment wrapText="1"/>
    </xf>
    <xf numFmtId="14" fontId="1" fillId="9" borderId="73" xfId="0" applyNumberFormat="1" applyFont="1" applyFill="1" applyBorder="1" applyAlignment="1">
      <alignment horizontal="center" wrapText="1" indent="1"/>
    </xf>
    <xf numFmtId="14" fontId="1" fillId="4" borderId="74" xfId="0" applyNumberFormat="1" applyFont="1" applyFill="1" applyBorder="1" applyAlignment="1">
      <alignment wrapText="1"/>
    </xf>
    <xf numFmtId="0" fontId="1" fillId="4" borderId="183" xfId="0" applyFont="1" applyFill="1" applyBorder="1" applyAlignment="1">
      <alignment horizontal="center" vertical="center" wrapText="1"/>
    </xf>
    <xf numFmtId="0" fontId="36" fillId="0" borderId="0" xfId="0" applyFont="1" applyAlignment="1">
      <alignment horizontal="center"/>
    </xf>
    <xf numFmtId="0" fontId="1" fillId="0" borderId="0" xfId="0" applyFont="1" applyAlignment="1">
      <alignment horizontal="centerContinuous"/>
    </xf>
    <xf numFmtId="14" fontId="1" fillId="4" borderId="4" xfId="0" applyNumberFormat="1" applyFont="1" applyFill="1" applyBorder="1" applyAlignment="1">
      <alignment horizontal="center" vertical="center" wrapText="1"/>
    </xf>
    <xf numFmtId="14" fontId="1" fillId="4" borderId="9" xfId="0" applyNumberFormat="1" applyFont="1" applyFill="1" applyBorder="1" applyAlignment="1">
      <alignment horizontal="center" vertical="center" wrapText="1"/>
    </xf>
    <xf numFmtId="14" fontId="1" fillId="4" borderId="9" xfId="0" applyNumberFormat="1" applyFont="1" applyFill="1" applyBorder="1" applyAlignment="1">
      <alignment wrapText="1"/>
    </xf>
    <xf numFmtId="14" fontId="1" fillId="4" borderId="89" xfId="0" applyNumberFormat="1" applyFont="1" applyFill="1" applyBorder="1" applyAlignment="1">
      <alignment horizontal="center" vertical="center" wrapText="1"/>
    </xf>
    <xf numFmtId="14" fontId="1" fillId="4" borderId="68" xfId="0" applyNumberFormat="1" applyFont="1" applyFill="1" applyBorder="1" applyAlignment="1">
      <alignment horizontal="right" vertical="center" wrapText="1"/>
    </xf>
    <xf numFmtId="14" fontId="0" fillId="0" borderId="34" xfId="0" applyNumberFormat="1" applyBorder="1" applyAlignment="1">
      <alignment horizontal="center"/>
    </xf>
    <xf numFmtId="0" fontId="33" fillId="8" borderId="41" xfId="0" applyFont="1" applyFill="1" applyBorder="1" applyAlignment="1">
      <alignment horizontal="center" vertical="center"/>
    </xf>
    <xf numFmtId="0" fontId="1" fillId="9" borderId="93" xfId="0" applyFont="1" applyFill="1" applyBorder="1"/>
    <xf numFmtId="0" fontId="1" fillId="0" borderId="68" xfId="0" applyFont="1" applyBorder="1"/>
    <xf numFmtId="0" fontId="33" fillId="8" borderId="135" xfId="0" applyFont="1" applyFill="1" applyBorder="1" applyAlignment="1">
      <alignment horizontal="center" vertical="center" wrapText="1"/>
    </xf>
    <xf numFmtId="0" fontId="33" fillId="8" borderId="154" xfId="0" applyFont="1" applyFill="1" applyBorder="1" applyAlignment="1">
      <alignment horizontal="center" vertical="center" wrapText="1"/>
    </xf>
    <xf numFmtId="0" fontId="19" fillId="0" borderId="170" xfId="0" applyFont="1" applyBorder="1" applyAlignment="1">
      <alignment horizontal="center"/>
    </xf>
    <xf numFmtId="14" fontId="1" fillId="4" borderId="114" xfId="0" applyNumberFormat="1" applyFont="1" applyFill="1" applyBorder="1" applyAlignment="1">
      <alignment horizontal="center" vertical="center" wrapText="1"/>
    </xf>
    <xf numFmtId="14" fontId="0" fillId="0" borderId="221" xfId="0" applyNumberFormat="1" applyBorder="1"/>
    <xf numFmtId="14" fontId="0" fillId="0" borderId="111" xfId="0" applyNumberFormat="1" applyBorder="1" applyAlignment="1">
      <alignment horizontal="center"/>
    </xf>
    <xf numFmtId="14" fontId="0" fillId="0" borderId="221" xfId="0" applyNumberFormat="1" applyBorder="1" applyAlignment="1">
      <alignment horizontal="center"/>
    </xf>
    <xf numFmtId="14" fontId="0" fillId="0" borderId="15" xfId="0" applyNumberFormat="1" applyBorder="1" applyAlignment="1">
      <alignment horizontal="center"/>
    </xf>
    <xf numFmtId="14" fontId="1" fillId="0" borderId="73" xfId="0" applyNumberFormat="1" applyFont="1" applyBorder="1" applyAlignment="1">
      <alignment horizontal="center"/>
    </xf>
    <xf numFmtId="0" fontId="33" fillId="8" borderId="68" xfId="0" applyFont="1" applyFill="1" applyBorder="1" applyAlignment="1">
      <alignment horizontal="center" vertical="center"/>
    </xf>
    <xf numFmtId="0" fontId="0" fillId="0" borderId="40" xfId="0" applyBorder="1"/>
    <xf numFmtId="0" fontId="1" fillId="9" borderId="101" xfId="0" applyFont="1" applyFill="1" applyBorder="1" applyAlignment="1">
      <alignment horizontal="center"/>
    </xf>
    <xf numFmtId="0" fontId="1" fillId="9" borderId="167" xfId="0" applyFont="1" applyFill="1" applyBorder="1" applyAlignment="1">
      <alignment horizontal="center"/>
    </xf>
    <xf numFmtId="14" fontId="1" fillId="4" borderId="143" xfId="0" applyNumberFormat="1" applyFont="1" applyFill="1" applyBorder="1" applyAlignment="1">
      <alignment horizontal="center" wrapText="1"/>
    </xf>
    <xf numFmtId="14" fontId="1" fillId="4" borderId="114" xfId="0" applyNumberFormat="1" applyFont="1" applyFill="1" applyBorder="1" applyAlignment="1">
      <alignment horizontal="center" wrapText="1"/>
    </xf>
    <xf numFmtId="14" fontId="0" fillId="4" borderId="213" xfId="0" applyNumberFormat="1" applyFill="1" applyBorder="1" applyAlignment="1">
      <alignment horizontal="center" vertical="center" wrapText="1"/>
    </xf>
    <xf numFmtId="14" fontId="0" fillId="4" borderId="214" xfId="0" applyNumberFormat="1" applyFill="1" applyBorder="1" applyAlignment="1">
      <alignment horizontal="center" vertical="center" wrapText="1"/>
    </xf>
    <xf numFmtId="14" fontId="8" fillId="4" borderId="0" xfId="0" applyNumberFormat="1" applyFont="1" applyFill="1" applyAlignment="1">
      <alignment vertical="center"/>
    </xf>
    <xf numFmtId="0" fontId="0" fillId="9" borderId="189" xfId="0" applyFill="1" applyBorder="1" applyAlignment="1">
      <alignment horizontal="center" vertical="center"/>
    </xf>
    <xf numFmtId="14" fontId="0" fillId="0" borderId="83" xfId="0" applyNumberFormat="1" applyBorder="1" applyAlignment="1">
      <alignment horizontal="center" vertical="center"/>
    </xf>
    <xf numFmtId="14" fontId="0" fillId="0" borderId="71" xfId="0" applyNumberFormat="1" applyBorder="1" applyAlignment="1">
      <alignment horizontal="center" vertical="center"/>
    </xf>
    <xf numFmtId="0" fontId="0" fillId="9" borderId="190" xfId="0" applyFill="1" applyBorder="1" applyAlignment="1">
      <alignment horizontal="center" vertical="center"/>
    </xf>
    <xf numFmtId="14" fontId="0" fillId="0" borderId="85" xfId="0" applyNumberFormat="1" applyBorder="1" applyAlignment="1">
      <alignment horizontal="center" vertical="center"/>
    </xf>
    <xf numFmtId="14" fontId="0" fillId="0" borderId="74" xfId="0" applyNumberFormat="1" applyBorder="1" applyAlignment="1">
      <alignment horizontal="center" vertical="center"/>
    </xf>
    <xf numFmtId="1" fontId="1" fillId="3" borderId="74" xfId="0" applyNumberFormat="1" applyFont="1" applyFill="1" applyBorder="1" applyAlignment="1">
      <alignment horizontal="center"/>
    </xf>
    <xf numFmtId="0" fontId="1" fillId="0" borderId="73" xfId="0" applyFont="1" applyBorder="1" applyAlignment="1">
      <alignment horizontal="left"/>
    </xf>
    <xf numFmtId="14" fontId="1" fillId="4" borderId="18" xfId="0" applyNumberFormat="1" applyFont="1" applyFill="1" applyBorder="1" applyAlignment="1">
      <alignment horizontal="right" vertical="center" wrapText="1"/>
    </xf>
    <xf numFmtId="0" fontId="33" fillId="8" borderId="135" xfId="0" applyFont="1" applyFill="1" applyBorder="1" applyAlignment="1">
      <alignment horizontal="center" wrapText="1"/>
    </xf>
    <xf numFmtId="0" fontId="23" fillId="3" borderId="71" xfId="0" applyFont="1" applyFill="1" applyBorder="1" applyAlignment="1">
      <alignment horizontal="center"/>
    </xf>
    <xf numFmtId="0" fontId="1" fillId="3" borderId="174" xfId="0" applyFont="1" applyFill="1" applyBorder="1" applyAlignment="1">
      <alignment horizontal="center"/>
    </xf>
    <xf numFmtId="0" fontId="1" fillId="3" borderId="77" xfId="0" applyFont="1" applyFill="1" applyBorder="1" applyAlignment="1">
      <alignment horizontal="center"/>
    </xf>
    <xf numFmtId="0" fontId="1" fillId="0" borderId="195" xfId="0" applyFont="1" applyBorder="1" applyAlignment="1">
      <alignment horizontal="left"/>
    </xf>
    <xf numFmtId="0" fontId="33" fillId="8" borderId="95" xfId="0" applyFont="1" applyFill="1" applyBorder="1" applyAlignment="1">
      <alignment horizontal="center" wrapText="1"/>
    </xf>
    <xf numFmtId="0" fontId="4" fillId="0" borderId="0" xfId="0" applyFont="1" applyAlignment="1">
      <alignment vertical="center"/>
    </xf>
    <xf numFmtId="0" fontId="26" fillId="0" borderId="0" xfId="0" applyFont="1" applyAlignment="1">
      <alignment vertical="center"/>
    </xf>
    <xf numFmtId="14" fontId="1" fillId="4" borderId="74" xfId="0" applyNumberFormat="1" applyFont="1" applyFill="1" applyBorder="1" applyAlignment="1">
      <alignment vertical="center" wrapText="1"/>
    </xf>
    <xf numFmtId="14" fontId="0" fillId="0" borderId="24" xfId="0" applyNumberFormat="1" applyBorder="1" applyAlignment="1">
      <alignment horizontal="center"/>
    </xf>
    <xf numFmtId="14" fontId="0" fillId="0" borderId="42" xfId="0" applyNumberFormat="1" applyBorder="1" applyAlignment="1">
      <alignment horizontal="center"/>
    </xf>
    <xf numFmtId="0" fontId="33" fillId="8" borderId="95" xfId="0" applyFont="1" applyFill="1" applyBorder="1" applyAlignment="1">
      <alignment horizontal="center" vertical="center" wrapText="1"/>
    </xf>
    <xf numFmtId="0" fontId="1" fillId="0" borderId="73" xfId="0" applyFont="1" applyBorder="1"/>
    <xf numFmtId="14" fontId="1" fillId="4" borderId="73" xfId="0" applyNumberFormat="1" applyFont="1" applyFill="1" applyBorder="1" applyAlignment="1">
      <alignment horizontal="right" vertical="center" wrapText="1"/>
    </xf>
    <xf numFmtId="14" fontId="1" fillId="4" borderId="68" xfId="0" applyNumberFormat="1" applyFont="1" applyFill="1" applyBorder="1" applyAlignment="1">
      <alignment horizontal="right" wrapText="1"/>
    </xf>
    <xf numFmtId="14" fontId="1" fillId="4" borderId="73" xfId="0" applyNumberFormat="1" applyFont="1" applyFill="1" applyBorder="1" applyAlignment="1">
      <alignment horizontal="right" wrapText="1"/>
    </xf>
    <xf numFmtId="0" fontId="1" fillId="4" borderId="68" xfId="0" applyFont="1" applyFill="1" applyBorder="1" applyAlignment="1">
      <alignment horizontal="left" vertical="center" wrapText="1"/>
    </xf>
    <xf numFmtId="0" fontId="1" fillId="0" borderId="73" xfId="0" applyFont="1" applyBorder="1" applyAlignment="1">
      <alignment horizontal="left" vertical="center"/>
    </xf>
    <xf numFmtId="14" fontId="1" fillId="0" borderId="8" xfId="0" applyNumberFormat="1" applyFont="1" applyBorder="1" applyAlignment="1">
      <alignment vertical="center"/>
    </xf>
    <xf numFmtId="14" fontId="1" fillId="4" borderId="69" xfId="0" applyNumberFormat="1" applyFont="1" applyFill="1" applyBorder="1"/>
    <xf numFmtId="14" fontId="1" fillId="4" borderId="75" xfId="0" applyNumberFormat="1" applyFont="1" applyFill="1" applyBorder="1" applyAlignment="1">
      <alignment horizontal="center" wrapText="1"/>
    </xf>
    <xf numFmtId="14" fontId="1" fillId="4" borderId="68" xfId="0" applyNumberFormat="1" applyFont="1" applyFill="1" applyBorder="1"/>
    <xf numFmtId="14" fontId="1" fillId="4" borderId="73" xfId="0" applyNumberFormat="1" applyFont="1" applyFill="1" applyBorder="1"/>
    <xf numFmtId="14" fontId="1" fillId="0" borderId="0" xfId="0" applyNumberFormat="1" applyFont="1" applyAlignment="1">
      <alignment horizontal="left"/>
    </xf>
    <xf numFmtId="0" fontId="0" fillId="0" borderId="83" xfId="0" applyBorder="1" applyAlignment="1">
      <alignment vertical="center"/>
    </xf>
    <xf numFmtId="0" fontId="0" fillId="0" borderId="68" xfId="0" applyBorder="1" applyAlignment="1">
      <alignment horizontal="center"/>
    </xf>
    <xf numFmtId="43" fontId="0" fillId="0" borderId="1" xfId="0" applyNumberFormat="1" applyBorder="1" applyAlignment="1">
      <alignment horizontal="center" vertical="center"/>
    </xf>
    <xf numFmtId="14" fontId="1" fillId="0" borderId="69" xfId="0" applyNumberFormat="1" applyFont="1" applyBorder="1" applyAlignment="1">
      <alignment horizontal="center"/>
    </xf>
    <xf numFmtId="14" fontId="26" fillId="9" borderId="1" xfId="0" applyNumberFormat="1" applyFont="1" applyFill="1" applyBorder="1" applyAlignment="1">
      <alignment horizontal="center"/>
    </xf>
    <xf numFmtId="0" fontId="1" fillId="4" borderId="182" xfId="0" applyFont="1" applyFill="1" applyBorder="1" applyAlignment="1">
      <alignment horizontal="center" vertical="center" wrapText="1"/>
    </xf>
    <xf numFmtId="0" fontId="1" fillId="4" borderId="75" xfId="0" applyFont="1" applyFill="1" applyBorder="1" applyAlignment="1">
      <alignment wrapText="1"/>
    </xf>
    <xf numFmtId="0" fontId="1" fillId="0" borderId="0" xfId="0" applyFont="1" applyAlignment="1">
      <alignment horizontal="left" vertical="center"/>
    </xf>
    <xf numFmtId="14" fontId="1" fillId="4" borderId="0" xfId="0" applyNumberFormat="1" applyFont="1" applyFill="1"/>
    <xf numFmtId="0" fontId="1" fillId="0" borderId="183" xfId="0" applyFont="1" applyBorder="1" applyAlignment="1">
      <alignment horizontal="left" vertical="center"/>
    </xf>
    <xf numFmtId="14" fontId="1" fillId="4" borderId="183" xfId="0" applyNumberFormat="1" applyFont="1" applyFill="1" applyBorder="1"/>
    <xf numFmtId="14" fontId="0" fillId="0" borderId="75" xfId="0" applyNumberFormat="1" applyBorder="1"/>
    <xf numFmtId="17" fontId="0" fillId="0" borderId="0" xfId="0" applyNumberFormat="1" applyAlignment="1">
      <alignment horizontal="center"/>
    </xf>
    <xf numFmtId="14" fontId="1" fillId="0" borderId="0" xfId="0" applyNumberFormat="1" applyFont="1" applyAlignment="1">
      <alignment horizontal="center"/>
    </xf>
    <xf numFmtId="0" fontId="1" fillId="4" borderId="91" xfId="0" applyFont="1" applyFill="1" applyBorder="1" applyAlignment="1">
      <alignment horizontal="center" wrapText="1"/>
    </xf>
    <xf numFmtId="0" fontId="0" fillId="9" borderId="129" xfId="0" applyFill="1" applyBorder="1"/>
    <xf numFmtId="0" fontId="0" fillId="9" borderId="130" xfId="0" applyFill="1" applyBorder="1"/>
    <xf numFmtId="14" fontId="0" fillId="0" borderId="227" xfId="0" applyNumberFormat="1" applyBorder="1"/>
    <xf numFmtId="14" fontId="0" fillId="0" borderId="228" xfId="0" applyNumberFormat="1" applyBorder="1"/>
    <xf numFmtId="14" fontId="0" fillId="0" borderId="229" xfId="0" applyNumberFormat="1" applyBorder="1"/>
    <xf numFmtId="0" fontId="0" fillId="0" borderId="183" xfId="0" applyBorder="1"/>
    <xf numFmtId="0" fontId="0" fillId="0" borderId="75" xfId="0" applyBorder="1"/>
    <xf numFmtId="14" fontId="1" fillId="0" borderId="74" xfId="0" applyNumberFormat="1" applyFont="1" applyBorder="1" applyAlignment="1">
      <alignment horizontal="center"/>
    </xf>
    <xf numFmtId="14" fontId="7" fillId="4" borderId="160" xfId="0" applyNumberFormat="1" applyFont="1" applyFill="1" applyBorder="1" applyAlignment="1">
      <alignment horizontal="center" vertical="center"/>
    </xf>
    <xf numFmtId="14" fontId="1" fillId="9" borderId="73" xfId="0" applyNumberFormat="1" applyFont="1" applyFill="1" applyBorder="1" applyAlignment="1">
      <alignment wrapText="1"/>
    </xf>
    <xf numFmtId="14" fontId="1" fillId="4" borderId="0" xfId="0" applyNumberFormat="1" applyFont="1" applyFill="1" applyAlignment="1">
      <alignment horizontal="center" wrapText="1"/>
    </xf>
    <xf numFmtId="0" fontId="33" fillId="8" borderId="102" xfId="0" applyFont="1" applyFill="1" applyBorder="1" applyAlignment="1">
      <alignment horizontal="center" vertical="center" wrapText="1"/>
    </xf>
    <xf numFmtId="0" fontId="19" fillId="0" borderId="230" xfId="0" applyFont="1" applyBorder="1" applyAlignment="1">
      <alignment horizontal="center" vertical="center"/>
    </xf>
    <xf numFmtId="14" fontId="0" fillId="0" borderId="124" xfId="0" applyNumberFormat="1" applyBorder="1" applyAlignment="1">
      <alignment horizontal="center"/>
    </xf>
    <xf numFmtId="0" fontId="33" fillId="8" borderId="223" xfId="0" applyFont="1" applyFill="1" applyBorder="1" applyAlignment="1">
      <alignment horizontal="center" vertical="center" wrapText="1"/>
    </xf>
    <xf numFmtId="0" fontId="19" fillId="0" borderId="194" xfId="0" applyFont="1" applyBorder="1" applyAlignment="1">
      <alignment horizontal="center" vertical="center" wrapText="1"/>
    </xf>
    <xf numFmtId="14" fontId="1" fillId="9" borderId="143" xfId="0" applyNumberFormat="1" applyFont="1" applyFill="1" applyBorder="1" applyAlignment="1">
      <alignment horizontal="center" vertical="center" wrapText="1"/>
    </xf>
    <xf numFmtId="14" fontId="1" fillId="9" borderId="114" xfId="0" applyNumberFormat="1" applyFont="1" applyFill="1" applyBorder="1" applyAlignment="1">
      <alignment horizontal="center" vertical="center" wrapText="1"/>
    </xf>
    <xf numFmtId="14" fontId="1" fillId="4" borderId="147" xfId="0" applyNumberFormat="1" applyFont="1" applyFill="1" applyBorder="1" applyAlignment="1">
      <alignment horizontal="center" vertical="center" wrapText="1"/>
    </xf>
    <xf numFmtId="14" fontId="1" fillId="4" borderId="134" xfId="0" applyNumberFormat="1" applyFont="1" applyFill="1" applyBorder="1" applyAlignment="1">
      <alignment horizontal="center" vertical="center" wrapText="1"/>
    </xf>
    <xf numFmtId="14" fontId="1" fillId="4" borderId="167" xfId="0" applyNumberFormat="1" applyFont="1" applyFill="1" applyBorder="1" applyAlignment="1">
      <alignment horizontal="center" wrapText="1"/>
    </xf>
    <xf numFmtId="14" fontId="1" fillId="0" borderId="73" xfId="0" applyNumberFormat="1" applyFont="1" applyBorder="1" applyAlignment="1">
      <alignment horizontal="center" vertical="top" wrapText="1"/>
    </xf>
    <xf numFmtId="14" fontId="1" fillId="0" borderId="224" xfId="0" applyNumberFormat="1" applyFont="1" applyBorder="1" applyAlignment="1">
      <alignment horizontal="center" vertical="top"/>
    </xf>
    <xf numFmtId="14" fontId="1" fillId="0" borderId="68" xfId="0" applyNumberFormat="1" applyFont="1" applyBorder="1" applyAlignment="1">
      <alignment horizontal="center" vertical="center"/>
    </xf>
    <xf numFmtId="0" fontId="1" fillId="4" borderId="225" xfId="0" applyFont="1" applyFill="1" applyBorder="1" applyAlignment="1">
      <alignment horizontal="center" wrapText="1"/>
    </xf>
    <xf numFmtId="0" fontId="0" fillId="0" borderId="69" xfId="0" applyBorder="1" applyAlignment="1">
      <alignment vertical="top" wrapText="1"/>
    </xf>
    <xf numFmtId="0" fontId="0" fillId="0" borderId="74" xfId="0" applyBorder="1" applyAlignment="1">
      <alignment vertical="top" wrapText="1"/>
    </xf>
    <xf numFmtId="14" fontId="1" fillId="9" borderId="183" xfId="0" applyNumberFormat="1" applyFont="1" applyFill="1" applyBorder="1" applyAlignment="1">
      <alignment wrapText="1"/>
    </xf>
    <xf numFmtId="0" fontId="1" fillId="9" borderId="183" xfId="0" applyFont="1" applyFill="1" applyBorder="1" applyAlignment="1">
      <alignment horizontal="center" wrapText="1"/>
    </xf>
    <xf numFmtId="0" fontId="1" fillId="0" borderId="183" xfId="0" applyFont="1" applyBorder="1" applyAlignment="1">
      <alignment horizontal="center" wrapText="1"/>
    </xf>
    <xf numFmtId="0" fontId="0" fillId="0" borderId="75" xfId="0" applyBorder="1" applyAlignment="1">
      <alignment vertical="top" wrapText="1"/>
    </xf>
    <xf numFmtId="0" fontId="1" fillId="0" borderId="183" xfId="0" applyFont="1" applyBorder="1" applyAlignment="1">
      <alignment wrapText="1"/>
    </xf>
    <xf numFmtId="0" fontId="0" fillId="0" borderId="71" xfId="0" applyBorder="1" applyAlignment="1">
      <alignment vertical="top" wrapText="1"/>
    </xf>
    <xf numFmtId="0" fontId="1" fillId="4" borderId="232" xfId="0" applyFont="1" applyFill="1" applyBorder="1" applyAlignment="1">
      <alignment wrapText="1"/>
    </xf>
    <xf numFmtId="0" fontId="1" fillId="4" borderId="83" xfId="0" applyFont="1" applyFill="1" applyBorder="1" applyAlignment="1">
      <alignment wrapText="1"/>
    </xf>
    <xf numFmtId="0" fontId="1" fillId="4" borderId="178" xfId="0" applyFont="1" applyFill="1" applyBorder="1" applyAlignment="1">
      <alignment wrapText="1"/>
    </xf>
    <xf numFmtId="0" fontId="1" fillId="4" borderId="101" xfId="0" applyFont="1" applyFill="1" applyBorder="1" applyAlignment="1">
      <alignment wrapText="1"/>
    </xf>
    <xf numFmtId="0" fontId="0" fillId="0" borderId="167" xfId="0" applyBorder="1"/>
    <xf numFmtId="0" fontId="1" fillId="4" borderId="83" xfId="0" applyFont="1" applyFill="1" applyBorder="1" applyAlignment="1">
      <alignment horizontal="center" wrapText="1"/>
    </xf>
    <xf numFmtId="14" fontId="1" fillId="0" borderId="69" xfId="0" applyNumberFormat="1" applyFont="1" applyBorder="1" applyAlignment="1">
      <alignment horizontal="center" vertical="center"/>
    </xf>
    <xf numFmtId="14" fontId="1" fillId="0" borderId="74" xfId="0" applyNumberFormat="1" applyFont="1" applyBorder="1" applyAlignment="1">
      <alignment horizontal="center" vertical="center"/>
    </xf>
    <xf numFmtId="17" fontId="1" fillId="4" borderId="3" xfId="0" applyNumberFormat="1" applyFont="1" applyFill="1" applyBorder="1" applyAlignment="1">
      <alignment horizontal="center" vertical="center" wrapText="1"/>
    </xf>
    <xf numFmtId="17" fontId="1" fillId="4" borderId="8" xfId="0" applyNumberFormat="1" applyFont="1" applyFill="1" applyBorder="1" applyAlignment="1">
      <alignment horizontal="center" vertical="center" wrapText="1"/>
    </xf>
    <xf numFmtId="14" fontId="1" fillId="0" borderId="75" xfId="0" applyNumberFormat="1" applyFont="1" applyBorder="1" applyAlignment="1">
      <alignment horizontal="center"/>
    </xf>
    <xf numFmtId="0" fontId="1" fillId="0" borderId="42" xfId="0" applyFont="1" applyBorder="1"/>
    <xf numFmtId="14" fontId="1" fillId="0" borderId="143" xfId="0" applyNumberFormat="1" applyFont="1" applyBorder="1" applyAlignment="1">
      <alignment vertical="center"/>
    </xf>
    <xf numFmtId="14" fontId="1" fillId="0" borderId="114" xfId="0" applyNumberFormat="1" applyFont="1" applyBorder="1" applyAlignment="1">
      <alignment vertical="center"/>
    </xf>
    <xf numFmtId="0" fontId="0" fillId="0" borderId="93" xfId="0" applyBorder="1" applyAlignment="1">
      <alignment horizontal="center" vertical="top" wrapText="1"/>
    </xf>
    <xf numFmtId="0" fontId="0" fillId="0" borderId="94" xfId="0" applyBorder="1" applyAlignment="1">
      <alignment horizontal="center"/>
    </xf>
    <xf numFmtId="14" fontId="0" fillId="4" borderId="109" xfId="0" applyNumberFormat="1" applyFill="1" applyBorder="1" applyAlignment="1">
      <alignment horizontal="center"/>
    </xf>
    <xf numFmtId="0" fontId="0" fillId="0" borderId="148" xfId="0" applyBorder="1" applyAlignment="1">
      <alignment horizontal="center"/>
    </xf>
    <xf numFmtId="0" fontId="1" fillId="0" borderId="156" xfId="0" applyFont="1" applyBorder="1"/>
    <xf numFmtId="0" fontId="1" fillId="0" borderId="131" xfId="0" applyFont="1" applyBorder="1" applyAlignment="1">
      <alignment horizontal="center" vertical="center"/>
    </xf>
    <xf numFmtId="0" fontId="1" fillId="0" borderId="16" xfId="0" applyFont="1" applyBorder="1" applyAlignment="1">
      <alignment horizontal="center" vertical="center"/>
    </xf>
    <xf numFmtId="0" fontId="1" fillId="0" borderId="82" xfId="0" applyFont="1" applyBorder="1" applyAlignment="1">
      <alignment horizontal="center" vertical="center"/>
    </xf>
    <xf numFmtId="0" fontId="0" fillId="9" borderId="83" xfId="0" applyFill="1" applyBorder="1"/>
    <xf numFmtId="0" fontId="0" fillId="9" borderId="85" xfId="0" applyFill="1" applyBorder="1"/>
    <xf numFmtId="0" fontId="0" fillId="0" borderId="156" xfId="0" applyBorder="1"/>
    <xf numFmtId="0" fontId="0" fillId="0" borderId="42" xfId="0" applyBorder="1"/>
    <xf numFmtId="0" fontId="0" fillId="9" borderId="110" xfId="0" applyFill="1" applyBorder="1"/>
    <xf numFmtId="0" fontId="1" fillId="0" borderId="156" xfId="0" applyFont="1" applyBorder="1" applyAlignment="1">
      <alignment horizontal="center"/>
    </xf>
    <xf numFmtId="0" fontId="33" fillId="8" borderId="140" xfId="0" applyFont="1" applyFill="1" applyBorder="1" applyAlignment="1">
      <alignment horizontal="center"/>
    </xf>
    <xf numFmtId="14" fontId="0" fillId="0" borderId="152" xfId="0" applyNumberFormat="1" applyBorder="1" applyAlignment="1">
      <alignment horizontal="center" wrapText="1"/>
    </xf>
    <xf numFmtId="0" fontId="0" fillId="0" borderId="84" xfId="0" applyBorder="1" applyAlignment="1">
      <alignment horizontal="center"/>
    </xf>
    <xf numFmtId="14" fontId="0" fillId="0" borderId="148" xfId="0" applyNumberFormat="1" applyBorder="1" applyAlignment="1">
      <alignment horizontal="center"/>
    </xf>
    <xf numFmtId="14" fontId="0" fillId="0" borderId="84" xfId="0" applyNumberFormat="1" applyBorder="1" applyAlignment="1">
      <alignment horizontal="center" vertical="top" wrapText="1"/>
    </xf>
    <xf numFmtId="14" fontId="0" fillId="0" borderId="174" xfId="0" applyNumberFormat="1" applyBorder="1" applyAlignment="1">
      <alignment horizontal="center"/>
    </xf>
    <xf numFmtId="14" fontId="0" fillId="0" borderId="120" xfId="0" applyNumberFormat="1" applyBorder="1" applyAlignment="1">
      <alignment horizontal="center"/>
    </xf>
    <xf numFmtId="14" fontId="0" fillId="0" borderId="80" xfId="0" applyNumberFormat="1" applyBorder="1" applyAlignment="1">
      <alignment horizontal="center"/>
    </xf>
    <xf numFmtId="0" fontId="19" fillId="0" borderId="239" xfId="0" applyFont="1" applyBorder="1" applyAlignment="1">
      <alignment horizontal="center"/>
    </xf>
    <xf numFmtId="0" fontId="1" fillId="0" borderId="85" xfId="0" applyFont="1" applyBorder="1" applyAlignment="1">
      <alignment horizontal="left"/>
    </xf>
    <xf numFmtId="14" fontId="1" fillId="0" borderId="143" xfId="0" applyNumberFormat="1" applyFont="1" applyBorder="1" applyAlignment="1">
      <alignment wrapText="1"/>
    </xf>
    <xf numFmtId="14" fontId="1" fillId="0" borderId="114" xfId="0" applyNumberFormat="1" applyFont="1" applyBorder="1" applyAlignment="1">
      <alignment wrapText="1"/>
    </xf>
    <xf numFmtId="14" fontId="1" fillId="9" borderId="143" xfId="0" applyNumberFormat="1" applyFont="1" applyFill="1" applyBorder="1" applyAlignment="1">
      <alignment horizontal="center" wrapText="1"/>
    </xf>
    <xf numFmtId="14" fontId="1" fillId="9" borderId="114" xfId="0" applyNumberFormat="1" applyFont="1" applyFill="1" applyBorder="1" applyAlignment="1">
      <alignment horizontal="center" wrapText="1"/>
    </xf>
    <xf numFmtId="0" fontId="1" fillId="9" borderId="42" xfId="0" applyFont="1" applyFill="1" applyBorder="1" applyAlignment="1">
      <alignment horizontal="center"/>
    </xf>
    <xf numFmtId="0" fontId="9" fillId="0" borderId="0" xfId="0" applyFont="1" applyAlignment="1">
      <alignment vertical="center"/>
    </xf>
    <xf numFmtId="0" fontId="10" fillId="5" borderId="1" xfId="0" applyFont="1" applyFill="1" applyBorder="1" applyAlignment="1">
      <alignment horizontal="center" vertical="center"/>
    </xf>
    <xf numFmtId="0" fontId="33" fillId="8" borderId="77" xfId="0" applyFont="1" applyFill="1" applyBorder="1" applyAlignment="1">
      <alignment horizontal="center"/>
    </xf>
    <xf numFmtId="14" fontId="0" fillId="0" borderId="66" xfId="0" applyNumberFormat="1" applyBorder="1" applyAlignment="1">
      <alignment horizontal="center" vertical="top" wrapText="1"/>
    </xf>
    <xf numFmtId="14" fontId="0" fillId="0" borderId="73" xfId="0" applyNumberFormat="1" applyBorder="1" applyAlignment="1">
      <alignment horizontal="center" vertical="top" wrapText="1"/>
    </xf>
    <xf numFmtId="14" fontId="0" fillId="0" borderId="10" xfId="0" applyNumberFormat="1" applyBorder="1" applyAlignment="1">
      <alignment horizontal="center" vertical="top" wrapText="1"/>
    </xf>
    <xf numFmtId="0" fontId="33" fillId="8" borderId="240" xfId="0" applyFont="1" applyFill="1" applyBorder="1" applyAlignment="1">
      <alignment horizontal="center" vertical="center"/>
    </xf>
    <xf numFmtId="14" fontId="0" fillId="0" borderId="109" xfId="0" applyNumberFormat="1" applyBorder="1" applyAlignment="1">
      <alignment horizontal="center" vertical="top" wrapText="1"/>
    </xf>
    <xf numFmtId="0" fontId="33" fillId="8" borderId="76" xfId="0" applyFont="1" applyFill="1" applyBorder="1" applyAlignment="1">
      <alignment horizontal="center" vertical="center" wrapText="1"/>
    </xf>
    <xf numFmtId="0" fontId="33" fillId="8" borderId="66" xfId="0" applyFont="1" applyFill="1" applyBorder="1" applyAlignment="1">
      <alignment horizontal="center" vertical="top" wrapText="1"/>
    </xf>
    <xf numFmtId="0" fontId="33" fillId="8" borderId="73" xfId="0" applyFont="1" applyFill="1" applyBorder="1" applyAlignment="1">
      <alignment horizontal="center" vertical="top" wrapText="1"/>
    </xf>
    <xf numFmtId="0" fontId="33" fillId="8" borderId="10" xfId="0" applyFont="1" applyFill="1" applyBorder="1" applyAlignment="1">
      <alignment horizontal="center" vertical="top" wrapText="1"/>
    </xf>
    <xf numFmtId="0" fontId="33" fillId="8" borderId="109" xfId="0" applyFont="1" applyFill="1" applyBorder="1" applyAlignment="1">
      <alignment horizontal="center" vertical="top" wrapText="1"/>
    </xf>
    <xf numFmtId="0" fontId="33" fillId="8" borderId="24" xfId="0" applyFont="1" applyFill="1" applyBorder="1" applyAlignment="1">
      <alignment horizontal="center" vertical="center" wrapText="1"/>
    </xf>
    <xf numFmtId="0" fontId="33" fillId="8" borderId="16" xfId="0" applyFont="1" applyFill="1" applyBorder="1" applyAlignment="1">
      <alignment horizontal="center" vertical="center" wrapText="1"/>
    </xf>
    <xf numFmtId="0" fontId="33" fillId="8" borderId="10" xfId="0" applyFont="1" applyFill="1" applyBorder="1" applyAlignment="1">
      <alignment horizontal="center" vertical="center" wrapText="1"/>
    </xf>
    <xf numFmtId="0" fontId="33" fillId="8" borderId="109" xfId="0" applyFont="1" applyFill="1" applyBorder="1" applyAlignment="1">
      <alignment horizontal="center" vertical="center" wrapText="1"/>
    </xf>
    <xf numFmtId="0" fontId="33" fillId="8" borderId="6" xfId="0" applyFont="1" applyFill="1" applyBorder="1" applyAlignment="1">
      <alignment horizontal="center" vertical="top" wrapText="1"/>
    </xf>
    <xf numFmtId="0" fontId="33" fillId="8" borderId="115" xfId="0" applyFont="1" applyFill="1" applyBorder="1" applyAlignment="1">
      <alignment horizontal="center" vertical="top" wrapText="1"/>
    </xf>
    <xf numFmtId="0" fontId="33" fillId="8" borderId="66" xfId="0" applyFont="1" applyFill="1" applyBorder="1" applyAlignment="1">
      <alignment horizontal="center"/>
    </xf>
    <xf numFmtId="0" fontId="33" fillId="8" borderId="73" xfId="0" applyFont="1" applyFill="1" applyBorder="1" applyAlignment="1">
      <alignment horizontal="center"/>
    </xf>
    <xf numFmtId="0" fontId="33" fillId="8" borderId="241" xfId="0" applyFont="1" applyFill="1" applyBorder="1" applyAlignment="1">
      <alignment horizontal="center"/>
    </xf>
    <xf numFmtId="0" fontId="33" fillId="8" borderId="213" xfId="0" applyFont="1" applyFill="1" applyBorder="1" applyAlignment="1">
      <alignment horizontal="center" vertical="top" wrapText="1"/>
    </xf>
    <xf numFmtId="0" fontId="33" fillId="8" borderId="214" xfId="0" applyFont="1" applyFill="1" applyBorder="1" applyAlignment="1">
      <alignment horizontal="center" vertical="top" wrapText="1"/>
    </xf>
    <xf numFmtId="0" fontId="33" fillId="8" borderId="71" xfId="0" applyFont="1" applyFill="1" applyBorder="1" applyAlignment="1">
      <alignment horizontal="center" vertical="top" wrapText="1"/>
    </xf>
    <xf numFmtId="0" fontId="33" fillId="8" borderId="74" xfId="0" applyFont="1" applyFill="1" applyBorder="1" applyAlignment="1">
      <alignment horizontal="center" vertical="top" wrapText="1"/>
    </xf>
    <xf numFmtId="14" fontId="0" fillId="0" borderId="152" xfId="0" applyNumberFormat="1" applyBorder="1" applyAlignment="1">
      <alignment horizontal="center" vertical="center"/>
    </xf>
    <xf numFmtId="0" fontId="0" fillId="0" borderId="82" xfId="0" applyBorder="1" applyAlignment="1">
      <alignment vertical="center"/>
    </xf>
    <xf numFmtId="0" fontId="0" fillId="0" borderId="77" xfId="0" applyBorder="1" applyAlignment="1">
      <alignment vertical="center"/>
    </xf>
    <xf numFmtId="0" fontId="0" fillId="0" borderId="84" xfId="0" applyBorder="1" applyAlignment="1">
      <alignment vertical="center"/>
    </xf>
    <xf numFmtId="0" fontId="0" fillId="0" borderId="85" xfId="0" applyBorder="1" applyAlignment="1">
      <alignment vertical="center"/>
    </xf>
    <xf numFmtId="0" fontId="0" fillId="0" borderId="153" xfId="0" applyBorder="1" applyAlignment="1">
      <alignment horizontal="center"/>
    </xf>
    <xf numFmtId="0" fontId="0" fillId="0" borderId="98" xfId="0" applyBorder="1" applyAlignment="1">
      <alignment horizontal="center"/>
    </xf>
    <xf numFmtId="0" fontId="0" fillId="0" borderId="105" xfId="0" applyBorder="1" applyAlignment="1">
      <alignment horizontal="center"/>
    </xf>
    <xf numFmtId="0" fontId="33" fillId="8" borderId="95" xfId="0" applyFont="1" applyFill="1" applyBorder="1" applyAlignment="1">
      <alignment horizontal="center"/>
    </xf>
    <xf numFmtId="0" fontId="1" fillId="4" borderId="88" xfId="0" applyFont="1" applyFill="1" applyBorder="1" applyAlignment="1">
      <alignment horizontal="left" wrapText="1"/>
    </xf>
    <xf numFmtId="0" fontId="1" fillId="4" borderId="93" xfId="0" applyFont="1" applyFill="1" applyBorder="1" applyAlignment="1">
      <alignment horizontal="left" wrapText="1"/>
    </xf>
    <xf numFmtId="0" fontId="33" fillId="8" borderId="81" xfId="0" applyFont="1" applyFill="1" applyBorder="1" applyAlignment="1">
      <alignment horizontal="center" vertical="center"/>
    </xf>
    <xf numFmtId="0" fontId="1" fillId="4" borderId="0" xfId="0" applyFont="1" applyFill="1" applyAlignment="1">
      <alignment horizontal="right" wrapText="1"/>
    </xf>
    <xf numFmtId="0" fontId="1" fillId="4" borderId="242" xfId="0" applyFont="1" applyFill="1" applyBorder="1" applyAlignment="1">
      <alignment wrapText="1"/>
    </xf>
    <xf numFmtId="0" fontId="1" fillId="4" borderId="243" xfId="0" applyFont="1" applyFill="1" applyBorder="1" applyAlignment="1">
      <alignment wrapText="1"/>
    </xf>
    <xf numFmtId="0" fontId="1" fillId="4" borderId="219" xfId="0" applyFont="1" applyFill="1" applyBorder="1" applyAlignment="1">
      <alignment wrapText="1"/>
    </xf>
    <xf numFmtId="0" fontId="1" fillId="4" borderId="186" xfId="0" applyFont="1" applyFill="1" applyBorder="1" applyAlignment="1">
      <alignment wrapText="1"/>
    </xf>
    <xf numFmtId="14" fontId="1" fillId="4" borderId="0" xfId="0" applyNumberFormat="1" applyFont="1" applyFill="1" applyAlignment="1">
      <alignment horizontal="center" vertical="center" wrapText="1"/>
    </xf>
    <xf numFmtId="14" fontId="0" fillId="0" borderId="98" xfId="0" applyNumberFormat="1" applyBorder="1" applyAlignment="1">
      <alignment horizontal="center"/>
    </xf>
    <xf numFmtId="0" fontId="33" fillId="8" borderId="192" xfId="0" applyFont="1" applyFill="1" applyBorder="1" applyAlignment="1">
      <alignment horizontal="left"/>
    </xf>
    <xf numFmtId="0" fontId="33" fillId="8" borderId="80" xfId="0" applyFont="1" applyFill="1" applyBorder="1"/>
    <xf numFmtId="0" fontId="33" fillId="8" borderId="81" xfId="0" applyFont="1" applyFill="1" applyBorder="1"/>
    <xf numFmtId="14" fontId="1" fillId="0" borderId="143" xfId="0" applyNumberFormat="1" applyFont="1" applyBorder="1"/>
    <xf numFmtId="14" fontId="1" fillId="0" borderId="114" xfId="0" applyNumberFormat="1" applyFont="1" applyBorder="1"/>
    <xf numFmtId="0" fontId="33" fillId="8" borderId="244" xfId="0" applyFont="1" applyFill="1" applyBorder="1"/>
    <xf numFmtId="0" fontId="33" fillId="8" borderId="205" xfId="0" applyFont="1" applyFill="1" applyBorder="1"/>
    <xf numFmtId="0" fontId="33" fillId="8" borderId="146" xfId="0" applyFont="1" applyFill="1" applyBorder="1"/>
    <xf numFmtId="0" fontId="1" fillId="4" borderId="0" xfId="0" applyFont="1" applyFill="1" applyAlignment="1">
      <alignment horizontal="left" vertical="center" wrapText="1"/>
    </xf>
    <xf numFmtId="17" fontId="0" fillId="0" borderId="0" xfId="0" applyNumberFormat="1" applyAlignment="1">
      <alignment horizontal="center" vertical="center"/>
    </xf>
    <xf numFmtId="0" fontId="0" fillId="0" borderId="153" xfId="0" applyBorder="1" applyAlignment="1">
      <alignment horizontal="center" vertical="center"/>
    </xf>
    <xf numFmtId="0" fontId="33" fillId="8" borderId="146" xfId="0" applyFont="1" applyFill="1" applyBorder="1" applyAlignment="1">
      <alignment vertical="center"/>
    </xf>
    <xf numFmtId="17" fontId="0" fillId="0" borderId="98" xfId="0" applyNumberFormat="1" applyBorder="1" applyAlignment="1">
      <alignment horizontal="center" vertical="center"/>
    </xf>
    <xf numFmtId="0" fontId="0" fillId="0" borderId="98" xfId="0" applyBorder="1" applyAlignment="1">
      <alignment horizontal="center" vertical="center"/>
    </xf>
    <xf numFmtId="0" fontId="0" fillId="0" borderId="98" xfId="0" applyBorder="1" applyAlignment="1">
      <alignment horizontal="center" vertical="center" wrapText="1"/>
    </xf>
    <xf numFmtId="0" fontId="0" fillId="0" borderId="105" xfId="0" applyBorder="1" applyAlignment="1">
      <alignment horizontal="center" vertical="center"/>
    </xf>
    <xf numFmtId="0" fontId="1" fillId="4" borderId="74" xfId="0" applyFont="1" applyFill="1" applyBorder="1" applyAlignment="1">
      <alignment vertical="center"/>
    </xf>
    <xf numFmtId="0" fontId="1" fillId="9" borderId="107" xfId="0" applyFont="1" applyFill="1" applyBorder="1" applyAlignment="1">
      <alignment horizontal="center"/>
    </xf>
    <xf numFmtId="0" fontId="1" fillId="9" borderId="204" xfId="0" applyFont="1" applyFill="1" applyBorder="1" applyAlignment="1">
      <alignment horizontal="center"/>
    </xf>
    <xf numFmtId="0" fontId="1" fillId="9" borderId="97" xfId="0" applyFont="1" applyFill="1" applyBorder="1" applyAlignment="1">
      <alignment horizontal="center" vertical="center" wrapText="1"/>
    </xf>
    <xf numFmtId="0" fontId="0" fillId="0" borderId="97" xfId="0" applyBorder="1" applyAlignment="1">
      <alignment vertical="center" wrapText="1"/>
    </xf>
    <xf numFmtId="0" fontId="0" fillId="0" borderId="245" xfId="0" applyBorder="1" applyAlignment="1">
      <alignment vertical="center" wrapText="1"/>
    </xf>
    <xf numFmtId="0" fontId="1" fillId="9" borderId="114" xfId="0" applyFont="1" applyFill="1" applyBorder="1" applyAlignment="1">
      <alignment horizontal="center" vertical="center" wrapText="1"/>
    </xf>
    <xf numFmtId="0" fontId="0" fillId="0" borderId="114" xfId="0" applyBorder="1" applyAlignment="1">
      <alignment vertical="center" wrapText="1"/>
    </xf>
    <xf numFmtId="0" fontId="0" fillId="0" borderId="134" xfId="0" applyBorder="1" applyAlignment="1">
      <alignment vertical="center" wrapText="1"/>
    </xf>
    <xf numFmtId="16" fontId="0" fillId="0" borderId="121" xfId="0" applyNumberFormat="1" applyBorder="1"/>
    <xf numFmtId="0" fontId="0" fillId="0" borderId="122" xfId="0" applyBorder="1" applyAlignment="1">
      <alignment horizontal="center" wrapText="1"/>
    </xf>
    <xf numFmtId="16" fontId="0" fillId="0" borderId="121" xfId="0" applyNumberFormat="1" applyBorder="1" applyAlignment="1">
      <alignment vertical="center"/>
    </xf>
    <xf numFmtId="0" fontId="0" fillId="0" borderId="122" xfId="0" applyBorder="1" applyAlignment="1">
      <alignment horizontal="center" vertical="center" wrapText="1"/>
    </xf>
    <xf numFmtId="14" fontId="1" fillId="4" borderId="71" xfId="0" applyNumberFormat="1" applyFont="1" applyFill="1" applyBorder="1" applyAlignment="1">
      <alignment wrapText="1"/>
    </xf>
    <xf numFmtId="0" fontId="1" fillId="9" borderId="129" xfId="0" applyFont="1" applyFill="1" applyBorder="1" applyAlignment="1">
      <alignment horizontal="center" vertical="center"/>
    </xf>
    <xf numFmtId="0" fontId="33" fillId="8" borderId="192" xfId="0" applyFont="1" applyFill="1" applyBorder="1" applyAlignment="1">
      <alignment horizontal="center"/>
    </xf>
    <xf numFmtId="14" fontId="1" fillId="4" borderId="89" xfId="0" applyNumberFormat="1" applyFont="1" applyFill="1" applyBorder="1" applyAlignment="1">
      <alignment vertical="center" wrapText="1"/>
    </xf>
    <xf numFmtId="14" fontId="1" fillId="4" borderId="94" xfId="0" applyNumberFormat="1" applyFont="1" applyFill="1" applyBorder="1" applyAlignment="1">
      <alignment vertical="center" wrapText="1"/>
    </xf>
    <xf numFmtId="14" fontId="0" fillId="4" borderId="221" xfId="0" applyNumberFormat="1" applyFill="1" applyBorder="1" applyAlignment="1">
      <alignment horizontal="center" vertical="center"/>
    </xf>
    <xf numFmtId="14" fontId="0" fillId="0" borderId="43" xfId="0" applyNumberFormat="1" applyBorder="1" applyAlignment="1">
      <alignment horizontal="center"/>
    </xf>
    <xf numFmtId="14" fontId="1" fillId="4" borderId="147" xfId="0" applyNumberFormat="1" applyFont="1" applyFill="1" applyBorder="1" applyAlignment="1">
      <alignment wrapText="1"/>
    </xf>
    <xf numFmtId="14" fontId="1" fillId="4" borderId="134" xfId="0" applyNumberFormat="1" applyFont="1" applyFill="1" applyBorder="1" applyAlignment="1">
      <alignment wrapText="1"/>
    </xf>
    <xf numFmtId="0" fontId="0" fillId="9" borderId="210" xfId="0" applyFill="1" applyBorder="1" applyAlignment="1">
      <alignment horizontal="center"/>
    </xf>
    <xf numFmtId="14" fontId="1" fillId="4" borderId="111" xfId="0" applyNumberFormat="1" applyFont="1" applyFill="1" applyBorder="1" applyAlignment="1">
      <alignment vertical="center" wrapText="1"/>
    </xf>
    <xf numFmtId="14" fontId="1" fillId="4" borderId="45" xfId="0" applyNumberFormat="1" applyFont="1" applyFill="1" applyBorder="1" applyAlignment="1">
      <alignment vertical="center" wrapText="1"/>
    </xf>
    <xf numFmtId="14" fontId="0" fillId="0" borderId="84" xfId="0" applyNumberFormat="1" applyBorder="1" applyAlignment="1">
      <alignment horizontal="center"/>
    </xf>
    <xf numFmtId="0" fontId="1" fillId="4" borderId="41" xfId="0" applyFont="1" applyFill="1" applyBorder="1" applyAlignment="1">
      <alignment horizontal="center" vertical="center" wrapText="1"/>
    </xf>
    <xf numFmtId="0" fontId="38" fillId="0" borderId="0" xfId="0" applyFont="1" applyAlignment="1">
      <alignment horizontal="center"/>
    </xf>
    <xf numFmtId="0" fontId="25" fillId="0" borderId="0" xfId="0" applyFont="1" applyAlignment="1">
      <alignment horizontal="center" vertical="top" wrapText="1"/>
    </xf>
    <xf numFmtId="49" fontId="26" fillId="0" borderId="153" xfId="0" applyNumberFormat="1" applyFont="1" applyBorder="1" applyAlignment="1">
      <alignment horizontal="center" vertical="center"/>
    </xf>
    <xf numFmtId="49" fontId="26" fillId="0" borderId="105" xfId="0" applyNumberFormat="1" applyFont="1" applyBorder="1" applyAlignment="1">
      <alignment horizontal="center" vertical="center"/>
    </xf>
    <xf numFmtId="0" fontId="33" fillId="8" borderId="71" xfId="0" applyFont="1" applyFill="1" applyBorder="1" applyAlignment="1">
      <alignment horizontal="center"/>
    </xf>
    <xf numFmtId="0" fontId="33" fillId="8" borderId="74" xfId="0" applyFont="1" applyFill="1" applyBorder="1" applyAlignment="1">
      <alignment horizontal="center"/>
    </xf>
    <xf numFmtId="0" fontId="33" fillId="8" borderId="237" xfId="0" applyFont="1" applyFill="1" applyBorder="1" applyAlignment="1">
      <alignment horizontal="center" vertical="top"/>
    </xf>
    <xf numFmtId="0" fontId="33" fillId="8" borderId="238" xfId="0" applyFont="1" applyFill="1" applyBorder="1" applyAlignment="1">
      <alignment horizontal="center" vertical="top"/>
    </xf>
    <xf numFmtId="14" fontId="1" fillId="4" borderId="18" xfId="0" applyNumberFormat="1" applyFont="1" applyFill="1" applyBorder="1" applyAlignment="1">
      <alignment horizontal="right" wrapText="1"/>
    </xf>
    <xf numFmtId="0" fontId="1" fillId="0" borderId="182" xfId="0" applyFont="1" applyBorder="1" applyAlignment="1">
      <alignment horizontal="center" vertical="center" wrapText="1"/>
    </xf>
    <xf numFmtId="0" fontId="1" fillId="4" borderId="75" xfId="0" applyFont="1" applyFill="1" applyBorder="1" applyAlignment="1">
      <alignment vertical="center"/>
    </xf>
    <xf numFmtId="0" fontId="1" fillId="0" borderId="220" xfId="0" applyFont="1" applyBorder="1" applyAlignment="1">
      <alignment horizontal="center"/>
    </xf>
    <xf numFmtId="0" fontId="1" fillId="4" borderId="165" xfId="0" applyFont="1" applyFill="1" applyBorder="1" applyAlignment="1">
      <alignment wrapText="1"/>
    </xf>
    <xf numFmtId="14" fontId="1" fillId="4" borderId="165" xfId="0" applyNumberFormat="1" applyFont="1" applyFill="1" applyBorder="1" applyAlignment="1">
      <alignment wrapText="1"/>
    </xf>
    <xf numFmtId="0" fontId="0" fillId="4" borderId="165" xfId="0" applyFill="1" applyBorder="1"/>
    <xf numFmtId="0" fontId="0" fillId="4" borderId="224" xfId="0" applyFill="1" applyBorder="1"/>
    <xf numFmtId="0" fontId="17" fillId="9" borderId="1" xfId="0" applyFont="1" applyFill="1" applyBorder="1" applyAlignment="1">
      <alignment horizontal="center"/>
    </xf>
    <xf numFmtId="0" fontId="1" fillId="4" borderId="224" xfId="0" applyFont="1" applyFill="1" applyBorder="1" applyAlignment="1">
      <alignment horizontal="center" wrapText="1"/>
    </xf>
    <xf numFmtId="0" fontId="1" fillId="9" borderId="249" xfId="0" applyFont="1" applyFill="1" applyBorder="1" applyAlignment="1">
      <alignment horizontal="center" vertical="center"/>
    </xf>
    <xf numFmtId="14" fontId="1" fillId="0" borderId="68" xfId="0" applyNumberFormat="1" applyFont="1" applyBorder="1" applyAlignment="1">
      <alignment horizontal="center"/>
    </xf>
    <xf numFmtId="14" fontId="0" fillId="0" borderId="183" xfId="0" applyNumberFormat="1" applyBorder="1" applyAlignment="1">
      <alignment horizontal="center"/>
    </xf>
    <xf numFmtId="14" fontId="19" fillId="0" borderId="15" xfId="0" applyNumberFormat="1" applyFont="1" applyBorder="1" applyAlignment="1">
      <alignment horizontal="center" vertical="center"/>
    </xf>
    <xf numFmtId="0" fontId="19" fillId="0" borderId="15" xfId="0" applyFont="1" applyBorder="1" applyAlignment="1">
      <alignment horizontal="center" vertical="center"/>
    </xf>
    <xf numFmtId="14" fontId="1" fillId="4" borderId="69" xfId="0" applyNumberFormat="1" applyFont="1" applyFill="1" applyBorder="1" applyAlignment="1">
      <alignment vertical="center"/>
    </xf>
    <xf numFmtId="14" fontId="1" fillId="4" borderId="74" xfId="0" applyNumberFormat="1" applyFont="1" applyFill="1" applyBorder="1" applyAlignment="1">
      <alignment vertical="center"/>
    </xf>
    <xf numFmtId="14" fontId="1" fillId="4" borderId="224" xfId="0" applyNumberFormat="1" applyFont="1" applyFill="1" applyBorder="1" applyAlignment="1">
      <alignment vertical="center"/>
    </xf>
    <xf numFmtId="14" fontId="23" fillId="4" borderId="0" xfId="0" applyNumberFormat="1" applyFont="1" applyFill="1" applyAlignment="1">
      <alignment vertical="top" wrapText="1"/>
    </xf>
    <xf numFmtId="0" fontId="23" fillId="4" borderId="0" xfId="0" applyFont="1" applyFill="1" applyAlignment="1">
      <alignment vertical="top" wrapText="1"/>
    </xf>
    <xf numFmtId="0" fontId="23" fillId="4" borderId="0" xfId="0" applyFont="1" applyFill="1" applyAlignment="1">
      <alignment vertical="center" wrapText="1"/>
    </xf>
    <xf numFmtId="0" fontId="0" fillId="4" borderId="3" xfId="0" applyFill="1" applyBorder="1" applyAlignment="1">
      <alignment horizontal="center" vertical="center"/>
    </xf>
    <xf numFmtId="14" fontId="1" fillId="4" borderId="4" xfId="0" applyNumberFormat="1" applyFont="1" applyFill="1" applyBorder="1" applyAlignment="1">
      <alignment vertical="center" wrapText="1"/>
    </xf>
    <xf numFmtId="14" fontId="26" fillId="0" borderId="0" xfId="0" applyNumberFormat="1" applyFont="1" applyAlignment="1">
      <alignment horizontal="center"/>
    </xf>
    <xf numFmtId="0" fontId="0" fillId="0" borderId="175" xfId="0" applyBorder="1"/>
    <xf numFmtId="14" fontId="0" fillId="0" borderId="186" xfId="0" applyNumberFormat="1" applyBorder="1" applyAlignment="1">
      <alignment horizontal="center"/>
    </xf>
    <xf numFmtId="14" fontId="0" fillId="0" borderId="250" xfId="0" applyNumberFormat="1" applyBorder="1" applyAlignment="1">
      <alignment horizontal="center"/>
    </xf>
    <xf numFmtId="14" fontId="0" fillId="10" borderId="0" xfId="0" applyNumberFormat="1" applyFill="1" applyAlignment="1">
      <alignment horizontal="center"/>
    </xf>
    <xf numFmtId="0" fontId="0" fillId="10" borderId="0" xfId="0" applyFill="1" applyAlignment="1">
      <alignment horizontal="center"/>
    </xf>
    <xf numFmtId="0" fontId="33" fillId="8" borderId="244" xfId="0" applyFont="1" applyFill="1" applyBorder="1" applyAlignment="1">
      <alignment horizontal="center"/>
    </xf>
    <xf numFmtId="0" fontId="33" fillId="8" borderId="205" xfId="0" applyFont="1" applyFill="1" applyBorder="1" applyAlignment="1">
      <alignment horizontal="center"/>
    </xf>
    <xf numFmtId="0" fontId="23" fillId="10" borderId="0" xfId="0" applyFont="1" applyFill="1"/>
    <xf numFmtId="0" fontId="1" fillId="0" borderId="0" xfId="0" applyFont="1" applyAlignment="1">
      <alignment horizontal="right"/>
    </xf>
    <xf numFmtId="0" fontId="0" fillId="0" borderId="66" xfId="0" applyBorder="1" applyAlignment="1">
      <alignment horizontal="center" vertical="center" wrapText="1"/>
    </xf>
    <xf numFmtId="0" fontId="33" fillId="0" borderId="0" xfId="0" applyFont="1"/>
    <xf numFmtId="1" fontId="0" fillId="0" borderId="20" xfId="0" applyNumberFormat="1" applyBorder="1" applyAlignment="1">
      <alignment horizontal="center"/>
    </xf>
    <xf numFmtId="0" fontId="35" fillId="8" borderId="217" xfId="0" applyFont="1" applyFill="1" applyBorder="1" applyAlignment="1">
      <alignment horizontal="center"/>
    </xf>
    <xf numFmtId="0" fontId="35" fillId="8" borderId="74" xfId="0" applyFont="1" applyFill="1" applyBorder="1" applyAlignment="1">
      <alignment horizontal="center"/>
    </xf>
    <xf numFmtId="0" fontId="0" fillId="9" borderId="109" xfId="0" applyFill="1" applyBorder="1" applyAlignment="1">
      <alignment horizontal="center"/>
    </xf>
    <xf numFmtId="0" fontId="33" fillId="0" borderId="0" xfId="0" applyFont="1" applyAlignment="1">
      <alignment horizontal="center" vertical="center"/>
    </xf>
    <xf numFmtId="0" fontId="33" fillId="0" borderId="0" xfId="0" applyFont="1" applyAlignment="1">
      <alignment horizontal="center"/>
    </xf>
    <xf numFmtId="14" fontId="0" fillId="0" borderId="0" xfId="0" applyNumberFormat="1" applyAlignment="1">
      <alignment horizontal="center" vertical="top" wrapText="1"/>
    </xf>
    <xf numFmtId="0" fontId="33" fillId="0" borderId="0" xfId="0" applyFont="1" applyAlignment="1">
      <alignment horizontal="center" vertical="top" wrapText="1"/>
    </xf>
    <xf numFmtId="14" fontId="1" fillId="0" borderId="69" xfId="0" applyNumberFormat="1" applyFont="1" applyBorder="1"/>
    <xf numFmtId="0" fontId="7" fillId="4" borderId="0" xfId="0" applyFont="1" applyFill="1" applyAlignment="1">
      <alignment vertical="center"/>
    </xf>
    <xf numFmtId="0" fontId="0" fillId="9" borderId="78" xfId="0" applyFill="1" applyBorder="1" applyAlignment="1">
      <alignment vertical="center"/>
    </xf>
    <xf numFmtId="0" fontId="22" fillId="9" borderId="86" xfId="0" applyFont="1" applyFill="1" applyBorder="1" applyAlignment="1">
      <alignment horizontal="center" vertical="center"/>
    </xf>
    <xf numFmtId="0" fontId="1" fillId="9" borderId="135" xfId="0" applyFont="1" applyFill="1" applyBorder="1" applyAlignment="1">
      <alignment horizontal="center" vertical="center"/>
    </xf>
    <xf numFmtId="0" fontId="39" fillId="0" borderId="0" xfId="0" applyFont="1" applyAlignment="1">
      <alignment horizontal="center"/>
    </xf>
    <xf numFmtId="14" fontId="0" fillId="0" borderId="187" xfId="0" applyNumberFormat="1" applyBorder="1" applyAlignment="1">
      <alignment horizontal="center"/>
    </xf>
    <xf numFmtId="0" fontId="7" fillId="4" borderId="20" xfId="0" applyFont="1" applyFill="1" applyBorder="1"/>
    <xf numFmtId="0" fontId="0" fillId="4" borderId="20" xfId="0" applyFill="1" applyBorder="1"/>
    <xf numFmtId="0" fontId="1" fillId="4" borderId="93" xfId="0" applyFont="1" applyFill="1" applyBorder="1" applyAlignment="1">
      <alignment horizontal="left" vertical="center" wrapText="1"/>
    </xf>
    <xf numFmtId="0" fontId="1" fillId="4" borderId="0" xfId="0" applyFont="1" applyFill="1" applyAlignment="1">
      <alignment horizontal="left" wrapText="1"/>
    </xf>
    <xf numFmtId="0" fontId="1" fillId="4" borderId="114" xfId="0" applyFont="1" applyFill="1" applyBorder="1" applyAlignment="1">
      <alignment horizontal="center" wrapText="1"/>
    </xf>
    <xf numFmtId="14" fontId="1" fillId="9" borderId="93" xfId="0" applyNumberFormat="1" applyFont="1" applyFill="1" applyBorder="1" applyAlignment="1">
      <alignment horizontal="center" wrapText="1"/>
    </xf>
    <xf numFmtId="14" fontId="1" fillId="4" borderId="89" xfId="0" applyNumberFormat="1" applyFont="1" applyFill="1" applyBorder="1" applyAlignment="1">
      <alignment horizontal="center" wrapText="1"/>
    </xf>
    <xf numFmtId="0" fontId="39" fillId="0" borderId="0" xfId="0" applyFont="1"/>
    <xf numFmtId="14" fontId="1" fillId="4" borderId="134" xfId="0" applyNumberFormat="1" applyFont="1" applyFill="1" applyBorder="1" applyAlignment="1">
      <alignment horizontal="center" wrapText="1"/>
    </xf>
    <xf numFmtId="0" fontId="33" fillId="8" borderId="96" xfId="0" applyFont="1" applyFill="1" applyBorder="1"/>
    <xf numFmtId="0" fontId="33" fillId="8" borderId="144" xfId="0" applyFont="1" applyFill="1" applyBorder="1"/>
    <xf numFmtId="0" fontId="0" fillId="0" borderId="102" xfId="0" applyBorder="1" applyAlignment="1">
      <alignment horizontal="center"/>
    </xf>
    <xf numFmtId="0" fontId="0" fillId="0" borderId="103" xfId="0" applyBorder="1" applyAlignment="1">
      <alignment horizontal="center"/>
    </xf>
    <xf numFmtId="0" fontId="1" fillId="9" borderId="102" xfId="0" applyFont="1" applyFill="1" applyBorder="1" applyAlignment="1">
      <alignment horizontal="center"/>
    </xf>
    <xf numFmtId="0" fontId="1" fillId="9" borderId="103" xfId="0" applyFont="1" applyFill="1" applyBorder="1" applyAlignment="1">
      <alignment horizontal="center"/>
    </xf>
    <xf numFmtId="14" fontId="0" fillId="0" borderId="102" xfId="0" applyNumberFormat="1" applyBorder="1" applyAlignment="1">
      <alignment horizontal="center"/>
    </xf>
    <xf numFmtId="0" fontId="1" fillId="9" borderId="104" xfId="0" applyFont="1" applyFill="1" applyBorder="1" applyAlignment="1">
      <alignment horizontal="center" vertical="center"/>
    </xf>
    <xf numFmtId="14" fontId="0" fillId="0" borderId="224" xfId="0" applyNumberFormat="1" applyBorder="1" applyAlignment="1">
      <alignment horizontal="center"/>
    </xf>
    <xf numFmtId="0" fontId="33" fillId="8" borderId="86" xfId="0" applyFont="1" applyFill="1" applyBorder="1" applyAlignment="1">
      <alignment horizontal="center" vertical="center" wrapText="1"/>
    </xf>
    <xf numFmtId="0" fontId="19" fillId="0" borderId="37" xfId="0" applyFont="1" applyBorder="1" applyAlignment="1">
      <alignment horizontal="center"/>
    </xf>
    <xf numFmtId="14" fontId="1" fillId="4" borderId="138" xfId="0" applyNumberFormat="1" applyFont="1" applyFill="1" applyBorder="1" applyAlignment="1">
      <alignment horizontal="center" wrapText="1"/>
    </xf>
    <xf numFmtId="14" fontId="1" fillId="4" borderId="109" xfId="0" applyNumberFormat="1" applyFont="1" applyFill="1" applyBorder="1" applyAlignment="1">
      <alignment horizontal="center" wrapText="1"/>
    </xf>
    <xf numFmtId="0" fontId="0" fillId="0" borderId="178" xfId="0" applyBorder="1"/>
    <xf numFmtId="14" fontId="1" fillId="4" borderId="224" xfId="0" applyNumberFormat="1" applyFont="1" applyFill="1" applyBorder="1" applyAlignment="1">
      <alignment wrapText="1"/>
    </xf>
    <xf numFmtId="0" fontId="19" fillId="0" borderId="131" xfId="0" applyFont="1" applyBorder="1" applyAlignment="1">
      <alignment horizontal="center"/>
    </xf>
    <xf numFmtId="14" fontId="0" fillId="0" borderId="90" xfId="0" applyNumberFormat="1" applyBorder="1" applyAlignment="1">
      <alignment horizontal="center"/>
    </xf>
    <xf numFmtId="0" fontId="1" fillId="0" borderId="0" xfId="0" applyFont="1" applyAlignment="1">
      <alignment vertical="center" wrapText="1"/>
    </xf>
    <xf numFmtId="14" fontId="1" fillId="9" borderId="251" xfId="0" applyNumberFormat="1" applyFont="1" applyFill="1" applyBorder="1" applyAlignment="1">
      <alignment horizontal="center" vertical="center" wrapText="1"/>
    </xf>
    <xf numFmtId="14" fontId="1" fillId="9" borderId="252" xfId="0" applyNumberFormat="1" applyFont="1" applyFill="1" applyBorder="1" applyAlignment="1">
      <alignment horizontal="center" vertical="center" wrapText="1"/>
    </xf>
    <xf numFmtId="0" fontId="1" fillId="9" borderId="109" xfId="0" applyFont="1" applyFill="1" applyBorder="1" applyAlignment="1">
      <alignment horizontal="center" vertical="center" wrapText="1"/>
    </xf>
    <xf numFmtId="0" fontId="1" fillId="9" borderId="82" xfId="0" applyFont="1" applyFill="1" applyBorder="1" applyAlignment="1">
      <alignment horizontal="center"/>
    </xf>
    <xf numFmtId="0" fontId="1" fillId="9" borderId="85" xfId="0" applyFont="1" applyFill="1" applyBorder="1" applyAlignment="1">
      <alignment horizontal="center"/>
    </xf>
    <xf numFmtId="0" fontId="0" fillId="9" borderId="10" xfId="0" applyFill="1" applyBorder="1" applyAlignment="1">
      <alignment horizontal="center"/>
    </xf>
    <xf numFmtId="0" fontId="33" fillId="8" borderId="185" xfId="0" applyFont="1" applyFill="1" applyBorder="1" applyAlignment="1">
      <alignment horizontal="center"/>
    </xf>
    <xf numFmtId="0" fontId="0" fillId="0" borderId="121" xfId="0" applyBorder="1"/>
    <xf numFmtId="0" fontId="0" fillId="4" borderId="232" xfId="0" applyFill="1" applyBorder="1"/>
    <xf numFmtId="0" fontId="0" fillId="4" borderId="85" xfId="0" applyFill="1" applyBorder="1"/>
    <xf numFmtId="0" fontId="1" fillId="4" borderId="253" xfId="0" applyFont="1" applyFill="1" applyBorder="1" applyAlignment="1">
      <alignment vertical="center" wrapText="1"/>
    </xf>
    <xf numFmtId="0" fontId="1" fillId="4" borderId="254" xfId="0" applyFont="1" applyFill="1" applyBorder="1" applyAlignment="1">
      <alignment vertical="center" wrapText="1"/>
    </xf>
    <xf numFmtId="14" fontId="1" fillId="4" borderId="54" xfId="0" applyNumberFormat="1" applyFont="1" applyFill="1" applyBorder="1" applyAlignment="1">
      <alignment vertical="center" wrapText="1"/>
    </xf>
    <xf numFmtId="14" fontId="1" fillId="4" borderId="55" xfId="0" applyNumberFormat="1" applyFont="1" applyFill="1" applyBorder="1" applyAlignment="1">
      <alignment vertical="center" wrapText="1"/>
    </xf>
    <xf numFmtId="0" fontId="1" fillId="4" borderId="253" xfId="0" applyFont="1" applyFill="1" applyBorder="1" applyAlignment="1">
      <alignment wrapText="1"/>
    </xf>
    <xf numFmtId="0" fontId="1" fillId="4" borderId="254" xfId="0" applyFont="1" applyFill="1" applyBorder="1" applyAlignment="1">
      <alignment wrapText="1"/>
    </xf>
    <xf numFmtId="0" fontId="1" fillId="4" borderId="121" xfId="0" applyFont="1" applyFill="1" applyBorder="1" applyAlignment="1">
      <alignment wrapText="1"/>
    </xf>
    <xf numFmtId="0" fontId="1" fillId="4" borderId="242" xfId="0" applyFont="1" applyFill="1" applyBorder="1" applyAlignment="1">
      <alignment vertical="center" wrapText="1"/>
    </xf>
    <xf numFmtId="0" fontId="1" fillId="4" borderId="243" xfId="0" applyFont="1" applyFill="1" applyBorder="1" applyAlignment="1">
      <alignment vertical="center" wrapText="1"/>
    </xf>
    <xf numFmtId="0" fontId="0" fillId="0" borderId="93" xfId="0" applyBorder="1" applyAlignment="1">
      <alignment vertical="center"/>
    </xf>
    <xf numFmtId="0" fontId="1" fillId="4" borderId="152" xfId="0" applyFont="1" applyFill="1" applyBorder="1" applyAlignment="1">
      <alignment wrapText="1"/>
    </xf>
    <xf numFmtId="14" fontId="1" fillId="4" borderId="152" xfId="0" applyNumberFormat="1" applyFont="1" applyFill="1" applyBorder="1" applyAlignment="1">
      <alignment wrapText="1"/>
    </xf>
    <xf numFmtId="14" fontId="1" fillId="4" borderId="69" xfId="0" applyNumberFormat="1" applyFont="1" applyFill="1" applyBorder="1" applyAlignment="1">
      <alignment horizontal="right"/>
    </xf>
    <xf numFmtId="14" fontId="1" fillId="4" borderId="224" xfId="0" applyNumberFormat="1" applyFont="1" applyFill="1" applyBorder="1" applyAlignment="1">
      <alignment horizontal="right"/>
    </xf>
    <xf numFmtId="0" fontId="1" fillId="9" borderId="159" xfId="0" applyFont="1" applyFill="1" applyBorder="1" applyAlignment="1">
      <alignment horizontal="center"/>
    </xf>
    <xf numFmtId="14" fontId="0" fillId="9" borderId="66" xfId="0" applyNumberFormat="1" applyFill="1" applyBorder="1" applyAlignment="1">
      <alignment horizontal="center"/>
    </xf>
    <xf numFmtId="0" fontId="0" fillId="0" borderId="163" xfId="0" applyBorder="1"/>
    <xf numFmtId="0" fontId="0" fillId="0" borderId="47" xfId="0" applyBorder="1" applyAlignment="1">
      <alignment horizontal="center"/>
    </xf>
    <xf numFmtId="0" fontId="0" fillId="0" borderId="101" xfId="0" applyBorder="1" applyAlignment="1">
      <alignment vertical="center"/>
    </xf>
    <xf numFmtId="0" fontId="0" fillId="0" borderId="167" xfId="0" applyBorder="1" applyAlignment="1">
      <alignment vertical="center"/>
    </xf>
    <xf numFmtId="14" fontId="1" fillId="4" borderId="0" xfId="0" applyNumberFormat="1" applyFont="1" applyFill="1" applyAlignment="1">
      <alignment horizontal="right"/>
    </xf>
    <xf numFmtId="0" fontId="1" fillId="9" borderId="101" xfId="0" applyFont="1" applyFill="1" applyBorder="1" applyAlignment="1">
      <alignment horizontal="center" vertical="center"/>
    </xf>
    <xf numFmtId="0" fontId="1" fillId="9" borderId="167" xfId="0" applyFont="1" applyFill="1" applyBorder="1" applyAlignment="1">
      <alignment horizontal="center" vertical="center"/>
    </xf>
    <xf numFmtId="14" fontId="0" fillId="0" borderId="257" xfId="0" applyNumberFormat="1" applyBorder="1" applyAlignment="1">
      <alignment horizontal="center"/>
    </xf>
    <xf numFmtId="0" fontId="1" fillId="0" borderId="154" xfId="0" applyFont="1" applyBorder="1" applyAlignment="1">
      <alignment horizontal="center" vertical="center" wrapText="1"/>
    </xf>
    <xf numFmtId="0" fontId="1" fillId="0" borderId="215" xfId="0" applyFont="1" applyBorder="1" applyAlignment="1">
      <alignment horizontal="left"/>
    </xf>
    <xf numFmtId="0" fontId="1" fillId="0" borderId="70" xfId="0" applyFont="1" applyBorder="1"/>
    <xf numFmtId="0" fontId="1" fillId="0" borderId="72" xfId="0" applyFont="1" applyBorder="1" applyAlignment="1">
      <alignment wrapText="1"/>
    </xf>
    <xf numFmtId="14" fontId="1" fillId="4" borderId="75" xfId="0" applyNumberFormat="1" applyFont="1" applyFill="1" applyBorder="1" applyAlignment="1">
      <alignment horizontal="center" vertical="center" wrapText="1"/>
    </xf>
    <xf numFmtId="14" fontId="1" fillId="0" borderId="0" xfId="0" applyNumberFormat="1" applyFont="1" applyAlignment="1">
      <alignment horizontal="left" vertical="top" wrapText="1"/>
    </xf>
    <xf numFmtId="0" fontId="1" fillId="0" borderId="0" xfId="0" applyFont="1" applyAlignment="1">
      <alignment horizontal="left" vertical="top" wrapText="1"/>
    </xf>
    <xf numFmtId="0" fontId="0" fillId="0" borderId="20" xfId="0" applyBorder="1" applyAlignment="1">
      <alignment horizontal="left"/>
    </xf>
    <xf numFmtId="0" fontId="17" fillId="9" borderId="15" xfId="0" applyFont="1" applyFill="1" applyBorder="1" applyAlignment="1">
      <alignment horizontal="center"/>
    </xf>
    <xf numFmtId="14" fontId="1" fillId="12" borderId="73" xfId="0" applyNumberFormat="1" applyFont="1" applyFill="1" applyBorder="1" applyAlignment="1">
      <alignment horizontal="center" wrapText="1"/>
    </xf>
    <xf numFmtId="14" fontId="39" fillId="0" borderId="0" xfId="0" applyNumberFormat="1" applyFont="1" applyAlignment="1">
      <alignment horizontal="center"/>
    </xf>
    <xf numFmtId="14" fontId="0" fillId="0" borderId="68" xfId="0" applyNumberFormat="1" applyBorder="1" applyAlignment="1">
      <alignment horizontal="center" vertical="center"/>
    </xf>
    <xf numFmtId="0" fontId="0" fillId="0" borderId="98" xfId="0" applyBorder="1"/>
    <xf numFmtId="0" fontId="0" fillId="0" borderId="230" xfId="0" applyBorder="1"/>
    <xf numFmtId="0" fontId="0" fillId="0" borderId="119" xfId="0" applyBorder="1"/>
    <xf numFmtId="0" fontId="0" fillId="0" borderId="123" xfId="0" applyBorder="1"/>
    <xf numFmtId="0" fontId="0" fillId="9" borderId="153" xfId="0" applyFill="1" applyBorder="1"/>
    <xf numFmtId="0" fontId="0" fillId="9" borderId="259" xfId="0" applyFill="1" applyBorder="1"/>
    <xf numFmtId="0" fontId="1" fillId="0" borderId="117" xfId="0" applyFont="1" applyBorder="1" applyAlignment="1">
      <alignment horizontal="center" vertical="center" wrapText="1"/>
    </xf>
    <xf numFmtId="0" fontId="0" fillId="0" borderId="102" xfId="0" applyBorder="1"/>
    <xf numFmtId="14" fontId="1" fillId="0" borderId="224" xfId="0" applyNumberFormat="1" applyFont="1" applyBorder="1" applyAlignment="1">
      <alignment horizontal="center" vertical="center"/>
    </xf>
    <xf numFmtId="0" fontId="7" fillId="4" borderId="1" xfId="0" applyFont="1" applyFill="1" applyBorder="1" applyAlignment="1">
      <alignment vertical="center"/>
    </xf>
    <xf numFmtId="14" fontId="0" fillId="0" borderId="0" xfId="0" applyNumberFormat="1" applyAlignment="1">
      <alignment horizontal="left" vertical="top" wrapText="1"/>
    </xf>
    <xf numFmtId="14" fontId="0" fillId="0" borderId="11" xfId="0" applyNumberFormat="1" applyBorder="1" applyAlignment="1">
      <alignment horizontal="center"/>
    </xf>
    <xf numFmtId="0" fontId="33" fillId="8" borderId="86" xfId="0" applyFont="1" applyFill="1" applyBorder="1" applyAlignment="1">
      <alignment horizontal="center" wrapText="1"/>
    </xf>
    <xf numFmtId="0" fontId="39" fillId="0" borderId="0" xfId="0" applyFont="1" applyAlignment="1">
      <alignment horizontal="right"/>
    </xf>
    <xf numFmtId="14" fontId="0" fillId="0" borderId="211" xfId="0" applyNumberFormat="1" applyBorder="1" applyAlignment="1">
      <alignment horizontal="center"/>
    </xf>
    <xf numFmtId="14" fontId="0" fillId="0" borderId="190" xfId="0" applyNumberFormat="1" applyBorder="1" applyAlignment="1">
      <alignment horizontal="center"/>
    </xf>
    <xf numFmtId="0" fontId="33" fillId="8" borderId="53" xfId="0" applyFont="1" applyFill="1" applyBorder="1" applyAlignment="1">
      <alignment vertical="center"/>
    </xf>
    <xf numFmtId="0" fontId="1" fillId="9" borderId="13" xfId="0" applyFont="1" applyFill="1" applyBorder="1" applyAlignment="1">
      <alignment horizontal="center" vertical="center"/>
    </xf>
    <xf numFmtId="14" fontId="39" fillId="4" borderId="0" xfId="0" applyNumberFormat="1" applyFont="1" applyFill="1" applyAlignment="1">
      <alignment horizontal="right"/>
    </xf>
    <xf numFmtId="0" fontId="25" fillId="0" borderId="0" xfId="0" applyFont="1" applyAlignment="1">
      <alignment horizontal="right"/>
    </xf>
    <xf numFmtId="0" fontId="33" fillId="8" borderId="78" xfId="0" applyFont="1" applyFill="1" applyBorder="1" applyAlignment="1">
      <alignment horizontal="center" vertical="center"/>
    </xf>
    <xf numFmtId="0" fontId="33" fillId="8" borderId="86" xfId="0" applyFont="1" applyFill="1" applyBorder="1" applyAlignment="1">
      <alignment horizontal="center" vertical="center"/>
    </xf>
    <xf numFmtId="0" fontId="26" fillId="0" borderId="0" xfId="0" applyFont="1" applyAlignment="1">
      <alignment horizontal="left"/>
    </xf>
    <xf numFmtId="0" fontId="25" fillId="0" borderId="0" xfId="0" applyFont="1" applyAlignment="1">
      <alignment horizontal="left"/>
    </xf>
    <xf numFmtId="14" fontId="1" fillId="9" borderId="76" xfId="0" applyNumberFormat="1" applyFont="1" applyFill="1" applyBorder="1" applyAlignment="1">
      <alignment wrapText="1"/>
    </xf>
    <xf numFmtId="14" fontId="1" fillId="4" borderId="76" xfId="0" applyNumberFormat="1" applyFont="1" applyFill="1" applyBorder="1" applyAlignment="1">
      <alignment horizontal="center" wrapText="1"/>
    </xf>
    <xf numFmtId="0" fontId="1" fillId="4" borderId="76" xfId="0" applyFont="1" applyFill="1" applyBorder="1" applyAlignment="1">
      <alignment wrapText="1"/>
    </xf>
    <xf numFmtId="14" fontId="1" fillId="9" borderId="76" xfId="0" applyNumberFormat="1" applyFont="1" applyFill="1" applyBorder="1" applyAlignment="1">
      <alignment horizontal="center" wrapText="1"/>
    </xf>
    <xf numFmtId="0" fontId="1" fillId="9" borderId="76" xfId="0" applyFont="1" applyFill="1" applyBorder="1" applyAlignment="1">
      <alignment horizontal="center" wrapText="1"/>
    </xf>
    <xf numFmtId="14" fontId="1" fillId="4" borderId="123" xfId="0" applyNumberFormat="1" applyFont="1" applyFill="1" applyBorder="1" applyAlignment="1">
      <alignment horizontal="center" wrapText="1"/>
    </xf>
    <xf numFmtId="14" fontId="1" fillId="0" borderId="76" xfId="0" applyNumberFormat="1" applyFont="1" applyBorder="1" applyAlignment="1">
      <alignment horizontal="center" vertical="top" wrapText="1"/>
    </xf>
    <xf numFmtId="14" fontId="1" fillId="0" borderId="77" xfId="0" applyNumberFormat="1" applyFont="1" applyBorder="1" applyAlignment="1">
      <alignment horizontal="center" vertical="top"/>
    </xf>
    <xf numFmtId="0" fontId="28" fillId="0" borderId="70" xfId="0" applyFont="1" applyBorder="1" applyAlignment="1">
      <alignment horizontal="left"/>
    </xf>
    <xf numFmtId="14" fontId="0" fillId="0" borderId="10" xfId="0" applyNumberFormat="1" applyBorder="1" applyAlignment="1">
      <alignment horizontal="center" vertical="center"/>
    </xf>
    <xf numFmtId="0" fontId="1" fillId="0" borderId="73" xfId="0" applyFont="1" applyBorder="1" applyAlignment="1">
      <alignment vertical="center"/>
    </xf>
    <xf numFmtId="14" fontId="1" fillId="4" borderId="43" xfId="0" applyNumberFormat="1" applyFont="1" applyFill="1" applyBorder="1" applyAlignment="1">
      <alignment horizontal="center" wrapText="1"/>
    </xf>
    <xf numFmtId="0" fontId="1" fillId="4" borderId="34" xfId="0" applyFont="1" applyFill="1" applyBorder="1" applyAlignment="1">
      <alignment horizontal="center" vertical="center" wrapText="1"/>
    </xf>
    <xf numFmtId="0" fontId="0" fillId="0" borderId="10" xfId="0" applyBorder="1"/>
    <xf numFmtId="0" fontId="0" fillId="0" borderId="109" xfId="0" applyBorder="1"/>
    <xf numFmtId="0" fontId="19" fillId="0" borderId="262" xfId="0" applyFont="1" applyBorder="1" applyAlignment="1">
      <alignment horizontal="center"/>
    </xf>
    <xf numFmtId="14" fontId="0" fillId="0" borderId="201" xfId="0" applyNumberFormat="1" applyBorder="1" applyAlignment="1">
      <alignment horizontal="center"/>
    </xf>
    <xf numFmtId="0" fontId="19" fillId="0" borderId="153" xfId="0" applyFont="1" applyBorder="1" applyAlignment="1">
      <alignment horizontal="center"/>
    </xf>
    <xf numFmtId="14" fontId="0" fillId="0" borderId="213" xfId="0" applyNumberFormat="1" applyBorder="1" applyAlignment="1">
      <alignment horizontal="center"/>
    </xf>
    <xf numFmtId="14" fontId="39" fillId="0" borderId="0" xfId="0" applyNumberFormat="1" applyFont="1" applyAlignment="1">
      <alignment horizontal="right"/>
    </xf>
    <xf numFmtId="0" fontId="0" fillId="0" borderId="184" xfId="0" applyBorder="1"/>
    <xf numFmtId="0" fontId="0" fillId="0" borderId="186" xfId="0" applyBorder="1"/>
    <xf numFmtId="0" fontId="0" fillId="0" borderId="16" xfId="0" applyBorder="1"/>
    <xf numFmtId="0" fontId="0" fillId="9" borderId="86" xfId="0" applyFill="1" applyBorder="1"/>
    <xf numFmtId="0" fontId="1" fillId="9" borderId="220" xfId="0" applyFont="1" applyFill="1" applyBorder="1" applyAlignment="1">
      <alignment horizontal="center"/>
    </xf>
    <xf numFmtId="0" fontId="0" fillId="0" borderId="165" xfId="0" applyBorder="1"/>
    <xf numFmtId="0" fontId="0" fillId="0" borderId="224" xfId="0" applyBorder="1"/>
    <xf numFmtId="14" fontId="26" fillId="0" borderId="98" xfId="0" applyNumberFormat="1" applyFont="1" applyBorder="1" applyAlignment="1">
      <alignment horizontal="center"/>
    </xf>
    <xf numFmtId="0" fontId="26" fillId="0" borderId="98" xfId="0" applyFont="1" applyBorder="1" applyAlignment="1">
      <alignment horizontal="center"/>
    </xf>
    <xf numFmtId="0" fontId="26" fillId="0" borderId="105" xfId="0" applyFont="1" applyBorder="1" applyAlignment="1">
      <alignment horizontal="center"/>
    </xf>
    <xf numFmtId="0" fontId="33" fillId="8" borderId="192" xfId="0" applyFont="1" applyFill="1" applyBorder="1"/>
    <xf numFmtId="0" fontId="1" fillId="9" borderId="99" xfId="0" applyFont="1" applyFill="1" applyBorder="1"/>
    <xf numFmtId="14" fontId="26" fillId="0" borderId="66" xfId="0" applyNumberFormat="1" applyFont="1" applyBorder="1" applyAlignment="1">
      <alignment horizontal="center"/>
    </xf>
    <xf numFmtId="14" fontId="26" fillId="0" borderId="73" xfId="0" applyNumberFormat="1" applyFont="1" applyBorder="1" applyAlignment="1">
      <alignment horizontal="center"/>
    </xf>
    <xf numFmtId="0" fontId="33" fillId="8" borderId="79" xfId="0" applyFont="1" applyFill="1" applyBorder="1" applyAlignment="1">
      <alignment horizontal="center" wrapText="1"/>
    </xf>
    <xf numFmtId="14" fontId="0" fillId="0" borderId="263" xfId="0" applyNumberFormat="1" applyBorder="1" applyAlignment="1">
      <alignment horizontal="center"/>
    </xf>
    <xf numFmtId="0" fontId="1" fillId="9" borderId="104" xfId="0" applyFont="1" applyFill="1" applyBorder="1" applyAlignment="1">
      <alignment horizontal="center"/>
    </xf>
    <xf numFmtId="0" fontId="0" fillId="0" borderId="39" xfId="0" applyBorder="1" applyAlignment="1">
      <alignment horizontal="center"/>
    </xf>
    <xf numFmtId="14" fontId="1" fillId="4" borderId="15" xfId="0" applyNumberFormat="1" applyFont="1" applyFill="1" applyBorder="1" applyAlignment="1">
      <alignment horizontal="center" vertical="center" wrapText="1"/>
    </xf>
    <xf numFmtId="14" fontId="0" fillId="0" borderId="73" xfId="0" applyNumberFormat="1" applyBorder="1" applyAlignment="1">
      <alignment horizontal="center" vertical="center"/>
    </xf>
    <xf numFmtId="14" fontId="1" fillId="0" borderId="94" xfId="0" applyNumberFormat="1" applyFont="1" applyBorder="1" applyAlignment="1">
      <alignment horizontal="center" vertical="center" wrapText="1"/>
    </xf>
    <xf numFmtId="0" fontId="1" fillId="9" borderId="264" xfId="0" applyFont="1" applyFill="1" applyBorder="1" applyAlignment="1">
      <alignment horizontal="center"/>
    </xf>
    <xf numFmtId="0" fontId="1" fillId="9" borderId="252" xfId="0" applyFont="1" applyFill="1" applyBorder="1" applyAlignment="1">
      <alignment horizontal="center"/>
    </xf>
    <xf numFmtId="14" fontId="1" fillId="4" borderId="117" xfId="0" applyNumberFormat="1" applyFont="1" applyFill="1" applyBorder="1" applyAlignment="1">
      <alignment horizontal="right" vertical="center" wrapText="1"/>
    </xf>
    <xf numFmtId="14" fontId="1" fillId="4" borderId="183" xfId="0" applyNumberFormat="1" applyFont="1" applyFill="1" applyBorder="1" applyAlignment="1">
      <alignment horizontal="center" vertical="center" wrapText="1"/>
    </xf>
    <xf numFmtId="14" fontId="0" fillId="0" borderId="93" xfId="0" applyNumberFormat="1" applyBorder="1" applyAlignment="1">
      <alignment horizontal="center" vertical="top" wrapText="1"/>
    </xf>
    <xf numFmtId="0" fontId="0" fillId="0" borderId="123" xfId="0" applyBorder="1" applyAlignment="1">
      <alignment vertical="center"/>
    </xf>
    <xf numFmtId="0" fontId="1" fillId="9" borderId="86" xfId="0" applyFont="1" applyFill="1" applyBorder="1" applyAlignment="1">
      <alignment horizontal="center" vertical="center"/>
    </xf>
    <xf numFmtId="14" fontId="0" fillId="0" borderId="185" xfId="0" applyNumberFormat="1" applyBorder="1" applyAlignment="1">
      <alignment horizontal="center"/>
    </xf>
    <xf numFmtId="0" fontId="0" fillId="0" borderId="77" xfId="0" applyBorder="1" applyAlignment="1">
      <alignment horizontal="center" vertical="center"/>
    </xf>
    <xf numFmtId="0" fontId="0" fillId="0" borderId="224" xfId="0" applyBorder="1" applyAlignment="1">
      <alignment horizontal="center" vertical="center"/>
    </xf>
    <xf numFmtId="0" fontId="23" fillId="3" borderId="77" xfId="0" applyFont="1" applyFill="1" applyBorder="1" applyAlignment="1">
      <alignment horizontal="center" vertical="center"/>
    </xf>
    <xf numFmtId="14" fontId="1" fillId="0" borderId="175" xfId="0" applyNumberFormat="1" applyFont="1" applyBorder="1" applyAlignment="1">
      <alignment horizontal="center" vertical="center"/>
    </xf>
    <xf numFmtId="14" fontId="23" fillId="0" borderId="215" xfId="0" applyNumberFormat="1" applyFont="1" applyBorder="1" applyAlignment="1">
      <alignment horizontal="center" vertical="center"/>
    </xf>
    <xf numFmtId="14" fontId="23" fillId="0" borderId="175" xfId="0" applyNumberFormat="1" applyFont="1" applyBorder="1" applyAlignment="1">
      <alignment horizontal="center" vertical="center"/>
    </xf>
    <xf numFmtId="14" fontId="1" fillId="0" borderId="156" xfId="0" applyNumberFormat="1" applyFont="1" applyBorder="1" applyAlignment="1">
      <alignment horizontal="center"/>
    </xf>
    <xf numFmtId="0" fontId="42" fillId="3" borderId="132" xfId="0" applyFont="1" applyFill="1" applyBorder="1" applyAlignment="1">
      <alignment horizontal="center"/>
    </xf>
    <xf numFmtId="14" fontId="1" fillId="4" borderId="97" xfId="0" applyNumberFormat="1" applyFont="1" applyFill="1" applyBorder="1" applyAlignment="1">
      <alignment horizontal="center" wrapText="1"/>
    </xf>
    <xf numFmtId="0" fontId="1" fillId="4" borderId="34" xfId="0" applyFont="1" applyFill="1" applyBorder="1" applyAlignment="1">
      <alignment horizontal="center" wrapText="1"/>
    </xf>
    <xf numFmtId="0" fontId="1" fillId="0" borderId="139" xfId="0" applyFont="1" applyBorder="1" applyAlignment="1">
      <alignment horizontal="center" wrapText="1"/>
    </xf>
    <xf numFmtId="14" fontId="0" fillId="0" borderId="247" xfId="0" applyNumberFormat="1" applyBorder="1" applyAlignment="1">
      <alignment horizontal="center"/>
    </xf>
    <xf numFmtId="0" fontId="0" fillId="11" borderId="74" xfId="0" applyFill="1" applyBorder="1"/>
    <xf numFmtId="14" fontId="0" fillId="9" borderId="97" xfId="0" applyNumberFormat="1" applyFill="1" applyBorder="1" applyAlignment="1">
      <alignment horizontal="center"/>
    </xf>
    <xf numFmtId="14" fontId="1" fillId="0" borderId="117" xfId="0" applyNumberFormat="1" applyFont="1" applyBorder="1" applyAlignment="1">
      <alignment horizontal="center" vertical="center" wrapText="1"/>
    </xf>
    <xf numFmtId="0" fontId="1" fillId="0" borderId="118" xfId="0" applyFont="1" applyBorder="1" applyAlignment="1">
      <alignment horizontal="center" vertical="center" wrapText="1"/>
    </xf>
    <xf numFmtId="0" fontId="0" fillId="0" borderId="75" xfId="0" applyBorder="1" applyAlignment="1">
      <alignment horizontal="center"/>
    </xf>
    <xf numFmtId="14" fontId="1" fillId="10" borderId="117" xfId="0" applyNumberFormat="1" applyFont="1" applyFill="1" applyBorder="1" applyAlignment="1">
      <alignment horizontal="center" wrapText="1"/>
    </xf>
    <xf numFmtId="0" fontId="1" fillId="10" borderId="118" xfId="0" applyFont="1" applyFill="1" applyBorder="1" applyAlignment="1">
      <alignment horizontal="center" wrapText="1"/>
    </xf>
    <xf numFmtId="14" fontId="0" fillId="0" borderId="240" xfId="0" applyNumberFormat="1" applyBorder="1" applyAlignment="1">
      <alignment horizontal="center"/>
    </xf>
    <xf numFmtId="14" fontId="0" fillId="0" borderId="214" xfId="0" applyNumberFormat="1" applyBorder="1" applyAlignment="1">
      <alignment horizontal="center"/>
    </xf>
    <xf numFmtId="0" fontId="0" fillId="0" borderId="37" xfId="0" applyBorder="1"/>
    <xf numFmtId="14" fontId="1" fillId="0" borderId="117" xfId="0" applyNumberFormat="1" applyFont="1" applyBorder="1" applyAlignment="1">
      <alignment horizontal="center" wrapText="1"/>
    </xf>
    <xf numFmtId="0" fontId="1" fillId="4" borderId="24" xfId="0" applyFont="1" applyFill="1" applyBorder="1" applyAlignment="1">
      <alignment wrapText="1"/>
    </xf>
    <xf numFmtId="14" fontId="0" fillId="0" borderId="266" xfId="0" applyNumberFormat="1" applyBorder="1" applyAlignment="1">
      <alignment horizontal="center"/>
    </xf>
    <xf numFmtId="14" fontId="0" fillId="0" borderId="267" xfId="0" applyNumberFormat="1" applyBorder="1" applyAlignment="1">
      <alignment horizontal="center"/>
    </xf>
    <xf numFmtId="0" fontId="0" fillId="12" borderId="90" xfId="0" applyFill="1" applyBorder="1" applyAlignment="1">
      <alignment horizontal="left"/>
    </xf>
    <xf numFmtId="0" fontId="0" fillId="0" borderId="201" xfId="0" applyBorder="1" applyAlignment="1">
      <alignment horizontal="center"/>
    </xf>
    <xf numFmtId="14" fontId="26" fillId="0" borderId="1" xfId="0" applyNumberFormat="1" applyFont="1" applyBorder="1" applyAlignment="1">
      <alignment horizontal="center"/>
    </xf>
    <xf numFmtId="14" fontId="1" fillId="4" borderId="178" xfId="0" applyNumberFormat="1" applyFont="1" applyFill="1" applyBorder="1" applyAlignment="1">
      <alignment horizontal="center" wrapText="1"/>
    </xf>
    <xf numFmtId="14" fontId="1" fillId="0" borderId="261" xfId="0" applyNumberFormat="1" applyFont="1" applyBorder="1"/>
    <xf numFmtId="14" fontId="1" fillId="0" borderId="214" xfId="0" applyNumberFormat="1" applyFont="1" applyBorder="1"/>
    <xf numFmtId="14" fontId="1" fillId="0" borderId="68" xfId="0" applyNumberFormat="1" applyFont="1" applyBorder="1"/>
    <xf numFmtId="14" fontId="1" fillId="0" borderId="73" xfId="0" applyNumberFormat="1" applyFont="1" applyBorder="1"/>
    <xf numFmtId="14" fontId="1" fillId="4" borderId="167" xfId="0" applyNumberFormat="1" applyFont="1" applyFill="1" applyBorder="1" applyAlignment="1">
      <alignment horizontal="right" wrapText="1"/>
    </xf>
    <xf numFmtId="14" fontId="7" fillId="4" borderId="33" xfId="0" applyNumberFormat="1" applyFont="1" applyFill="1" applyBorder="1" applyAlignment="1">
      <alignment horizontal="center"/>
    </xf>
    <xf numFmtId="0" fontId="0" fillId="0" borderId="213" xfId="0" applyBorder="1"/>
    <xf numFmtId="0" fontId="0" fillId="0" borderId="214" xfId="0" applyBorder="1"/>
    <xf numFmtId="0" fontId="1" fillId="0" borderId="69" xfId="0" applyFont="1" applyBorder="1" applyAlignment="1">
      <alignment wrapText="1"/>
    </xf>
    <xf numFmtId="0" fontId="1" fillId="0" borderId="74" xfId="0" applyFont="1" applyBorder="1" applyAlignment="1">
      <alignment wrapText="1"/>
    </xf>
    <xf numFmtId="14" fontId="1" fillId="4" borderId="145" xfId="0" applyNumberFormat="1" applyFont="1" applyFill="1" applyBorder="1" applyAlignment="1">
      <alignment vertical="center" wrapText="1"/>
    </xf>
    <xf numFmtId="14" fontId="1" fillId="0" borderId="88" xfId="0" applyNumberFormat="1" applyFont="1" applyBorder="1" applyAlignment="1">
      <alignment vertical="center" wrapText="1"/>
    </xf>
    <xf numFmtId="14" fontId="1" fillId="4" borderId="110" xfId="0" applyNumberFormat="1" applyFont="1" applyFill="1" applyBorder="1" applyAlignment="1">
      <alignment vertical="center" wrapText="1"/>
    </xf>
    <xf numFmtId="14" fontId="1" fillId="0" borderId="93" xfId="0" applyNumberFormat="1" applyFont="1" applyBorder="1" applyAlignment="1">
      <alignment vertical="center" wrapText="1"/>
    </xf>
    <xf numFmtId="14" fontId="0" fillId="4" borderId="0" xfId="0" applyNumberFormat="1" applyFill="1" applyAlignment="1">
      <alignment horizontal="center"/>
    </xf>
    <xf numFmtId="14" fontId="0" fillId="4" borderId="10" xfId="0" applyNumberFormat="1" applyFill="1" applyBorder="1" applyAlignment="1">
      <alignment horizontal="center"/>
    </xf>
    <xf numFmtId="14" fontId="0" fillId="0" borderId="268" xfId="0" applyNumberFormat="1" applyBorder="1" applyAlignment="1">
      <alignment horizontal="center"/>
    </xf>
    <xf numFmtId="14" fontId="0" fillId="0" borderId="269" xfId="0" applyNumberFormat="1" applyBorder="1" applyAlignment="1">
      <alignment horizontal="center"/>
    </xf>
    <xf numFmtId="0" fontId="1" fillId="4" borderId="43" xfId="0" applyFont="1" applyFill="1" applyBorder="1" applyAlignment="1">
      <alignment vertical="center" wrapText="1"/>
    </xf>
    <xf numFmtId="0" fontId="19" fillId="0" borderId="0" xfId="0" applyFont="1" applyAlignment="1">
      <alignment horizontal="right"/>
    </xf>
    <xf numFmtId="0" fontId="1" fillId="4" borderId="152" xfId="0" applyFont="1" applyFill="1" applyBorder="1" applyAlignment="1">
      <alignment horizontal="center" vertical="center" wrapText="1"/>
    </xf>
    <xf numFmtId="0" fontId="1" fillId="9" borderId="26" xfId="0" applyFont="1" applyFill="1" applyBorder="1" applyAlignment="1">
      <alignment horizontal="center"/>
    </xf>
    <xf numFmtId="0" fontId="1" fillId="4" borderId="66" xfId="0" applyFont="1" applyFill="1" applyBorder="1" applyAlignment="1">
      <alignment vertical="center" wrapText="1"/>
    </xf>
    <xf numFmtId="0" fontId="19" fillId="0" borderId="121" xfId="0" applyFont="1" applyBorder="1" applyAlignment="1">
      <alignment horizontal="center"/>
    </xf>
    <xf numFmtId="0" fontId="33" fillId="8" borderId="103" xfId="0" applyFont="1" applyFill="1" applyBorder="1" applyAlignment="1">
      <alignment horizontal="center" vertical="center" wrapText="1"/>
    </xf>
    <xf numFmtId="0" fontId="19" fillId="0" borderId="213" xfId="0" applyFont="1" applyBorder="1" applyAlignment="1">
      <alignment horizontal="center" vertical="center"/>
    </xf>
    <xf numFmtId="14" fontId="0" fillId="0" borderId="82" xfId="0" applyNumberFormat="1" applyBorder="1" applyAlignment="1">
      <alignment horizontal="center" vertical="top" wrapText="1"/>
    </xf>
    <xf numFmtId="0" fontId="0" fillId="0" borderId="240" xfId="0" applyBorder="1"/>
    <xf numFmtId="0" fontId="33" fillId="8" borderId="104" xfId="0" applyFont="1" applyFill="1" applyBorder="1" applyAlignment="1">
      <alignment horizontal="center"/>
    </xf>
    <xf numFmtId="14" fontId="1" fillId="0" borderId="135" xfId="0" applyNumberFormat="1" applyFont="1" applyBorder="1" applyAlignment="1">
      <alignment horizontal="center" vertical="top" wrapText="1"/>
    </xf>
    <xf numFmtId="0" fontId="33" fillId="8" borderId="244" xfId="0" applyFont="1" applyFill="1" applyBorder="1" applyAlignment="1">
      <alignment vertical="center"/>
    </xf>
    <xf numFmtId="49" fontId="0" fillId="0" borderId="153" xfId="0" applyNumberFormat="1" applyBorder="1" applyAlignment="1">
      <alignment horizontal="center"/>
    </xf>
    <xf numFmtId="49" fontId="0" fillId="0" borderId="105" xfId="0" applyNumberFormat="1" applyBorder="1" applyAlignment="1">
      <alignment horizontal="center"/>
    </xf>
    <xf numFmtId="14" fontId="0" fillId="0" borderId="108" xfId="0" applyNumberFormat="1" applyBorder="1" applyAlignment="1">
      <alignment horizontal="center"/>
    </xf>
    <xf numFmtId="0" fontId="33" fillId="8" borderId="108" xfId="0" applyFont="1" applyFill="1" applyBorder="1" applyAlignment="1">
      <alignment horizontal="center"/>
    </xf>
    <xf numFmtId="14" fontId="0" fillId="0" borderId="104" xfId="0" applyNumberFormat="1" applyBorder="1" applyAlignment="1">
      <alignment horizontal="center"/>
    </xf>
    <xf numFmtId="0" fontId="0" fillId="12" borderId="90" xfId="0" applyFill="1" applyBorder="1"/>
    <xf numFmtId="0" fontId="0" fillId="2" borderId="90" xfId="0" applyFill="1" applyBorder="1"/>
    <xf numFmtId="14" fontId="0" fillId="0" borderId="66" xfId="1" applyNumberFormat="1" applyFont="1" applyBorder="1" applyAlignment="1">
      <alignment horizontal="center"/>
    </xf>
    <xf numFmtId="14" fontId="0" fillId="0" borderId="91" xfId="0" applyNumberFormat="1" applyBorder="1" applyAlignment="1">
      <alignment horizontal="center" vertical="center"/>
    </xf>
    <xf numFmtId="14" fontId="8" fillId="0" borderId="109" xfId="0" applyNumberFormat="1" applyFont="1" applyBorder="1" applyAlignment="1">
      <alignment horizontal="center"/>
    </xf>
    <xf numFmtId="14" fontId="0" fillId="0" borderId="94" xfId="0" applyNumberFormat="1" applyBorder="1" applyAlignment="1">
      <alignment horizontal="center" vertical="center"/>
    </xf>
    <xf numFmtId="14" fontId="0" fillId="0" borderId="40" xfId="0" applyNumberFormat="1" applyBorder="1" applyAlignment="1">
      <alignment horizontal="center"/>
    </xf>
    <xf numFmtId="0" fontId="33" fillId="8" borderId="189" xfId="0" applyFont="1" applyFill="1" applyBorder="1" applyAlignment="1">
      <alignment horizontal="center" vertical="center"/>
    </xf>
    <xf numFmtId="14" fontId="8" fillId="0" borderId="33" xfId="0" applyNumberFormat="1" applyFont="1" applyBorder="1" applyAlignment="1">
      <alignment horizontal="center" vertical="center"/>
    </xf>
    <xf numFmtId="14" fontId="8" fillId="0" borderId="110" xfId="0" applyNumberFormat="1" applyFont="1" applyBorder="1" applyAlignment="1">
      <alignment horizontal="center"/>
    </xf>
    <xf numFmtId="0" fontId="33" fillId="8" borderId="271" xfId="0" applyFont="1" applyFill="1" applyBorder="1" applyAlignment="1">
      <alignment horizontal="center"/>
    </xf>
    <xf numFmtId="0" fontId="33" fillId="8" borderId="80" xfId="0" applyFont="1" applyFill="1" applyBorder="1" applyAlignment="1">
      <alignment horizontal="left"/>
    </xf>
    <xf numFmtId="0" fontId="33" fillId="8" borderId="81" xfId="0" applyFont="1" applyFill="1" applyBorder="1" applyAlignment="1">
      <alignment horizontal="left"/>
    </xf>
    <xf numFmtId="14" fontId="1" fillId="4" borderId="183" xfId="0" applyNumberFormat="1" applyFont="1" applyFill="1" applyBorder="1" applyAlignment="1">
      <alignment horizontal="center" wrapText="1"/>
    </xf>
    <xf numFmtId="14" fontId="1" fillId="4" borderId="66" xfId="0" applyNumberFormat="1" applyFont="1" applyFill="1" applyBorder="1" applyAlignment="1">
      <alignment vertical="center" wrapText="1"/>
    </xf>
    <xf numFmtId="0" fontId="1" fillId="4" borderId="71" xfId="0" applyFont="1" applyFill="1" applyBorder="1" applyAlignment="1">
      <alignment vertical="center" wrapText="1"/>
    </xf>
    <xf numFmtId="0" fontId="33" fillId="8" borderId="146" xfId="0" applyFont="1" applyFill="1" applyBorder="1" applyAlignment="1">
      <alignment horizontal="center"/>
    </xf>
    <xf numFmtId="14" fontId="1" fillId="0" borderId="68" xfId="0" applyNumberFormat="1" applyFont="1" applyBorder="1" applyAlignment="1">
      <alignment horizontal="center" wrapText="1" indent="1"/>
    </xf>
    <xf numFmtId="14" fontId="1" fillId="0" borderId="73" xfId="0" applyNumberFormat="1" applyFont="1" applyBorder="1" applyAlignment="1">
      <alignment horizontal="center" wrapText="1" indent="1"/>
    </xf>
    <xf numFmtId="0" fontId="0" fillId="12" borderId="10" xfId="0" applyFill="1" applyBorder="1" applyAlignment="1">
      <alignment horizontal="center"/>
    </xf>
    <xf numFmtId="0" fontId="0" fillId="0" borderId="108" xfId="0" applyBorder="1" applyAlignment="1">
      <alignment horizontal="center"/>
    </xf>
    <xf numFmtId="0" fontId="33" fillId="8" borderId="150" xfId="0" applyFont="1" applyFill="1" applyBorder="1" applyAlignment="1">
      <alignment horizontal="center"/>
    </xf>
    <xf numFmtId="0" fontId="33" fillId="8" borderId="270" xfId="0" applyFont="1" applyFill="1" applyBorder="1"/>
    <xf numFmtId="0" fontId="33" fillId="8" borderId="108" xfId="0" applyFont="1" applyFill="1" applyBorder="1"/>
    <xf numFmtId="0" fontId="33" fillId="8" borderId="104" xfId="0" applyFont="1" applyFill="1" applyBorder="1"/>
    <xf numFmtId="0" fontId="27" fillId="0" borderId="0" xfId="0" applyFont="1"/>
    <xf numFmtId="0" fontId="7" fillId="4" borderId="0" xfId="0" applyFont="1" applyFill="1" applyAlignment="1">
      <alignment vertical="top"/>
    </xf>
    <xf numFmtId="0" fontId="0" fillId="0" borderId="10" xfId="0" applyBorder="1" applyAlignment="1">
      <alignment vertical="center"/>
    </xf>
    <xf numFmtId="0" fontId="1" fillId="9" borderId="98" xfId="0" applyFont="1" applyFill="1" applyBorder="1" applyAlignment="1">
      <alignment horizontal="center"/>
    </xf>
    <xf numFmtId="0" fontId="0" fillId="0" borderId="138" xfId="0" applyBorder="1" applyAlignment="1">
      <alignment vertical="center"/>
    </xf>
    <xf numFmtId="0" fontId="0" fillId="0" borderId="109" xfId="0" applyBorder="1" applyAlignment="1">
      <alignment vertical="center"/>
    </xf>
    <xf numFmtId="0" fontId="0" fillId="9" borderId="104" xfId="0" applyFill="1" applyBorder="1"/>
    <xf numFmtId="0" fontId="0" fillId="9" borderId="98" xfId="0" applyFill="1" applyBorder="1"/>
    <xf numFmtId="0" fontId="1" fillId="4" borderId="69" xfId="0" applyFont="1" applyFill="1" applyBorder="1" applyAlignment="1">
      <alignment horizontal="left" wrapText="1"/>
    </xf>
    <xf numFmtId="0" fontId="1" fillId="4" borderId="74" xfId="0" applyFont="1" applyFill="1" applyBorder="1" applyAlignment="1">
      <alignment horizontal="left" wrapText="1"/>
    </xf>
    <xf numFmtId="14" fontId="0" fillId="0" borderId="140" xfId="0" applyNumberFormat="1" applyBorder="1" applyAlignment="1">
      <alignment horizontal="center"/>
    </xf>
    <xf numFmtId="14" fontId="0" fillId="0" borderId="142" xfId="0" applyNumberFormat="1" applyBorder="1" applyAlignment="1">
      <alignment horizontal="center"/>
    </xf>
    <xf numFmtId="14" fontId="1" fillId="0" borderId="88" xfId="0" applyNumberFormat="1" applyFont="1" applyBorder="1" applyAlignment="1">
      <alignment horizontal="right" vertical="center" wrapText="1"/>
    </xf>
    <xf numFmtId="14" fontId="1" fillId="0" borderId="93" xfId="0" applyNumberFormat="1" applyFont="1" applyBorder="1" applyAlignment="1">
      <alignment horizontal="right" vertical="center" wrapText="1"/>
    </xf>
    <xf numFmtId="0" fontId="0" fillId="0" borderId="0" xfId="0" applyAlignment="1">
      <alignment wrapText="1"/>
    </xf>
    <xf numFmtId="14" fontId="0" fillId="2" borderId="1" xfId="0" applyNumberFormat="1" applyFill="1" applyBorder="1" applyAlignment="1">
      <alignment horizontal="center" vertical="center"/>
    </xf>
    <xf numFmtId="14" fontId="0" fillId="2" borderId="93" xfId="0" applyNumberFormat="1" applyFill="1" applyBorder="1" applyAlignment="1">
      <alignment horizontal="center" vertical="center"/>
    </xf>
    <xf numFmtId="14" fontId="23" fillId="0" borderId="8" xfId="0" applyNumberFormat="1" applyFont="1" applyBorder="1" applyAlignment="1">
      <alignment vertical="center" wrapText="1"/>
    </xf>
    <xf numFmtId="0" fontId="23" fillId="0" borderId="8" xfId="0" applyFont="1" applyBorder="1" applyAlignment="1">
      <alignment vertical="center" wrapText="1"/>
    </xf>
    <xf numFmtId="14" fontId="1" fillId="4" borderId="66" xfId="0" applyNumberFormat="1" applyFont="1" applyFill="1" applyBorder="1" applyAlignment="1">
      <alignment horizontal="center" vertical="center" wrapText="1"/>
    </xf>
    <xf numFmtId="0" fontId="1" fillId="4" borderId="66" xfId="0" applyFont="1" applyFill="1" applyBorder="1" applyAlignment="1">
      <alignment horizontal="center" vertical="center" wrapText="1"/>
    </xf>
    <xf numFmtId="0" fontId="19" fillId="0" borderId="211" xfId="0" applyFont="1" applyBorder="1" applyAlignment="1">
      <alignment horizontal="center"/>
    </xf>
    <xf numFmtId="14" fontId="0" fillId="0" borderId="191" xfId="0" applyNumberFormat="1" applyBorder="1" applyAlignment="1">
      <alignment horizontal="center"/>
    </xf>
    <xf numFmtId="0" fontId="0" fillId="0" borderId="272" xfId="0" applyBorder="1" applyAlignment="1">
      <alignment horizontal="center"/>
    </xf>
    <xf numFmtId="14" fontId="0" fillId="0" borderId="273" xfId="0" applyNumberFormat="1" applyBorder="1" applyAlignment="1">
      <alignment horizontal="center"/>
    </xf>
    <xf numFmtId="0" fontId="1" fillId="9" borderId="272" xfId="0" applyFont="1" applyFill="1" applyBorder="1" applyAlignment="1">
      <alignment horizontal="center"/>
    </xf>
    <xf numFmtId="0" fontId="1" fillId="9" borderId="243" xfId="0" applyFont="1" applyFill="1" applyBorder="1" applyAlignment="1">
      <alignment horizontal="center"/>
    </xf>
    <xf numFmtId="14" fontId="1" fillId="4" borderId="183" xfId="0" applyNumberFormat="1" applyFont="1" applyFill="1" applyBorder="1" applyAlignment="1">
      <alignment horizontal="center"/>
    </xf>
    <xf numFmtId="14" fontId="1" fillId="0" borderId="118" xfId="0" applyNumberFormat="1" applyFont="1" applyBorder="1" applyAlignment="1">
      <alignment horizontal="right" wrapText="1"/>
    </xf>
    <xf numFmtId="0" fontId="33" fillId="8" borderId="182" xfId="0" applyFont="1" applyFill="1" applyBorder="1" applyAlignment="1">
      <alignment horizontal="center" wrapText="1"/>
    </xf>
    <xf numFmtId="14" fontId="26" fillId="0" borderId="170" xfId="0" applyNumberFormat="1" applyFont="1" applyBorder="1" applyAlignment="1">
      <alignment horizontal="center"/>
    </xf>
    <xf numFmtId="14" fontId="0" fillId="9" borderId="83" xfId="0" applyNumberFormat="1" applyFill="1" applyBorder="1" applyAlignment="1">
      <alignment horizontal="center"/>
    </xf>
    <xf numFmtId="14" fontId="0" fillId="9" borderId="85" xfId="0" applyNumberFormat="1" applyFill="1" applyBorder="1" applyAlignment="1">
      <alignment horizontal="center"/>
    </xf>
    <xf numFmtId="0" fontId="1" fillId="4" borderId="232" xfId="0" applyFont="1" applyFill="1" applyBorder="1" applyAlignment="1">
      <alignment horizontal="left" vertical="center" wrapText="1"/>
    </xf>
    <xf numFmtId="0" fontId="1" fillId="9" borderId="20" xfId="0" applyFont="1" applyFill="1" applyBorder="1" applyAlignment="1">
      <alignment horizontal="left"/>
    </xf>
    <xf numFmtId="0" fontId="1" fillId="9" borderId="93" xfId="0" applyFont="1" applyFill="1" applyBorder="1" applyAlignment="1">
      <alignment horizontal="left"/>
    </xf>
    <xf numFmtId="0" fontId="0" fillId="10" borderId="0" xfId="0" applyFill="1"/>
    <xf numFmtId="0" fontId="1" fillId="10" borderId="0" xfId="0" applyFont="1" applyFill="1" applyAlignment="1">
      <alignment horizontal="center"/>
    </xf>
    <xf numFmtId="0" fontId="33" fillId="10" borderId="0" xfId="0" applyFont="1" applyFill="1" applyAlignment="1">
      <alignment horizontal="center" vertical="center"/>
    </xf>
    <xf numFmtId="0" fontId="33" fillId="10" borderId="0" xfId="0" applyFont="1" applyFill="1"/>
    <xf numFmtId="0" fontId="43" fillId="14" borderId="205" xfId="0" applyFont="1" applyFill="1" applyBorder="1"/>
    <xf numFmtId="0" fontId="43" fillId="14" borderId="146" xfId="0" applyFont="1" applyFill="1" applyBorder="1"/>
    <xf numFmtId="14" fontId="1" fillId="4" borderId="93" xfId="0" applyNumberFormat="1" applyFont="1" applyFill="1" applyBorder="1" applyAlignment="1">
      <alignment horizontal="right" wrapText="1"/>
    </xf>
    <xf numFmtId="0" fontId="1" fillId="10" borderId="0" xfId="0" applyFont="1" applyFill="1" applyAlignment="1">
      <alignment wrapText="1"/>
    </xf>
    <xf numFmtId="14" fontId="1" fillId="10" borderId="0" xfId="0" applyNumberFormat="1" applyFont="1" applyFill="1" applyAlignment="1">
      <alignment wrapText="1"/>
    </xf>
    <xf numFmtId="0" fontId="1" fillId="10" borderId="0" xfId="0" applyFont="1" applyFill="1" applyAlignment="1">
      <alignment vertical="center" wrapText="1"/>
    </xf>
    <xf numFmtId="0" fontId="44" fillId="15" borderId="1" xfId="0" applyFont="1" applyFill="1" applyBorder="1" applyAlignment="1">
      <alignment horizontal="center"/>
    </xf>
    <xf numFmtId="0" fontId="44" fillId="15" borderId="33" xfId="0" applyFont="1" applyFill="1" applyBorder="1" applyAlignment="1">
      <alignment horizontal="center"/>
    </xf>
    <xf numFmtId="0" fontId="44" fillId="15" borderId="15" xfId="0" applyFont="1" applyFill="1" applyBorder="1" applyAlignment="1">
      <alignment horizontal="center"/>
    </xf>
    <xf numFmtId="0" fontId="44" fillId="15" borderId="42" xfId="0" applyFont="1" applyFill="1" applyBorder="1" applyAlignment="1">
      <alignment horizontal="center"/>
    </xf>
    <xf numFmtId="0" fontId="1" fillId="4" borderId="88" xfId="0" applyFont="1" applyFill="1" applyBorder="1" applyAlignment="1">
      <alignment horizontal="left" vertical="center" wrapText="1"/>
    </xf>
    <xf numFmtId="0" fontId="1" fillId="4" borderId="114" xfId="0" applyFont="1" applyFill="1" applyBorder="1" applyAlignment="1">
      <alignment wrapText="1"/>
    </xf>
    <xf numFmtId="14" fontId="0" fillId="4" borderId="147" xfId="0" applyNumberFormat="1" applyFill="1" applyBorder="1" applyAlignment="1">
      <alignment wrapText="1"/>
    </xf>
    <xf numFmtId="14" fontId="0" fillId="4" borderId="134" xfId="0" applyNumberFormat="1" applyFill="1" applyBorder="1" applyAlignment="1">
      <alignment wrapText="1"/>
    </xf>
    <xf numFmtId="0" fontId="0" fillId="4" borderId="43" xfId="0" applyFill="1" applyBorder="1" applyAlignment="1">
      <alignment wrapText="1"/>
    </xf>
    <xf numFmtId="0" fontId="0" fillId="4" borderId="147" xfId="0" applyFill="1" applyBorder="1" applyAlignment="1">
      <alignment wrapText="1"/>
    </xf>
    <xf numFmtId="0" fontId="0" fillId="4" borderId="134" xfId="0" applyFill="1" applyBorder="1" applyAlignment="1">
      <alignment wrapText="1"/>
    </xf>
    <xf numFmtId="0" fontId="0" fillId="4" borderId="69" xfId="0" applyFill="1" applyBorder="1" applyAlignment="1">
      <alignment wrapText="1"/>
    </xf>
    <xf numFmtId="0" fontId="0" fillId="4" borderId="74" xfId="0" applyFill="1" applyBorder="1" applyAlignment="1">
      <alignment wrapText="1"/>
    </xf>
    <xf numFmtId="14" fontId="0" fillId="4" borderId="15" xfId="0" applyNumberFormat="1" applyFill="1" applyBorder="1" applyAlignment="1">
      <alignment horizontal="center" vertical="center" wrapText="1"/>
    </xf>
    <xf numFmtId="14" fontId="1" fillId="0" borderId="75" xfId="0" applyNumberFormat="1" applyFont="1" applyBorder="1" applyAlignment="1">
      <alignment horizontal="left"/>
    </xf>
    <xf numFmtId="0" fontId="1" fillId="4" borderId="224" xfId="0" applyFont="1" applyFill="1" applyBorder="1" applyAlignment="1">
      <alignment vertical="center" wrapText="1"/>
    </xf>
    <xf numFmtId="0" fontId="1" fillId="4" borderId="222" xfId="0" applyFont="1" applyFill="1" applyBorder="1" applyAlignment="1">
      <alignment vertical="center" wrapText="1"/>
    </xf>
    <xf numFmtId="0" fontId="1" fillId="4" borderId="24" xfId="0" applyFont="1" applyFill="1" applyBorder="1" applyAlignment="1">
      <alignment vertical="center" wrapText="1"/>
    </xf>
    <xf numFmtId="0" fontId="1" fillId="4" borderId="3" xfId="0" applyFont="1" applyFill="1" applyBorder="1" applyAlignment="1">
      <alignment horizontal="left" vertical="center" wrapText="1"/>
    </xf>
    <xf numFmtId="0" fontId="1" fillId="4" borderId="8" xfId="0" applyFont="1" applyFill="1" applyBorder="1" applyAlignment="1">
      <alignment horizontal="left" vertical="center" wrapText="1"/>
    </xf>
    <xf numFmtId="14" fontId="1" fillId="4" borderId="117" xfId="0" applyNumberFormat="1" applyFont="1" applyFill="1" applyBorder="1" applyAlignment="1">
      <alignment horizontal="right" wrapText="1"/>
    </xf>
    <xf numFmtId="14" fontId="1" fillId="4" borderId="224" xfId="0" applyNumberFormat="1" applyFont="1" applyFill="1" applyBorder="1" applyAlignment="1">
      <alignment horizontal="left" wrapText="1"/>
    </xf>
    <xf numFmtId="14" fontId="1" fillId="4" borderId="69" xfId="0" applyNumberFormat="1" applyFont="1" applyFill="1" applyBorder="1" applyAlignment="1">
      <alignment horizontal="left" wrapText="1"/>
    </xf>
    <xf numFmtId="14" fontId="1" fillId="4" borderId="88" xfId="0" applyNumberFormat="1" applyFont="1" applyFill="1" applyBorder="1" applyAlignment="1">
      <alignment horizontal="right" wrapText="1"/>
    </xf>
    <xf numFmtId="14" fontId="1" fillId="4" borderId="93" xfId="0" applyNumberFormat="1" applyFont="1" applyFill="1" applyBorder="1" applyAlignment="1">
      <alignment horizontal="right" vertical="center" wrapText="1"/>
    </xf>
    <xf numFmtId="14" fontId="1" fillId="0" borderId="68" xfId="0" applyNumberFormat="1" applyFont="1" applyBorder="1" applyAlignment="1">
      <alignment horizontal="right"/>
    </xf>
    <xf numFmtId="14" fontId="1" fillId="0" borderId="73" xfId="0" applyNumberFormat="1" applyFont="1" applyBorder="1" applyAlignment="1">
      <alignment horizontal="right"/>
    </xf>
    <xf numFmtId="0" fontId="1" fillId="4" borderId="88" xfId="0" applyFont="1" applyFill="1" applyBorder="1" applyAlignment="1">
      <alignment horizontal="right" vertical="center" wrapText="1"/>
    </xf>
    <xf numFmtId="0" fontId="1" fillId="4" borderId="93" xfId="0" applyFont="1" applyFill="1" applyBorder="1" applyAlignment="1">
      <alignment horizontal="right" vertical="center" wrapText="1"/>
    </xf>
    <xf numFmtId="0" fontId="1" fillId="4" borderId="117" xfId="0" applyFont="1" applyFill="1" applyBorder="1" applyAlignment="1">
      <alignment horizontal="right" wrapText="1"/>
    </xf>
    <xf numFmtId="0" fontId="1" fillId="4" borderId="152" xfId="0" applyFont="1" applyFill="1" applyBorder="1" applyAlignment="1">
      <alignment horizontal="right" vertical="center" wrapText="1"/>
    </xf>
    <xf numFmtId="0" fontId="1" fillId="4" borderId="66" xfId="0" applyFont="1" applyFill="1" applyBorder="1" applyAlignment="1">
      <alignment horizontal="right" wrapText="1"/>
    </xf>
    <xf numFmtId="0" fontId="1" fillId="4" borderId="73" xfId="0" applyFont="1" applyFill="1" applyBorder="1" applyAlignment="1">
      <alignment horizontal="right" wrapText="1"/>
    </xf>
    <xf numFmtId="14" fontId="1" fillId="4" borderId="88" xfId="0" applyNumberFormat="1" applyFont="1" applyFill="1" applyBorder="1" applyAlignment="1">
      <alignment horizontal="right" vertical="center" wrapText="1"/>
    </xf>
    <xf numFmtId="0" fontId="1" fillId="0" borderId="0" xfId="0" applyFont="1" applyAlignment="1">
      <alignment horizontal="right" vertical="top" wrapText="1"/>
    </xf>
    <xf numFmtId="14" fontId="1" fillId="0" borderId="183" xfId="0" applyNumberFormat="1" applyFont="1" applyBorder="1" applyAlignment="1">
      <alignment horizontal="right"/>
    </xf>
    <xf numFmtId="0" fontId="1" fillId="4" borderId="118" xfId="0" applyFont="1" applyFill="1" applyBorder="1" applyAlignment="1">
      <alignment horizontal="left" wrapText="1"/>
    </xf>
    <xf numFmtId="0" fontId="1" fillId="4" borderId="71" xfId="0" applyFont="1" applyFill="1" applyBorder="1" applyAlignment="1">
      <alignment horizontal="left" vertical="center" wrapText="1"/>
    </xf>
    <xf numFmtId="0" fontId="1" fillId="4" borderId="174" xfId="0" applyFont="1" applyFill="1" applyBorder="1" applyAlignment="1">
      <alignment horizontal="left" vertical="center" wrapText="1"/>
    </xf>
    <xf numFmtId="0" fontId="1" fillId="4" borderId="71" xfId="0" applyFont="1" applyFill="1" applyBorder="1" applyAlignment="1">
      <alignment horizontal="left" wrapText="1"/>
    </xf>
    <xf numFmtId="14" fontId="1" fillId="4" borderId="74" xfId="0" applyNumberFormat="1" applyFont="1" applyFill="1" applyBorder="1" applyAlignment="1">
      <alignment horizontal="left" wrapText="1"/>
    </xf>
    <xf numFmtId="0" fontId="1" fillId="4" borderId="74" xfId="0" applyFont="1" applyFill="1" applyBorder="1" applyAlignment="1">
      <alignment horizontal="left" vertical="center" wrapText="1"/>
    </xf>
    <xf numFmtId="14" fontId="1" fillId="4" borderId="69" xfId="0" applyNumberFormat="1" applyFont="1" applyFill="1" applyBorder="1" applyAlignment="1">
      <alignment horizontal="left" vertical="center" wrapText="1"/>
    </xf>
    <xf numFmtId="14" fontId="1" fillId="4" borderId="74" xfId="0" applyNumberFormat="1" applyFont="1" applyFill="1" applyBorder="1" applyAlignment="1">
      <alignment horizontal="left" vertical="center" wrapText="1"/>
    </xf>
    <xf numFmtId="0" fontId="1" fillId="0" borderId="75" xfId="0" applyFont="1" applyBorder="1" applyAlignment="1">
      <alignment horizontal="left"/>
    </xf>
    <xf numFmtId="14" fontId="1" fillId="4" borderId="118" xfId="0" applyNumberFormat="1" applyFont="1" applyFill="1" applyBorder="1" applyAlignment="1">
      <alignment horizontal="right" wrapText="1"/>
    </xf>
    <xf numFmtId="0" fontId="0" fillId="0" borderId="0" xfId="0" applyAlignment="1">
      <alignment horizontal="right"/>
    </xf>
    <xf numFmtId="14" fontId="1" fillId="0" borderId="69" xfId="0" applyNumberFormat="1" applyFont="1" applyBorder="1" applyAlignment="1">
      <alignment horizontal="left"/>
    </xf>
    <xf numFmtId="0" fontId="0" fillId="0" borderId="230" xfId="0" applyBorder="1" applyAlignment="1">
      <alignment vertical="center"/>
    </xf>
    <xf numFmtId="0" fontId="0" fillId="0" borderId="120" xfId="0" applyBorder="1"/>
    <xf numFmtId="0" fontId="0" fillId="0" borderId="271" xfId="0" applyBorder="1"/>
    <xf numFmtId="0" fontId="1" fillId="9" borderId="73" xfId="0" applyFont="1" applyFill="1" applyBorder="1" applyAlignment="1">
      <alignment horizontal="center" vertical="center"/>
    </xf>
    <xf numFmtId="14" fontId="26" fillId="9" borderId="124" xfId="0" applyNumberFormat="1" applyFont="1" applyFill="1" applyBorder="1" applyAlignment="1">
      <alignment horizontal="center"/>
    </xf>
    <xf numFmtId="0" fontId="45" fillId="0" borderId="0" xfId="0" applyFont="1"/>
    <xf numFmtId="14" fontId="0" fillId="9" borderId="73" xfId="0" applyNumberFormat="1" applyFill="1" applyBorder="1" applyAlignment="1">
      <alignment horizontal="center"/>
    </xf>
    <xf numFmtId="0" fontId="1" fillId="9" borderId="277" xfId="0" applyFont="1" applyFill="1" applyBorder="1" applyAlignment="1">
      <alignment horizontal="center"/>
    </xf>
    <xf numFmtId="0" fontId="1" fillId="9" borderId="259" xfId="0" applyFont="1" applyFill="1" applyBorder="1"/>
    <xf numFmtId="0" fontId="1" fillId="9" borderId="31" xfId="0" applyFont="1" applyFill="1" applyBorder="1"/>
    <xf numFmtId="14" fontId="0" fillId="0" borderId="170" xfId="0" applyNumberFormat="1" applyBorder="1" applyAlignment="1">
      <alignment horizontal="center"/>
    </xf>
    <xf numFmtId="0" fontId="0" fillId="16" borderId="1" xfId="0" applyFill="1" applyBorder="1" applyAlignment="1">
      <alignment horizontal="center"/>
    </xf>
    <xf numFmtId="0" fontId="1" fillId="4" borderId="165" xfId="0" applyFont="1" applyFill="1" applyBorder="1" applyAlignment="1">
      <alignment vertical="center" wrapText="1"/>
    </xf>
    <xf numFmtId="0" fontId="33" fillId="8" borderId="96" xfId="0" applyFont="1" applyFill="1" applyBorder="1" applyAlignment="1">
      <alignment horizontal="center" vertical="center"/>
    </xf>
    <xf numFmtId="0" fontId="1" fillId="0" borderId="70" xfId="0" applyFont="1" applyBorder="1" applyAlignment="1">
      <alignment vertical="center"/>
    </xf>
    <xf numFmtId="14" fontId="26" fillId="0" borderId="43" xfId="0" applyNumberFormat="1" applyFont="1" applyBorder="1" applyAlignment="1">
      <alignment horizontal="center"/>
    </xf>
    <xf numFmtId="0" fontId="0" fillId="0" borderId="88" xfId="0" applyBorder="1"/>
    <xf numFmtId="0" fontId="1" fillId="4" borderId="91" xfId="0" applyFont="1" applyFill="1" applyBorder="1" applyAlignment="1">
      <alignment horizontal="left" wrapText="1"/>
    </xf>
    <xf numFmtId="0" fontId="1" fillId="4" borderId="134" xfId="0" applyFont="1" applyFill="1" applyBorder="1" applyAlignment="1">
      <alignment horizontal="center" wrapText="1"/>
    </xf>
    <xf numFmtId="0" fontId="33" fillId="8" borderId="262" xfId="0" applyFont="1" applyFill="1" applyBorder="1" applyAlignment="1">
      <alignment horizontal="center" vertical="center"/>
    </xf>
    <xf numFmtId="0" fontId="1" fillId="16" borderId="248" xfId="0" applyFont="1" applyFill="1" applyBorder="1" applyAlignment="1">
      <alignment horizontal="center"/>
    </xf>
    <xf numFmtId="0" fontId="1" fillId="16" borderId="279" xfId="0" applyFont="1" applyFill="1" applyBorder="1" applyAlignment="1">
      <alignment horizontal="center"/>
    </xf>
    <xf numFmtId="0" fontId="0" fillId="0" borderId="27" xfId="0" applyBorder="1"/>
    <xf numFmtId="0" fontId="1" fillId="9" borderId="182" xfId="0" applyFont="1" applyFill="1" applyBorder="1" applyAlignment="1">
      <alignment horizontal="center" vertical="center"/>
    </xf>
    <xf numFmtId="14" fontId="1" fillId="9" borderId="138" xfId="0" applyNumberFormat="1" applyFont="1" applyFill="1" applyBorder="1" applyAlignment="1">
      <alignment vertical="center" wrapText="1"/>
    </xf>
    <xf numFmtId="14" fontId="1" fillId="4" borderId="219" xfId="0" applyNumberFormat="1" applyFont="1" applyFill="1" applyBorder="1" applyAlignment="1">
      <alignment horizontal="center" vertical="center" wrapText="1"/>
    </xf>
    <xf numFmtId="14" fontId="1" fillId="9" borderId="109" xfId="0" applyNumberFormat="1" applyFont="1" applyFill="1" applyBorder="1" applyAlignment="1">
      <alignment vertical="center" wrapText="1"/>
    </xf>
    <xf numFmtId="14" fontId="1" fillId="4" borderId="186" xfId="0" applyNumberFormat="1" applyFont="1" applyFill="1" applyBorder="1" applyAlignment="1">
      <alignment horizontal="center" vertical="center" wrapText="1"/>
    </xf>
    <xf numFmtId="14" fontId="1" fillId="16" borderId="73" xfId="0" applyNumberFormat="1" applyFont="1" applyFill="1" applyBorder="1" applyAlignment="1">
      <alignment horizontal="center" wrapText="1"/>
    </xf>
    <xf numFmtId="14" fontId="1" fillId="4" borderId="165" xfId="0" applyNumberFormat="1" applyFont="1" applyFill="1" applyBorder="1" applyAlignment="1">
      <alignment horizontal="center" wrapText="1"/>
    </xf>
    <xf numFmtId="0" fontId="33" fillId="8" borderId="123" xfId="0" applyFont="1" applyFill="1" applyBorder="1" applyAlignment="1">
      <alignment horizontal="center" vertical="center"/>
    </xf>
    <xf numFmtId="0" fontId="0" fillId="4" borderId="0" xfId="0" applyFill="1" applyAlignment="1">
      <alignment wrapText="1"/>
    </xf>
    <xf numFmtId="0" fontId="33" fillId="8" borderId="79" xfId="0" applyFont="1" applyFill="1" applyBorder="1" applyAlignment="1">
      <alignment horizontal="center" vertical="center" wrapText="1"/>
    </xf>
    <xf numFmtId="14" fontId="0" fillId="0" borderId="176" xfId="0" applyNumberFormat="1" applyBorder="1" applyAlignment="1">
      <alignment horizontal="center"/>
    </xf>
    <xf numFmtId="0" fontId="0" fillId="9" borderId="108" xfId="0" applyFill="1" applyBorder="1" applyAlignment="1">
      <alignment horizontal="center"/>
    </xf>
    <xf numFmtId="14" fontId="0" fillId="0" borderId="282" xfId="0" applyNumberFormat="1" applyBorder="1" applyAlignment="1">
      <alignment horizontal="center"/>
    </xf>
    <xf numFmtId="14" fontId="0" fillId="0" borderId="279" xfId="0" applyNumberFormat="1" applyBorder="1" applyAlignment="1">
      <alignment horizontal="center"/>
    </xf>
    <xf numFmtId="14" fontId="1" fillId="0" borderId="0" xfId="0" applyNumberFormat="1" applyFont="1" applyAlignment="1">
      <alignment wrapText="1"/>
    </xf>
    <xf numFmtId="14" fontId="1" fillId="0" borderId="135" xfId="0" applyNumberFormat="1" applyFont="1" applyBorder="1" applyAlignment="1">
      <alignment horizontal="right" vertical="top"/>
    </xf>
    <xf numFmtId="0" fontId="33" fillId="8" borderId="136" xfId="0" applyFont="1" applyFill="1" applyBorder="1" applyAlignment="1">
      <alignment horizontal="center" vertical="center"/>
    </xf>
    <xf numFmtId="0" fontId="1" fillId="4" borderId="89" xfId="0" applyFont="1" applyFill="1" applyBorder="1" applyAlignment="1">
      <alignment horizontal="left" wrapText="1"/>
    </xf>
    <xf numFmtId="0" fontId="33" fillId="8" borderId="165" xfId="0" applyFont="1" applyFill="1" applyBorder="1" applyAlignment="1">
      <alignment horizontal="center" vertical="center"/>
    </xf>
    <xf numFmtId="0" fontId="33" fillId="8" borderId="68" xfId="0" applyFont="1" applyFill="1" applyBorder="1" applyAlignment="1">
      <alignment horizontal="center"/>
    </xf>
    <xf numFmtId="0" fontId="33" fillId="8" borderId="165" xfId="0" applyFont="1" applyFill="1" applyBorder="1" applyAlignment="1">
      <alignment horizontal="center"/>
    </xf>
    <xf numFmtId="14" fontId="1" fillId="4" borderId="4" xfId="0" applyNumberFormat="1" applyFont="1" applyFill="1" applyBorder="1" applyAlignment="1">
      <alignment wrapText="1"/>
    </xf>
    <xf numFmtId="0" fontId="43" fillId="14" borderId="122" xfId="0" applyFont="1" applyFill="1" applyBorder="1" applyAlignment="1">
      <alignment horizontal="center"/>
    </xf>
    <xf numFmtId="0" fontId="0" fillId="0" borderId="283" xfId="0" applyBorder="1"/>
    <xf numFmtId="0" fontId="0" fillId="9" borderId="97" xfId="0" applyFill="1" applyBorder="1" applyAlignment="1">
      <alignment horizontal="center"/>
    </xf>
    <xf numFmtId="1" fontId="0" fillId="0" borderId="97" xfId="0" applyNumberFormat="1" applyBorder="1" applyAlignment="1">
      <alignment horizontal="center"/>
    </xf>
    <xf numFmtId="0" fontId="0" fillId="0" borderId="281" xfId="0" applyBorder="1" applyAlignment="1">
      <alignment horizontal="center"/>
    </xf>
    <xf numFmtId="0" fontId="35" fillId="8" borderId="245" xfId="0" applyFont="1" applyFill="1" applyBorder="1" applyAlignment="1">
      <alignment horizontal="center"/>
    </xf>
    <xf numFmtId="1" fontId="0" fillId="0" borderId="114" xfId="0" applyNumberFormat="1" applyBorder="1" applyAlignment="1">
      <alignment horizontal="center"/>
    </xf>
    <xf numFmtId="0" fontId="0" fillId="0" borderId="284" xfId="0" applyBorder="1" applyAlignment="1">
      <alignment horizontal="center"/>
    </xf>
    <xf numFmtId="0" fontId="35" fillId="8" borderId="134" xfId="0" applyFont="1" applyFill="1" applyBorder="1" applyAlignment="1">
      <alignment horizontal="center"/>
    </xf>
    <xf numFmtId="14" fontId="0" fillId="0" borderId="153" xfId="0" applyNumberFormat="1" applyBorder="1" applyAlignment="1">
      <alignment horizontal="center"/>
    </xf>
    <xf numFmtId="14" fontId="26" fillId="0" borderId="20" xfId="0" applyNumberFormat="1" applyFont="1" applyBorder="1" applyAlignment="1">
      <alignment horizontal="center"/>
    </xf>
    <xf numFmtId="0" fontId="0" fillId="0" borderId="39" xfId="0" applyBorder="1"/>
    <xf numFmtId="14" fontId="0" fillId="0" borderId="272" xfId="0" applyNumberFormat="1" applyBorder="1" applyAlignment="1">
      <alignment horizontal="center"/>
    </xf>
    <xf numFmtId="14" fontId="0" fillId="0" borderId="35" xfId="0" applyNumberFormat="1" applyBorder="1" applyAlignment="1">
      <alignment horizontal="center" vertical="center"/>
    </xf>
    <xf numFmtId="0" fontId="0" fillId="0" borderId="185" xfId="0" applyBorder="1" applyAlignment="1">
      <alignment vertical="center"/>
    </xf>
    <xf numFmtId="14" fontId="0" fillId="0" borderId="3" xfId="0" applyNumberFormat="1" applyBorder="1" applyAlignment="1">
      <alignment horizontal="center" vertical="center"/>
    </xf>
    <xf numFmtId="14" fontId="0" fillId="0" borderId="8" xfId="0" applyNumberFormat="1" applyBorder="1" applyAlignment="1">
      <alignment horizontal="center" vertical="center"/>
    </xf>
    <xf numFmtId="14" fontId="0" fillId="0" borderId="132" xfId="0" applyNumberFormat="1" applyBorder="1" applyAlignment="1">
      <alignment horizontal="center"/>
    </xf>
    <xf numFmtId="14" fontId="0" fillId="0" borderId="3" xfId="0" applyNumberFormat="1" applyBorder="1" applyAlignment="1">
      <alignment horizontal="center"/>
    </xf>
    <xf numFmtId="0" fontId="0" fillId="0" borderId="66" xfId="0" applyBorder="1" applyAlignment="1">
      <alignment horizontal="left" vertical="center" wrapText="1"/>
    </xf>
    <xf numFmtId="0" fontId="1" fillId="9" borderId="183" xfId="0" applyFont="1" applyFill="1" applyBorder="1" applyAlignment="1">
      <alignment horizontal="center" vertical="center"/>
    </xf>
    <xf numFmtId="0" fontId="1" fillId="9" borderId="75" xfId="0" applyFont="1" applyFill="1" applyBorder="1" applyAlignment="1">
      <alignment horizontal="center" vertical="center"/>
    </xf>
    <xf numFmtId="0" fontId="1" fillId="9" borderId="171" xfId="0" applyFont="1" applyFill="1" applyBorder="1" applyAlignment="1">
      <alignment horizontal="center" wrapText="1"/>
    </xf>
    <xf numFmtId="0" fontId="1" fillId="4" borderId="18" xfId="0" applyFont="1" applyFill="1" applyBorder="1" applyAlignment="1">
      <alignment vertical="center" wrapText="1"/>
    </xf>
    <xf numFmtId="0" fontId="1" fillId="4" borderId="18" xfId="0" applyFont="1" applyFill="1" applyBorder="1" applyAlignment="1">
      <alignment horizontal="center" vertical="center" wrapText="1"/>
    </xf>
    <xf numFmtId="14" fontId="1" fillId="4" borderId="18" xfId="0" applyNumberFormat="1" applyFont="1" applyFill="1" applyBorder="1" applyAlignment="1">
      <alignment horizontal="center" vertical="center" wrapText="1"/>
    </xf>
    <xf numFmtId="0" fontId="1" fillId="4" borderId="19" xfId="0" applyFont="1" applyFill="1" applyBorder="1" applyAlignment="1">
      <alignment vertical="center" wrapText="1"/>
    </xf>
    <xf numFmtId="0" fontId="0" fillId="9" borderId="270" xfId="0" applyFill="1" applyBorder="1"/>
    <xf numFmtId="14" fontId="1" fillId="4" borderId="18" xfId="0" applyNumberFormat="1" applyFont="1" applyFill="1" applyBorder="1" applyAlignment="1">
      <alignment vertical="center" wrapText="1"/>
    </xf>
    <xf numFmtId="0" fontId="1" fillId="10" borderId="118" xfId="0" applyFont="1" applyFill="1" applyBorder="1" applyAlignment="1">
      <alignment horizontal="center" vertical="center" wrapText="1"/>
    </xf>
    <xf numFmtId="0" fontId="19" fillId="4" borderId="1" xfId="0" applyFont="1" applyFill="1" applyBorder="1" applyAlignment="1">
      <alignment horizontal="center" vertical="center"/>
    </xf>
    <xf numFmtId="0" fontId="1" fillId="4" borderId="1" xfId="0" applyFont="1" applyFill="1" applyBorder="1" applyAlignment="1">
      <alignment horizontal="center" vertical="center"/>
    </xf>
    <xf numFmtId="0" fontId="1" fillId="9" borderId="225" xfId="0" applyFont="1" applyFill="1" applyBorder="1" applyAlignment="1">
      <alignment horizontal="center"/>
    </xf>
    <xf numFmtId="0" fontId="1" fillId="9" borderId="78" xfId="0" applyFont="1" applyFill="1" applyBorder="1" applyAlignment="1">
      <alignment vertical="center"/>
    </xf>
    <xf numFmtId="0" fontId="1" fillId="9" borderId="86" xfId="0" applyFont="1" applyFill="1" applyBorder="1" applyAlignment="1">
      <alignment vertical="center"/>
    </xf>
    <xf numFmtId="0" fontId="0" fillId="9" borderId="86" xfId="0" applyFill="1" applyBorder="1" applyAlignment="1">
      <alignment vertical="center"/>
    </xf>
    <xf numFmtId="14" fontId="0" fillId="4" borderId="0" xfId="0" applyNumberFormat="1" applyFill="1" applyAlignment="1">
      <alignment horizontal="left" wrapText="1"/>
    </xf>
    <xf numFmtId="14" fontId="0" fillId="0" borderId="148" xfId="0" applyNumberFormat="1" applyBorder="1" applyAlignment="1">
      <alignment horizontal="center" vertical="center"/>
    </xf>
    <xf numFmtId="0" fontId="0" fillId="0" borderId="112" xfId="0" applyBorder="1"/>
    <xf numFmtId="0" fontId="0" fillId="0" borderId="124" xfId="0" applyBorder="1"/>
    <xf numFmtId="14" fontId="0" fillId="0" borderId="76" xfId="0" applyNumberFormat="1" applyBorder="1" applyAlignment="1">
      <alignment horizontal="center" vertical="center"/>
    </xf>
    <xf numFmtId="0" fontId="1" fillId="4" borderId="261" xfId="0" applyFont="1" applyFill="1" applyBorder="1" applyAlignment="1">
      <alignment vertical="center" wrapText="1"/>
    </xf>
    <xf numFmtId="0" fontId="1" fillId="4" borderId="134" xfId="0" applyFont="1" applyFill="1" applyBorder="1" applyAlignment="1">
      <alignment vertical="center" wrapText="1"/>
    </xf>
    <xf numFmtId="14" fontId="26" fillId="0" borderId="76" xfId="0" applyNumberFormat="1" applyFont="1" applyBorder="1" applyAlignment="1">
      <alignment horizontal="center"/>
    </xf>
    <xf numFmtId="0" fontId="0" fillId="9" borderId="135" xfId="0" applyFill="1" applyBorder="1"/>
    <xf numFmtId="14" fontId="26" fillId="0" borderId="152" xfId="0" applyNumberFormat="1" applyFont="1" applyBorder="1" applyAlignment="1">
      <alignment horizontal="center"/>
    </xf>
    <xf numFmtId="14" fontId="26" fillId="0" borderId="221" xfId="0" applyNumberFormat="1" applyFont="1" applyBorder="1" applyAlignment="1">
      <alignment horizontal="center"/>
    </xf>
    <xf numFmtId="0" fontId="1" fillId="9" borderId="187" xfId="0" applyFont="1" applyFill="1" applyBorder="1" applyAlignment="1">
      <alignment horizontal="center"/>
    </xf>
    <xf numFmtId="0" fontId="19" fillId="0" borderId="66" xfId="0" applyFont="1" applyBorder="1" applyAlignment="1">
      <alignment horizontal="center"/>
    </xf>
    <xf numFmtId="0" fontId="1" fillId="4" borderId="95" xfId="0" applyFont="1" applyFill="1" applyBorder="1" applyAlignment="1">
      <alignment horizontal="center" vertical="center" wrapText="1"/>
    </xf>
    <xf numFmtId="14" fontId="0" fillId="0" borderId="143" xfId="0" applyNumberFormat="1" applyBorder="1" applyAlignment="1">
      <alignment horizontal="center"/>
    </xf>
    <xf numFmtId="0" fontId="0" fillId="0" borderId="89" xfId="0" applyBorder="1"/>
    <xf numFmtId="0" fontId="0" fillId="0" borderId="73" xfId="0" applyBorder="1" applyAlignment="1">
      <alignment vertical="center" wrapText="1"/>
    </xf>
    <xf numFmtId="0" fontId="7" fillId="4" borderId="1" xfId="0" applyFont="1" applyFill="1" applyBorder="1" applyAlignment="1">
      <alignment horizontal="center" vertical="center"/>
    </xf>
    <xf numFmtId="0" fontId="0" fillId="0" borderId="82" xfId="0" applyBorder="1" applyAlignment="1">
      <alignment horizontal="center" vertical="center" wrapText="1"/>
    </xf>
    <xf numFmtId="0" fontId="0" fillId="0" borderId="83" xfId="0" applyBorder="1" applyAlignment="1">
      <alignment vertical="center" wrapText="1"/>
    </xf>
    <xf numFmtId="0" fontId="1" fillId="9" borderId="76" xfId="0" applyFont="1" applyFill="1" applyBorder="1" applyAlignment="1">
      <alignment horizontal="center" vertical="center"/>
    </xf>
    <xf numFmtId="0" fontId="33" fillId="8" borderId="231" xfId="0" applyFont="1" applyFill="1" applyBorder="1" applyAlignment="1">
      <alignment horizontal="center" vertical="center" wrapText="1"/>
    </xf>
    <xf numFmtId="0" fontId="19" fillId="0" borderId="258" xfId="0" applyFont="1" applyBorder="1" applyAlignment="1">
      <alignment horizontal="center"/>
    </xf>
    <xf numFmtId="0" fontId="33" fillId="8" borderId="16" xfId="0" applyFont="1" applyFill="1" applyBorder="1" applyAlignment="1">
      <alignment horizontal="center" vertical="center"/>
    </xf>
    <xf numFmtId="0" fontId="0" fillId="0" borderId="68" xfId="0" applyBorder="1" applyAlignment="1">
      <alignment horizontal="center" vertical="center"/>
    </xf>
    <xf numFmtId="0" fontId="0" fillId="0" borderId="73" xfId="0" applyBorder="1" applyAlignment="1">
      <alignment horizontal="center" vertical="center"/>
    </xf>
    <xf numFmtId="14" fontId="0" fillId="0" borderId="114" xfId="0" applyNumberFormat="1" applyBorder="1"/>
    <xf numFmtId="14" fontId="0" fillId="0" borderId="165" xfId="0" applyNumberFormat="1" applyBorder="1"/>
    <xf numFmtId="0" fontId="1" fillId="4" borderId="183" xfId="0" applyFont="1" applyFill="1" applyBorder="1" applyAlignment="1">
      <alignment horizontal="left" vertical="center" wrapText="1"/>
    </xf>
    <xf numFmtId="0" fontId="1" fillId="4" borderId="224" xfId="0" applyFont="1" applyFill="1" applyBorder="1" applyAlignment="1">
      <alignment vertical="center"/>
    </xf>
    <xf numFmtId="0" fontId="1" fillId="16" borderId="78" xfId="0" applyFont="1" applyFill="1" applyBorder="1"/>
    <xf numFmtId="0" fontId="1" fillId="16" borderId="86" xfId="0" applyFont="1" applyFill="1" applyBorder="1"/>
    <xf numFmtId="0" fontId="1" fillId="16" borderId="86" xfId="0" applyFont="1" applyFill="1" applyBorder="1" applyAlignment="1">
      <alignment horizontal="center"/>
    </xf>
    <xf numFmtId="0" fontId="1" fillId="16" borderId="135" xfId="0" applyFont="1" applyFill="1" applyBorder="1" applyAlignment="1">
      <alignment horizontal="center"/>
    </xf>
    <xf numFmtId="0" fontId="0" fillId="0" borderId="97" xfId="0" applyBorder="1"/>
    <xf numFmtId="0" fontId="1" fillId="4" borderId="143" xfId="0" applyFont="1" applyFill="1" applyBorder="1" applyAlignment="1">
      <alignment horizontal="center" wrapText="1"/>
    </xf>
    <xf numFmtId="14" fontId="1" fillId="4" borderId="138" xfId="0" applyNumberFormat="1" applyFont="1" applyFill="1" applyBorder="1" applyAlignment="1">
      <alignment horizontal="center" vertical="center" wrapText="1"/>
    </xf>
    <xf numFmtId="0" fontId="1" fillId="4" borderId="285" xfId="0" applyFont="1" applyFill="1" applyBorder="1" applyAlignment="1">
      <alignment wrapText="1"/>
    </xf>
    <xf numFmtId="0" fontId="1" fillId="4" borderId="286" xfId="0" applyFont="1" applyFill="1" applyBorder="1" applyAlignment="1">
      <alignment wrapText="1"/>
    </xf>
    <xf numFmtId="0" fontId="1" fillId="0" borderId="116" xfId="0" applyFont="1" applyBorder="1" applyAlignment="1">
      <alignment horizontal="center" vertical="center" wrapText="1"/>
    </xf>
    <xf numFmtId="0" fontId="1" fillId="4" borderId="97" xfId="0" applyFont="1" applyFill="1" applyBorder="1" applyAlignment="1">
      <alignment wrapText="1"/>
    </xf>
    <xf numFmtId="0" fontId="1" fillId="4" borderId="77" xfId="0" applyFont="1" applyFill="1" applyBorder="1" applyAlignment="1">
      <alignment vertical="center"/>
    </xf>
    <xf numFmtId="0" fontId="1" fillId="4" borderId="216" xfId="0" applyFont="1" applyFill="1" applyBorder="1" applyAlignment="1">
      <alignment wrapText="1"/>
    </xf>
    <xf numFmtId="0" fontId="1" fillId="4" borderId="79" xfId="0" applyFont="1" applyFill="1" applyBorder="1" applyAlignment="1">
      <alignment vertical="center" wrapText="1"/>
    </xf>
    <xf numFmtId="0" fontId="1" fillId="4" borderId="94" xfId="0" applyFont="1" applyFill="1" applyBorder="1" applyAlignment="1">
      <alignment horizontal="left" vertical="center" wrapText="1"/>
    </xf>
    <xf numFmtId="0" fontId="1" fillId="4" borderId="89" xfId="0" applyFont="1" applyFill="1" applyBorder="1" applyAlignment="1">
      <alignment horizontal="left" vertical="center" wrapText="1"/>
    </xf>
    <xf numFmtId="14" fontId="1" fillId="4" borderId="76" xfId="0" applyNumberFormat="1" applyFont="1" applyFill="1" applyBorder="1" applyAlignment="1">
      <alignment horizontal="center" vertical="center" wrapText="1"/>
    </xf>
    <xf numFmtId="0" fontId="1" fillId="4" borderId="76" xfId="0" applyFont="1" applyFill="1" applyBorder="1" applyAlignment="1">
      <alignment horizontal="center" vertical="center" wrapText="1"/>
    </xf>
    <xf numFmtId="0" fontId="1" fillId="4" borderId="76" xfId="0" applyFont="1" applyFill="1" applyBorder="1" applyAlignment="1">
      <alignment vertical="center" wrapText="1"/>
    </xf>
    <xf numFmtId="0" fontId="1" fillId="10" borderId="0" xfId="0" applyFont="1" applyFill="1" applyAlignment="1">
      <alignment horizontal="center" wrapText="1"/>
    </xf>
    <xf numFmtId="14" fontId="0" fillId="0" borderId="43" xfId="0" applyNumberFormat="1" applyBorder="1"/>
    <xf numFmtId="14" fontId="1" fillId="4" borderId="76" xfId="0" applyNumberFormat="1" applyFont="1" applyFill="1" applyBorder="1" applyAlignment="1">
      <alignment vertical="center" wrapText="1"/>
    </xf>
    <xf numFmtId="0" fontId="1" fillId="4" borderId="20" xfId="0" applyFont="1" applyFill="1" applyBorder="1" applyAlignment="1">
      <alignment wrapText="1"/>
    </xf>
    <xf numFmtId="0" fontId="1" fillId="4" borderId="20" xfId="0" applyFont="1" applyFill="1" applyBorder="1" applyAlignment="1">
      <alignment horizontal="center" wrapText="1"/>
    </xf>
    <xf numFmtId="14" fontId="1" fillId="4" borderId="20" xfId="0" applyNumberFormat="1" applyFont="1" applyFill="1" applyBorder="1" applyAlignment="1">
      <alignment horizontal="center" wrapText="1"/>
    </xf>
    <xf numFmtId="0" fontId="1" fillId="4" borderId="87" xfId="0" applyFont="1" applyFill="1" applyBorder="1" applyAlignment="1">
      <alignment wrapText="1"/>
    </xf>
    <xf numFmtId="14" fontId="0" fillId="0" borderId="137" xfId="0" applyNumberFormat="1" applyBorder="1" applyAlignment="1">
      <alignment horizontal="center"/>
    </xf>
    <xf numFmtId="14" fontId="0" fillId="0" borderId="252" xfId="0" applyNumberFormat="1" applyBorder="1" applyAlignment="1">
      <alignment horizontal="center"/>
    </xf>
    <xf numFmtId="0" fontId="33" fillId="8" borderId="0" xfId="0" applyFont="1" applyFill="1" applyAlignment="1">
      <alignment horizontal="center"/>
    </xf>
    <xf numFmtId="0" fontId="0" fillId="0" borderId="240" xfId="0" applyBorder="1" applyAlignment="1">
      <alignment horizontal="center"/>
    </xf>
    <xf numFmtId="0" fontId="0" fillId="0" borderId="214" xfId="0" applyBorder="1" applyAlignment="1">
      <alignment horizontal="center" vertical="center"/>
    </xf>
    <xf numFmtId="14" fontId="1" fillId="0" borderId="260" xfId="0" applyNumberFormat="1" applyFont="1" applyBorder="1" applyAlignment="1">
      <alignment horizontal="center"/>
    </xf>
    <xf numFmtId="0" fontId="0" fillId="0" borderId="74" xfId="0" applyBorder="1" applyAlignment="1">
      <alignment horizontal="center" vertical="center"/>
    </xf>
    <xf numFmtId="0" fontId="1" fillId="4" borderId="75" xfId="0" applyFont="1" applyFill="1" applyBorder="1" applyAlignment="1">
      <alignment horizontal="left" wrapText="1"/>
    </xf>
    <xf numFmtId="0" fontId="1" fillId="0" borderId="175" xfId="0" applyFont="1" applyBorder="1" applyAlignment="1">
      <alignment horizontal="left"/>
    </xf>
    <xf numFmtId="14" fontId="0" fillId="4" borderId="76" xfId="0" applyNumberFormat="1" applyFill="1" applyBorder="1" applyAlignment="1">
      <alignment horizontal="center"/>
    </xf>
    <xf numFmtId="0" fontId="1" fillId="0" borderId="195" xfId="0" applyFont="1" applyBorder="1"/>
    <xf numFmtId="0" fontId="1" fillId="4" borderId="138" xfId="0" applyFont="1" applyFill="1" applyBorder="1" applyAlignment="1">
      <alignment horizontal="center" wrapText="1"/>
    </xf>
    <xf numFmtId="0" fontId="0" fillId="0" borderId="69" xfId="0" applyBorder="1" applyAlignment="1">
      <alignment horizontal="center" vertical="center"/>
    </xf>
    <xf numFmtId="14" fontId="0" fillId="0" borderId="0" xfId="0" applyNumberFormat="1" applyAlignment="1">
      <alignment horizontal="left" vertical="center"/>
    </xf>
    <xf numFmtId="0" fontId="1" fillId="0" borderId="287" xfId="0" applyFont="1" applyBorder="1" applyAlignment="1">
      <alignment horizontal="center"/>
    </xf>
    <xf numFmtId="0" fontId="1" fillId="0" borderId="143" xfId="0" applyFont="1" applyBorder="1" applyAlignment="1">
      <alignment horizontal="center" wrapText="1"/>
    </xf>
    <xf numFmtId="0" fontId="1" fillId="0" borderId="114" xfId="0" applyFont="1" applyBorder="1" applyAlignment="1">
      <alignment horizontal="center" wrapText="1"/>
    </xf>
    <xf numFmtId="0" fontId="1" fillId="0" borderId="220" xfId="0" applyFont="1" applyBorder="1" applyAlignment="1">
      <alignment horizontal="center" vertical="center"/>
    </xf>
    <xf numFmtId="0" fontId="1" fillId="4" borderId="33" xfId="0" applyFont="1" applyFill="1" applyBorder="1" applyAlignment="1">
      <alignment vertical="center" wrapText="1"/>
    </xf>
    <xf numFmtId="0" fontId="1" fillId="4" borderId="188" xfId="0" applyFont="1" applyFill="1" applyBorder="1" applyAlignment="1">
      <alignment vertical="center" wrapText="1"/>
    </xf>
    <xf numFmtId="0" fontId="1" fillId="4" borderId="42" xfId="0" applyFont="1" applyFill="1" applyBorder="1" applyAlignment="1">
      <alignment vertical="center" wrapText="1"/>
    </xf>
    <xf numFmtId="0" fontId="1" fillId="9" borderId="75" xfId="0" applyFont="1" applyFill="1" applyBorder="1" applyAlignment="1">
      <alignment horizontal="center" vertical="center" wrapText="1"/>
    </xf>
    <xf numFmtId="0" fontId="1" fillId="10" borderId="139" xfId="0" applyFont="1" applyFill="1" applyBorder="1" applyAlignment="1">
      <alignment horizontal="center" wrapText="1"/>
    </xf>
    <xf numFmtId="0" fontId="1" fillId="4" borderId="117" xfId="0" applyFont="1" applyFill="1" applyBorder="1" applyAlignment="1">
      <alignment horizontal="left" vertical="center" wrapText="1"/>
    </xf>
    <xf numFmtId="0" fontId="1" fillId="4" borderId="20" xfId="0" applyFont="1" applyFill="1" applyBorder="1" applyAlignment="1">
      <alignment vertical="center" wrapText="1"/>
    </xf>
    <xf numFmtId="14" fontId="1" fillId="0" borderId="89" xfId="0" applyNumberFormat="1" applyFont="1" applyBorder="1" applyAlignment="1">
      <alignment wrapText="1"/>
    </xf>
    <xf numFmtId="14" fontId="1" fillId="0" borderId="94" xfId="0" applyNumberFormat="1" applyFont="1" applyBorder="1" applyAlignment="1">
      <alignment wrapText="1"/>
    </xf>
    <xf numFmtId="0" fontId="33" fillId="8" borderId="182" xfId="0" applyFont="1" applyFill="1" applyBorder="1" applyAlignment="1">
      <alignment horizontal="center" vertical="center" wrapText="1"/>
    </xf>
    <xf numFmtId="0" fontId="19" fillId="0" borderId="229" xfId="0" applyFont="1" applyBorder="1" applyAlignment="1">
      <alignment horizontal="center"/>
    </xf>
    <xf numFmtId="0" fontId="1" fillId="4" borderId="193" xfId="0" applyFont="1" applyFill="1" applyBorder="1" applyAlignment="1">
      <alignment horizontal="left" wrapText="1"/>
    </xf>
    <xf numFmtId="0" fontId="1" fillId="4" borderId="43" xfId="0" applyFont="1" applyFill="1" applyBorder="1" applyAlignment="1">
      <alignment horizontal="right" wrapText="1"/>
    </xf>
    <xf numFmtId="14" fontId="0" fillId="4" borderId="114" xfId="0" applyNumberFormat="1" applyFill="1" applyBorder="1" applyAlignment="1">
      <alignment horizontal="center" vertical="center" wrapText="1"/>
    </xf>
    <xf numFmtId="0" fontId="44" fillId="15" borderId="66" xfId="0" applyFont="1" applyFill="1" applyBorder="1"/>
    <xf numFmtId="0" fontId="44" fillId="15" borderId="83" xfId="0" applyFont="1" applyFill="1" applyBorder="1"/>
    <xf numFmtId="0" fontId="44" fillId="15" borderId="76" xfId="0" applyFont="1" applyFill="1" applyBorder="1"/>
    <xf numFmtId="0" fontId="44" fillId="15" borderId="82" xfId="0" applyFont="1" applyFill="1" applyBorder="1"/>
    <xf numFmtId="0" fontId="44" fillId="15" borderId="0" xfId="0" applyFont="1" applyFill="1"/>
    <xf numFmtId="0" fontId="44" fillId="15" borderId="1" xfId="0" applyFont="1" applyFill="1" applyBorder="1"/>
    <xf numFmtId="0" fontId="44" fillId="15" borderId="33" xfId="0" applyFont="1" applyFill="1" applyBorder="1"/>
    <xf numFmtId="0" fontId="44" fillId="15" borderId="15" xfId="0" applyFont="1" applyFill="1" applyBorder="1"/>
    <xf numFmtId="0" fontId="44" fillId="15" borderId="42" xfId="0" applyFont="1" applyFill="1" applyBorder="1"/>
    <xf numFmtId="0" fontId="1" fillId="4" borderId="147" xfId="0" applyFont="1" applyFill="1" applyBorder="1" applyAlignment="1">
      <alignment vertical="center" wrapText="1"/>
    </xf>
    <xf numFmtId="0" fontId="0" fillId="0" borderId="218" xfId="0" applyBorder="1" applyAlignment="1">
      <alignment horizontal="center" vertical="center"/>
    </xf>
    <xf numFmtId="0" fontId="0" fillId="0" borderId="219" xfId="0" applyBorder="1" applyAlignment="1">
      <alignment horizontal="center" vertical="center"/>
    </xf>
    <xf numFmtId="14" fontId="0" fillId="0" borderId="167" xfId="0" applyNumberFormat="1" applyBorder="1" applyAlignment="1">
      <alignment horizontal="center" vertical="center"/>
    </xf>
    <xf numFmtId="14" fontId="0" fillId="9" borderId="124" xfId="0" applyNumberFormat="1" applyFill="1" applyBorder="1" applyAlignment="1">
      <alignment horizontal="center"/>
    </xf>
    <xf numFmtId="0" fontId="0" fillId="0" borderId="54" xfId="0" applyBorder="1"/>
    <xf numFmtId="0" fontId="0" fillId="0" borderId="289" xfId="0" applyBorder="1"/>
    <xf numFmtId="0" fontId="0" fillId="0" borderId="240" xfId="0" applyBorder="1" applyAlignment="1">
      <alignment vertical="center"/>
    </xf>
    <xf numFmtId="0" fontId="0" fillId="0" borderId="213" xfId="0" applyBorder="1" applyAlignment="1">
      <alignment vertical="center"/>
    </xf>
    <xf numFmtId="0" fontId="0" fillId="0" borderId="214" xfId="0" applyBorder="1" applyAlignment="1">
      <alignment vertical="center"/>
    </xf>
    <xf numFmtId="14" fontId="0" fillId="4" borderId="262" xfId="0" applyNumberFormat="1" applyFill="1" applyBorder="1" applyAlignment="1">
      <alignment horizontal="center" vertical="center" wrapText="1"/>
    </xf>
    <xf numFmtId="0" fontId="0" fillId="4" borderId="0" xfId="0" applyFill="1" applyAlignment="1">
      <alignment vertical="top" wrapText="1"/>
    </xf>
    <xf numFmtId="0" fontId="1" fillId="0" borderId="165" xfId="0" applyFont="1" applyBorder="1" applyAlignment="1">
      <alignment wrapText="1"/>
    </xf>
    <xf numFmtId="14" fontId="1" fillId="0" borderId="224" xfId="0" applyNumberFormat="1" applyFont="1" applyBorder="1" applyAlignment="1">
      <alignment wrapText="1"/>
    </xf>
    <xf numFmtId="0" fontId="33" fillId="8" borderId="135" xfId="0" applyFont="1" applyFill="1" applyBorder="1" applyAlignment="1">
      <alignment horizontal="center" vertical="center"/>
    </xf>
    <xf numFmtId="0" fontId="33" fillId="8" borderId="95" xfId="0" applyFont="1" applyFill="1" applyBorder="1" applyAlignment="1">
      <alignment horizontal="center" vertical="center"/>
    </xf>
    <xf numFmtId="14" fontId="0" fillId="0" borderId="0" xfId="0" applyNumberFormat="1" applyAlignment="1">
      <alignment horizontal="right" wrapText="1"/>
    </xf>
    <xf numFmtId="14" fontId="0" fillId="0" borderId="101" xfId="0" applyNumberFormat="1" applyBorder="1" applyAlignment="1">
      <alignment horizontal="center" vertical="center"/>
    </xf>
    <xf numFmtId="14" fontId="0" fillId="4" borderId="0" xfId="0" applyNumberFormat="1" applyFill="1" applyAlignment="1">
      <alignment horizontal="left" vertical="center" wrapText="1"/>
    </xf>
    <xf numFmtId="0" fontId="1" fillId="4" borderId="256" xfId="0" applyFont="1" applyFill="1" applyBorder="1" applyAlignment="1">
      <alignment vertical="center" wrapText="1"/>
    </xf>
    <xf numFmtId="0" fontId="0" fillId="0" borderId="281" xfId="0" applyBorder="1"/>
    <xf numFmtId="0" fontId="0" fillId="0" borderId="34" xfId="0" applyBorder="1"/>
    <xf numFmtId="14" fontId="0" fillId="0" borderId="121" xfId="0" applyNumberFormat="1" applyBorder="1" applyAlignment="1">
      <alignment horizontal="center"/>
    </xf>
    <xf numFmtId="0" fontId="1" fillId="3" borderId="71" xfId="0" applyFont="1" applyFill="1" applyBorder="1" applyAlignment="1">
      <alignment horizontal="center" vertical="center"/>
    </xf>
    <xf numFmtId="14" fontId="0" fillId="0" borderId="134" xfId="0" applyNumberFormat="1" applyBorder="1" applyAlignment="1">
      <alignment horizontal="center"/>
    </xf>
    <xf numFmtId="14" fontId="1" fillId="4" borderId="20" xfId="0" applyNumberFormat="1" applyFont="1" applyFill="1" applyBorder="1" applyAlignment="1">
      <alignment wrapText="1"/>
    </xf>
    <xf numFmtId="0" fontId="1" fillId="4" borderId="39" xfId="0" applyFont="1" applyFill="1" applyBorder="1" applyAlignment="1">
      <alignment wrapText="1"/>
    </xf>
    <xf numFmtId="14" fontId="1" fillId="4" borderId="217" xfId="0" applyNumberFormat="1" applyFont="1" applyFill="1" applyBorder="1" applyAlignment="1">
      <alignment wrapText="1"/>
    </xf>
    <xf numFmtId="14" fontId="0" fillId="12" borderId="247" xfId="0" applyNumberFormat="1" applyFill="1" applyBorder="1" applyAlignment="1">
      <alignment horizontal="center"/>
    </xf>
    <xf numFmtId="14" fontId="1" fillId="4" borderId="183" xfId="0" applyNumberFormat="1" applyFont="1" applyFill="1" applyBorder="1" applyAlignment="1">
      <alignment horizontal="right" vertical="center" wrapText="1"/>
    </xf>
    <xf numFmtId="2" fontId="0" fillId="0" borderId="0" xfId="0" applyNumberFormat="1"/>
    <xf numFmtId="14" fontId="27" fillId="0" borderId="0" xfId="0" applyNumberFormat="1" applyFont="1"/>
    <xf numFmtId="0" fontId="27" fillId="0" borderId="0" xfId="0" quotePrefix="1" applyFont="1"/>
    <xf numFmtId="0" fontId="33" fillId="8" borderId="131" xfId="0" applyFont="1" applyFill="1" applyBorder="1" applyAlignment="1">
      <alignment horizontal="center" vertical="center"/>
    </xf>
    <xf numFmtId="0" fontId="33" fillId="8" borderId="90" xfId="0" applyFont="1" applyFill="1" applyBorder="1" applyAlignment="1">
      <alignment horizontal="center" vertical="center"/>
    </xf>
    <xf numFmtId="0" fontId="33" fillId="8" borderId="92" xfId="0" applyFont="1" applyFill="1" applyBorder="1" applyAlignment="1">
      <alignment horizontal="center" vertical="center"/>
    </xf>
    <xf numFmtId="0" fontId="33" fillId="8" borderId="233" xfId="0" applyFont="1" applyFill="1" applyBorder="1" applyAlignment="1">
      <alignment horizontal="center" vertical="center"/>
    </xf>
    <xf numFmtId="14" fontId="0" fillId="0" borderId="0" xfId="0" applyNumberFormat="1" applyAlignment="1">
      <alignment horizontal="left" vertical="center" wrapText="1"/>
    </xf>
    <xf numFmtId="0" fontId="1" fillId="4" borderId="292" xfId="0" applyFont="1" applyFill="1" applyBorder="1" applyAlignment="1">
      <alignment wrapText="1"/>
    </xf>
    <xf numFmtId="0" fontId="1" fillId="4" borderId="269" xfId="0" applyFont="1" applyFill="1" applyBorder="1" applyAlignment="1">
      <alignment wrapText="1"/>
    </xf>
    <xf numFmtId="14" fontId="1" fillId="4" borderId="118" xfId="0" applyNumberFormat="1" applyFont="1" applyFill="1" applyBorder="1" applyAlignment="1">
      <alignment horizontal="center" vertical="center" wrapText="1"/>
    </xf>
    <xf numFmtId="0" fontId="1" fillId="4" borderId="232" xfId="0" applyFont="1" applyFill="1" applyBorder="1" applyAlignment="1">
      <alignment horizontal="left" wrapText="1"/>
    </xf>
    <xf numFmtId="0" fontId="1" fillId="4" borderId="83" xfId="0" applyFont="1" applyFill="1" applyBorder="1" applyAlignment="1">
      <alignment horizontal="left" vertical="center" wrapText="1"/>
    </xf>
    <xf numFmtId="0" fontId="1" fillId="4" borderId="84" xfId="0" applyFont="1" applyFill="1" applyBorder="1" applyAlignment="1">
      <alignment horizontal="left" vertical="center" wrapText="1"/>
    </xf>
    <xf numFmtId="0" fontId="1" fillId="4" borderId="83" xfId="0" applyFont="1" applyFill="1" applyBorder="1" applyAlignment="1">
      <alignment horizontal="left" wrapText="1"/>
    </xf>
    <xf numFmtId="0" fontId="1" fillId="4" borderId="85" xfId="0" applyFont="1" applyFill="1" applyBorder="1" applyAlignment="1">
      <alignment horizontal="left" wrapText="1"/>
    </xf>
    <xf numFmtId="0" fontId="1" fillId="4" borderId="84" xfId="0" applyFont="1" applyFill="1" applyBorder="1" applyAlignment="1">
      <alignment horizontal="left" wrapText="1"/>
    </xf>
    <xf numFmtId="0" fontId="1" fillId="4" borderId="152" xfId="0" applyFont="1" applyFill="1" applyBorder="1" applyAlignment="1">
      <alignment horizontal="center" wrapText="1"/>
    </xf>
    <xf numFmtId="14" fontId="1" fillId="4" borderId="152" xfId="0" applyNumberFormat="1" applyFont="1" applyFill="1" applyBorder="1" applyAlignment="1">
      <alignment horizontal="center" wrapText="1"/>
    </xf>
    <xf numFmtId="0" fontId="1" fillId="4" borderId="174" xfId="0" applyFont="1" applyFill="1" applyBorder="1" applyAlignment="1">
      <alignment horizontal="left" wrapText="1"/>
    </xf>
    <xf numFmtId="0" fontId="0" fillId="0" borderId="73" xfId="0" applyBorder="1" applyAlignment="1">
      <alignment vertical="top" wrapText="1"/>
    </xf>
    <xf numFmtId="14" fontId="1" fillId="4" borderId="66" xfId="0" applyNumberFormat="1" applyFont="1" applyFill="1" applyBorder="1" applyAlignment="1">
      <alignment horizontal="right" vertical="center" wrapText="1"/>
    </xf>
    <xf numFmtId="14" fontId="1" fillId="0" borderId="73" xfId="0" applyNumberFormat="1" applyFont="1" applyBorder="1" applyAlignment="1">
      <alignment horizontal="right" vertical="top" wrapText="1"/>
    </xf>
    <xf numFmtId="14" fontId="1" fillId="4" borderId="108" xfId="0" applyNumberFormat="1" applyFont="1" applyFill="1" applyBorder="1" applyAlignment="1">
      <alignment wrapText="1"/>
    </xf>
    <xf numFmtId="0" fontId="1" fillId="4" borderId="145" xfId="0" applyFont="1" applyFill="1" applyBorder="1" applyAlignment="1">
      <alignment horizontal="left" wrapText="1"/>
    </xf>
    <xf numFmtId="14" fontId="1" fillId="4" borderId="107" xfId="0" applyNumberFormat="1" applyFont="1" applyFill="1" applyBorder="1" applyAlignment="1">
      <alignment wrapText="1"/>
    </xf>
    <xf numFmtId="0" fontId="1" fillId="4" borderId="107" xfId="0" applyFont="1" applyFill="1" applyBorder="1" applyAlignment="1">
      <alignment wrapText="1"/>
    </xf>
    <xf numFmtId="0" fontId="0" fillId="4" borderId="204" xfId="0" applyFill="1" applyBorder="1"/>
    <xf numFmtId="0" fontId="1" fillId="4" borderId="293" xfId="0" applyFont="1" applyFill="1" applyBorder="1" applyAlignment="1">
      <alignment wrapText="1"/>
    </xf>
    <xf numFmtId="0" fontId="1" fillId="4" borderId="177" xfId="0" applyFont="1" applyFill="1" applyBorder="1" applyAlignment="1">
      <alignment wrapText="1"/>
    </xf>
    <xf numFmtId="0" fontId="0" fillId="0" borderId="183" xfId="0" applyBorder="1" applyAlignment="1">
      <alignment vertical="center"/>
    </xf>
    <xf numFmtId="0" fontId="1" fillId="0" borderId="98" xfId="0" applyFont="1" applyBorder="1"/>
    <xf numFmtId="14" fontId="1" fillId="4" borderId="228" xfId="0" applyNumberFormat="1" applyFont="1" applyFill="1" applyBorder="1" applyAlignment="1">
      <alignment horizontal="center" wrapText="1"/>
    </xf>
    <xf numFmtId="14" fontId="1" fillId="0" borderId="0" xfId="0" applyNumberFormat="1" applyFont="1" applyAlignment="1">
      <alignment vertical="top" wrapText="1"/>
    </xf>
    <xf numFmtId="0" fontId="33" fillId="8" borderId="78" xfId="0" applyFont="1" applyFill="1" applyBorder="1" applyAlignment="1">
      <alignment horizontal="center" vertical="center" wrapText="1"/>
    </xf>
    <xf numFmtId="14" fontId="1" fillId="4" borderId="138" xfId="0" applyNumberFormat="1" applyFont="1" applyFill="1" applyBorder="1" applyAlignment="1">
      <alignment wrapText="1"/>
    </xf>
    <xf numFmtId="14" fontId="1" fillId="4" borderId="109" xfId="0" applyNumberFormat="1" applyFont="1" applyFill="1" applyBorder="1" applyAlignment="1">
      <alignment horizontal="right" vertical="center" wrapText="1"/>
    </xf>
    <xf numFmtId="0" fontId="1" fillId="4" borderId="138" xfId="0" applyFont="1" applyFill="1" applyBorder="1" applyAlignment="1">
      <alignment vertical="center" wrapText="1"/>
    </xf>
    <xf numFmtId="0" fontId="1" fillId="4" borderId="109" xfId="0" applyFont="1" applyFill="1" applyBorder="1" applyAlignment="1">
      <alignment vertical="center" wrapText="1"/>
    </xf>
    <xf numFmtId="14" fontId="1" fillId="0" borderId="224" xfId="0" applyNumberFormat="1" applyFont="1" applyBorder="1" applyAlignment="1">
      <alignment horizontal="center"/>
    </xf>
    <xf numFmtId="14" fontId="1" fillId="4" borderId="242" xfId="0" applyNumberFormat="1" applyFont="1" applyFill="1" applyBorder="1" applyAlignment="1">
      <alignment horizontal="center" vertical="center" wrapText="1"/>
    </xf>
    <xf numFmtId="14" fontId="1" fillId="4" borderId="243" xfId="0" applyNumberFormat="1" applyFont="1" applyFill="1" applyBorder="1" applyAlignment="1">
      <alignment horizontal="center" vertical="center" wrapText="1"/>
    </xf>
    <xf numFmtId="14" fontId="1" fillId="4" borderId="145" xfId="0" applyNumberFormat="1" applyFont="1" applyFill="1" applyBorder="1" applyAlignment="1">
      <alignment horizontal="center" vertical="center" wrapText="1"/>
    </xf>
    <xf numFmtId="14" fontId="1" fillId="4" borderId="110" xfId="0" applyNumberFormat="1" applyFont="1" applyFill="1" applyBorder="1" applyAlignment="1">
      <alignment horizontal="center" vertical="center" wrapText="1"/>
    </xf>
    <xf numFmtId="0" fontId="1" fillId="0" borderId="152" xfId="0" applyFont="1" applyBorder="1" applyAlignment="1">
      <alignment horizontal="left" vertical="center"/>
    </xf>
    <xf numFmtId="14" fontId="1" fillId="4" borderId="216" xfId="0" applyNumberFormat="1" applyFont="1" applyFill="1" applyBorder="1"/>
    <xf numFmtId="0" fontId="1" fillId="0" borderId="182" xfId="0" applyFont="1" applyBorder="1" applyAlignment="1">
      <alignment horizontal="center"/>
    </xf>
    <xf numFmtId="0" fontId="1" fillId="0" borderId="41" xfId="0" applyFont="1" applyBorder="1" applyAlignment="1">
      <alignment horizontal="center" vertical="center" wrapText="1"/>
    </xf>
    <xf numFmtId="14" fontId="1" fillId="0" borderId="43" xfId="0" applyNumberFormat="1" applyFont="1" applyBorder="1" applyAlignment="1">
      <alignment horizontal="center" wrapText="1"/>
    </xf>
    <xf numFmtId="0" fontId="46" fillId="9" borderId="138" xfId="0" applyFont="1" applyFill="1" applyBorder="1" applyAlignment="1">
      <alignment horizontal="center" vertical="center" wrapText="1"/>
    </xf>
    <xf numFmtId="0" fontId="0" fillId="4" borderId="69" xfId="0" applyFill="1" applyBorder="1"/>
    <xf numFmtId="14" fontId="1" fillId="4" borderId="295" xfId="0" applyNumberFormat="1" applyFont="1" applyFill="1" applyBorder="1" applyAlignment="1">
      <alignment horizontal="center" vertical="center" wrapText="1"/>
    </xf>
    <xf numFmtId="0" fontId="1" fillId="4" borderId="86" xfId="0" applyFont="1" applyFill="1" applyBorder="1" applyAlignment="1">
      <alignment horizontal="centerContinuous" vertical="center" wrapText="1"/>
    </xf>
    <xf numFmtId="14" fontId="0" fillId="12" borderId="66" xfId="0" applyNumberFormat="1" applyFill="1" applyBorder="1" applyAlignment="1">
      <alignment horizontal="center"/>
    </xf>
    <xf numFmtId="14" fontId="1" fillId="4" borderId="91" xfId="0" applyNumberFormat="1" applyFont="1" applyFill="1" applyBorder="1" applyAlignment="1">
      <alignment horizontal="center" wrapText="1"/>
    </xf>
    <xf numFmtId="0" fontId="0" fillId="0" borderId="275" xfId="0" applyBorder="1" applyAlignment="1">
      <alignment horizontal="center" vertical="center"/>
    </xf>
    <xf numFmtId="0" fontId="7" fillId="4" borderId="74" xfId="0" applyFont="1" applyFill="1" applyBorder="1"/>
    <xf numFmtId="0" fontId="7" fillId="0" borderId="69" xfId="0" applyFont="1" applyBorder="1"/>
    <xf numFmtId="14" fontId="1" fillId="0" borderId="152" xfId="0" applyNumberFormat="1" applyFont="1" applyBorder="1" applyAlignment="1">
      <alignment wrapText="1"/>
    </xf>
    <xf numFmtId="0" fontId="1" fillId="0" borderId="152" xfId="0" applyFont="1" applyBorder="1" applyAlignment="1">
      <alignment wrapText="1"/>
    </xf>
    <xf numFmtId="0" fontId="1" fillId="0" borderId="174" xfId="0" applyFont="1" applyBorder="1" applyAlignment="1">
      <alignment wrapText="1"/>
    </xf>
    <xf numFmtId="0" fontId="1" fillId="4" borderId="224" xfId="0" applyFont="1" applyFill="1" applyBorder="1" applyAlignment="1">
      <alignment wrapText="1"/>
    </xf>
    <xf numFmtId="14" fontId="1" fillId="4" borderId="152" xfId="0" applyNumberFormat="1" applyFont="1" applyFill="1" applyBorder="1" applyAlignment="1">
      <alignment horizontal="right" wrapText="1"/>
    </xf>
    <xf numFmtId="0" fontId="1" fillId="9" borderId="78" xfId="0" applyFont="1" applyFill="1" applyBorder="1" applyAlignment="1">
      <alignment horizontal="center" vertical="center"/>
    </xf>
    <xf numFmtId="0" fontId="1" fillId="4" borderId="95" xfId="0" applyFont="1" applyFill="1" applyBorder="1" applyAlignment="1">
      <alignment horizontal="center" wrapText="1"/>
    </xf>
    <xf numFmtId="0" fontId="1" fillId="4" borderId="288" xfId="0" applyFont="1" applyFill="1" applyBorder="1" applyAlignment="1">
      <alignment horizontal="center" vertical="center" wrapText="1"/>
    </xf>
    <xf numFmtId="0" fontId="1" fillId="4" borderId="256" xfId="0" applyFont="1" applyFill="1" applyBorder="1" applyAlignment="1">
      <alignment horizontal="center" vertical="center" wrapText="1"/>
    </xf>
    <xf numFmtId="0" fontId="47" fillId="0" borderId="0" xfId="0" applyFont="1"/>
    <xf numFmtId="14" fontId="1" fillId="4" borderId="155" xfId="0" applyNumberFormat="1" applyFont="1" applyFill="1" applyBorder="1" applyAlignment="1">
      <alignment horizontal="left" vertical="center" wrapText="1"/>
    </xf>
    <xf numFmtId="0" fontId="0" fillId="0" borderId="37" xfId="0" applyBorder="1" applyAlignment="1">
      <alignment horizontal="center" vertical="center"/>
    </xf>
    <xf numFmtId="14" fontId="0" fillId="0" borderId="265" xfId="0" applyNumberFormat="1" applyBorder="1" applyAlignment="1">
      <alignment horizontal="center"/>
    </xf>
    <xf numFmtId="0" fontId="1" fillId="4" borderId="92" xfId="0" applyFont="1" applyFill="1" applyBorder="1" applyAlignment="1">
      <alignment wrapText="1"/>
    </xf>
    <xf numFmtId="14" fontId="1" fillId="0" borderId="74" xfId="0" applyNumberFormat="1" applyFont="1" applyBorder="1"/>
    <xf numFmtId="14" fontId="23" fillId="9" borderId="93" xfId="0" applyNumberFormat="1" applyFont="1" applyFill="1" applyBorder="1" applyAlignment="1">
      <alignment horizontal="center" wrapText="1"/>
    </xf>
    <xf numFmtId="0" fontId="0" fillId="9" borderId="102" xfId="0" applyFill="1" applyBorder="1" applyAlignment="1">
      <alignment vertical="center"/>
    </xf>
    <xf numFmtId="14" fontId="1" fillId="0" borderId="224" xfId="0" applyNumberFormat="1" applyFont="1" applyBorder="1" applyAlignment="1">
      <alignment horizontal="left"/>
    </xf>
    <xf numFmtId="0" fontId="1" fillId="4" borderId="0" xfId="0" applyFont="1" applyFill="1" applyAlignment="1">
      <alignment vertical="top" wrapText="1"/>
    </xf>
    <xf numFmtId="0" fontId="1" fillId="0" borderId="89" xfId="0" applyFont="1" applyBorder="1" applyAlignment="1">
      <alignment vertical="center" wrapText="1"/>
    </xf>
    <xf numFmtId="0" fontId="1" fillId="0" borderId="94" xfId="0" applyFont="1" applyBorder="1" applyAlignment="1">
      <alignment vertical="center" wrapText="1"/>
    </xf>
    <xf numFmtId="14" fontId="25" fillId="0" borderId="247" xfId="0" applyNumberFormat="1" applyFont="1" applyBorder="1" applyAlignment="1">
      <alignment horizontal="center"/>
    </xf>
    <xf numFmtId="14" fontId="0" fillId="12" borderId="70" xfId="0" applyNumberFormat="1" applyFill="1" applyBorder="1" applyAlignment="1">
      <alignment horizontal="center"/>
    </xf>
    <xf numFmtId="0" fontId="33" fillId="8" borderId="80" xfId="0" applyFont="1" applyFill="1" applyBorder="1" applyAlignment="1">
      <alignment horizontal="center" vertical="center"/>
    </xf>
    <xf numFmtId="14" fontId="0" fillId="12" borderId="152" xfId="0" applyNumberFormat="1" applyFill="1" applyBorder="1" applyAlignment="1">
      <alignment horizontal="center"/>
    </xf>
    <xf numFmtId="0" fontId="48" fillId="0" borderId="0" xfId="0" applyFont="1"/>
    <xf numFmtId="14" fontId="1" fillId="0" borderId="105" xfId="0" applyNumberFormat="1" applyFont="1" applyBorder="1"/>
    <xf numFmtId="14" fontId="1" fillId="4" borderId="274" xfId="0" applyNumberFormat="1" applyFont="1" applyFill="1" applyBorder="1" applyAlignment="1">
      <alignment horizontal="left" vertical="center" wrapText="1"/>
    </xf>
    <xf numFmtId="0" fontId="11" fillId="8" borderId="76" xfId="0" applyFont="1" applyFill="1" applyBorder="1" applyAlignment="1">
      <alignment horizontal="center"/>
    </xf>
    <xf numFmtId="0" fontId="11" fillId="8" borderId="234" xfId="0" applyFont="1" applyFill="1" applyBorder="1" applyAlignment="1">
      <alignment horizontal="center"/>
    </xf>
    <xf numFmtId="0" fontId="11" fillId="8" borderId="235" xfId="0" applyFont="1" applyFill="1" applyBorder="1" applyAlignment="1">
      <alignment horizontal="center"/>
    </xf>
    <xf numFmtId="14" fontId="1" fillId="0" borderId="68" xfId="0" applyNumberFormat="1" applyFont="1" applyBorder="1" applyAlignment="1">
      <alignment horizontal="right" vertical="center" wrapText="1"/>
    </xf>
    <xf numFmtId="14" fontId="1" fillId="0" borderId="73" xfId="0" applyNumberFormat="1" applyFont="1" applyBorder="1" applyAlignment="1">
      <alignment horizontal="right" wrapText="1"/>
    </xf>
    <xf numFmtId="14" fontId="1" fillId="0" borderId="75" xfId="0" applyNumberFormat="1" applyFont="1" applyBorder="1"/>
    <xf numFmtId="0" fontId="7" fillId="0" borderId="151" xfId="0" applyFont="1" applyBorder="1" applyAlignment="1">
      <alignment horizontal="center"/>
    </xf>
    <xf numFmtId="14" fontId="1" fillId="4" borderId="262" xfId="0" applyNumberFormat="1" applyFont="1" applyFill="1" applyBorder="1" applyAlignment="1">
      <alignment wrapText="1"/>
    </xf>
    <xf numFmtId="14" fontId="26" fillId="9" borderId="98" xfId="0" applyNumberFormat="1" applyFont="1" applyFill="1" applyBorder="1" applyAlignment="1">
      <alignment horizontal="center"/>
    </xf>
    <xf numFmtId="14" fontId="0" fillId="0" borderId="100" xfId="0" applyNumberFormat="1" applyBorder="1" applyAlignment="1">
      <alignment horizontal="center"/>
    </xf>
    <xf numFmtId="0" fontId="33" fillId="8" borderId="104" xfId="0" applyFont="1" applyFill="1" applyBorder="1" applyAlignment="1">
      <alignment horizontal="center" vertical="center"/>
    </xf>
    <xf numFmtId="0" fontId="1" fillId="9" borderId="195" xfId="0" applyFont="1" applyFill="1" applyBorder="1" applyAlignment="1">
      <alignment horizontal="center" vertical="center"/>
    </xf>
    <xf numFmtId="14" fontId="0" fillId="0" borderId="82" xfId="0" applyNumberFormat="1" applyBorder="1" applyAlignment="1">
      <alignment horizontal="center"/>
    </xf>
    <xf numFmtId="0" fontId="17" fillId="9" borderId="76" xfId="0" applyFont="1" applyFill="1" applyBorder="1" applyAlignment="1">
      <alignment horizontal="center" vertical="center"/>
    </xf>
    <xf numFmtId="14" fontId="0" fillId="12" borderId="71" xfId="0" applyNumberFormat="1" applyFill="1" applyBorder="1" applyAlignment="1">
      <alignment horizontal="center" wrapText="1"/>
    </xf>
    <xf numFmtId="14" fontId="1" fillId="0" borderId="143" xfId="0" applyNumberFormat="1" applyFont="1" applyBorder="1" applyAlignment="1">
      <alignment horizontal="center" vertical="center" wrapText="1"/>
    </xf>
    <xf numFmtId="14" fontId="1" fillId="4" borderId="94" xfId="0" applyNumberFormat="1" applyFont="1" applyFill="1" applyBorder="1" applyAlignment="1">
      <alignment horizontal="center" wrapText="1"/>
    </xf>
    <xf numFmtId="14" fontId="0" fillId="0" borderId="15" xfId="0" applyNumberFormat="1" applyBorder="1" applyAlignment="1">
      <alignment horizontal="center" wrapText="1"/>
    </xf>
    <xf numFmtId="14" fontId="0" fillId="0" borderId="114" xfId="0" applyNumberFormat="1" applyBorder="1" applyAlignment="1">
      <alignment horizontal="center" wrapText="1"/>
    </xf>
    <xf numFmtId="0" fontId="1" fillId="4" borderId="161" xfId="0" applyFont="1" applyFill="1" applyBorder="1" applyAlignment="1">
      <alignment horizontal="center" vertical="center" wrapText="1"/>
    </xf>
    <xf numFmtId="14" fontId="0" fillId="0" borderId="119" xfId="0" applyNumberFormat="1" applyBorder="1" applyAlignment="1">
      <alignment horizontal="center"/>
    </xf>
    <xf numFmtId="0" fontId="1" fillId="4" borderId="40" xfId="0" applyFont="1" applyFill="1" applyBorder="1" applyAlignment="1">
      <alignment wrapText="1"/>
    </xf>
    <xf numFmtId="14" fontId="1" fillId="4" borderId="43" xfId="0" applyNumberFormat="1" applyFont="1" applyFill="1" applyBorder="1" applyAlignment="1">
      <alignment vertical="center" wrapText="1"/>
    </xf>
    <xf numFmtId="14" fontId="1" fillId="4" borderId="34" xfId="0" applyNumberFormat="1" applyFont="1" applyFill="1" applyBorder="1" applyAlignment="1">
      <alignment vertical="center" wrapText="1"/>
    </xf>
    <xf numFmtId="14" fontId="1" fillId="12" borderId="8" xfId="0" applyNumberFormat="1" applyFont="1" applyFill="1" applyBorder="1" applyAlignment="1">
      <alignment wrapText="1"/>
    </xf>
    <xf numFmtId="14" fontId="1" fillId="0" borderId="1" xfId="0" applyNumberFormat="1" applyFont="1" applyBorder="1" applyAlignment="1">
      <alignment horizontal="center" wrapText="1"/>
    </xf>
    <xf numFmtId="14" fontId="1" fillId="0" borderId="15" xfId="0" applyNumberFormat="1" applyFont="1" applyBorder="1" applyAlignment="1">
      <alignment horizontal="center" wrapText="1"/>
    </xf>
    <xf numFmtId="14" fontId="0" fillId="0" borderId="0" xfId="0" applyNumberFormat="1" applyAlignment="1">
      <alignment horizontal="right" vertical="top" wrapText="1"/>
    </xf>
    <xf numFmtId="14" fontId="1" fillId="4" borderId="243" xfId="0" applyNumberFormat="1" applyFont="1" applyFill="1" applyBorder="1" applyAlignment="1">
      <alignment horizontal="center" wrapText="1"/>
    </xf>
    <xf numFmtId="0" fontId="0" fillId="12" borderId="114" xfId="0" applyFill="1" applyBorder="1" applyAlignment="1">
      <alignment horizontal="center"/>
    </xf>
    <xf numFmtId="14" fontId="16" fillId="0" borderId="175" xfId="0" applyNumberFormat="1" applyFont="1" applyBorder="1" applyAlignment="1">
      <alignment horizontal="center"/>
    </xf>
    <xf numFmtId="0" fontId="16" fillId="0" borderId="76" xfId="0" applyFont="1" applyBorder="1" applyAlignment="1">
      <alignment horizontal="center"/>
    </xf>
    <xf numFmtId="14" fontId="16" fillId="0" borderId="215" xfId="0" applyNumberFormat="1" applyFont="1" applyBorder="1" applyAlignment="1">
      <alignment horizontal="center"/>
    </xf>
    <xf numFmtId="0" fontId="16" fillId="0" borderId="148" xfId="0" applyFont="1" applyBorder="1" applyAlignment="1">
      <alignment horizontal="center"/>
    </xf>
    <xf numFmtId="0" fontId="1" fillId="4" borderId="67" xfId="0" applyFont="1" applyFill="1" applyBorder="1" applyAlignment="1">
      <alignment vertical="center" wrapText="1"/>
    </xf>
    <xf numFmtId="0" fontId="1" fillId="4" borderId="72" xfId="0" applyFont="1" applyFill="1" applyBorder="1" applyAlignment="1">
      <alignment vertical="center" wrapText="1"/>
    </xf>
    <xf numFmtId="14" fontId="28" fillId="0" borderId="68" xfId="0" applyNumberFormat="1" applyFont="1" applyBorder="1" applyAlignment="1">
      <alignment horizontal="center" vertical="center"/>
    </xf>
    <xf numFmtId="14" fontId="28" fillId="0" borderId="73" xfId="0" applyNumberFormat="1" applyFont="1" applyBorder="1" applyAlignment="1">
      <alignment horizontal="center" vertical="center"/>
    </xf>
    <xf numFmtId="0" fontId="28" fillId="9" borderId="86" xfId="0" applyFont="1" applyFill="1" applyBorder="1" applyAlignment="1">
      <alignment horizontal="center"/>
    </xf>
    <xf numFmtId="0" fontId="28" fillId="0" borderId="0" xfId="0" applyFont="1"/>
    <xf numFmtId="0" fontId="27" fillId="0" borderId="0" xfId="0" applyFont="1" applyAlignment="1">
      <alignment horizontal="center" vertical="center"/>
    </xf>
    <xf numFmtId="0" fontId="27" fillId="13" borderId="1" xfId="0" applyFont="1" applyFill="1" applyBorder="1" applyAlignment="1">
      <alignment horizontal="center"/>
    </xf>
    <xf numFmtId="14" fontId="27" fillId="13" borderId="33" xfId="0" applyNumberFormat="1" applyFont="1" applyFill="1" applyBorder="1" applyAlignment="1">
      <alignment horizontal="center"/>
    </xf>
    <xf numFmtId="14" fontId="27" fillId="0" borderId="83" xfId="0" applyNumberFormat="1" applyFont="1" applyBorder="1" applyAlignment="1">
      <alignment horizontal="center" wrapText="1"/>
    </xf>
    <xf numFmtId="0" fontId="27" fillId="13" borderId="15" xfId="0" applyFont="1" applyFill="1" applyBorder="1" applyAlignment="1">
      <alignment horizontal="center"/>
    </xf>
    <xf numFmtId="14" fontId="27" fillId="13" borderId="42" xfId="0" applyNumberFormat="1" applyFont="1" applyFill="1" applyBorder="1" applyAlignment="1">
      <alignment horizontal="center"/>
    </xf>
    <xf numFmtId="14" fontId="27" fillId="0" borderId="274" xfId="0" applyNumberFormat="1" applyFont="1" applyBorder="1" applyAlignment="1">
      <alignment horizontal="center" wrapText="1"/>
    </xf>
    <xf numFmtId="0" fontId="27" fillId="13" borderId="114" xfId="0" applyFont="1" applyFill="1" applyBorder="1" applyAlignment="1">
      <alignment horizontal="center"/>
    </xf>
    <xf numFmtId="14" fontId="27" fillId="13" borderId="177" xfId="0" applyNumberFormat="1" applyFont="1" applyFill="1" applyBorder="1" applyAlignment="1">
      <alignment horizontal="center"/>
    </xf>
    <xf numFmtId="0" fontId="27" fillId="13" borderId="90" xfId="0" applyFont="1" applyFill="1" applyBorder="1"/>
    <xf numFmtId="14" fontId="27" fillId="0" borderId="1" xfId="0" applyNumberFormat="1" applyFont="1" applyBorder="1" applyAlignment="1">
      <alignment horizontal="center"/>
    </xf>
    <xf numFmtId="14" fontId="27" fillId="0" borderId="33" xfId="0" applyNumberFormat="1" applyFont="1" applyBorder="1" applyAlignment="1">
      <alignment horizontal="center"/>
    </xf>
    <xf numFmtId="14" fontId="27" fillId="0" borderId="184" xfId="0" applyNumberFormat="1" applyFont="1" applyBorder="1" applyAlignment="1">
      <alignment horizontal="center"/>
    </xf>
    <xf numFmtId="0" fontId="27" fillId="13" borderId="161" xfId="0" applyFont="1" applyFill="1" applyBorder="1"/>
    <xf numFmtId="14" fontId="27" fillId="0" borderId="43" xfId="0" applyNumberFormat="1" applyFont="1" applyBorder="1" applyAlignment="1">
      <alignment horizontal="center"/>
    </xf>
    <xf numFmtId="14" fontId="27" fillId="0" borderId="20" xfId="0" applyNumberFormat="1" applyFont="1" applyBorder="1" applyAlignment="1">
      <alignment horizontal="center"/>
    </xf>
    <xf numFmtId="14" fontId="27" fillId="0" borderId="41" xfId="0" applyNumberFormat="1" applyFont="1" applyBorder="1" applyAlignment="1">
      <alignment horizontal="center"/>
    </xf>
    <xf numFmtId="14" fontId="27" fillId="0" borderId="153" xfId="0" applyNumberFormat="1" applyFont="1" applyBorder="1" applyAlignment="1">
      <alignment horizontal="center"/>
    </xf>
    <xf numFmtId="14" fontId="27" fillId="0" borderId="101" xfId="0" applyNumberFormat="1" applyFont="1" applyBorder="1" applyAlignment="1">
      <alignment horizontal="center"/>
    </xf>
    <xf numFmtId="14" fontId="27" fillId="0" borderId="213" xfId="0" applyNumberFormat="1" applyFont="1" applyBorder="1" applyAlignment="1">
      <alignment horizontal="center"/>
    </xf>
    <xf numFmtId="14" fontId="27" fillId="0" borderId="93" xfId="0" applyNumberFormat="1" applyFont="1" applyBorder="1" applyAlignment="1">
      <alignment horizontal="center"/>
    </xf>
    <xf numFmtId="14" fontId="27" fillId="0" borderId="265" xfId="0" applyNumberFormat="1" applyFont="1" applyBorder="1" applyAlignment="1">
      <alignment horizontal="center"/>
    </xf>
    <xf numFmtId="14" fontId="27" fillId="0" borderId="105" xfId="0" applyNumberFormat="1" applyFont="1" applyBorder="1" applyAlignment="1">
      <alignment horizontal="center"/>
    </xf>
    <xf numFmtId="14" fontId="27" fillId="0" borderId="0" xfId="0" applyNumberFormat="1" applyFont="1" applyAlignment="1">
      <alignment horizontal="center"/>
    </xf>
    <xf numFmtId="0" fontId="27" fillId="0" borderId="0" xfId="0" applyFont="1" applyAlignment="1">
      <alignment horizontal="center"/>
    </xf>
    <xf numFmtId="0" fontId="27" fillId="0" borderId="153" xfId="0" applyFont="1" applyBorder="1" applyAlignment="1">
      <alignment horizontal="center"/>
    </xf>
    <xf numFmtId="14" fontId="28" fillId="15" borderId="143" xfId="0" applyNumberFormat="1" applyFont="1" applyFill="1" applyBorder="1" applyAlignment="1">
      <alignment horizontal="right" vertical="center" wrapText="1"/>
    </xf>
    <xf numFmtId="0" fontId="27" fillId="15" borderId="261" xfId="0" applyFont="1" applyFill="1" applyBorder="1" applyAlignment="1">
      <alignment horizontal="left" vertical="center" wrapText="1"/>
    </xf>
    <xf numFmtId="14" fontId="28" fillId="15" borderId="114" xfId="0" applyNumberFormat="1" applyFont="1" applyFill="1" applyBorder="1" applyAlignment="1">
      <alignment horizontal="right" vertical="center" wrapText="1"/>
    </xf>
    <xf numFmtId="0" fontId="27" fillId="15" borderId="105" xfId="0" applyFont="1" applyFill="1" applyBorder="1" applyAlignment="1">
      <alignment horizontal="left" vertical="center" wrapText="1"/>
    </xf>
    <xf numFmtId="0" fontId="27" fillId="15" borderId="147" xfId="0" applyFont="1" applyFill="1" applyBorder="1" applyAlignment="1">
      <alignment wrapText="1"/>
    </xf>
    <xf numFmtId="0" fontId="27" fillId="15" borderId="134" xfId="0" applyFont="1" applyFill="1" applyBorder="1" applyAlignment="1">
      <alignment wrapText="1"/>
    </xf>
    <xf numFmtId="14" fontId="28" fillId="15" borderId="117" xfId="0" applyNumberFormat="1" applyFont="1" applyFill="1" applyBorder="1" applyAlignment="1">
      <alignment wrapText="1"/>
    </xf>
    <xf numFmtId="0" fontId="27" fillId="15" borderId="135" xfId="0" applyFont="1" applyFill="1" applyBorder="1" applyAlignment="1">
      <alignment wrapText="1"/>
    </xf>
    <xf numFmtId="14" fontId="28" fillId="15" borderId="88" xfId="0" applyNumberFormat="1" applyFont="1" applyFill="1" applyBorder="1" applyAlignment="1">
      <alignment horizontal="center" vertical="center" wrapText="1"/>
    </xf>
    <xf numFmtId="0" fontId="27" fillId="15" borderId="275" xfId="0" applyFont="1" applyFill="1" applyBorder="1" applyAlignment="1">
      <alignment horizontal="left" vertical="center" wrapText="1"/>
    </xf>
    <xf numFmtId="14" fontId="28" fillId="15" borderId="117" xfId="0" applyNumberFormat="1" applyFont="1" applyFill="1" applyBorder="1" applyAlignment="1">
      <alignment vertical="center" wrapText="1"/>
    </xf>
    <xf numFmtId="0" fontId="27" fillId="15" borderId="135" xfId="0" applyFont="1" applyFill="1" applyBorder="1" applyAlignment="1">
      <alignment vertical="center" wrapText="1"/>
    </xf>
    <xf numFmtId="14" fontId="28" fillId="15" borderId="114" xfId="0" applyNumberFormat="1" applyFont="1" applyFill="1" applyBorder="1" applyAlignment="1">
      <alignment horizontal="center" vertical="center" wrapText="1"/>
    </xf>
    <xf numFmtId="0" fontId="27" fillId="15" borderId="274" xfId="0" applyFont="1" applyFill="1" applyBorder="1" applyAlignment="1">
      <alignment horizontal="left" vertical="center" wrapText="1"/>
    </xf>
    <xf numFmtId="14" fontId="28" fillId="15" borderId="68" xfId="0" applyNumberFormat="1" applyFont="1" applyFill="1" applyBorder="1" applyAlignment="1">
      <alignment wrapText="1"/>
    </xf>
    <xf numFmtId="0" fontId="27" fillId="15" borderId="69" xfId="0" applyFont="1" applyFill="1" applyBorder="1" applyAlignment="1">
      <alignment wrapText="1"/>
    </xf>
    <xf numFmtId="14" fontId="28" fillId="15" borderId="66" xfId="0" applyNumberFormat="1" applyFont="1" applyFill="1" applyBorder="1" applyAlignment="1">
      <alignment wrapText="1"/>
    </xf>
    <xf numFmtId="0" fontId="27" fillId="15" borderId="71" xfId="0" applyFont="1" applyFill="1" applyBorder="1" applyAlignment="1">
      <alignment wrapText="1"/>
    </xf>
    <xf numFmtId="14" fontId="28" fillId="15" borderId="135" xfId="0" applyNumberFormat="1" applyFont="1" applyFill="1" applyBorder="1" applyAlignment="1">
      <alignment wrapText="1"/>
    </xf>
    <xf numFmtId="14" fontId="28" fillId="15" borderId="138" xfId="0" applyNumberFormat="1" applyFont="1" applyFill="1" applyBorder="1" applyAlignment="1">
      <alignment horizontal="right" vertical="center" wrapText="1"/>
    </xf>
    <xf numFmtId="0" fontId="28" fillId="0" borderId="69" xfId="0" applyFont="1" applyBorder="1" applyAlignment="1">
      <alignment horizontal="left" vertical="center" wrapText="1"/>
    </xf>
    <xf numFmtId="14" fontId="28" fillId="15" borderId="284" xfId="0" applyNumberFormat="1" applyFont="1" applyFill="1" applyBorder="1" applyAlignment="1">
      <alignment horizontal="right" vertical="center" wrapText="1"/>
    </xf>
    <xf numFmtId="0" fontId="28" fillId="0" borderId="224" xfId="0" applyFont="1" applyBorder="1" applyAlignment="1">
      <alignment horizontal="left" vertical="center" wrapText="1"/>
    </xf>
    <xf numFmtId="14" fontId="27" fillId="0" borderId="82" xfId="0" applyNumberFormat="1" applyFont="1" applyBorder="1" applyAlignment="1">
      <alignment horizontal="center"/>
    </xf>
    <xf numFmtId="0" fontId="27" fillId="0" borderId="82" xfId="0" applyFont="1" applyBorder="1"/>
    <xf numFmtId="14" fontId="27" fillId="15" borderId="42" xfId="0" applyNumberFormat="1" applyFont="1" applyFill="1" applyBorder="1" applyAlignment="1">
      <alignment horizontal="center" wrapText="1"/>
    </xf>
    <xf numFmtId="14" fontId="27" fillId="0" borderId="122" xfId="0" applyNumberFormat="1" applyFont="1" applyBorder="1" applyAlignment="1">
      <alignment horizontal="center"/>
    </xf>
    <xf numFmtId="0" fontId="27" fillId="0" borderId="122" xfId="0" applyFont="1" applyBorder="1"/>
    <xf numFmtId="0" fontId="27" fillId="0" borderId="124" xfId="0" applyFont="1" applyBorder="1"/>
    <xf numFmtId="14" fontId="27" fillId="0" borderId="66" xfId="0" applyNumberFormat="1" applyFont="1" applyBorder="1" applyAlignment="1">
      <alignment horizontal="center"/>
    </xf>
    <xf numFmtId="14" fontId="27" fillId="0" borderId="83" xfId="0" applyNumberFormat="1" applyFont="1" applyBorder="1" applyAlignment="1">
      <alignment horizontal="center"/>
    </xf>
    <xf numFmtId="0" fontId="27" fillId="0" borderId="83" xfId="0" applyFont="1" applyBorder="1"/>
    <xf numFmtId="0" fontId="27" fillId="0" borderId="98" xfId="0" applyFont="1" applyBorder="1"/>
    <xf numFmtId="14" fontId="27" fillId="0" borderId="165" xfId="0" applyNumberFormat="1" applyFont="1" applyBorder="1" applyAlignment="1">
      <alignment horizontal="center"/>
    </xf>
    <xf numFmtId="14" fontId="27" fillId="0" borderId="274" xfId="0" applyNumberFormat="1" applyFont="1" applyBorder="1" applyAlignment="1">
      <alignment horizontal="center"/>
    </xf>
    <xf numFmtId="14" fontId="27" fillId="0" borderId="76" xfId="0" applyNumberFormat="1" applyFont="1" applyBorder="1" applyAlignment="1">
      <alignment horizontal="center"/>
    </xf>
    <xf numFmtId="14" fontId="27" fillId="0" borderId="152" xfId="0" applyNumberFormat="1" applyFont="1" applyBorder="1" applyAlignment="1">
      <alignment horizontal="center"/>
    </xf>
    <xf numFmtId="14" fontId="27" fillId="0" borderId="84" xfId="0" applyNumberFormat="1" applyFont="1" applyBorder="1" applyAlignment="1">
      <alignment horizontal="center"/>
    </xf>
    <xf numFmtId="14" fontId="27" fillId="0" borderId="110" xfId="0" applyNumberFormat="1" applyFont="1" applyBorder="1" applyAlignment="1">
      <alignment horizontal="center"/>
    </xf>
    <xf numFmtId="14" fontId="27" fillId="0" borderId="186" xfId="0" applyNumberFormat="1" applyFont="1" applyBorder="1" applyAlignment="1">
      <alignment horizontal="center"/>
    </xf>
    <xf numFmtId="14" fontId="28" fillId="15" borderId="88" xfId="0" applyNumberFormat="1" applyFont="1" applyFill="1" applyBorder="1" applyAlignment="1">
      <alignment wrapText="1"/>
    </xf>
    <xf numFmtId="0" fontId="28" fillId="15" borderId="219" xfId="0" applyFont="1" applyFill="1" applyBorder="1" applyAlignment="1">
      <alignment wrapText="1"/>
    </xf>
    <xf numFmtId="14" fontId="28" fillId="15" borderId="114" xfId="0" applyNumberFormat="1" applyFont="1" applyFill="1" applyBorder="1" applyAlignment="1">
      <alignment wrapText="1"/>
    </xf>
    <xf numFmtId="0" fontId="28" fillId="15" borderId="105" xfId="0" applyFont="1" applyFill="1" applyBorder="1" applyAlignment="1">
      <alignment wrapText="1"/>
    </xf>
    <xf numFmtId="0" fontId="28" fillId="15" borderId="43" xfId="0" applyFont="1" applyFill="1" applyBorder="1" applyAlignment="1">
      <alignment wrapText="1"/>
    </xf>
    <xf numFmtId="0" fontId="28" fillId="15" borderId="41" xfId="0" applyFont="1" applyFill="1" applyBorder="1" applyAlignment="1">
      <alignment wrapText="1"/>
    </xf>
    <xf numFmtId="14" fontId="28" fillId="15" borderId="88" xfId="0" applyNumberFormat="1" applyFont="1" applyFill="1" applyBorder="1" applyAlignment="1">
      <alignment vertical="center" wrapText="1"/>
    </xf>
    <xf numFmtId="0" fontId="28" fillId="15" borderId="261" xfId="0" applyFont="1" applyFill="1" applyBorder="1" applyAlignment="1">
      <alignment vertical="center" wrapText="1"/>
    </xf>
    <xf numFmtId="14" fontId="28" fillId="15" borderId="88" xfId="0" applyNumberFormat="1" applyFont="1" applyFill="1" applyBorder="1" applyAlignment="1">
      <alignment horizontal="right" vertical="center" wrapText="1"/>
    </xf>
    <xf numFmtId="0" fontId="28" fillId="15" borderId="219" xfId="0" applyFont="1" applyFill="1" applyBorder="1" applyAlignment="1">
      <alignment horizontal="left" vertical="center" wrapText="1"/>
    </xf>
    <xf numFmtId="14" fontId="28" fillId="15" borderId="114" xfId="0" applyNumberFormat="1" applyFont="1" applyFill="1" applyBorder="1" applyAlignment="1">
      <alignment vertical="center" wrapText="1"/>
    </xf>
    <xf numFmtId="0" fontId="28" fillId="15" borderId="105" xfId="0" applyFont="1" applyFill="1" applyBorder="1" applyAlignment="1">
      <alignment vertical="center" wrapText="1"/>
    </xf>
    <xf numFmtId="0" fontId="28" fillId="15" borderId="105" xfId="0" applyFont="1" applyFill="1" applyBorder="1" applyAlignment="1">
      <alignment horizontal="left" vertical="center" wrapText="1"/>
    </xf>
    <xf numFmtId="0" fontId="28" fillId="15" borderId="135" xfId="0" applyFont="1" applyFill="1" applyBorder="1" applyAlignment="1">
      <alignment wrapText="1"/>
    </xf>
    <xf numFmtId="14" fontId="28" fillId="15" borderId="88" xfId="0" applyNumberFormat="1" applyFont="1" applyFill="1" applyBorder="1" applyAlignment="1">
      <alignment horizontal="right" wrapText="1"/>
    </xf>
    <xf numFmtId="0" fontId="28" fillId="15" borderId="219" xfId="0" applyFont="1" applyFill="1" applyBorder="1" applyAlignment="1">
      <alignment horizontal="left" wrapText="1"/>
    </xf>
    <xf numFmtId="14" fontId="28" fillId="15" borderId="114" xfId="0" applyNumberFormat="1" applyFont="1" applyFill="1" applyBorder="1" applyAlignment="1">
      <alignment horizontal="right" wrapText="1"/>
    </xf>
    <xf numFmtId="0" fontId="28" fillId="15" borderId="105" xfId="0" applyFont="1" applyFill="1" applyBorder="1" applyAlignment="1">
      <alignment horizontal="left" wrapText="1"/>
    </xf>
    <xf numFmtId="0" fontId="28" fillId="15" borderId="261" xfId="0" applyFont="1" applyFill="1" applyBorder="1" applyAlignment="1">
      <alignment wrapText="1"/>
    </xf>
    <xf numFmtId="14" fontId="28" fillId="15" borderId="165" xfId="0" applyNumberFormat="1" applyFont="1" applyFill="1" applyBorder="1" applyAlignment="1">
      <alignment wrapText="1"/>
    </xf>
    <xf numFmtId="14" fontId="28" fillId="15" borderId="117" xfId="0" applyNumberFormat="1" applyFont="1" applyFill="1" applyBorder="1" applyAlignment="1">
      <alignment horizontal="right" wrapText="1"/>
    </xf>
    <xf numFmtId="0" fontId="28" fillId="15" borderId="135" xfId="0" applyFont="1" applyFill="1" applyBorder="1" applyAlignment="1">
      <alignment horizontal="left" wrapText="1"/>
    </xf>
    <xf numFmtId="14" fontId="28" fillId="15" borderId="15" xfId="0" applyNumberFormat="1" applyFont="1" applyFill="1" applyBorder="1" applyAlignment="1">
      <alignment horizontal="right" wrapText="1"/>
    </xf>
    <xf numFmtId="0" fontId="28" fillId="15" borderId="170" xfId="0" applyFont="1" applyFill="1" applyBorder="1" applyAlignment="1">
      <alignment horizontal="left" wrapText="1"/>
    </xf>
    <xf numFmtId="14" fontId="28" fillId="0" borderId="145" xfId="0" applyNumberFormat="1" applyFont="1" applyBorder="1" applyAlignment="1">
      <alignment horizontal="right"/>
    </xf>
    <xf numFmtId="14" fontId="28" fillId="0" borderId="177" xfId="0" applyNumberFormat="1" applyFont="1" applyBorder="1" applyAlignment="1">
      <alignment horizontal="right"/>
    </xf>
    <xf numFmtId="14" fontId="28" fillId="15" borderId="73" xfId="0" applyNumberFormat="1" applyFont="1" applyFill="1" applyBorder="1" applyAlignment="1">
      <alignment wrapText="1"/>
    </xf>
    <xf numFmtId="0" fontId="28" fillId="0" borderId="68" xfId="0" applyFont="1" applyBorder="1" applyAlignment="1">
      <alignment wrapText="1"/>
    </xf>
    <xf numFmtId="0" fontId="28" fillId="0" borderId="261" xfId="0" applyFont="1" applyBorder="1" applyAlignment="1">
      <alignment wrapText="1"/>
    </xf>
    <xf numFmtId="0" fontId="28" fillId="0" borderId="165" xfId="0" applyFont="1" applyBorder="1" applyAlignment="1">
      <alignment wrapText="1"/>
    </xf>
    <xf numFmtId="0" fontId="28" fillId="0" borderId="105" xfId="0" applyFont="1" applyBorder="1" applyAlignment="1">
      <alignment wrapText="1"/>
    </xf>
    <xf numFmtId="14" fontId="28" fillId="0" borderId="68" xfId="0" applyNumberFormat="1" applyFont="1" applyBorder="1" applyAlignment="1">
      <alignment wrapText="1"/>
    </xf>
    <xf numFmtId="14" fontId="28" fillId="0" borderId="165" xfId="0" applyNumberFormat="1" applyFont="1" applyBorder="1" applyAlignment="1">
      <alignment wrapText="1"/>
    </xf>
    <xf numFmtId="0" fontId="27" fillId="15" borderId="83" xfId="0" applyFont="1" applyFill="1" applyBorder="1"/>
    <xf numFmtId="0" fontId="27" fillId="15" borderId="82" xfId="0" applyFont="1" applyFill="1" applyBorder="1"/>
    <xf numFmtId="0" fontId="27" fillId="15" borderId="0" xfId="0" applyFont="1" applyFill="1"/>
    <xf numFmtId="0" fontId="27" fillId="15" borderId="33" xfId="0" applyFont="1" applyFill="1" applyBorder="1"/>
    <xf numFmtId="0" fontId="27" fillId="15" borderId="42" xfId="0" applyFont="1" applyFill="1" applyBorder="1"/>
    <xf numFmtId="0" fontId="23" fillId="0" borderId="0" xfId="0" applyFont="1"/>
    <xf numFmtId="0" fontId="39" fillId="4" borderId="41" xfId="0" applyFont="1" applyFill="1" applyBorder="1" applyAlignment="1">
      <alignment wrapText="1"/>
    </xf>
    <xf numFmtId="16" fontId="0" fillId="0" borderId="68" xfId="0" applyNumberFormat="1" applyBorder="1" applyAlignment="1">
      <alignment horizontal="center"/>
    </xf>
    <xf numFmtId="16" fontId="0" fillId="0" borderId="165" xfId="0" applyNumberFormat="1" applyBorder="1" applyAlignment="1">
      <alignment horizontal="center"/>
    </xf>
    <xf numFmtId="0" fontId="0" fillId="0" borderId="165" xfId="0" applyBorder="1" applyAlignment="1">
      <alignment horizontal="center"/>
    </xf>
    <xf numFmtId="14" fontId="1" fillId="9" borderId="97" xfId="0" applyNumberFormat="1" applyFont="1" applyFill="1" applyBorder="1" applyAlignment="1">
      <alignment horizontal="center" wrapText="1"/>
    </xf>
    <xf numFmtId="14" fontId="1" fillId="9" borderId="45" xfId="0" applyNumberFormat="1" applyFont="1" applyFill="1" applyBorder="1" applyAlignment="1">
      <alignment horizontal="center" wrapText="1"/>
    </xf>
    <xf numFmtId="0" fontId="1" fillId="4" borderId="40" xfId="0" applyFont="1" applyFill="1" applyBorder="1" applyAlignment="1">
      <alignment vertical="center" wrapText="1"/>
    </xf>
    <xf numFmtId="0" fontId="1" fillId="4" borderId="217" xfId="0" applyFont="1" applyFill="1" applyBorder="1" applyAlignment="1">
      <alignment horizontal="center" wrapText="1"/>
    </xf>
    <xf numFmtId="0" fontId="1" fillId="4" borderId="85" xfId="0" applyFont="1" applyFill="1" applyBorder="1" applyAlignment="1">
      <alignment vertical="center" wrapText="1"/>
    </xf>
    <xf numFmtId="0" fontId="52" fillId="0" borderId="70" xfId="0" applyFont="1" applyBorder="1" applyAlignment="1">
      <alignment horizontal="left"/>
    </xf>
    <xf numFmtId="0" fontId="1" fillId="4" borderId="147" xfId="0" applyFont="1" applyFill="1" applyBorder="1" applyAlignment="1">
      <alignment horizontal="left" vertical="center" wrapText="1"/>
    </xf>
    <xf numFmtId="0" fontId="1" fillId="4" borderId="134" xfId="0" applyFont="1" applyFill="1" applyBorder="1" applyAlignment="1">
      <alignment horizontal="left" vertical="center" wrapText="1"/>
    </xf>
    <xf numFmtId="0" fontId="53" fillId="4" borderId="74" xfId="0" applyFont="1" applyFill="1" applyBorder="1" applyAlignment="1">
      <alignment vertical="center" wrapText="1"/>
    </xf>
    <xf numFmtId="14" fontId="0" fillId="16" borderId="1" xfId="0" applyNumberFormat="1" applyFill="1" applyBorder="1" applyAlignment="1">
      <alignment horizontal="center"/>
    </xf>
    <xf numFmtId="14" fontId="0" fillId="0" borderId="97" xfId="0" applyNumberFormat="1" applyBorder="1" applyAlignment="1">
      <alignment horizontal="center" vertical="center" wrapText="1"/>
    </xf>
    <xf numFmtId="14" fontId="0" fillId="0" borderId="114" xfId="0" applyNumberFormat="1" applyBorder="1" applyAlignment="1">
      <alignment horizontal="center" vertical="center" wrapText="1"/>
    </xf>
    <xf numFmtId="14" fontId="1" fillId="0" borderId="0" xfId="0" applyNumberFormat="1" applyFont="1" applyAlignment="1">
      <alignment horizontal="center" vertical="center" wrapText="1"/>
    </xf>
    <xf numFmtId="0" fontId="33" fillId="8" borderId="50" xfId="0" applyFont="1" applyFill="1" applyBorder="1"/>
    <xf numFmtId="14" fontId="0" fillId="0" borderId="99" xfId="0" applyNumberFormat="1" applyBorder="1" applyAlignment="1">
      <alignment horizontal="center"/>
    </xf>
    <xf numFmtId="0" fontId="26" fillId="0" borderId="153" xfId="0" applyFont="1" applyBorder="1" applyAlignment="1">
      <alignment horizontal="center"/>
    </xf>
    <xf numFmtId="14" fontId="26" fillId="0" borderId="108" xfId="0" applyNumberFormat="1" applyFont="1" applyBorder="1" applyAlignment="1">
      <alignment horizontal="center"/>
    </xf>
    <xf numFmtId="0" fontId="26" fillId="0" borderId="0" xfId="0" applyFont="1" applyAlignment="1">
      <alignment horizontal="center"/>
    </xf>
    <xf numFmtId="0" fontId="33" fillId="8" borderId="99" xfId="0" applyFont="1" applyFill="1" applyBorder="1"/>
    <xf numFmtId="0" fontId="23" fillId="9" borderId="26" xfId="0" applyFont="1" applyFill="1" applyBorder="1" applyAlignment="1">
      <alignment horizontal="center"/>
    </xf>
    <xf numFmtId="14" fontId="1" fillId="4" borderId="229" xfId="0" applyNumberFormat="1" applyFont="1" applyFill="1" applyBorder="1" applyAlignment="1">
      <alignment horizontal="right" vertical="center" wrapText="1"/>
    </xf>
    <xf numFmtId="0" fontId="0" fillId="0" borderId="265" xfId="0" applyBorder="1"/>
    <xf numFmtId="0" fontId="39" fillId="0" borderId="0" xfId="0" applyFont="1" applyAlignment="1">
      <alignment horizontal="left"/>
    </xf>
    <xf numFmtId="0" fontId="46" fillId="4" borderId="118" xfId="0" applyFont="1" applyFill="1" applyBorder="1" applyAlignment="1">
      <alignment horizontal="center" vertical="center" wrapText="1"/>
    </xf>
    <xf numFmtId="14" fontId="1" fillId="4" borderId="261" xfId="0" applyNumberFormat="1" applyFont="1" applyFill="1" applyBorder="1" applyAlignment="1">
      <alignment wrapText="1"/>
    </xf>
    <xf numFmtId="0" fontId="0" fillId="9" borderId="1" xfId="0" applyFill="1" applyBorder="1" applyAlignment="1">
      <alignment horizontal="center" vertical="center" wrapText="1"/>
    </xf>
    <xf numFmtId="0" fontId="19" fillId="4" borderId="69" xfId="0" applyFont="1" applyFill="1" applyBorder="1" applyAlignment="1">
      <alignment wrapText="1"/>
    </xf>
    <xf numFmtId="0" fontId="19" fillId="4" borderId="74" xfId="0" applyFont="1" applyFill="1" applyBorder="1" applyAlignment="1">
      <alignment wrapText="1"/>
    </xf>
    <xf numFmtId="14" fontId="1" fillId="0" borderId="183" xfId="0" applyNumberFormat="1" applyFont="1" applyBorder="1" applyAlignment="1">
      <alignment horizontal="center"/>
    </xf>
    <xf numFmtId="0" fontId="0" fillId="9" borderId="221" xfId="0" applyFill="1" applyBorder="1" applyAlignment="1">
      <alignment horizontal="center"/>
    </xf>
    <xf numFmtId="0" fontId="46" fillId="4" borderId="3" xfId="0" applyFont="1" applyFill="1" applyBorder="1" applyAlignment="1">
      <alignment vertical="center" wrapText="1"/>
    </xf>
    <xf numFmtId="14" fontId="0" fillId="9" borderId="165" xfId="0" applyNumberFormat="1" applyFill="1" applyBorder="1" applyAlignment="1">
      <alignment horizontal="center"/>
    </xf>
    <xf numFmtId="0" fontId="1" fillId="0" borderId="175" xfId="0" applyFont="1" applyBorder="1" applyAlignment="1">
      <alignment horizontal="center" vertical="center"/>
    </xf>
    <xf numFmtId="0" fontId="0" fillId="9" borderId="72" xfId="0" applyFill="1" applyBorder="1"/>
    <xf numFmtId="14" fontId="1" fillId="0" borderId="117" xfId="0" applyNumberFormat="1" applyFont="1" applyBorder="1" applyAlignment="1">
      <alignment horizontal="right" wrapText="1"/>
    </xf>
    <xf numFmtId="0" fontId="0" fillId="12" borderId="0" xfId="0" applyFill="1" applyAlignment="1">
      <alignment horizontal="center" vertical="top"/>
    </xf>
    <xf numFmtId="14" fontId="1" fillId="4" borderId="118" xfId="0" applyNumberFormat="1" applyFont="1" applyFill="1" applyBorder="1" applyAlignment="1">
      <alignment horizontal="center" wrapText="1" indent="1"/>
    </xf>
    <xf numFmtId="0" fontId="1" fillId="4" borderId="0" xfId="0" applyFont="1" applyFill="1"/>
    <xf numFmtId="0" fontId="1" fillId="4" borderId="85" xfId="0" applyFont="1" applyFill="1" applyBorder="1" applyAlignment="1">
      <alignment wrapText="1"/>
    </xf>
    <xf numFmtId="0" fontId="27" fillId="0" borderId="33" xfId="0" applyFont="1" applyBorder="1" applyAlignment="1">
      <alignment horizontal="center" vertical="center"/>
    </xf>
    <xf numFmtId="0" fontId="27" fillId="0" borderId="41" xfId="0" applyFont="1" applyBorder="1" applyAlignment="1">
      <alignment horizontal="center" vertical="center"/>
    </xf>
    <xf numFmtId="14" fontId="1" fillId="0" borderId="18" xfId="0" applyNumberFormat="1" applyFont="1" applyBorder="1"/>
    <xf numFmtId="14" fontId="0" fillId="16" borderId="93" xfId="0" applyNumberFormat="1" applyFill="1" applyBorder="1" applyAlignment="1">
      <alignment horizontal="center"/>
    </xf>
    <xf numFmtId="14" fontId="1" fillId="4" borderId="222" xfId="0" applyNumberFormat="1" applyFont="1" applyFill="1" applyBorder="1" applyAlignment="1">
      <alignment wrapText="1"/>
    </xf>
    <xf numFmtId="14" fontId="1" fillId="0" borderId="75" xfId="0" applyNumberFormat="1" applyFont="1" applyBorder="1" applyAlignment="1">
      <alignment horizontal="center" vertical="top" wrapText="1"/>
    </xf>
    <xf numFmtId="0" fontId="1" fillId="0" borderId="66" xfId="0" applyFont="1" applyBorder="1" applyAlignment="1">
      <alignment horizontal="center"/>
    </xf>
    <xf numFmtId="0" fontId="0" fillId="0" borderId="97" xfId="0" applyBorder="1" applyAlignment="1">
      <alignment horizontal="center" vertical="top" wrapText="1"/>
    </xf>
    <xf numFmtId="0" fontId="0" fillId="0" borderId="114" xfId="0" applyBorder="1" applyAlignment="1">
      <alignment horizontal="center" vertical="top" wrapText="1"/>
    </xf>
    <xf numFmtId="14" fontId="1" fillId="4" borderId="55" xfId="0" applyNumberFormat="1" applyFont="1" applyFill="1" applyBorder="1" applyAlignment="1">
      <alignment horizontal="center" wrapText="1"/>
    </xf>
    <xf numFmtId="0" fontId="1" fillId="0" borderId="20" xfId="0" applyFont="1" applyBorder="1" applyAlignment="1">
      <alignment horizontal="center"/>
    </xf>
    <xf numFmtId="0" fontId="1" fillId="4" borderId="152" xfId="0" applyFont="1" applyFill="1" applyBorder="1" applyAlignment="1">
      <alignment vertical="center" wrapText="1"/>
    </xf>
    <xf numFmtId="0" fontId="1" fillId="4" borderId="152" xfId="0" applyFont="1" applyFill="1" applyBorder="1" applyAlignment="1">
      <alignment horizontal="right" wrapText="1"/>
    </xf>
    <xf numFmtId="0" fontId="1" fillId="4" borderId="174" xfId="0" applyFont="1" applyFill="1" applyBorder="1" applyAlignment="1">
      <alignment horizontal="center" wrapText="1"/>
    </xf>
    <xf numFmtId="0" fontId="0" fillId="0" borderId="183" xfId="0" applyBorder="1" applyAlignment="1">
      <alignment horizontal="center"/>
    </xf>
    <xf numFmtId="0" fontId="0" fillId="0" borderId="75" xfId="0" applyBorder="1" applyAlignment="1">
      <alignment horizontal="right"/>
    </xf>
    <xf numFmtId="14" fontId="0" fillId="12" borderId="93" xfId="0" applyNumberFormat="1" applyFill="1" applyBorder="1" applyAlignment="1">
      <alignment horizontal="center"/>
    </xf>
    <xf numFmtId="0" fontId="33" fillId="8" borderId="297" xfId="0" applyFont="1" applyFill="1" applyBorder="1" applyAlignment="1">
      <alignment horizontal="center" vertical="center"/>
    </xf>
    <xf numFmtId="0" fontId="1" fillId="16" borderId="298" xfId="0" applyFont="1" applyFill="1" applyBorder="1" applyAlignment="1">
      <alignment horizontal="center"/>
    </xf>
    <xf numFmtId="0" fontId="1" fillId="16" borderId="235" xfId="0" applyFont="1" applyFill="1" applyBorder="1" applyAlignment="1">
      <alignment horizontal="center"/>
    </xf>
    <xf numFmtId="14" fontId="0" fillId="0" borderId="230" xfId="0" applyNumberFormat="1" applyBorder="1" applyAlignment="1">
      <alignment horizontal="center"/>
    </xf>
    <xf numFmtId="14" fontId="0" fillId="0" borderId="271" xfId="0" applyNumberFormat="1" applyBorder="1" applyAlignment="1">
      <alignment horizontal="center"/>
    </xf>
    <xf numFmtId="0" fontId="1" fillId="0" borderId="299" xfId="0" applyFont="1" applyBorder="1" applyAlignment="1">
      <alignment horizontal="center"/>
    </xf>
    <xf numFmtId="14" fontId="0" fillId="12" borderId="71" xfId="0" applyNumberFormat="1" applyFill="1" applyBorder="1" applyAlignment="1">
      <alignment horizontal="center"/>
    </xf>
    <xf numFmtId="14" fontId="0" fillId="12" borderId="74" xfId="0" applyNumberFormat="1" applyFill="1" applyBorder="1" applyAlignment="1">
      <alignment horizontal="center"/>
    </xf>
    <xf numFmtId="14" fontId="0" fillId="12" borderId="230" xfId="0" applyNumberFormat="1" applyFill="1" applyBorder="1" applyAlignment="1">
      <alignment horizontal="center"/>
    </xf>
    <xf numFmtId="14" fontId="0" fillId="12" borderId="271" xfId="0" applyNumberFormat="1" applyFill="1" applyBorder="1" applyAlignment="1">
      <alignment horizontal="center"/>
    </xf>
    <xf numFmtId="14" fontId="7" fillId="4" borderId="0" xfId="0" applyNumberFormat="1" applyFont="1" applyFill="1"/>
    <xf numFmtId="0" fontId="7" fillId="4" borderId="66" xfId="0" applyFont="1" applyFill="1" applyBorder="1" applyAlignment="1">
      <alignment horizontal="center" vertical="center"/>
    </xf>
    <xf numFmtId="0" fontId="7" fillId="4" borderId="20" xfId="0" applyFont="1" applyFill="1" applyBorder="1" applyAlignment="1">
      <alignment horizontal="center" vertical="center"/>
    </xf>
    <xf numFmtId="0" fontId="26" fillId="0" borderId="93" xfId="0" applyFont="1" applyBorder="1" applyAlignment="1">
      <alignment horizontal="center" vertical="top" wrapText="1"/>
    </xf>
    <xf numFmtId="14" fontId="0" fillId="0" borderId="108" xfId="0" applyNumberFormat="1" applyBorder="1" applyAlignment="1">
      <alignment horizontal="center" vertical="center"/>
    </xf>
    <xf numFmtId="14" fontId="1" fillId="0" borderId="88" xfId="0" applyNumberFormat="1" applyFont="1" applyBorder="1" applyAlignment="1">
      <alignment horizontal="center" vertical="center" wrapText="1"/>
    </xf>
    <xf numFmtId="14" fontId="1" fillId="0" borderId="93" xfId="0" applyNumberFormat="1" applyFont="1" applyBorder="1" applyAlignment="1">
      <alignment horizontal="center" vertical="center" wrapText="1"/>
    </xf>
    <xf numFmtId="14" fontId="26" fillId="0" borderId="108" xfId="0" applyNumberFormat="1" applyFont="1" applyBorder="1" applyAlignment="1">
      <alignment horizontal="center" vertical="center"/>
    </xf>
    <xf numFmtId="0" fontId="26" fillId="0" borderId="0" xfId="0" applyFont="1" applyAlignment="1">
      <alignment horizontal="center" vertical="center"/>
    </xf>
    <xf numFmtId="14" fontId="26" fillId="0" borderId="104" xfId="0" applyNumberFormat="1" applyFont="1" applyBorder="1" applyAlignment="1">
      <alignment horizontal="center" vertical="center"/>
    </xf>
    <xf numFmtId="0" fontId="26" fillId="0" borderId="98" xfId="0" applyFont="1" applyBorder="1" applyAlignment="1">
      <alignment horizontal="center" vertical="center"/>
    </xf>
    <xf numFmtId="0" fontId="33" fillId="8" borderId="150" xfId="0" applyFont="1" applyFill="1" applyBorder="1"/>
    <xf numFmtId="0" fontId="33" fillId="8" borderId="108" xfId="0" applyFont="1" applyFill="1" applyBorder="1" applyAlignment="1">
      <alignment vertical="center"/>
    </xf>
    <xf numFmtId="0" fontId="33" fillId="8" borderId="104" xfId="0" applyFont="1" applyFill="1" applyBorder="1" applyAlignment="1">
      <alignment vertical="center"/>
    </xf>
    <xf numFmtId="0" fontId="0" fillId="17" borderId="0" xfId="0" applyFill="1" applyAlignment="1">
      <alignment horizontal="center"/>
    </xf>
    <xf numFmtId="0" fontId="0" fillId="16" borderId="78" xfId="0" applyFill="1" applyBorder="1"/>
    <xf numFmtId="0" fontId="0" fillId="16" borderId="86" xfId="0" applyFill="1" applyBorder="1" applyAlignment="1">
      <alignment wrapText="1"/>
    </xf>
    <xf numFmtId="0" fontId="26" fillId="0" borderId="1" xfId="0" applyFont="1" applyBorder="1" applyAlignment="1">
      <alignment horizontal="center" vertical="top" wrapText="1"/>
    </xf>
    <xf numFmtId="14" fontId="0" fillId="0" borderId="1" xfId="0" applyNumberFormat="1" applyBorder="1" applyAlignment="1">
      <alignment horizontal="center" vertical="top" wrapText="1"/>
    </xf>
    <xf numFmtId="14" fontId="0" fillId="9" borderId="0" xfId="0" applyNumberFormat="1" applyFill="1" applyAlignment="1">
      <alignment horizontal="center"/>
    </xf>
    <xf numFmtId="0" fontId="35" fillId="8" borderId="132" xfId="0" applyFont="1" applyFill="1" applyBorder="1" applyAlignment="1">
      <alignment horizontal="center"/>
    </xf>
    <xf numFmtId="14" fontId="1" fillId="4" borderId="25" xfId="0" applyNumberFormat="1" applyFont="1" applyFill="1" applyBorder="1" applyAlignment="1">
      <alignment vertical="center" wrapText="1"/>
    </xf>
    <xf numFmtId="14" fontId="1" fillId="4" borderId="0" xfId="0" applyNumberFormat="1" applyFont="1" applyFill="1" applyAlignment="1">
      <alignment horizontal="left" vertical="center" wrapText="1"/>
    </xf>
    <xf numFmtId="14" fontId="1" fillId="4" borderId="243" xfId="0" applyNumberFormat="1" applyFont="1" applyFill="1" applyBorder="1" applyAlignment="1">
      <alignment wrapText="1"/>
    </xf>
    <xf numFmtId="14" fontId="0" fillId="0" borderId="0" xfId="0" applyNumberFormat="1" applyAlignment="1">
      <alignment horizontal="left" vertical="top"/>
    </xf>
    <xf numFmtId="14" fontId="38" fillId="0" borderId="73" xfId="0" applyNumberFormat="1" applyFont="1" applyBorder="1"/>
    <xf numFmtId="14" fontId="0" fillId="12" borderId="1" xfId="0" applyNumberFormat="1" applyFill="1" applyBorder="1" applyAlignment="1">
      <alignment horizontal="center"/>
    </xf>
    <xf numFmtId="0" fontId="0" fillId="12" borderId="1" xfId="0" applyFill="1" applyBorder="1" applyAlignment="1">
      <alignment horizontal="center"/>
    </xf>
    <xf numFmtId="0" fontId="0" fillId="0" borderId="179" xfId="0" applyBorder="1" applyAlignment="1">
      <alignment horizontal="center"/>
    </xf>
    <xf numFmtId="0" fontId="0" fillId="0" borderId="171" xfId="0" applyBorder="1" applyAlignment="1">
      <alignment horizontal="center"/>
    </xf>
    <xf numFmtId="0" fontId="0" fillId="0" borderId="1" xfId="0" applyBorder="1" applyAlignment="1">
      <alignment horizontal="center"/>
    </xf>
    <xf numFmtId="17" fontId="0" fillId="0" borderId="8" xfId="0" applyNumberFormat="1" applyBorder="1" applyAlignment="1">
      <alignment horizontal="center"/>
    </xf>
    <xf numFmtId="0" fontId="0" fillId="0" borderId="8" xfId="0" applyBorder="1" applyAlignment="1">
      <alignment horizontal="center"/>
    </xf>
    <xf numFmtId="0" fontId="0" fillId="0" borderId="43" xfId="0" applyBorder="1" applyAlignment="1">
      <alignment horizontal="center"/>
    </xf>
    <xf numFmtId="0" fontId="0" fillId="0" borderId="3" xfId="0" applyBorder="1" applyAlignment="1">
      <alignment horizontal="center"/>
    </xf>
    <xf numFmtId="0" fontId="1" fillId="0" borderId="1" xfId="0" applyFont="1" applyBorder="1" applyAlignment="1">
      <alignment horizontal="center" vertical="center"/>
    </xf>
    <xf numFmtId="0" fontId="1" fillId="0" borderId="8" xfId="0" applyFont="1" applyBorder="1" applyAlignment="1">
      <alignment horizontal="center" vertical="center"/>
    </xf>
    <xf numFmtId="0" fontId="0" fillId="0" borderId="88" xfId="0" applyBorder="1" applyAlignment="1">
      <alignment horizontal="center"/>
    </xf>
    <xf numFmtId="17" fontId="0" fillId="0" borderId="1" xfId="0" applyNumberFormat="1" applyBorder="1" applyAlignment="1">
      <alignment horizontal="center"/>
    </xf>
    <xf numFmtId="0" fontId="1" fillId="0" borderId="3" xfId="0" applyFont="1" applyBorder="1" applyAlignment="1">
      <alignment horizontal="center"/>
    </xf>
    <xf numFmtId="0" fontId="1" fillId="0" borderId="93" xfId="0" applyFont="1" applyBorder="1" applyAlignment="1">
      <alignment horizontal="center" vertical="center"/>
    </xf>
    <xf numFmtId="14" fontId="0" fillId="0" borderId="1" xfId="0" applyNumberFormat="1" applyBorder="1" applyAlignment="1">
      <alignment horizontal="center"/>
    </xf>
    <xf numFmtId="14" fontId="0" fillId="0" borderId="93" xfId="0" applyNumberFormat="1" applyBorder="1" applyAlignment="1">
      <alignment horizontal="center"/>
    </xf>
    <xf numFmtId="0" fontId="0" fillId="0" borderId="93" xfId="0" applyBorder="1" applyAlignment="1">
      <alignment horizontal="center"/>
    </xf>
    <xf numFmtId="0" fontId="1" fillId="0" borderId="88" xfId="0" applyFont="1" applyBorder="1" applyAlignment="1">
      <alignment horizontal="center"/>
    </xf>
    <xf numFmtId="0" fontId="0" fillId="0" borderId="4" xfId="0" applyBorder="1" applyAlignment="1">
      <alignment horizontal="center"/>
    </xf>
    <xf numFmtId="0" fontId="0" fillId="0" borderId="6" xfId="0" applyBorder="1" applyAlignment="1">
      <alignment horizontal="center"/>
    </xf>
    <xf numFmtId="0" fontId="0" fillId="0" borderId="9" xfId="0" applyBorder="1" applyAlignment="1">
      <alignment horizontal="center"/>
    </xf>
    <xf numFmtId="0" fontId="0" fillId="0" borderId="0" xfId="0" applyAlignment="1">
      <alignment horizontal="center"/>
    </xf>
    <xf numFmtId="0" fontId="0" fillId="0" borderId="138" xfId="0" applyBorder="1" applyAlignment="1">
      <alignment horizontal="center"/>
    </xf>
    <xf numFmtId="0" fontId="0" fillId="0" borderId="10" xfId="0" applyBorder="1" applyAlignment="1">
      <alignment horizontal="center"/>
    </xf>
    <xf numFmtId="0" fontId="0" fillId="0" borderId="109" xfId="0" applyBorder="1" applyAlignment="1">
      <alignment horizontal="center"/>
    </xf>
    <xf numFmtId="0" fontId="0" fillId="0" borderId="89" xfId="0" applyBorder="1" applyAlignment="1">
      <alignment horizontal="center"/>
    </xf>
    <xf numFmtId="0" fontId="0" fillId="0" borderId="91" xfId="0" applyBorder="1" applyAlignment="1">
      <alignment horizontal="center"/>
    </xf>
    <xf numFmtId="0" fontId="0" fillId="0" borderId="94" xfId="0" applyBorder="1" applyAlignment="1">
      <alignment horizontal="center"/>
    </xf>
    <xf numFmtId="0" fontId="24" fillId="0" borderId="10" xfId="0" applyFont="1" applyBorder="1" applyAlignment="1">
      <alignment horizontal="center"/>
    </xf>
    <xf numFmtId="0" fontId="24" fillId="0" borderId="35" xfId="0" applyFont="1" applyBorder="1" applyAlignment="1">
      <alignment horizontal="center"/>
    </xf>
    <xf numFmtId="0" fontId="24" fillId="0" borderId="33" xfId="0" applyFont="1" applyBorder="1" applyAlignment="1">
      <alignment horizontal="center"/>
    </xf>
    <xf numFmtId="2" fontId="0" fillId="0" borderId="1" xfId="0" applyNumberFormat="1" applyBorder="1" applyAlignment="1">
      <alignment horizontal="center" vertical="center"/>
    </xf>
    <xf numFmtId="0" fontId="0" fillId="0" borderId="1" xfId="0" applyBorder="1" applyAlignment="1">
      <alignment horizontal="center" vertical="center"/>
    </xf>
    <xf numFmtId="0" fontId="38" fillId="0" borderId="1" xfId="0" applyFont="1" applyBorder="1" applyAlignment="1">
      <alignment horizontal="center" vertical="center" wrapText="1"/>
    </xf>
    <xf numFmtId="0" fontId="26" fillId="0" borderId="1" xfId="0" applyFont="1" applyBorder="1" applyAlignment="1">
      <alignment horizontal="center" vertical="center" wrapText="1"/>
    </xf>
    <xf numFmtId="165" fontId="0" fillId="0" borderId="15" xfId="0" applyNumberFormat="1" applyBorder="1" applyAlignment="1">
      <alignment horizontal="center" vertical="center"/>
    </xf>
    <xf numFmtId="2" fontId="0" fillId="0" borderId="15" xfId="0" applyNumberFormat="1" applyBorder="1" applyAlignment="1">
      <alignment horizontal="center" vertical="center"/>
    </xf>
    <xf numFmtId="165" fontId="0" fillId="0" borderId="1" xfId="0" applyNumberFormat="1" applyBorder="1" applyAlignment="1">
      <alignment horizontal="center" vertical="center"/>
    </xf>
    <xf numFmtId="0" fontId="18" fillId="0" borderId="1" xfId="0" applyFont="1" applyBorder="1" applyAlignment="1">
      <alignment horizontal="center" vertical="center"/>
    </xf>
    <xf numFmtId="0" fontId="0" fillId="0" borderId="38" xfId="0" applyBorder="1" applyAlignment="1">
      <alignment horizontal="center" vertical="center"/>
    </xf>
    <xf numFmtId="0" fontId="1" fillId="0" borderId="180" xfId="0" applyFont="1" applyBorder="1" applyAlignment="1">
      <alignment horizontal="center" vertical="center"/>
    </xf>
    <xf numFmtId="0" fontId="1" fillId="0" borderId="181" xfId="0" applyFont="1" applyBorder="1" applyAlignment="1">
      <alignment horizontal="center" vertical="center"/>
    </xf>
    <xf numFmtId="0" fontId="0" fillId="4" borderId="93" xfId="0" applyFill="1" applyBorder="1" applyAlignment="1">
      <alignment horizontal="center"/>
    </xf>
    <xf numFmtId="0" fontId="0" fillId="4" borderId="94" xfId="0" applyFill="1" applyBorder="1" applyAlignment="1">
      <alignment horizontal="center"/>
    </xf>
    <xf numFmtId="0" fontId="0" fillId="4" borderId="10" xfId="0" applyFill="1" applyBorder="1" applyAlignment="1">
      <alignment horizontal="center"/>
    </xf>
    <xf numFmtId="0" fontId="0" fillId="4" borderId="35" xfId="0" applyFill="1" applyBorder="1" applyAlignment="1">
      <alignment horizontal="center"/>
    </xf>
    <xf numFmtId="0" fontId="0" fillId="4" borderId="184" xfId="0" applyFill="1" applyBorder="1" applyAlignment="1">
      <alignment horizontal="center"/>
    </xf>
    <xf numFmtId="0" fontId="5" fillId="8" borderId="150" xfId="0" applyFont="1" applyFill="1" applyBorder="1" applyAlignment="1">
      <alignment horizontal="center"/>
    </xf>
    <xf numFmtId="0" fontId="5" fillId="8" borderId="129" xfId="0" applyFont="1" applyFill="1" applyBorder="1" applyAlignment="1">
      <alignment horizontal="center"/>
    </xf>
    <xf numFmtId="0" fontId="5" fillId="8" borderId="130" xfId="0" applyFont="1" applyFill="1" applyBorder="1" applyAlignment="1">
      <alignment horizontal="center"/>
    </xf>
    <xf numFmtId="0" fontId="5" fillId="8" borderId="99" xfId="0" applyFont="1" applyFill="1" applyBorder="1" applyAlignment="1">
      <alignment horizontal="center"/>
    </xf>
    <xf numFmtId="0" fontId="5" fillId="8" borderId="102" xfId="0" applyFont="1" applyFill="1" applyBorder="1" applyAlignment="1">
      <alignment horizontal="center"/>
    </xf>
    <xf numFmtId="0" fontId="5" fillId="8" borderId="103" xfId="0" applyFont="1" applyFill="1" applyBorder="1" applyAlignment="1">
      <alignment horizontal="center"/>
    </xf>
    <xf numFmtId="0" fontId="0" fillId="0" borderId="35" xfId="0" applyBorder="1" applyAlignment="1">
      <alignment horizontal="center"/>
    </xf>
    <xf numFmtId="0" fontId="0" fillId="0" borderId="184" xfId="0" applyBorder="1" applyAlignment="1">
      <alignment horizontal="center"/>
    </xf>
    <xf numFmtId="0" fontId="0" fillId="4" borderId="1" xfId="0" applyFill="1" applyBorder="1" applyAlignment="1">
      <alignment horizontal="center"/>
    </xf>
    <xf numFmtId="0" fontId="0" fillId="4" borderId="91" xfId="0" applyFill="1" applyBorder="1" applyAlignment="1">
      <alignment horizontal="center"/>
    </xf>
    <xf numFmtId="0" fontId="1" fillId="0" borderId="12" xfId="0" applyFont="1" applyBorder="1" applyAlignment="1">
      <alignment horizontal="center" vertical="center"/>
    </xf>
    <xf numFmtId="0" fontId="1" fillId="0" borderId="14" xfId="0" applyFont="1" applyBorder="1" applyAlignment="1">
      <alignment horizontal="center" vertical="center"/>
    </xf>
    <xf numFmtId="0" fontId="37" fillId="8" borderId="78" xfId="2" applyFont="1" applyFill="1" applyBorder="1" applyAlignment="1">
      <alignment horizontal="center"/>
    </xf>
    <xf numFmtId="0" fontId="37" fillId="8" borderId="86" xfId="2" applyFont="1" applyFill="1" applyBorder="1" applyAlignment="1">
      <alignment horizontal="center"/>
    </xf>
    <xf numFmtId="0" fontId="37" fillId="8" borderId="135" xfId="2" applyFont="1" applyFill="1" applyBorder="1" applyAlignment="1">
      <alignment horizontal="center"/>
    </xf>
    <xf numFmtId="0" fontId="5" fillId="8" borderId="182" xfId="0" applyFont="1" applyFill="1" applyBorder="1" applyAlignment="1">
      <alignment horizontal="center"/>
    </xf>
    <xf numFmtId="0" fontId="5" fillId="8" borderId="183" xfId="0" applyFont="1" applyFill="1" applyBorder="1" applyAlignment="1">
      <alignment horizontal="center"/>
    </xf>
    <xf numFmtId="0" fontId="5" fillId="8" borderId="75" xfId="0" applyFont="1" applyFill="1" applyBorder="1" applyAlignment="1">
      <alignment horizontal="center"/>
    </xf>
    <xf numFmtId="0" fontId="5" fillId="8" borderId="78" xfId="0" applyFont="1" applyFill="1" applyBorder="1" applyAlignment="1">
      <alignment horizontal="center"/>
    </xf>
    <xf numFmtId="0" fontId="5" fillId="8" borderId="86" xfId="0" applyFont="1" applyFill="1" applyBorder="1" applyAlignment="1">
      <alignment horizontal="center"/>
    </xf>
    <xf numFmtId="0" fontId="5" fillId="8" borderId="135" xfId="0" applyFont="1" applyFill="1" applyBorder="1" applyAlignment="1">
      <alignment horizontal="center"/>
    </xf>
    <xf numFmtId="0" fontId="1" fillId="0" borderId="10" xfId="0" applyFont="1" applyBorder="1" applyAlignment="1">
      <alignment horizontal="center" vertical="center"/>
    </xf>
    <xf numFmtId="0" fontId="1" fillId="0" borderId="33" xfId="0" applyFont="1" applyBorder="1" applyAlignment="1">
      <alignment horizontal="center" vertical="center"/>
    </xf>
    <xf numFmtId="0" fontId="37" fillId="8" borderId="78" xfId="0" applyFont="1" applyFill="1" applyBorder="1" applyAlignment="1">
      <alignment horizontal="center" vertical="center"/>
    </xf>
    <xf numFmtId="0" fontId="37" fillId="8" borderId="86" xfId="0" applyFont="1" applyFill="1" applyBorder="1" applyAlignment="1">
      <alignment horizontal="center" vertical="center"/>
    </xf>
    <xf numFmtId="0" fontId="37" fillId="8" borderId="135" xfId="0" applyFont="1" applyFill="1" applyBorder="1" applyAlignment="1">
      <alignment horizontal="center" vertical="center"/>
    </xf>
    <xf numFmtId="0" fontId="37" fillId="8" borderId="78" xfId="0" applyFont="1" applyFill="1" applyBorder="1" applyAlignment="1">
      <alignment horizontal="center"/>
    </xf>
    <xf numFmtId="0" fontId="37" fillId="8" borderId="86" xfId="0" applyFont="1" applyFill="1" applyBorder="1" applyAlignment="1">
      <alignment horizontal="center"/>
    </xf>
    <xf numFmtId="0" fontId="37" fillId="8" borderId="135" xfId="0" applyFont="1" applyFill="1" applyBorder="1" applyAlignment="1">
      <alignment horizontal="center"/>
    </xf>
    <xf numFmtId="0" fontId="32" fillId="8" borderId="23" xfId="0" applyFont="1" applyFill="1" applyBorder="1" applyAlignment="1">
      <alignment horizontal="center" vertical="center"/>
    </xf>
    <xf numFmtId="0" fontId="32" fillId="8" borderId="26" xfId="0" applyFont="1" applyFill="1" applyBorder="1" applyAlignment="1">
      <alignment horizontal="center" vertical="center"/>
    </xf>
    <xf numFmtId="0" fontId="32" fillId="8" borderId="28" xfId="0" applyFont="1" applyFill="1" applyBorder="1" applyAlignment="1">
      <alignment horizontal="center" vertical="center"/>
    </xf>
    <xf numFmtId="0" fontId="32" fillId="8" borderId="30" xfId="0" applyFont="1" applyFill="1" applyBorder="1" applyAlignment="1">
      <alignment horizontal="center" vertical="center"/>
    </xf>
    <xf numFmtId="0" fontId="32" fillId="8" borderId="31" xfId="0" applyFont="1" applyFill="1" applyBorder="1" applyAlignment="1">
      <alignment horizontal="center" vertical="center"/>
    </xf>
    <xf numFmtId="0" fontId="32" fillId="8" borderId="32" xfId="0" applyFont="1" applyFill="1" applyBorder="1" applyAlignment="1">
      <alignment horizontal="center" vertical="center"/>
    </xf>
    <xf numFmtId="0" fontId="1" fillId="9" borderId="0" xfId="2" quotePrefix="1" applyFont="1" applyFill="1" applyAlignment="1">
      <alignment horizontal="center" vertical="center"/>
    </xf>
    <xf numFmtId="0" fontId="33" fillId="8" borderId="78" xfId="0" applyFont="1" applyFill="1" applyBorder="1" applyAlignment="1">
      <alignment horizontal="center"/>
    </xf>
    <xf numFmtId="0" fontId="33" fillId="8" borderId="86" xfId="0" applyFont="1" applyFill="1" applyBorder="1" applyAlignment="1">
      <alignment horizontal="center"/>
    </xf>
    <xf numFmtId="0" fontId="33" fillId="8" borderId="135" xfId="0" applyFont="1" applyFill="1" applyBorder="1" applyAlignment="1">
      <alignment horizontal="center"/>
    </xf>
    <xf numFmtId="0" fontId="0" fillId="0" borderId="1" xfId="0" applyBorder="1" applyAlignment="1">
      <alignment horizontal="left" vertical="center" wrapText="1"/>
    </xf>
    <xf numFmtId="0" fontId="1" fillId="4" borderId="46" xfId="0" applyFont="1" applyFill="1" applyBorder="1" applyAlignment="1">
      <alignment horizontal="center" vertical="center" wrapText="1"/>
    </xf>
    <xf numFmtId="0" fontId="1" fillId="4" borderId="44" xfId="0" applyFont="1" applyFill="1" applyBorder="1" applyAlignment="1">
      <alignment horizontal="center" vertical="center" wrapText="1"/>
    </xf>
    <xf numFmtId="0" fontId="1" fillId="4" borderId="106" xfId="0" applyFont="1" applyFill="1" applyBorder="1" applyAlignment="1">
      <alignment horizontal="center" vertical="center" wrapText="1"/>
    </xf>
    <xf numFmtId="0" fontId="1" fillId="4" borderId="133" xfId="0" applyFont="1" applyFill="1" applyBorder="1" applyAlignment="1">
      <alignment horizontal="center" vertical="center" wrapText="1"/>
    </xf>
    <xf numFmtId="0" fontId="1" fillId="4" borderId="67" xfId="0" applyFont="1" applyFill="1" applyBorder="1" applyAlignment="1">
      <alignment horizontal="center" vertical="center" wrapText="1"/>
    </xf>
    <xf numFmtId="0" fontId="1" fillId="4" borderId="72" xfId="0" applyFont="1" applyFill="1" applyBorder="1" applyAlignment="1">
      <alignment horizontal="center" vertical="center" wrapText="1"/>
    </xf>
    <xf numFmtId="0" fontId="33" fillId="8" borderId="78" xfId="0" applyFont="1" applyFill="1" applyBorder="1" applyAlignment="1">
      <alignment horizontal="center" vertical="center"/>
    </xf>
    <xf numFmtId="0" fontId="33" fillId="8" borderId="86" xfId="0" applyFont="1" applyFill="1" applyBorder="1" applyAlignment="1">
      <alignment horizontal="center" vertical="center"/>
    </xf>
    <xf numFmtId="0" fontId="33" fillId="8" borderId="135" xfId="0" applyFont="1" applyFill="1" applyBorder="1" applyAlignment="1">
      <alignment horizontal="center" vertical="center"/>
    </xf>
    <xf numFmtId="0" fontId="1" fillId="4" borderId="212" xfId="0" applyFont="1" applyFill="1" applyBorder="1" applyAlignment="1">
      <alignment horizontal="center" vertical="center" wrapText="1"/>
    </xf>
    <xf numFmtId="0" fontId="1" fillId="4" borderId="220" xfId="0" applyFont="1" applyFill="1" applyBorder="1" applyAlignment="1">
      <alignment horizontal="center" vertical="center" wrapText="1"/>
    </xf>
    <xf numFmtId="0" fontId="1" fillId="4" borderId="86" xfId="0" applyFont="1" applyFill="1" applyBorder="1" applyAlignment="1">
      <alignment horizontal="center" wrapText="1"/>
    </xf>
    <xf numFmtId="0" fontId="33" fillId="8" borderId="150" xfId="0" applyFont="1" applyFill="1" applyBorder="1" applyAlignment="1">
      <alignment horizontal="center" vertical="center"/>
    </xf>
    <xf numFmtId="0" fontId="33" fillId="8" borderId="129" xfId="0" applyFont="1" applyFill="1" applyBorder="1" applyAlignment="1">
      <alignment horizontal="center" vertical="center"/>
    </xf>
    <xf numFmtId="0" fontId="33" fillId="8" borderId="294" xfId="0" applyFont="1" applyFill="1" applyBorder="1" applyAlignment="1">
      <alignment horizontal="center" vertical="center"/>
    </xf>
    <xf numFmtId="0" fontId="1" fillId="4" borderId="108" xfId="0" applyFont="1" applyFill="1" applyBorder="1" applyAlignment="1">
      <alignment horizontal="left" wrapText="1"/>
    </xf>
    <xf numFmtId="0" fontId="1" fillId="4" borderId="0" xfId="0" applyFont="1" applyFill="1" applyAlignment="1">
      <alignment horizontal="left" wrapText="1"/>
    </xf>
    <xf numFmtId="0" fontId="0" fillId="0" borderId="71" xfId="0" applyBorder="1" applyAlignment="1">
      <alignment horizontal="center" vertical="center" wrapText="1"/>
    </xf>
    <xf numFmtId="0" fontId="0" fillId="0" borderId="74" xfId="0" applyBorder="1" applyAlignment="1">
      <alignment horizontal="center" vertical="center" wrapText="1"/>
    </xf>
    <xf numFmtId="0" fontId="1" fillId="9" borderId="66" xfId="0" applyFont="1" applyFill="1" applyBorder="1" applyAlignment="1">
      <alignment horizontal="center" vertical="center" wrapText="1"/>
    </xf>
    <xf numFmtId="0" fontId="1" fillId="9" borderId="73" xfId="0" applyFont="1" applyFill="1" applyBorder="1" applyAlignment="1">
      <alignment horizontal="center" vertical="center" wrapText="1"/>
    </xf>
    <xf numFmtId="0" fontId="1" fillId="9" borderId="108" xfId="0" applyFont="1" applyFill="1" applyBorder="1" applyAlignment="1">
      <alignment horizontal="center" vertical="center"/>
    </xf>
    <xf numFmtId="0" fontId="1" fillId="9" borderId="104" xfId="0" applyFont="1" applyFill="1" applyBorder="1" applyAlignment="1">
      <alignment horizontal="center" vertical="center"/>
    </xf>
    <xf numFmtId="0" fontId="1" fillId="0" borderId="0" xfId="0" applyFont="1" applyAlignment="1">
      <alignment horizontal="center"/>
    </xf>
    <xf numFmtId="0" fontId="1" fillId="0" borderId="1" xfId="0" applyFont="1" applyBorder="1" applyAlignment="1">
      <alignment horizontal="center"/>
    </xf>
    <xf numFmtId="0" fontId="1" fillId="0" borderId="10" xfId="0" applyFont="1" applyBorder="1" applyAlignment="1">
      <alignment horizontal="center"/>
    </xf>
    <xf numFmtId="0" fontId="1" fillId="4" borderId="99" xfId="0" applyFont="1" applyFill="1" applyBorder="1" applyAlignment="1">
      <alignment horizontal="center" vertical="center" wrapText="1"/>
    </xf>
    <xf numFmtId="0" fontId="1" fillId="4" borderId="104" xfId="0" applyFont="1" applyFill="1" applyBorder="1" applyAlignment="1">
      <alignment horizontal="center" vertical="center" wrapText="1"/>
    </xf>
    <xf numFmtId="0" fontId="1" fillId="4" borderId="96" xfId="0" applyFont="1" applyFill="1" applyBorder="1" applyAlignment="1">
      <alignment horizontal="center" vertical="center" wrapText="1"/>
    </xf>
    <xf numFmtId="0" fontId="1" fillId="4" borderId="80" xfId="0" applyFont="1" applyFill="1" applyBorder="1" applyAlignment="1">
      <alignment horizontal="center" vertical="center" wrapText="1"/>
    </xf>
    <xf numFmtId="0" fontId="1" fillId="4" borderId="81" xfId="0" applyFont="1" applyFill="1" applyBorder="1" applyAlignment="1">
      <alignment horizontal="center" vertical="center" wrapText="1"/>
    </xf>
    <xf numFmtId="14" fontId="1" fillId="4" borderId="108" xfId="0" applyNumberFormat="1" applyFont="1" applyFill="1" applyBorder="1" applyAlignment="1">
      <alignment horizontal="left" wrapText="1"/>
    </xf>
    <xf numFmtId="0" fontId="1" fillId="9" borderId="161" xfId="0" applyFont="1" applyFill="1" applyBorder="1" applyAlignment="1">
      <alignment horizontal="center" vertical="center"/>
    </xf>
    <xf numFmtId="0" fontId="1" fillId="9" borderId="133" xfId="0" applyFont="1" applyFill="1" applyBorder="1" applyAlignment="1">
      <alignment horizontal="center" vertical="center"/>
    </xf>
    <xf numFmtId="0" fontId="1" fillId="0" borderId="116" xfId="0" applyFont="1" applyBorder="1" applyAlignment="1">
      <alignment horizontal="center"/>
    </xf>
    <xf numFmtId="0" fontId="1" fillId="0" borderId="117" xfId="0" applyFont="1" applyBorder="1" applyAlignment="1">
      <alignment horizontal="center"/>
    </xf>
    <xf numFmtId="0" fontId="1" fillId="0" borderId="118" xfId="0" applyFont="1" applyBorder="1" applyAlignment="1">
      <alignment horizontal="center"/>
    </xf>
    <xf numFmtId="0" fontId="1" fillId="9" borderId="106" xfId="0" applyFont="1" applyFill="1" applyBorder="1" applyAlignment="1">
      <alignment horizontal="center" vertical="center"/>
    </xf>
    <xf numFmtId="0" fontId="0" fillId="0" borderId="0" xfId="0" applyAlignment="1">
      <alignment horizontal="left" vertical="top" wrapText="1"/>
    </xf>
    <xf numFmtId="0" fontId="0" fillId="0" borderId="0" xfId="0" applyAlignment="1">
      <alignment horizontal="left" wrapText="1"/>
    </xf>
    <xf numFmtId="0" fontId="1" fillId="0" borderId="212" xfId="0" applyFont="1" applyBorder="1" applyAlignment="1">
      <alignment horizontal="center" vertical="center"/>
    </xf>
    <xf numFmtId="0" fontId="1" fillId="0" borderId="220" xfId="0" applyFont="1" applyBorder="1" applyAlignment="1">
      <alignment horizontal="center" vertical="center"/>
    </xf>
    <xf numFmtId="0" fontId="0" fillId="0" borderId="0" xfId="0" applyAlignment="1">
      <alignment horizontal="left"/>
    </xf>
    <xf numFmtId="0" fontId="0" fillId="0" borderId="0" xfId="0" applyAlignment="1">
      <alignment horizontal="left" vertical="center"/>
    </xf>
    <xf numFmtId="0" fontId="1" fillId="0" borderId="86" xfId="0" applyFont="1" applyBorder="1" applyAlignment="1">
      <alignment horizontal="center"/>
    </xf>
    <xf numFmtId="0" fontId="1" fillId="0" borderId="135" xfId="0" applyFont="1" applyBorder="1" applyAlignment="1">
      <alignment horizontal="center"/>
    </xf>
    <xf numFmtId="0" fontId="1" fillId="0" borderId="66" xfId="0" applyFont="1" applyBorder="1" applyAlignment="1">
      <alignment horizontal="center"/>
    </xf>
    <xf numFmtId="0" fontId="1" fillId="9" borderId="96" xfId="0" applyFont="1" applyFill="1" applyBorder="1" applyAlignment="1">
      <alignment horizontal="center" vertical="center"/>
    </xf>
    <xf numFmtId="0" fontId="1" fillId="9" borderId="80" xfId="0" applyFont="1" applyFill="1" applyBorder="1" applyAlignment="1">
      <alignment horizontal="center" vertical="center"/>
    </xf>
    <xf numFmtId="0" fontId="1" fillId="9" borderId="81" xfId="0" applyFont="1" applyFill="1" applyBorder="1" applyAlignment="1">
      <alignment horizontal="center" vertical="center"/>
    </xf>
    <xf numFmtId="0" fontId="0" fillId="0" borderId="10" xfId="0" applyBorder="1" applyAlignment="1">
      <alignment horizontal="left" vertical="center" wrapText="1"/>
    </xf>
    <xf numFmtId="0" fontId="0" fillId="0" borderId="33" xfId="0" applyBorder="1" applyAlignment="1">
      <alignment horizontal="left" vertical="center" wrapText="1"/>
    </xf>
    <xf numFmtId="0" fontId="1" fillId="4" borderId="107" xfId="0" applyFont="1" applyFill="1" applyBorder="1" applyAlignment="1">
      <alignment horizontal="left" vertical="center" wrapText="1"/>
    </xf>
    <xf numFmtId="0" fontId="1" fillId="4" borderId="114" xfId="0" applyFont="1" applyFill="1" applyBorder="1" applyAlignment="1">
      <alignment horizontal="left" vertical="center" wrapText="1"/>
    </xf>
    <xf numFmtId="0" fontId="32" fillId="8" borderId="99" xfId="0" applyFont="1" applyFill="1" applyBorder="1" applyAlignment="1">
      <alignment horizontal="center" vertical="center"/>
    </xf>
    <xf numFmtId="0" fontId="32" fillId="8" borderId="102" xfId="0" applyFont="1" applyFill="1" applyBorder="1" applyAlignment="1">
      <alignment horizontal="center" vertical="center"/>
    </xf>
    <xf numFmtId="0" fontId="32" fillId="8" borderId="103" xfId="0" applyFont="1" applyFill="1" applyBorder="1" applyAlignment="1">
      <alignment horizontal="center" vertical="center"/>
    </xf>
    <xf numFmtId="0" fontId="32" fillId="8" borderId="104" xfId="0" applyFont="1" applyFill="1" applyBorder="1" applyAlignment="1">
      <alignment horizontal="center" vertical="center"/>
    </xf>
    <xf numFmtId="0" fontId="32" fillId="8" borderId="98" xfId="0" applyFont="1" applyFill="1" applyBorder="1" applyAlignment="1">
      <alignment horizontal="center" vertical="center"/>
    </xf>
    <xf numFmtId="0" fontId="32" fillId="8" borderId="105" xfId="0" applyFont="1" applyFill="1" applyBorder="1" applyAlignment="1">
      <alignment horizontal="center" vertical="center"/>
    </xf>
    <xf numFmtId="0" fontId="33" fillId="8" borderId="116" xfId="0" applyFont="1" applyFill="1" applyBorder="1" applyAlignment="1">
      <alignment horizontal="center" vertical="center"/>
    </xf>
    <xf numFmtId="0" fontId="33" fillId="8" borderId="117" xfId="0" applyFont="1" applyFill="1" applyBorder="1" applyAlignment="1">
      <alignment horizontal="center" vertical="center"/>
    </xf>
    <xf numFmtId="0" fontId="33" fillId="8" borderId="139" xfId="0" applyFont="1" applyFill="1" applyBorder="1" applyAlignment="1">
      <alignment horizontal="center" vertical="center"/>
    </xf>
    <xf numFmtId="0" fontId="33" fillId="8" borderId="161" xfId="0" applyFont="1" applyFill="1" applyBorder="1" applyAlignment="1">
      <alignment horizontal="center" vertical="center"/>
    </xf>
    <xf numFmtId="0" fontId="33" fillId="8" borderId="133" xfId="0" applyFont="1" applyFill="1" applyBorder="1" applyAlignment="1">
      <alignment horizontal="center" vertical="center"/>
    </xf>
    <xf numFmtId="0" fontId="1" fillId="4" borderId="86" xfId="0" applyFont="1" applyFill="1" applyBorder="1" applyAlignment="1">
      <alignment horizontal="left" wrapText="1"/>
    </xf>
    <xf numFmtId="0" fontId="1" fillId="9" borderId="207" xfId="0" applyFont="1" applyFill="1" applyBorder="1" applyAlignment="1">
      <alignment horizontal="center" vertical="center"/>
    </xf>
    <xf numFmtId="0" fontId="1" fillId="9" borderId="208" xfId="0" applyFont="1" applyFill="1" applyBorder="1" applyAlignment="1">
      <alignment horizontal="center" vertical="center"/>
    </xf>
    <xf numFmtId="0" fontId="1" fillId="9" borderId="96" xfId="0" applyFont="1" applyFill="1" applyBorder="1" applyAlignment="1">
      <alignment horizontal="center" vertical="center" wrapText="1"/>
    </xf>
    <xf numFmtId="0" fontId="1" fillId="9" borderId="80" xfId="0" applyFont="1" applyFill="1" applyBorder="1" applyAlignment="1">
      <alignment horizontal="center" vertical="center" wrapText="1"/>
    </xf>
    <xf numFmtId="0" fontId="1" fillId="9" borderId="81" xfId="0" applyFont="1" applyFill="1" applyBorder="1" applyAlignment="1">
      <alignment horizontal="center" vertical="center" wrapText="1"/>
    </xf>
    <xf numFmtId="0" fontId="0" fillId="4" borderId="0" xfId="0" applyFill="1" applyAlignment="1">
      <alignment horizontal="center"/>
    </xf>
    <xf numFmtId="0" fontId="1" fillId="4" borderId="98" xfId="0" applyFont="1" applyFill="1" applyBorder="1" applyAlignment="1">
      <alignment horizontal="left" vertical="center" wrapText="1"/>
    </xf>
    <xf numFmtId="0" fontId="33" fillId="8" borderId="131" xfId="0" applyFont="1" applyFill="1" applyBorder="1" applyAlignment="1">
      <alignment horizontal="center" vertical="center"/>
    </xf>
    <xf numFmtId="0" fontId="33" fillId="8" borderId="90" xfId="0" applyFont="1" applyFill="1" applyBorder="1" applyAlignment="1">
      <alignment horizontal="center" vertical="center"/>
    </xf>
    <xf numFmtId="0" fontId="33" fillId="8" borderId="92" xfId="0" applyFont="1" applyFill="1" applyBorder="1" applyAlignment="1">
      <alignment horizontal="center" vertical="center"/>
    </xf>
    <xf numFmtId="0" fontId="1" fillId="4" borderId="161" xfId="0" applyFont="1" applyFill="1" applyBorder="1" applyAlignment="1">
      <alignment horizontal="center" vertical="center" wrapText="1"/>
    </xf>
    <xf numFmtId="0" fontId="1" fillId="0" borderId="67" xfId="0" applyFont="1" applyBorder="1" applyAlignment="1">
      <alignment horizontal="center" vertical="center"/>
    </xf>
    <xf numFmtId="0" fontId="1" fillId="0" borderId="72" xfId="0" applyFont="1" applyBorder="1" applyAlignment="1">
      <alignment horizontal="center" vertical="center"/>
    </xf>
    <xf numFmtId="0" fontId="0" fillId="0" borderId="0" xfId="0" applyAlignment="1">
      <alignment horizontal="center" vertical="center" wrapText="1"/>
    </xf>
    <xf numFmtId="0" fontId="0" fillId="0" borderId="38" xfId="0" applyBorder="1" applyAlignment="1">
      <alignment horizontal="center"/>
    </xf>
    <xf numFmtId="0" fontId="0" fillId="0" borderId="248" xfId="0" applyBorder="1" applyAlignment="1">
      <alignment horizontal="center"/>
    </xf>
    <xf numFmtId="0" fontId="0" fillId="0" borderId="122" xfId="0" applyBorder="1" applyAlignment="1">
      <alignment horizontal="center"/>
    </xf>
    <xf numFmtId="0" fontId="0" fillId="0" borderId="0" xfId="0" applyAlignment="1">
      <alignment horizontal="center" wrapText="1"/>
    </xf>
    <xf numFmtId="0" fontId="0" fillId="0" borderId="122" xfId="0" applyBorder="1" applyAlignment="1">
      <alignment horizontal="center" wrapText="1"/>
    </xf>
    <xf numFmtId="16" fontId="0" fillId="0" borderId="0" xfId="0" applyNumberFormat="1" applyAlignment="1">
      <alignment horizontal="center" vertical="center"/>
    </xf>
    <xf numFmtId="0" fontId="33" fillId="8" borderId="125" xfId="0" applyFont="1" applyFill="1" applyBorder="1" applyAlignment="1">
      <alignment horizontal="center" vertical="center"/>
    </xf>
    <xf numFmtId="0" fontId="33" fillId="8" borderId="126" xfId="0" applyFont="1" applyFill="1" applyBorder="1" applyAlignment="1">
      <alignment horizontal="center" vertical="center"/>
    </xf>
    <xf numFmtId="0" fontId="33" fillId="8" borderId="233" xfId="0" applyFont="1" applyFill="1" applyBorder="1" applyAlignment="1">
      <alignment horizontal="center" vertical="center"/>
    </xf>
    <xf numFmtId="0" fontId="33" fillId="8" borderId="123" xfId="0" applyFont="1" applyFill="1" applyBorder="1" applyAlignment="1">
      <alignment horizontal="center" vertical="center"/>
    </xf>
    <xf numFmtId="0" fontId="33" fillId="8" borderId="66" xfId="0" applyFont="1" applyFill="1" applyBorder="1" applyAlignment="1">
      <alignment horizontal="center" vertical="center"/>
    </xf>
    <xf numFmtId="0" fontId="33" fillId="8" borderId="73" xfId="0" applyFont="1" applyFill="1" applyBorder="1" applyAlignment="1">
      <alignment horizontal="center" vertical="center"/>
    </xf>
    <xf numFmtId="0" fontId="1" fillId="0" borderId="0" xfId="0" applyFont="1" applyAlignment="1">
      <alignment horizontal="center" vertical="center" wrapText="1"/>
    </xf>
    <xf numFmtId="0" fontId="16" fillId="0" borderId="119" xfId="0" applyFont="1" applyBorder="1" applyAlignment="1">
      <alignment horizontal="left" vertical="top" wrapText="1"/>
    </xf>
    <xf numFmtId="0" fontId="16" fillId="0" borderId="120" xfId="0" applyFont="1" applyBorder="1" applyAlignment="1">
      <alignment horizontal="left" vertical="top" wrapText="1"/>
    </xf>
    <xf numFmtId="0" fontId="16" fillId="0" borderId="84" xfId="0" applyFont="1" applyBorder="1" applyAlignment="1">
      <alignment horizontal="left" vertical="top" wrapText="1"/>
    </xf>
    <xf numFmtId="0" fontId="16" fillId="0" borderId="121" xfId="0" applyFont="1" applyBorder="1" applyAlignment="1">
      <alignment horizontal="left" vertical="top" wrapText="1"/>
    </xf>
    <xf numFmtId="0" fontId="16" fillId="0" borderId="0" xfId="0" applyFont="1" applyAlignment="1">
      <alignment horizontal="left" vertical="top" wrapText="1"/>
    </xf>
    <xf numFmtId="0" fontId="16" fillId="0" borderId="122" xfId="0" applyFont="1" applyBorder="1" applyAlignment="1">
      <alignment horizontal="left" vertical="top" wrapText="1"/>
    </xf>
    <xf numFmtId="0" fontId="16" fillId="0" borderId="246" xfId="0" applyFont="1" applyBorder="1" applyAlignment="1">
      <alignment horizontal="left" vertical="top" wrapText="1"/>
    </xf>
    <xf numFmtId="0" fontId="16" fillId="0" borderId="37" xfId="0" applyFont="1" applyBorder="1" applyAlignment="1">
      <alignment horizontal="left" vertical="top" wrapText="1"/>
    </xf>
    <xf numFmtId="0" fontId="16" fillId="0" borderId="247" xfId="0" applyFont="1" applyBorder="1" applyAlignment="1">
      <alignment horizontal="left" vertical="top" wrapText="1"/>
    </xf>
    <xf numFmtId="16" fontId="0" fillId="0" borderId="121" xfId="0" applyNumberFormat="1" applyBorder="1" applyAlignment="1">
      <alignment horizontal="center" vertical="center"/>
    </xf>
    <xf numFmtId="16" fontId="0" fillId="0" borderId="123" xfId="0" applyNumberFormat="1" applyBorder="1" applyAlignment="1">
      <alignment horizontal="center" vertical="center"/>
    </xf>
    <xf numFmtId="0" fontId="0" fillId="0" borderId="122" xfId="0" applyBorder="1" applyAlignment="1">
      <alignment horizontal="center" vertical="center" wrapText="1"/>
    </xf>
    <xf numFmtId="0" fontId="0" fillId="0" borderId="124" xfId="0" applyBorder="1" applyAlignment="1">
      <alignment horizontal="center" wrapText="1"/>
    </xf>
    <xf numFmtId="0" fontId="0" fillId="0" borderId="82" xfId="0" applyBorder="1" applyAlignment="1">
      <alignment horizontal="center" wrapText="1"/>
    </xf>
    <xf numFmtId="0" fontId="16" fillId="0" borderId="33" xfId="0" applyFont="1" applyBorder="1" applyAlignment="1">
      <alignment horizontal="left" vertical="top" wrapText="1"/>
    </xf>
    <xf numFmtId="0" fontId="16" fillId="0" borderId="1" xfId="0" applyFont="1" applyBorder="1" applyAlignment="1">
      <alignment horizontal="left" vertical="top" wrapText="1"/>
    </xf>
    <xf numFmtId="0" fontId="1" fillId="0" borderId="98" xfId="0" applyFont="1" applyBorder="1" applyAlignment="1">
      <alignment horizontal="center"/>
    </xf>
    <xf numFmtId="0" fontId="1" fillId="4" borderId="0" xfId="0" applyFont="1" applyFill="1" applyAlignment="1">
      <alignment horizontal="left" vertical="center" wrapText="1"/>
    </xf>
    <xf numFmtId="14" fontId="1" fillId="4" borderId="171" xfId="0" applyNumberFormat="1" applyFont="1" applyFill="1" applyBorder="1" applyAlignment="1">
      <alignment horizontal="center" wrapText="1"/>
    </xf>
    <xf numFmtId="14" fontId="1" fillId="4" borderId="224" xfId="0" applyNumberFormat="1" applyFont="1" applyFill="1" applyBorder="1" applyAlignment="1">
      <alignment horizontal="center" wrapText="1"/>
    </xf>
    <xf numFmtId="0" fontId="7" fillId="0" borderId="1" xfId="0" applyFont="1" applyBorder="1" applyAlignment="1">
      <alignment horizontal="left" vertical="center" wrapText="1"/>
    </xf>
    <xf numFmtId="0" fontId="33" fillId="8" borderId="118" xfId="0" applyFont="1" applyFill="1" applyBorder="1" applyAlignment="1">
      <alignment horizontal="center" vertical="center"/>
    </xf>
    <xf numFmtId="0" fontId="0" fillId="0" borderId="10" xfId="0" applyBorder="1" applyAlignment="1">
      <alignment horizontal="left" vertical="top" wrapText="1"/>
    </xf>
    <xf numFmtId="0" fontId="0" fillId="0" borderId="33" xfId="0" applyBorder="1" applyAlignment="1">
      <alignment horizontal="left" vertical="top" wrapText="1"/>
    </xf>
    <xf numFmtId="0" fontId="33" fillId="8" borderId="93" xfId="0" applyFont="1" applyFill="1" applyBorder="1" applyAlignment="1">
      <alignment horizontal="center" vertical="center"/>
    </xf>
    <xf numFmtId="0" fontId="33" fillId="8" borderId="1" xfId="0" applyFont="1" applyFill="1" applyBorder="1" applyAlignment="1">
      <alignment horizontal="center" vertical="center"/>
    </xf>
    <xf numFmtId="0" fontId="1" fillId="4" borderId="139" xfId="0" applyFont="1" applyFill="1" applyBorder="1" applyAlignment="1">
      <alignment horizontal="left" wrapText="1"/>
    </xf>
    <xf numFmtId="0" fontId="1" fillId="4" borderId="57" xfId="0" applyFont="1" applyFill="1" applyBorder="1" applyAlignment="1">
      <alignment horizontal="center" vertical="center" wrapText="1"/>
    </xf>
    <xf numFmtId="0" fontId="1" fillId="4" borderId="52" xfId="0" applyFont="1" applyFill="1" applyBorder="1" applyAlignment="1">
      <alignment horizontal="center" vertical="center" wrapText="1"/>
    </xf>
    <xf numFmtId="0" fontId="1" fillId="4" borderId="196" xfId="0" applyFont="1" applyFill="1" applyBorder="1" applyAlignment="1">
      <alignment horizontal="center" vertical="center" wrapText="1"/>
    </xf>
    <xf numFmtId="0" fontId="1" fillId="4" borderId="197" xfId="0" applyFont="1" applyFill="1" applyBorder="1" applyAlignment="1">
      <alignment horizontal="center" vertical="center" wrapText="1"/>
    </xf>
    <xf numFmtId="0" fontId="1" fillId="4" borderId="108" xfId="0" applyFont="1" applyFill="1" applyBorder="1" applyAlignment="1">
      <alignment horizontal="center" vertical="center" wrapText="1"/>
    </xf>
    <xf numFmtId="0" fontId="0" fillId="0" borderId="0" xfId="0" applyAlignment="1">
      <alignment horizontal="center" vertical="top"/>
    </xf>
    <xf numFmtId="0" fontId="1" fillId="0" borderId="103" xfId="0" applyFont="1" applyBorder="1" applyAlignment="1">
      <alignment horizontal="center" vertical="center" wrapText="1"/>
    </xf>
    <xf numFmtId="0" fontId="1" fillId="0" borderId="81" xfId="0" applyFont="1" applyBorder="1" applyAlignment="1">
      <alignment horizontal="center" vertical="center" wrapText="1"/>
    </xf>
    <xf numFmtId="0" fontId="33" fillId="8" borderId="50" xfId="0" applyFont="1" applyFill="1" applyBorder="1" applyAlignment="1">
      <alignment horizontal="center" vertical="center"/>
    </xf>
    <xf numFmtId="0" fontId="33" fillId="8" borderId="141" xfId="0" applyFont="1" applyFill="1" applyBorder="1" applyAlignment="1">
      <alignment horizontal="center" vertical="center"/>
    </xf>
    <xf numFmtId="0" fontId="0" fillId="0" borderId="172" xfId="0" applyBorder="1" applyAlignment="1">
      <alignment horizontal="center" vertical="center" wrapText="1"/>
    </xf>
    <xf numFmtId="0" fontId="0" fillId="0" borderId="102" xfId="0" applyBorder="1" applyAlignment="1">
      <alignment horizontal="center" vertical="center" wrapText="1"/>
    </xf>
    <xf numFmtId="0" fontId="0" fillId="0" borderId="260" xfId="0" applyBorder="1" applyAlignment="1">
      <alignment horizontal="center" vertical="center" wrapText="1"/>
    </xf>
    <xf numFmtId="0" fontId="0" fillId="0" borderId="265" xfId="0" applyBorder="1" applyAlignment="1">
      <alignment horizontal="center" vertical="center" wrapText="1"/>
    </xf>
    <xf numFmtId="0" fontId="0" fillId="0" borderId="98" xfId="0" applyBorder="1" applyAlignment="1">
      <alignment horizontal="center" vertical="center" wrapText="1"/>
    </xf>
    <xf numFmtId="0" fontId="0" fillId="0" borderId="274" xfId="0" applyBorder="1" applyAlignment="1">
      <alignment horizontal="center" vertical="center" wrapText="1"/>
    </xf>
    <xf numFmtId="0" fontId="33" fillId="8" borderId="130" xfId="0" applyFont="1" applyFill="1" applyBorder="1" applyAlignment="1">
      <alignment horizontal="center" vertical="center"/>
    </xf>
    <xf numFmtId="0" fontId="1" fillId="4" borderId="144" xfId="0" applyFont="1" applyFill="1" applyBorder="1" applyAlignment="1">
      <alignment horizontal="center" vertical="center" wrapText="1"/>
    </xf>
    <xf numFmtId="0" fontId="1" fillId="4" borderId="146" xfId="0" applyFont="1" applyFill="1" applyBorder="1" applyAlignment="1">
      <alignment horizontal="center" vertical="center" wrapText="1"/>
    </xf>
    <xf numFmtId="0" fontId="1" fillId="4" borderId="86" xfId="0" applyFont="1" applyFill="1" applyBorder="1" applyAlignment="1">
      <alignment horizontal="center" vertical="center" wrapText="1"/>
    </xf>
    <xf numFmtId="0" fontId="1" fillId="4" borderId="231" xfId="0" applyFont="1" applyFill="1" applyBorder="1" applyAlignment="1">
      <alignment horizontal="center" vertical="center" wrapText="1"/>
    </xf>
    <xf numFmtId="0" fontId="23" fillId="4" borderId="0" xfId="0" applyFont="1" applyFill="1" applyAlignment="1">
      <alignment horizontal="left" vertical="top" wrapText="1"/>
    </xf>
    <xf numFmtId="0" fontId="1" fillId="0" borderId="290" xfId="0" applyFont="1" applyBorder="1" applyAlignment="1">
      <alignment horizontal="center" vertical="center"/>
    </xf>
    <xf numFmtId="0" fontId="1" fillId="0" borderId="176" xfId="0" applyFont="1" applyBorder="1" applyAlignment="1">
      <alignment horizontal="center" vertical="center"/>
    </xf>
    <xf numFmtId="0" fontId="1" fillId="0" borderId="96" xfId="0" applyFont="1" applyBorder="1" applyAlignment="1">
      <alignment horizontal="center" vertical="center" wrapText="1"/>
    </xf>
    <xf numFmtId="0" fontId="1" fillId="0" borderId="80" xfId="0" applyFont="1" applyBorder="1" applyAlignment="1">
      <alignment horizontal="center" vertical="center" wrapText="1"/>
    </xf>
    <xf numFmtId="0" fontId="1" fillId="4" borderId="107" xfId="0" applyFont="1" applyFill="1" applyBorder="1" applyAlignment="1">
      <alignment horizontal="center" vertical="center" wrapText="1"/>
    </xf>
    <xf numFmtId="0" fontId="1" fillId="4" borderId="114" xfId="0" applyFont="1" applyFill="1" applyBorder="1" applyAlignment="1">
      <alignment horizontal="center" vertical="center" wrapText="1"/>
    </xf>
    <xf numFmtId="0" fontId="1" fillId="0" borderId="106" xfId="0" applyFont="1" applyBorder="1" applyAlignment="1">
      <alignment horizontal="center" vertical="center" wrapText="1"/>
    </xf>
    <xf numFmtId="0" fontId="1" fillId="0" borderId="133" xfId="0" applyFont="1" applyBorder="1" applyAlignment="1">
      <alignment horizontal="center" vertical="center" wrapText="1"/>
    </xf>
    <xf numFmtId="0" fontId="1" fillId="4" borderId="80" xfId="0" applyFont="1" applyFill="1" applyBorder="1" applyAlignment="1">
      <alignment horizontal="left" wrapText="1"/>
    </xf>
    <xf numFmtId="0" fontId="1" fillId="0" borderId="0" xfId="2" quotePrefix="1" applyFont="1" applyFill="1" applyAlignment="1">
      <alignment horizontal="center" vertical="center"/>
    </xf>
    <xf numFmtId="0" fontId="1" fillId="4" borderId="108" xfId="0" applyFont="1" applyFill="1" applyBorder="1" applyAlignment="1">
      <alignment horizontal="left" vertical="top" wrapText="1"/>
    </xf>
    <xf numFmtId="0" fontId="1" fillId="4" borderId="0" xfId="0" applyFont="1" applyFill="1" applyAlignment="1">
      <alignment horizontal="left" vertical="top" wrapText="1"/>
    </xf>
    <xf numFmtId="0" fontId="0" fillId="0" borderId="137" xfId="0" applyBorder="1" applyAlignment="1">
      <alignment horizontal="left" vertical="top" wrapText="1"/>
    </xf>
    <xf numFmtId="0" fontId="0" fillId="0" borderId="1" xfId="0" applyBorder="1" applyAlignment="1">
      <alignment horizontal="left" vertical="top" wrapText="1"/>
    </xf>
    <xf numFmtId="0" fontId="0" fillId="0" borderId="201" xfId="0" applyBorder="1" applyAlignment="1">
      <alignment horizontal="left" vertical="top" wrapText="1"/>
    </xf>
    <xf numFmtId="0" fontId="0" fillId="0" borderId="291" xfId="0" applyBorder="1" applyAlignment="1">
      <alignment horizontal="left" vertical="top" wrapText="1"/>
    </xf>
    <xf numFmtId="0" fontId="0" fillId="0" borderId="20" xfId="0" applyBorder="1" applyAlignment="1">
      <alignment horizontal="left" vertical="top" wrapText="1"/>
    </xf>
    <xf numFmtId="0" fontId="0" fillId="0" borderId="272" xfId="0" applyBorder="1" applyAlignment="1">
      <alignment horizontal="left" vertical="top" wrapText="1"/>
    </xf>
    <xf numFmtId="0" fontId="0" fillId="0" borderId="202" xfId="0" applyBorder="1" applyAlignment="1">
      <alignment horizontal="left" vertical="top" wrapText="1"/>
    </xf>
    <xf numFmtId="0" fontId="0" fillId="0" borderId="97" xfId="0" applyBorder="1" applyAlignment="1">
      <alignment horizontal="left" vertical="top" wrapText="1"/>
    </xf>
    <xf numFmtId="0" fontId="0" fillId="0" borderId="203" xfId="0" applyBorder="1" applyAlignment="1">
      <alignment horizontal="left" vertical="top" wrapText="1"/>
    </xf>
    <xf numFmtId="0" fontId="0" fillId="0" borderId="137" xfId="0" applyBorder="1" applyAlignment="1">
      <alignment horizontal="left" vertical="top"/>
    </xf>
    <xf numFmtId="0" fontId="0" fillId="0" borderId="1" xfId="0" applyBorder="1" applyAlignment="1">
      <alignment horizontal="left" vertical="top"/>
    </xf>
    <xf numFmtId="0" fontId="0" fillId="0" borderId="201" xfId="0" applyBorder="1" applyAlignment="1">
      <alignment horizontal="left" vertical="top"/>
    </xf>
    <xf numFmtId="0" fontId="17" fillId="4" borderId="0" xfId="0" applyFont="1" applyFill="1" applyAlignment="1">
      <alignment horizontal="left" vertical="top" wrapText="1"/>
    </xf>
    <xf numFmtId="0" fontId="33" fillId="8" borderId="236" xfId="0" applyFont="1" applyFill="1" applyBorder="1" applyAlignment="1">
      <alignment horizontal="center" vertical="center"/>
    </xf>
    <xf numFmtId="0" fontId="0" fillId="0" borderId="137" xfId="0" applyBorder="1" applyAlignment="1">
      <alignment horizontal="center" vertical="top"/>
    </xf>
    <xf numFmtId="0" fontId="0" fillId="0" borderId="1" xfId="0" applyBorder="1" applyAlignment="1">
      <alignment horizontal="center" vertical="top"/>
    </xf>
    <xf numFmtId="0" fontId="0" fillId="0" borderId="201" xfId="0" applyBorder="1" applyAlignment="1">
      <alignment horizontal="center" vertical="top"/>
    </xf>
    <xf numFmtId="0" fontId="0" fillId="0" borderId="137" xfId="0" applyBorder="1" applyAlignment="1">
      <alignment horizontal="left" vertical="center"/>
    </xf>
    <xf numFmtId="0" fontId="0" fillId="0" borderId="1" xfId="0" applyBorder="1" applyAlignment="1">
      <alignment horizontal="left" vertical="center"/>
    </xf>
    <xf numFmtId="0" fontId="0" fillId="0" borderId="201" xfId="0" applyBorder="1" applyAlignment="1">
      <alignment horizontal="left" vertical="center"/>
    </xf>
    <xf numFmtId="0" fontId="0" fillId="0" borderId="0" xfId="0" applyAlignment="1">
      <alignment horizontal="center" vertical="top" wrapText="1"/>
    </xf>
    <xf numFmtId="14" fontId="0" fillId="0" borderId="0" xfId="0" applyNumberFormat="1" applyAlignment="1">
      <alignment horizontal="center" vertical="center" wrapText="1"/>
    </xf>
    <xf numFmtId="0" fontId="33" fillId="8" borderId="138" xfId="0" applyFont="1" applyFill="1" applyBorder="1" applyAlignment="1">
      <alignment horizontal="center"/>
    </xf>
    <xf numFmtId="0" fontId="33" fillId="8" borderId="145" xfId="0" applyFont="1" applyFill="1" applyBorder="1" applyAlignment="1">
      <alignment horizontal="center"/>
    </xf>
    <xf numFmtId="0" fontId="33" fillId="8" borderId="106" xfId="0" applyFont="1" applyFill="1" applyBorder="1" applyAlignment="1">
      <alignment horizontal="center" vertical="center"/>
    </xf>
    <xf numFmtId="0" fontId="19" fillId="9" borderId="10" xfId="0" applyFont="1" applyFill="1" applyBorder="1" applyAlignment="1">
      <alignment horizontal="center" vertical="center"/>
    </xf>
    <xf numFmtId="0" fontId="19" fillId="9" borderId="33" xfId="0" applyFont="1" applyFill="1" applyBorder="1" applyAlignment="1">
      <alignment horizontal="center" vertical="center"/>
    </xf>
    <xf numFmtId="0" fontId="19" fillId="9" borderId="109" xfId="0" applyFont="1" applyFill="1" applyBorder="1" applyAlignment="1">
      <alignment horizontal="center" vertical="center"/>
    </xf>
    <xf numFmtId="0" fontId="19" fillId="9" borderId="110" xfId="0" applyFont="1" applyFill="1" applyBorder="1" applyAlignment="1">
      <alignment horizontal="center" vertical="center"/>
    </xf>
    <xf numFmtId="0" fontId="19" fillId="4" borderId="204" xfId="0" applyFont="1" applyFill="1" applyBorder="1" applyAlignment="1">
      <alignment horizontal="center" wrapText="1"/>
    </xf>
    <xf numFmtId="0" fontId="19" fillId="4" borderId="134" xfId="0" applyFont="1" applyFill="1" applyBorder="1" applyAlignment="1">
      <alignment horizontal="center" wrapText="1"/>
    </xf>
    <xf numFmtId="0" fontId="1" fillId="9" borderId="270" xfId="0" applyFont="1" applyFill="1" applyBorder="1" applyAlignment="1">
      <alignment horizontal="center" vertical="center"/>
    </xf>
    <xf numFmtId="0" fontId="47" fillId="0" borderId="86" xfId="0" applyFont="1" applyBorder="1" applyAlignment="1">
      <alignment horizontal="left"/>
    </xf>
    <xf numFmtId="0" fontId="47" fillId="0" borderId="102" xfId="0" applyFont="1" applyBorder="1" applyAlignment="1">
      <alignment horizontal="left"/>
    </xf>
    <xf numFmtId="0" fontId="1" fillId="4" borderId="215" xfId="0" applyFont="1" applyFill="1" applyBorder="1" applyAlignment="1">
      <alignment horizontal="center" vertical="center" wrapText="1"/>
    </xf>
    <xf numFmtId="0" fontId="0" fillId="0" borderId="0" xfId="0" applyAlignment="1">
      <alignment horizontal="left" vertical="center" wrapText="1"/>
    </xf>
    <xf numFmtId="0" fontId="0" fillId="0" borderId="5" xfId="0" applyBorder="1" applyAlignment="1">
      <alignment horizontal="left" vertical="center" wrapText="1"/>
    </xf>
    <xf numFmtId="0" fontId="0" fillId="0" borderId="7" xfId="0" applyBorder="1" applyAlignment="1">
      <alignment horizontal="left" vertical="center" wrapText="1"/>
    </xf>
    <xf numFmtId="0" fontId="0" fillId="0" borderId="8" xfId="0" applyBorder="1" applyAlignment="1">
      <alignment horizontal="left" vertical="center" wrapText="1"/>
    </xf>
    <xf numFmtId="0" fontId="1" fillId="9" borderId="99" xfId="0" applyFont="1" applyFill="1" applyBorder="1" applyAlignment="1">
      <alignment horizontal="center" vertical="center"/>
    </xf>
    <xf numFmtId="3" fontId="33" fillId="8" borderId="20" xfId="0" applyNumberFormat="1" applyFont="1" applyFill="1" applyBorder="1" applyAlignment="1">
      <alignment horizontal="center" vertical="center"/>
    </xf>
    <xf numFmtId="3" fontId="33" fillId="8" borderId="15" xfId="0" applyNumberFormat="1" applyFont="1" applyFill="1" applyBorder="1" applyAlignment="1">
      <alignment horizontal="center" vertical="center"/>
    </xf>
    <xf numFmtId="3" fontId="33" fillId="8" borderId="22" xfId="0" applyNumberFormat="1" applyFont="1" applyFill="1" applyBorder="1" applyAlignment="1">
      <alignment horizontal="center" vertical="center"/>
    </xf>
    <xf numFmtId="3" fontId="33" fillId="8" borderId="24" xfId="0" applyNumberFormat="1" applyFont="1" applyFill="1" applyBorder="1" applyAlignment="1">
      <alignment horizontal="center" vertical="center"/>
    </xf>
    <xf numFmtId="0" fontId="1" fillId="0" borderId="63" xfId="0" applyFont="1" applyBorder="1" applyAlignment="1">
      <alignment horizontal="center"/>
    </xf>
    <xf numFmtId="0" fontId="1" fillId="0" borderId="35" xfId="0" applyFont="1" applyBorder="1" applyAlignment="1">
      <alignment horizontal="center"/>
    </xf>
    <xf numFmtId="0" fontId="1" fillId="0" borderId="36" xfId="0" applyFont="1" applyBorder="1" applyAlignment="1">
      <alignment horizontal="center"/>
    </xf>
    <xf numFmtId="0" fontId="1" fillId="0" borderId="5" xfId="0" applyFont="1" applyBorder="1" applyAlignment="1">
      <alignment horizontal="center"/>
    </xf>
    <xf numFmtId="0" fontId="1" fillId="0" borderId="67" xfId="0" applyFont="1" applyBorder="1" applyAlignment="1">
      <alignment horizontal="center" vertical="center" wrapText="1"/>
    </xf>
    <xf numFmtId="0" fontId="1" fillId="0" borderId="72" xfId="0" applyFont="1" applyBorder="1" applyAlignment="1">
      <alignment horizontal="center" vertical="center" wrapText="1"/>
    </xf>
    <xf numFmtId="0" fontId="1" fillId="0" borderId="168" xfId="0" applyFont="1" applyBorder="1" applyAlignment="1">
      <alignment horizontal="center"/>
    </xf>
    <xf numFmtId="0" fontId="1" fillId="0" borderId="169" xfId="0" applyFont="1" applyBorder="1" applyAlignment="1">
      <alignment horizontal="center"/>
    </xf>
    <xf numFmtId="0" fontId="1" fillId="4" borderId="86" xfId="0" applyFont="1" applyFill="1" applyBorder="1" applyAlignment="1">
      <alignment horizontal="left" vertical="center" wrapText="1"/>
    </xf>
    <xf numFmtId="0" fontId="1" fillId="0" borderId="46" xfId="0" applyFont="1" applyBorder="1" applyAlignment="1">
      <alignment horizontal="center" vertical="center" wrapText="1"/>
    </xf>
    <xf numFmtId="0" fontId="1" fillId="0" borderId="44" xfId="0" applyFont="1" applyBorder="1" applyAlignment="1">
      <alignment horizontal="center" vertical="center" wrapText="1"/>
    </xf>
    <xf numFmtId="0" fontId="0" fillId="0" borderId="108" xfId="0" applyBorder="1" applyAlignment="1">
      <alignment horizontal="center" vertical="center" wrapText="1"/>
    </xf>
    <xf numFmtId="0" fontId="1" fillId="0" borderId="212" xfId="0" applyFont="1" applyBorder="1" applyAlignment="1">
      <alignment horizontal="center" vertical="center" wrapText="1"/>
    </xf>
    <xf numFmtId="0" fontId="1" fillId="0" borderId="220" xfId="0" applyFont="1" applyBorder="1" applyAlignment="1">
      <alignment horizontal="center" vertical="center" wrapText="1"/>
    </xf>
    <xf numFmtId="0" fontId="33" fillId="0" borderId="0" xfId="0" applyFont="1" applyAlignment="1">
      <alignment horizontal="center" vertical="center"/>
    </xf>
    <xf numFmtId="14" fontId="0" fillId="0" borderId="108" xfId="0" applyNumberFormat="1" applyBorder="1" applyAlignment="1">
      <alignment horizontal="center" vertical="center"/>
    </xf>
    <xf numFmtId="0" fontId="0" fillId="0" borderId="0" xfId="0" applyAlignment="1">
      <alignment horizontal="center" vertical="center"/>
    </xf>
    <xf numFmtId="0" fontId="0" fillId="0" borderId="153" xfId="0" applyBorder="1" applyAlignment="1">
      <alignment horizontal="center" vertical="center"/>
    </xf>
    <xf numFmtId="0" fontId="41" fillId="0" borderId="0" xfId="0" applyFont="1" applyAlignment="1">
      <alignment horizontal="right"/>
    </xf>
    <xf numFmtId="0" fontId="0" fillId="0" borderId="153" xfId="0" applyBorder="1" applyAlignment="1">
      <alignment horizontal="right"/>
    </xf>
    <xf numFmtId="0" fontId="45" fillId="0" borderId="25" xfId="0" applyFont="1" applyBorder="1" applyAlignment="1">
      <alignment horizontal="center" vertical="center"/>
    </xf>
    <xf numFmtId="0" fontId="45" fillId="0" borderId="276" xfId="0" applyFont="1" applyBorder="1" applyAlignment="1">
      <alignment horizontal="center" vertical="center"/>
    </xf>
    <xf numFmtId="0" fontId="27" fillId="0" borderId="0" xfId="0" applyFont="1" applyAlignment="1">
      <alignment horizontal="center" vertical="center"/>
    </xf>
    <xf numFmtId="0" fontId="27" fillId="0" borderId="98" xfId="0" applyFont="1" applyBorder="1" applyAlignment="1">
      <alignment horizontal="center" vertical="center"/>
    </xf>
    <xf numFmtId="0" fontId="27" fillId="0" borderId="153" xfId="0" applyFont="1" applyBorder="1" applyAlignment="1">
      <alignment horizontal="center" vertical="center"/>
    </xf>
    <xf numFmtId="0" fontId="27" fillId="0" borderId="105" xfId="0" applyFont="1" applyBorder="1" applyAlignment="1">
      <alignment horizontal="center" vertical="center"/>
    </xf>
    <xf numFmtId="0" fontId="19" fillId="0" borderId="0" xfId="0" applyFont="1" applyAlignment="1">
      <alignment horizontal="center"/>
    </xf>
    <xf numFmtId="0" fontId="7" fillId="4" borderId="0" xfId="0" applyFont="1" applyFill="1" applyAlignment="1">
      <alignment horizontal="center"/>
    </xf>
    <xf numFmtId="0" fontId="1" fillId="4" borderId="255" xfId="0" applyFont="1" applyFill="1" applyBorder="1" applyAlignment="1">
      <alignment horizontal="left" vertical="center" wrapText="1"/>
    </xf>
    <xf numFmtId="0" fontId="1" fillId="4" borderId="256" xfId="0" applyFont="1" applyFill="1" applyBorder="1" applyAlignment="1">
      <alignment horizontal="left" vertical="center" wrapText="1"/>
    </xf>
    <xf numFmtId="0" fontId="0" fillId="0" borderId="39" xfId="0" applyBorder="1" applyAlignment="1">
      <alignment horizontal="left" vertical="top" wrapText="1"/>
    </xf>
    <xf numFmtId="0" fontId="0" fillId="0" borderId="38" xfId="0" applyBorder="1" applyAlignment="1">
      <alignment horizontal="left" vertical="top" wrapText="1"/>
    </xf>
    <xf numFmtId="0" fontId="0" fillId="0" borderId="40" xfId="0" applyBorder="1" applyAlignment="1">
      <alignment horizontal="left" vertical="top" wrapText="1"/>
    </xf>
    <xf numFmtId="0" fontId="0" fillId="0" borderId="34" xfId="0" applyBorder="1" applyAlignment="1">
      <alignment horizontal="left" vertical="top" wrapText="1"/>
    </xf>
    <xf numFmtId="0" fontId="0" fillId="0" borderId="41" xfId="0" applyBorder="1" applyAlignment="1">
      <alignment horizontal="left" vertical="top" wrapText="1"/>
    </xf>
    <xf numFmtId="0" fontId="0" fillId="0" borderId="16" xfId="0" applyBorder="1" applyAlignment="1">
      <alignment horizontal="left" vertical="top" wrapText="1"/>
    </xf>
    <xf numFmtId="0" fontId="0" fillId="0" borderId="37" xfId="0" applyBorder="1" applyAlignment="1">
      <alignment horizontal="left" vertical="top" wrapText="1"/>
    </xf>
    <xf numFmtId="0" fontId="0" fillId="0" borderId="42" xfId="0" applyBorder="1" applyAlignment="1">
      <alignment horizontal="left" vertical="top" wrapText="1"/>
    </xf>
    <xf numFmtId="0" fontId="33" fillId="8" borderId="78" xfId="0" quotePrefix="1" applyFont="1" applyFill="1" applyBorder="1" applyAlignment="1">
      <alignment horizontal="center" vertical="center"/>
    </xf>
    <xf numFmtId="0" fontId="0" fillId="0" borderId="40" xfId="0" applyBorder="1" applyAlignment="1">
      <alignment horizontal="center" vertical="center"/>
    </xf>
    <xf numFmtId="0" fontId="0" fillId="0" borderId="37" xfId="0" applyBorder="1" applyAlignment="1">
      <alignment horizontal="center"/>
    </xf>
    <xf numFmtId="0" fontId="0" fillId="0" borderId="42" xfId="0" applyBorder="1" applyAlignment="1">
      <alignment horizontal="center"/>
    </xf>
    <xf numFmtId="0" fontId="33" fillId="8" borderId="96" xfId="0" applyFont="1" applyFill="1" applyBorder="1" applyAlignment="1">
      <alignment horizontal="center" vertical="center"/>
    </xf>
    <xf numFmtId="0" fontId="33" fillId="8" borderId="80" xfId="0" applyFont="1" applyFill="1" applyBorder="1" applyAlignment="1">
      <alignment horizontal="center" vertical="center"/>
    </xf>
    <xf numFmtId="0" fontId="33" fillId="8" borderId="81" xfId="0" applyFont="1" applyFill="1" applyBorder="1" applyAlignment="1">
      <alignment horizontal="center" vertical="center"/>
    </xf>
    <xf numFmtId="0" fontId="49" fillId="0" borderId="0" xfId="0" applyFont="1" applyAlignment="1">
      <alignment horizontal="left" vertical="center" wrapText="1"/>
    </xf>
    <xf numFmtId="0" fontId="1" fillId="4" borderId="70" xfId="0" applyFont="1" applyFill="1" applyBorder="1" applyAlignment="1">
      <alignment horizontal="center" vertical="center" wrapText="1"/>
    </xf>
    <xf numFmtId="0" fontId="0" fillId="0" borderId="108" xfId="0" applyBorder="1" applyAlignment="1">
      <alignment horizontal="left" wrapText="1"/>
    </xf>
    <xf numFmtId="0" fontId="1" fillId="9" borderId="152" xfId="0" applyFont="1" applyFill="1" applyBorder="1" applyAlignment="1">
      <alignment horizontal="center" vertical="center"/>
    </xf>
    <xf numFmtId="0" fontId="1" fillId="9" borderId="165" xfId="0" applyFont="1" applyFill="1" applyBorder="1" applyAlignment="1">
      <alignment horizontal="center" vertical="center"/>
    </xf>
    <xf numFmtId="0" fontId="41" fillId="0" borderId="25" xfId="0" applyFont="1" applyBorder="1" applyAlignment="1">
      <alignment horizontal="right"/>
    </xf>
    <xf numFmtId="0" fontId="1" fillId="9" borderId="106" xfId="0" applyFont="1" applyFill="1" applyBorder="1" applyAlignment="1">
      <alignment horizontal="center" vertical="center" wrapText="1"/>
    </xf>
    <xf numFmtId="0" fontId="1" fillId="9" borderId="161" xfId="0" applyFont="1" applyFill="1" applyBorder="1" applyAlignment="1">
      <alignment horizontal="center" vertical="center" wrapText="1"/>
    </xf>
    <xf numFmtId="0" fontId="1" fillId="9" borderId="41" xfId="0" applyFont="1" applyFill="1" applyBorder="1" applyAlignment="1">
      <alignment horizontal="center" vertical="center" wrapText="1"/>
    </xf>
    <xf numFmtId="0" fontId="1" fillId="9" borderId="133" xfId="0" applyFont="1" applyFill="1" applyBorder="1" applyAlignment="1">
      <alignment horizontal="center" vertical="center" wrapText="1"/>
    </xf>
    <xf numFmtId="0" fontId="1" fillId="9" borderId="93" xfId="0" applyFont="1" applyFill="1" applyBorder="1" applyAlignment="1">
      <alignment horizontal="center" vertical="center"/>
    </xf>
    <xf numFmtId="0" fontId="1" fillId="9" borderId="109" xfId="0" applyFont="1" applyFill="1" applyBorder="1" applyAlignment="1">
      <alignment horizontal="center" vertical="center"/>
    </xf>
    <xf numFmtId="0" fontId="1" fillId="9" borderId="211" xfId="0" applyFont="1" applyFill="1" applyBorder="1" applyAlignment="1">
      <alignment horizontal="center" vertical="center"/>
    </xf>
    <xf numFmtId="0" fontId="1" fillId="9" borderId="191" xfId="0" applyFont="1" applyFill="1" applyBorder="1" applyAlignment="1">
      <alignment horizontal="center" vertical="center"/>
    </xf>
    <xf numFmtId="0" fontId="1" fillId="9" borderId="190" xfId="0" applyFont="1" applyFill="1" applyBorder="1" applyAlignment="1">
      <alignment horizontal="center" vertical="center"/>
    </xf>
    <xf numFmtId="0" fontId="1" fillId="0" borderId="15" xfId="0" applyFont="1" applyBorder="1" applyAlignment="1">
      <alignment horizontal="center"/>
    </xf>
    <xf numFmtId="0" fontId="1" fillId="0" borderId="180" xfId="0" applyFont="1" applyBorder="1" applyAlignment="1">
      <alignment horizontal="center"/>
    </xf>
    <xf numFmtId="0" fontId="1" fillId="0" borderId="112" xfId="0" applyFont="1" applyBorder="1" applyAlignment="1">
      <alignment horizontal="center"/>
    </xf>
    <xf numFmtId="0" fontId="1" fillId="0" borderId="181" xfId="0" applyFont="1" applyBorder="1" applyAlignment="1">
      <alignment horizontal="center"/>
    </xf>
    <xf numFmtId="0" fontId="0" fillId="0" borderId="296" xfId="0" applyBorder="1" applyAlignment="1">
      <alignment horizontal="left" vertical="center" wrapText="1"/>
    </xf>
    <xf numFmtId="0" fontId="0" fillId="0" borderId="97" xfId="0" applyBorder="1" applyAlignment="1">
      <alignment horizontal="left" vertical="center" wrapText="1"/>
    </xf>
    <xf numFmtId="0" fontId="1" fillId="4" borderId="78" xfId="0" applyFont="1" applyFill="1" applyBorder="1" applyAlignment="1">
      <alignment horizontal="center" vertical="center" wrapText="1"/>
    </xf>
    <xf numFmtId="0" fontId="1" fillId="9" borderId="1" xfId="0" applyFont="1" applyFill="1" applyBorder="1" applyAlignment="1">
      <alignment horizontal="center" vertical="center"/>
    </xf>
    <xf numFmtId="0" fontId="1" fillId="9" borderId="10" xfId="0" applyFont="1" applyFill="1" applyBorder="1" applyAlignment="1">
      <alignment horizontal="center" vertical="center"/>
    </xf>
    <xf numFmtId="0" fontId="1" fillId="0" borderId="151" xfId="0" applyFont="1" applyBorder="1" applyAlignment="1">
      <alignment horizontal="center"/>
    </xf>
    <xf numFmtId="0" fontId="0" fillId="0" borderId="98" xfId="0" applyBorder="1" applyAlignment="1">
      <alignment horizontal="center"/>
    </xf>
    <xf numFmtId="0" fontId="33" fillId="8" borderId="210" xfId="0" applyFont="1" applyFill="1" applyBorder="1" applyAlignment="1">
      <alignment horizontal="center" vertical="center"/>
    </xf>
    <xf numFmtId="0" fontId="33" fillId="8" borderId="163" xfId="0" applyFont="1" applyFill="1" applyBorder="1" applyAlignment="1">
      <alignment horizontal="center" vertical="center"/>
    </xf>
    <xf numFmtId="0" fontId="33" fillId="8" borderId="164" xfId="0" applyFont="1" applyFill="1" applyBorder="1" applyAlignment="1">
      <alignment horizontal="center" vertical="center"/>
    </xf>
    <xf numFmtId="0" fontId="1" fillId="0" borderId="78" xfId="0" applyFont="1" applyBorder="1" applyAlignment="1">
      <alignment horizontal="center"/>
    </xf>
    <xf numFmtId="0" fontId="1" fillId="0" borderId="131" xfId="0" applyFont="1" applyBorder="1" applyAlignment="1">
      <alignment horizontal="center"/>
    </xf>
    <xf numFmtId="0" fontId="0" fillId="0" borderId="108" xfId="0" applyBorder="1" applyAlignment="1">
      <alignment horizontal="left" vertical="top" wrapText="1"/>
    </xf>
    <xf numFmtId="0" fontId="33" fillId="8" borderId="76" xfId="0" applyFont="1" applyFill="1" applyBorder="1" applyAlignment="1">
      <alignment horizontal="center"/>
    </xf>
    <xf numFmtId="0" fontId="33" fillId="8" borderId="77" xfId="0" applyFont="1" applyFill="1" applyBorder="1" applyAlignment="1">
      <alignment horizontal="center"/>
    </xf>
    <xf numFmtId="0" fontId="1" fillId="4" borderId="171" xfId="0" applyFont="1" applyFill="1" applyBorder="1" applyAlignment="1">
      <alignment horizontal="center" wrapText="1"/>
    </xf>
    <xf numFmtId="0" fontId="1" fillId="4" borderId="224" xfId="0" applyFont="1" applyFill="1" applyBorder="1" applyAlignment="1">
      <alignment horizontal="center" wrapText="1"/>
    </xf>
    <xf numFmtId="0" fontId="7" fillId="4" borderId="102" xfId="0" applyFont="1" applyFill="1" applyBorder="1" applyAlignment="1">
      <alignment horizontal="center"/>
    </xf>
    <xf numFmtId="0" fontId="19" fillId="4" borderId="106" xfId="0" applyFont="1" applyFill="1" applyBorder="1" applyAlignment="1">
      <alignment horizontal="center" vertical="center" wrapText="1"/>
    </xf>
    <xf numFmtId="0" fontId="19" fillId="4" borderId="133" xfId="0" applyFont="1" applyFill="1" applyBorder="1" applyAlignment="1">
      <alignment horizontal="center" vertical="center" wrapText="1"/>
    </xf>
    <xf numFmtId="0" fontId="1" fillId="9" borderId="278" xfId="0" applyFont="1" applyFill="1" applyBorder="1" applyAlignment="1">
      <alignment horizontal="center" vertical="center"/>
    </xf>
    <xf numFmtId="0" fontId="1" fillId="9" borderId="114" xfId="0" applyFont="1" applyFill="1" applyBorder="1" applyAlignment="1">
      <alignment horizontal="center" vertical="center"/>
    </xf>
    <xf numFmtId="0" fontId="1" fillId="9" borderId="280" xfId="0" applyFont="1" applyFill="1" applyBorder="1" applyAlignment="1">
      <alignment horizontal="center" vertical="center"/>
    </xf>
    <xf numFmtId="0" fontId="1" fillId="9" borderId="256" xfId="0" applyFont="1" applyFill="1" applyBorder="1" applyAlignment="1">
      <alignment horizontal="center" vertical="center"/>
    </xf>
    <xf numFmtId="0" fontId="1" fillId="0" borderId="99" xfId="0" applyFont="1" applyBorder="1" applyAlignment="1">
      <alignment horizontal="center" vertical="center" wrapText="1"/>
    </xf>
    <xf numFmtId="0" fontId="1" fillId="0" borderId="104" xfId="0" applyFont="1" applyBorder="1" applyAlignment="1">
      <alignment horizontal="center" vertical="center" wrapText="1"/>
    </xf>
    <xf numFmtId="0" fontId="1" fillId="0" borderId="290" xfId="0" applyFont="1" applyBorder="1" applyAlignment="1">
      <alignment horizontal="center" vertical="center" wrapText="1"/>
    </xf>
    <xf numFmtId="0" fontId="1" fillId="0" borderId="195" xfId="0" applyFont="1" applyBorder="1" applyAlignment="1">
      <alignment horizontal="center" vertical="center" wrapText="1"/>
    </xf>
    <xf numFmtId="0" fontId="1" fillId="0" borderId="176" xfId="0" applyFont="1" applyBorder="1" applyAlignment="1">
      <alignment horizontal="center" vertical="center" wrapText="1"/>
    </xf>
    <xf numFmtId="0" fontId="1" fillId="0" borderId="173" xfId="0" applyFont="1" applyBorder="1" applyAlignment="1">
      <alignment horizontal="center" vertical="center" wrapText="1"/>
    </xf>
    <xf numFmtId="0" fontId="1" fillId="9" borderId="103" xfId="0" applyFont="1" applyFill="1" applyBorder="1" applyAlignment="1">
      <alignment horizontal="center" vertical="center"/>
    </xf>
    <xf numFmtId="0" fontId="1" fillId="9" borderId="153" xfId="0" applyFont="1" applyFill="1" applyBorder="1" applyAlignment="1">
      <alignment horizontal="center" vertical="center"/>
    </xf>
    <xf numFmtId="0" fontId="1" fillId="9" borderId="105" xfId="0" applyFont="1" applyFill="1" applyBorder="1" applyAlignment="1">
      <alignment horizontal="center" vertical="center"/>
    </xf>
    <xf numFmtId="0" fontId="0" fillId="0" borderId="108" xfId="0" applyBorder="1" applyAlignment="1">
      <alignment horizontal="left" vertical="center" wrapText="1"/>
    </xf>
    <xf numFmtId="0" fontId="1" fillId="9" borderId="215" xfId="0" applyFont="1" applyFill="1" applyBorder="1" applyAlignment="1">
      <alignment horizontal="center" vertical="center"/>
    </xf>
    <xf numFmtId="0" fontId="1" fillId="9" borderId="220" xfId="0" applyFont="1" applyFill="1" applyBorder="1" applyAlignment="1">
      <alignment horizontal="center" vertical="center"/>
    </xf>
    <xf numFmtId="0" fontId="1" fillId="4" borderId="102" xfId="0" applyFont="1" applyFill="1" applyBorder="1" applyAlignment="1">
      <alignment horizontal="left" vertical="center" wrapText="1"/>
    </xf>
    <xf numFmtId="0" fontId="0" fillId="0" borderId="0" xfId="0" applyAlignment="1">
      <alignment horizontal="right"/>
    </xf>
    <xf numFmtId="0" fontId="33" fillId="8" borderId="127" xfId="0" applyFont="1" applyFill="1" applyBorder="1" applyAlignment="1">
      <alignment horizontal="center" vertical="center"/>
    </xf>
    <xf numFmtId="0" fontId="33" fillId="8" borderId="128" xfId="0" applyFont="1" applyFill="1" applyBorder="1" applyAlignment="1">
      <alignment horizontal="center" vertical="center"/>
    </xf>
    <xf numFmtId="0" fontId="33" fillId="8" borderId="138" xfId="0" applyFont="1" applyFill="1" applyBorder="1" applyAlignment="1">
      <alignment horizontal="center" vertical="center"/>
    </xf>
    <xf numFmtId="0" fontId="33" fillId="8" borderId="145" xfId="0" applyFont="1" applyFill="1" applyBorder="1" applyAlignment="1">
      <alignment horizontal="center" vertical="center"/>
    </xf>
    <xf numFmtId="0" fontId="1" fillId="0" borderId="33" xfId="0" applyFont="1" applyBorder="1" applyAlignment="1">
      <alignment horizontal="center"/>
    </xf>
    <xf numFmtId="0" fontId="1" fillId="0" borderId="215" xfId="0" applyFont="1" applyBorder="1" applyAlignment="1">
      <alignment horizontal="center" vertical="center"/>
    </xf>
    <xf numFmtId="0" fontId="1" fillId="9" borderId="67" xfId="0" applyFont="1" applyFill="1" applyBorder="1" applyAlignment="1">
      <alignment horizontal="center" vertical="center"/>
    </xf>
    <xf numFmtId="0" fontId="1" fillId="9" borderId="70" xfId="0" applyFont="1" applyFill="1" applyBorder="1" applyAlignment="1">
      <alignment horizontal="center" vertical="center"/>
    </xf>
    <xf numFmtId="0" fontId="1" fillId="9" borderId="72" xfId="0" applyFont="1" applyFill="1" applyBorder="1" applyAlignment="1">
      <alignment horizontal="center" vertical="center"/>
    </xf>
    <xf numFmtId="0" fontId="0" fillId="0" borderId="0" xfId="0" applyAlignment="1">
      <alignment horizontal="left" vertical="top"/>
    </xf>
    <xf numFmtId="0" fontId="33" fillId="0" borderId="210" xfId="0" applyFont="1" applyBorder="1" applyAlignment="1">
      <alignment horizontal="center"/>
    </xf>
    <xf numFmtId="0" fontId="33" fillId="0" borderId="170" xfId="0" applyFont="1" applyBorder="1" applyAlignment="1">
      <alignment horizontal="center"/>
    </xf>
    <xf numFmtId="0" fontId="33" fillId="8" borderId="163" xfId="0" applyFont="1" applyFill="1" applyBorder="1" applyAlignment="1">
      <alignment horizontal="center"/>
    </xf>
    <xf numFmtId="0" fontId="33" fillId="8" borderId="35" xfId="0" applyFont="1" applyFill="1" applyBorder="1" applyAlignment="1">
      <alignment horizontal="center"/>
    </xf>
    <xf numFmtId="0" fontId="33" fillId="8" borderId="209" xfId="0" applyFont="1" applyFill="1" applyBorder="1" applyAlignment="1">
      <alignment horizontal="center" vertical="center"/>
    </xf>
    <xf numFmtId="0" fontId="33" fillId="8" borderId="38" xfId="0" applyFont="1" applyFill="1" applyBorder="1" applyAlignment="1">
      <alignment horizontal="center" vertical="center"/>
    </xf>
    <xf numFmtId="0" fontId="33" fillId="8" borderId="104" xfId="0" applyFont="1" applyFill="1" applyBorder="1" applyAlignment="1">
      <alignment horizontal="center" vertical="center"/>
    </xf>
    <xf numFmtId="0" fontId="33" fillId="8" borderId="98" xfId="0" applyFont="1" applyFill="1" applyBorder="1" applyAlignment="1">
      <alignment horizontal="center" vertical="center"/>
    </xf>
    <xf numFmtId="0" fontId="33" fillId="8" borderId="246" xfId="0" applyFont="1" applyFill="1" applyBorder="1" applyAlignment="1">
      <alignment horizontal="center"/>
    </xf>
    <xf numFmtId="0" fontId="33" fillId="8" borderId="170" xfId="0" applyFont="1" applyFill="1" applyBorder="1" applyAlignment="1">
      <alignment horizontal="center"/>
    </xf>
    <xf numFmtId="0" fontId="0" fillId="0" borderId="108" xfId="0" applyBorder="1" applyAlignment="1">
      <alignment horizontal="center" vertical="top"/>
    </xf>
    <xf numFmtId="0" fontId="1" fillId="0" borderId="168" xfId="0" applyFont="1" applyBorder="1" applyAlignment="1">
      <alignment horizontal="center" vertical="center"/>
    </xf>
    <xf numFmtId="0" fontId="1" fillId="0" borderId="169" xfId="0" applyFont="1" applyBorder="1" applyAlignment="1">
      <alignment horizontal="center" vertical="center"/>
    </xf>
    <xf numFmtId="14" fontId="0" fillId="0" borderId="0" xfId="0" applyNumberFormat="1" applyAlignment="1">
      <alignment horizontal="center"/>
    </xf>
    <xf numFmtId="14" fontId="0" fillId="0" borderId="153" xfId="0" applyNumberFormat="1" applyBorder="1" applyAlignment="1">
      <alignment horizontal="center"/>
    </xf>
    <xf numFmtId="0" fontId="54" fillId="0" borderId="300" xfId="0" applyFont="1" applyBorder="1" applyAlignment="1">
      <alignment horizontal="left" wrapText="1"/>
    </xf>
    <xf numFmtId="0" fontId="1" fillId="9" borderId="87" xfId="0" applyFont="1" applyFill="1" applyBorder="1" applyAlignment="1">
      <alignment horizontal="center" vertical="center"/>
    </xf>
    <xf numFmtId="0" fontId="1" fillId="9" borderId="90" xfId="0" applyFont="1" applyFill="1" applyBorder="1" applyAlignment="1">
      <alignment horizontal="center" vertical="center"/>
    </xf>
    <xf numFmtId="0" fontId="1" fillId="9" borderId="92" xfId="0" applyFont="1" applyFill="1" applyBorder="1" applyAlignment="1">
      <alignment horizontal="center" vertical="center"/>
    </xf>
    <xf numFmtId="0" fontId="1" fillId="4" borderId="68" xfId="0" applyFont="1" applyFill="1" applyBorder="1" applyAlignment="1">
      <alignment horizontal="left" vertical="center" wrapText="1"/>
    </xf>
    <xf numFmtId="0" fontId="1" fillId="4" borderId="73" xfId="0" applyFont="1" applyFill="1" applyBorder="1" applyAlignment="1">
      <alignment horizontal="left" vertical="center" wrapText="1"/>
    </xf>
    <xf numFmtId="0" fontId="1" fillId="0" borderId="215" xfId="0" applyFont="1" applyBorder="1" applyAlignment="1">
      <alignment horizontal="center" vertical="center" wrapText="1"/>
    </xf>
    <xf numFmtId="0" fontId="1" fillId="9" borderId="226" xfId="0" applyFont="1" applyFill="1" applyBorder="1" applyAlignment="1">
      <alignment horizontal="center" vertical="center"/>
    </xf>
    <xf numFmtId="0" fontId="5" fillId="8" borderId="183" xfId="0" applyFont="1" applyFill="1" applyBorder="1" applyAlignment="1"/>
    <xf numFmtId="0" fontId="5" fillId="8" borderId="75" xfId="0" applyFont="1" applyFill="1" applyBorder="1" applyAlignment="1"/>
  </cellXfs>
  <cellStyles count="3">
    <cellStyle name="Hiperlink" xfId="2" builtinId="8"/>
    <cellStyle name="Normal" xfId="0" builtinId="0"/>
    <cellStyle name="Vírgula" xfId="1" builtinId="3"/>
  </cellStyles>
  <dxfs count="165">
    <dxf>
      <font>
        <b/>
        <i val="0"/>
        <color rgb="FFFF0000"/>
      </font>
    </dxf>
    <dxf>
      <font>
        <color rgb="FF9C0006"/>
      </font>
      <fill>
        <patternFill>
          <bgColor rgb="FFFFC7CE"/>
        </patternFill>
      </fill>
    </dxf>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
      <fill>
        <patternFill>
          <bgColor rgb="FFFFC000"/>
        </patternFill>
      </fill>
    </dxf>
    <dxf>
      <fill>
        <patternFill>
          <bgColor rgb="FFFFC000"/>
        </patternFill>
      </fill>
    </dxf>
    <dxf>
      <font>
        <color rgb="FF9C0006"/>
      </font>
      <fill>
        <patternFill>
          <bgColor rgb="FFFFC7CE"/>
        </patternFill>
      </fill>
    </dxf>
    <dxf>
      <font>
        <color rgb="FF9C0006"/>
      </font>
      <fill>
        <patternFill>
          <bgColor rgb="FFFFC7CE"/>
        </patternFill>
      </fill>
    </dxf>
    <dxf>
      <fill>
        <patternFill>
          <bgColor rgb="FFFFC000"/>
        </patternFill>
      </fill>
    </dxf>
    <dxf>
      <font>
        <color rgb="FF9C0006"/>
      </font>
      <fill>
        <patternFill>
          <bgColor rgb="FFFFC7CE"/>
        </patternFill>
      </fill>
    </dxf>
    <dxf>
      <fill>
        <patternFill>
          <bgColor rgb="FFFFC000"/>
        </patternFill>
      </fill>
    </dxf>
    <dxf>
      <fill>
        <patternFill>
          <bgColor rgb="FFFFC000"/>
        </patternFill>
      </fill>
    </dxf>
    <dxf>
      <font>
        <color rgb="FF9C0006"/>
      </font>
      <fill>
        <patternFill>
          <bgColor rgb="FFFFC7CE"/>
        </patternFill>
      </fill>
    </dxf>
    <dxf>
      <fill>
        <patternFill>
          <bgColor rgb="FFFFC000"/>
        </patternFill>
      </fill>
    </dxf>
    <dxf>
      <fill>
        <patternFill>
          <bgColor rgb="FFFFC000"/>
        </patternFill>
      </fill>
    </dxf>
    <dxf>
      <font>
        <color rgb="FF9C0006"/>
      </font>
      <fill>
        <patternFill>
          <bgColor rgb="FFFFC7CE"/>
        </patternFill>
      </fill>
    </dxf>
    <dxf>
      <fill>
        <patternFill>
          <bgColor rgb="FFFFC000"/>
        </patternFill>
      </fill>
    </dxf>
    <dxf>
      <font>
        <color rgb="FF9C0006"/>
      </font>
      <fill>
        <patternFill>
          <bgColor rgb="FFFFC7CE"/>
        </patternFill>
      </fill>
    </dxf>
    <dxf>
      <font>
        <color rgb="FF9C0006"/>
      </font>
      <fill>
        <patternFill>
          <bgColor rgb="FFFFC7CE"/>
        </patternFill>
      </fill>
    </dxf>
    <dxf>
      <fill>
        <patternFill>
          <bgColor rgb="FFFFC000"/>
        </patternFill>
      </fill>
    </dxf>
    <dxf>
      <fill>
        <patternFill>
          <bgColor rgb="FFFFC000"/>
        </patternFill>
      </fill>
    </dxf>
    <dxf>
      <font>
        <color rgb="FF9C0006"/>
      </font>
      <fill>
        <patternFill>
          <bgColor rgb="FFFFC7CE"/>
        </patternFill>
      </fill>
    </dxf>
    <dxf>
      <fill>
        <patternFill>
          <bgColor rgb="FFFFC000"/>
        </patternFill>
      </fill>
    </dxf>
    <dxf>
      <font>
        <color rgb="FF9C0006"/>
      </font>
      <fill>
        <patternFill>
          <bgColor rgb="FFFFC7CE"/>
        </patternFill>
      </fill>
    </dxf>
    <dxf>
      <fill>
        <patternFill>
          <bgColor rgb="FFFFC000"/>
        </patternFill>
      </fill>
    </dxf>
    <dxf>
      <font>
        <color rgb="FF9C0006"/>
      </font>
      <fill>
        <patternFill>
          <bgColor rgb="FFFFC7CE"/>
        </patternFill>
      </fill>
    </dxf>
    <dxf>
      <fill>
        <patternFill>
          <bgColor rgb="FFFFC000"/>
        </patternFill>
      </fill>
    </dxf>
    <dxf>
      <font>
        <color rgb="FF9C0006"/>
      </font>
      <fill>
        <patternFill>
          <bgColor rgb="FFFFC7CE"/>
        </patternFill>
      </fill>
    </dxf>
    <dxf>
      <font>
        <color rgb="FF9C0006"/>
      </font>
      <fill>
        <patternFill>
          <bgColor rgb="FFFFC7CE"/>
        </patternFill>
      </fill>
    </dxf>
    <dxf>
      <fill>
        <patternFill>
          <bgColor rgb="FFFFC000"/>
        </patternFill>
      </fill>
    </dxf>
    <dxf>
      <font>
        <color rgb="FF9C0006"/>
      </font>
      <fill>
        <patternFill>
          <bgColor rgb="FFFFC7CE"/>
        </patternFill>
      </fill>
    </dxf>
    <dxf>
      <fill>
        <patternFill>
          <bgColor rgb="FFFFC000"/>
        </patternFill>
      </fill>
    </dxf>
    <dxf>
      <fill>
        <patternFill>
          <bgColor rgb="FFFFC000"/>
        </patternFill>
      </fill>
    </dxf>
    <dxf>
      <font>
        <color rgb="FF9C0006"/>
      </font>
      <fill>
        <patternFill>
          <bgColor rgb="FFFFC7CE"/>
        </patternFill>
      </fill>
    </dxf>
    <dxf>
      <font>
        <b/>
        <i val="0"/>
        <color rgb="FFFFFF00"/>
      </font>
      <fill>
        <patternFill>
          <bgColor rgb="FFFF0000"/>
        </patternFill>
      </fill>
    </dxf>
    <dxf>
      <font>
        <b/>
        <i val="0"/>
        <color rgb="FFFFFF00"/>
      </font>
      <fill>
        <patternFill>
          <bgColor rgb="FFFF0000"/>
        </patternFill>
      </fill>
    </dxf>
    <dxf>
      <fill>
        <patternFill>
          <bgColor theme="9" tint="-0.24994659260841701"/>
        </patternFill>
      </fill>
    </dxf>
    <dxf>
      <fill>
        <patternFill>
          <bgColor theme="9" tint="-0.24994659260841701"/>
        </patternFill>
      </fill>
    </dxf>
    <dxf>
      <font>
        <color rgb="FF000000"/>
      </font>
      <fill>
        <patternFill patternType="solid">
          <bgColor rgb="FF8EA9DB"/>
        </patternFill>
      </fill>
    </dxf>
    <dxf>
      <fill>
        <patternFill>
          <bgColor theme="9" tint="-0.24994659260841701"/>
        </patternFill>
      </fill>
    </dxf>
    <dxf>
      <font>
        <b/>
        <i val="0"/>
        <color rgb="FFFFFF00"/>
      </font>
      <fill>
        <patternFill>
          <bgColor rgb="FFFF0000"/>
        </patternFill>
      </fill>
    </dxf>
    <dxf>
      <font>
        <color rgb="FF000000"/>
      </font>
      <fill>
        <patternFill patternType="solid">
          <bgColor rgb="FF8EA9DB"/>
        </patternFill>
      </fill>
    </dxf>
    <dxf>
      <fill>
        <patternFill>
          <bgColor theme="9" tint="-0.24994659260841701"/>
        </patternFill>
      </fill>
    </dxf>
    <dxf>
      <font>
        <b/>
        <i val="0"/>
        <color rgb="FFFFFF00"/>
      </font>
      <fill>
        <patternFill>
          <bgColor rgb="FFFF0000"/>
        </patternFill>
      </fill>
    </dxf>
    <dxf>
      <font>
        <color rgb="FF000000"/>
      </font>
      <fill>
        <patternFill patternType="solid">
          <bgColor rgb="FF8EA9DB"/>
        </patternFill>
      </fill>
    </dxf>
    <dxf>
      <fill>
        <patternFill>
          <bgColor theme="9" tint="-0.24994659260841701"/>
        </patternFill>
      </fill>
    </dxf>
    <dxf>
      <font>
        <color rgb="FFFFFF00"/>
      </font>
      <fill>
        <patternFill>
          <bgColor rgb="FFFF0000"/>
        </patternFill>
      </fill>
    </dxf>
    <dxf>
      <font>
        <color rgb="FF000000"/>
      </font>
      <fill>
        <patternFill patternType="solid">
          <bgColor rgb="FF8EA9DB"/>
        </patternFill>
      </fill>
    </dxf>
    <dxf>
      <fill>
        <patternFill>
          <bgColor theme="9" tint="-0.24994659260841701"/>
        </patternFill>
      </fill>
    </dxf>
    <dxf>
      <font>
        <color rgb="FF000000"/>
      </font>
      <fill>
        <patternFill patternType="solid">
          <bgColor rgb="FF8EA9DB"/>
        </patternFill>
      </fill>
    </dxf>
    <dxf>
      <font>
        <b/>
        <i val="0"/>
        <color rgb="FFFFFF00"/>
      </font>
      <fill>
        <patternFill>
          <bgColor rgb="FFFF0000"/>
        </patternFill>
      </fill>
    </dxf>
    <dxf>
      <font>
        <b/>
        <i val="0"/>
        <color rgb="FFFFFF00"/>
      </font>
      <fill>
        <patternFill>
          <bgColor rgb="FFFF0000"/>
        </patternFill>
      </fill>
    </dxf>
    <dxf>
      <fill>
        <patternFill>
          <bgColor theme="9" tint="-0.24994659260841701"/>
        </patternFill>
      </fill>
    </dxf>
    <dxf>
      <fill>
        <patternFill>
          <bgColor theme="9" tint="-0.24994659260841701"/>
        </patternFill>
      </fill>
    </dxf>
    <dxf>
      <fill>
        <patternFill>
          <bgColor theme="9" tint="-0.24994659260841701"/>
        </patternFill>
      </fill>
    </dxf>
    <dxf>
      <font>
        <b/>
        <i val="0"/>
        <color rgb="FFFFFF00"/>
      </font>
      <fill>
        <patternFill>
          <bgColor rgb="FFFF0000"/>
        </patternFill>
      </fill>
    </dxf>
    <dxf>
      <font>
        <color rgb="FF000000"/>
      </font>
      <fill>
        <patternFill patternType="solid">
          <bgColor rgb="FF8EA9DB"/>
        </patternFill>
      </fill>
    </dxf>
    <dxf>
      <fill>
        <patternFill>
          <bgColor theme="9" tint="-0.24994659260841701"/>
        </patternFill>
      </fill>
    </dxf>
    <dxf>
      <font>
        <b/>
        <i val="0"/>
        <color rgb="FFFFFF00"/>
      </font>
      <fill>
        <patternFill>
          <bgColor rgb="FFFF0000"/>
        </patternFill>
      </fill>
    </dxf>
    <dxf>
      <font>
        <color rgb="FF000000"/>
      </font>
      <fill>
        <patternFill patternType="solid">
          <bgColor rgb="FF8EA9DB"/>
        </patternFill>
      </fill>
    </dxf>
    <dxf>
      <font>
        <color rgb="FF000000"/>
      </font>
      <fill>
        <patternFill patternType="solid">
          <bgColor rgb="FF8EA9DB"/>
        </patternFill>
      </fill>
    </dxf>
    <dxf>
      <font>
        <color rgb="FF000000"/>
      </font>
      <fill>
        <patternFill patternType="solid">
          <bgColor rgb="FF8EA9DB"/>
        </patternFill>
      </fill>
    </dxf>
    <dxf>
      <fill>
        <patternFill>
          <bgColor theme="9" tint="-0.24994659260841701"/>
        </patternFill>
      </fill>
    </dxf>
    <dxf>
      <fill>
        <patternFill>
          <bgColor theme="9" tint="-0.24994659260841701"/>
        </patternFill>
      </fill>
    </dxf>
    <dxf>
      <font>
        <b/>
        <i val="0"/>
        <color rgb="FFFFFF00"/>
      </font>
      <fill>
        <patternFill>
          <bgColor rgb="FFFF0000"/>
        </patternFill>
      </fill>
    </dxf>
    <dxf>
      <font>
        <b/>
        <i val="0"/>
        <color rgb="FFFFFF00"/>
      </font>
      <fill>
        <patternFill>
          <bgColor rgb="FFFF0000"/>
        </patternFill>
      </fill>
    </dxf>
    <dxf>
      <fill>
        <patternFill>
          <bgColor theme="9" tint="-0.24994659260841701"/>
        </patternFill>
      </fill>
    </dxf>
    <dxf>
      <font>
        <b/>
        <i val="0"/>
        <color rgb="FFFFFF00"/>
      </font>
      <fill>
        <patternFill>
          <bgColor rgb="FFFF0000"/>
        </patternFill>
      </fill>
    </dxf>
    <dxf>
      <font>
        <color rgb="FF000000"/>
      </font>
      <fill>
        <patternFill patternType="solid">
          <bgColor rgb="FF8EA9DB"/>
        </patternFill>
      </fill>
    </dxf>
    <dxf>
      <font>
        <color rgb="FF000000"/>
      </font>
      <fill>
        <patternFill patternType="solid">
          <bgColor rgb="FF8EA9DB"/>
        </patternFill>
      </fill>
    </dxf>
    <dxf>
      <font>
        <color rgb="FF000000"/>
      </font>
      <fill>
        <patternFill patternType="solid">
          <bgColor rgb="FF8EA9DB"/>
        </patternFill>
      </fill>
    </dxf>
    <dxf>
      <font>
        <color rgb="FF000000"/>
      </font>
      <fill>
        <patternFill patternType="solid">
          <bgColor rgb="FF8EA9DB"/>
        </patternFill>
      </fill>
    </dxf>
    <dxf>
      <fill>
        <patternFill>
          <bgColor theme="9" tint="-0.24994659260841701"/>
        </patternFill>
      </fill>
    </dxf>
    <dxf>
      <fill>
        <patternFill>
          <bgColor theme="9" tint="-0.24994659260841701"/>
        </patternFill>
      </fill>
    </dxf>
    <dxf>
      <font>
        <b/>
        <i val="0"/>
        <color rgb="FFFFFF00"/>
      </font>
      <fill>
        <patternFill>
          <bgColor rgb="FFFF0000"/>
        </patternFill>
      </fill>
    </dxf>
    <dxf>
      <font>
        <color rgb="FF000000"/>
      </font>
      <fill>
        <patternFill patternType="solid">
          <bgColor rgb="FF8EA9DB"/>
        </patternFill>
      </fill>
    </dxf>
    <dxf>
      <font>
        <b/>
        <i val="0"/>
        <color rgb="FFFFFF00"/>
      </font>
      <fill>
        <patternFill>
          <bgColor rgb="FFFF0000"/>
        </patternFill>
      </fill>
    </dxf>
    <dxf>
      <font>
        <color rgb="FF000000"/>
      </font>
      <fill>
        <patternFill patternType="solid">
          <bgColor rgb="FF8EA9DB"/>
        </patternFill>
      </fill>
    </dxf>
    <dxf>
      <font>
        <color rgb="FF000000"/>
      </font>
      <fill>
        <patternFill patternType="solid">
          <bgColor rgb="FF8EA9DB"/>
        </patternFill>
      </fill>
    </dxf>
    <dxf>
      <font>
        <b/>
        <i val="0"/>
        <color rgb="FFFFFF00"/>
      </font>
      <fill>
        <patternFill>
          <bgColor rgb="FFFF0000"/>
        </patternFill>
      </fill>
    </dxf>
    <dxf>
      <fill>
        <patternFill>
          <bgColor theme="9" tint="-0.24994659260841701"/>
        </patternFill>
      </fill>
    </dxf>
    <dxf>
      <font>
        <color rgb="FF000000"/>
      </font>
      <fill>
        <patternFill patternType="solid">
          <bgColor rgb="FF8EA9DB"/>
        </patternFill>
      </fill>
    </dxf>
    <dxf>
      <font>
        <color rgb="FFFFFF00"/>
      </font>
      <fill>
        <patternFill>
          <bgColor rgb="FFFF0000"/>
        </patternFill>
      </fill>
    </dxf>
    <dxf>
      <fill>
        <patternFill>
          <bgColor theme="9" tint="-0.24994659260841701"/>
        </patternFill>
      </fill>
    </dxf>
    <dxf>
      <font>
        <color rgb="FF000000"/>
      </font>
      <fill>
        <patternFill patternType="solid">
          <bgColor rgb="FF8EA9DB"/>
        </patternFill>
      </fill>
    </dxf>
    <dxf>
      <font>
        <b/>
        <i val="0"/>
        <color rgb="FF000000"/>
      </font>
      <fill>
        <patternFill patternType="solid">
          <bgColor rgb="FFFF0000"/>
        </patternFill>
      </fill>
    </dxf>
    <dxf>
      <font>
        <b/>
        <i val="0"/>
      </font>
      <fill>
        <patternFill>
          <bgColor theme="9" tint="-0.24994659260841701"/>
        </patternFill>
      </fill>
    </dxf>
    <dxf>
      <font>
        <b/>
        <i val="0"/>
        <color rgb="FFFFFF00"/>
      </font>
      <fill>
        <patternFill>
          <bgColor rgb="FFFF0000"/>
        </patternFill>
      </fill>
    </dxf>
    <dxf>
      <font>
        <b/>
        <i val="0"/>
        <color rgb="FFFF0000"/>
      </font>
    </dxf>
    <dxf>
      <fill>
        <patternFill>
          <bgColor rgb="FFFFC000"/>
        </patternFill>
      </fill>
    </dxf>
    <dxf>
      <font>
        <color rgb="FF000000"/>
      </font>
      <fill>
        <patternFill patternType="solid">
          <bgColor rgb="FFFFC000"/>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ill>
        <patternFill>
          <bgColor rgb="FFFFC000"/>
        </patternFill>
      </fill>
    </dxf>
    <dxf>
      <font>
        <color rgb="FF000000"/>
      </font>
      <fill>
        <patternFill patternType="solid">
          <bgColor rgb="FFFFC000"/>
        </patternFill>
      </fill>
    </dxf>
    <dxf>
      <fill>
        <patternFill>
          <bgColor rgb="FFFFC000"/>
        </patternFill>
      </fill>
    </dxf>
    <dxf>
      <fill>
        <patternFill>
          <bgColor rgb="FFFFC000"/>
        </patternFill>
      </fill>
    </dxf>
    <dxf>
      <font>
        <color rgb="FF000000"/>
      </font>
      <fill>
        <patternFill patternType="solid">
          <bgColor rgb="FFFFC000"/>
        </patternFill>
      </fill>
    </dxf>
    <dxf>
      <fill>
        <patternFill>
          <bgColor rgb="FFFFC000"/>
        </patternFill>
      </fill>
    </dxf>
    <dxf>
      <font>
        <color rgb="FF000000"/>
      </font>
      <fill>
        <patternFill patternType="solid">
          <bgColor rgb="FFFFC000"/>
        </patternFill>
      </fill>
    </dxf>
    <dxf>
      <font>
        <color rgb="FF000000"/>
      </font>
      <fill>
        <patternFill patternType="solid">
          <bgColor rgb="FFFFC000"/>
        </patternFill>
      </fill>
    </dxf>
    <dxf>
      <font>
        <color rgb="FF9C0006"/>
      </font>
      <fill>
        <patternFill>
          <bgColor rgb="FFFFC7CE"/>
        </patternFill>
      </fill>
    </dxf>
    <dxf>
      <fill>
        <patternFill>
          <bgColor rgb="FFFFC000"/>
        </patternFill>
      </fill>
    </dxf>
    <dxf>
      <fill>
        <patternFill>
          <bgColor rgb="FFFFC000"/>
        </patternFill>
      </fill>
    </dxf>
    <dxf>
      <fill>
        <patternFill>
          <bgColor rgb="FFFFC000"/>
        </patternFill>
      </fill>
    </dxf>
    <dxf>
      <font>
        <color rgb="FF9C0006"/>
      </font>
      <fill>
        <patternFill>
          <bgColor rgb="FFFFC7CE"/>
        </patternFill>
      </fill>
    </dxf>
    <dxf>
      <fill>
        <patternFill>
          <bgColor rgb="FFFFC000"/>
        </patternFill>
      </fill>
    </dxf>
    <dxf>
      <font>
        <color rgb="FF000000"/>
      </font>
      <fill>
        <patternFill patternType="solid">
          <bgColor rgb="FFFFC000"/>
        </patternFill>
      </fill>
    </dxf>
    <dxf>
      <font>
        <color rgb="FF9C0006"/>
      </font>
      <fill>
        <patternFill>
          <bgColor rgb="FFFFC7CE"/>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ill>
        <patternFill patternType="solid">
          <bgColor rgb="FFFFC000"/>
        </patternFill>
      </fill>
    </dxf>
    <dxf>
      <font>
        <color theme="1"/>
      </font>
      <fill>
        <patternFill patternType="solid">
          <bgColor rgb="FFFFC819"/>
        </patternFill>
      </fill>
    </dxf>
    <dxf>
      <font>
        <color rgb="FF000000"/>
      </font>
      <fill>
        <patternFill patternType="solid">
          <bgColor rgb="FFFFC000"/>
        </patternFill>
      </fill>
    </dxf>
    <dxf>
      <font>
        <color rgb="FF000000"/>
      </font>
      <fill>
        <patternFill patternType="solid">
          <bgColor rgb="FFFFC000"/>
        </patternFill>
      </fill>
    </dxf>
    <dxf>
      <font>
        <color rgb="FF9C0006"/>
      </font>
      <fill>
        <patternFill>
          <bgColor rgb="FFFFC7CE"/>
        </patternFill>
      </fill>
    </dxf>
    <dxf>
      <font>
        <color rgb="FF000000"/>
      </font>
      <fill>
        <patternFill patternType="solid">
          <bgColor rgb="FFFFC000"/>
        </patternFill>
      </fill>
    </dxf>
    <dxf>
      <font>
        <color rgb="FF9C0006"/>
      </font>
      <fill>
        <patternFill>
          <bgColor rgb="FFFFC7CE"/>
        </patternFill>
      </fill>
    </dxf>
    <dxf>
      <fill>
        <patternFill>
          <bgColor rgb="FFFFC000"/>
        </patternFill>
      </fill>
    </dxf>
    <dxf>
      <fill>
        <patternFill>
          <bgColor rgb="FFFFC000"/>
        </patternFill>
      </fill>
    </dxf>
    <dxf>
      <font>
        <color rgb="FF9C0006"/>
      </font>
      <fill>
        <patternFill>
          <bgColor rgb="FFFFC7CE"/>
        </patternFill>
      </fill>
    </dxf>
    <dxf>
      <fill>
        <patternFill>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ont>
        <color rgb="FF000000"/>
      </font>
      <fill>
        <patternFill patternType="solid">
          <bgColor rgb="FFFFC000"/>
        </patternFill>
      </fill>
    </dxf>
    <dxf>
      <fill>
        <patternFill patternType="solid">
          <bgColor rgb="FFFFC000"/>
        </patternFill>
      </fill>
    </dxf>
    <dxf>
      <font>
        <color theme="1"/>
      </font>
      <fill>
        <patternFill patternType="solid">
          <bgColor rgb="FFFFC819"/>
        </patternFill>
      </fill>
    </dxf>
    <dxf>
      <font>
        <color rgb="FF000000"/>
      </font>
      <fill>
        <patternFill patternType="solid">
          <bgColor rgb="FFFFC000"/>
        </patternFill>
      </fill>
    </dxf>
    <dxf>
      <font>
        <color rgb="FF000000"/>
      </font>
      <fill>
        <patternFill patternType="solid">
          <bgColor rgb="FFFFC000"/>
        </patternFill>
      </fill>
    </dxf>
    <dxf>
      <font>
        <color rgb="FF9C0006"/>
      </font>
      <fill>
        <patternFill>
          <bgColor rgb="FFFFC7CE"/>
        </patternFill>
      </fill>
    </dxf>
    <dxf>
      <fill>
        <patternFill patternType="solid">
          <bgColor rgb="FFFFC000"/>
        </patternFill>
      </fill>
    </dxf>
    <dxf>
      <font>
        <color rgb="FF9C0006"/>
      </font>
      <fill>
        <patternFill>
          <bgColor rgb="FFFFC7CE"/>
        </patternFill>
      </fill>
    </dxf>
    <dxf>
      <fill>
        <patternFill>
          <bgColor rgb="FFFFC000"/>
        </patternFill>
      </fill>
    </dxf>
    <dxf>
      <font>
        <color rgb="FF000000"/>
      </font>
      <fill>
        <patternFill patternType="solid">
          <bgColor rgb="FFFFC000"/>
        </patternFill>
      </fill>
    </dxf>
    <dxf>
      <font>
        <color rgb="FF9C0006"/>
      </font>
      <fill>
        <patternFill>
          <bgColor rgb="FFFFC7CE"/>
        </patternFill>
      </fill>
    </dxf>
    <dxf>
      <font>
        <color rgb="FF000000"/>
      </font>
      <fill>
        <patternFill patternType="solid">
          <bgColor rgb="FFFFC000"/>
        </patternFill>
      </fill>
    </dxf>
    <dxf>
      <fill>
        <patternFill>
          <bgColor rgb="FFFFC000"/>
        </patternFill>
      </fill>
    </dxf>
    <dxf>
      <font>
        <color rgb="FF9C0006"/>
      </font>
      <fill>
        <patternFill>
          <bgColor rgb="FFFFC7CE"/>
        </patternFill>
      </fill>
    </dxf>
    <dxf>
      <fill>
        <patternFill>
          <bgColor rgb="FFFFC000"/>
        </patternFill>
      </fill>
    </dxf>
    <dxf>
      <font>
        <color theme="1"/>
      </font>
      <fill>
        <patternFill>
          <bgColor rgb="FFFFC000"/>
        </patternFill>
      </fill>
    </dxf>
    <dxf>
      <font>
        <color rgb="FFC00000"/>
      </font>
      <fill>
        <patternFill>
          <bgColor rgb="FFFFABAB"/>
        </patternFill>
      </fill>
    </dxf>
    <dxf>
      <font>
        <color rgb="FF000000"/>
      </font>
      <fill>
        <patternFill patternType="solid">
          <bgColor rgb="FFFFC000"/>
        </patternFill>
      </fill>
    </dxf>
    <dxf>
      <font>
        <color theme="1"/>
      </font>
      <fill>
        <patternFill>
          <bgColor rgb="FFFFC000"/>
        </patternFill>
      </fill>
    </dxf>
    <dxf>
      <font>
        <color rgb="FFC00000"/>
      </font>
      <fill>
        <patternFill>
          <bgColor rgb="FFFFABAB"/>
        </patternFill>
      </fill>
    </dxf>
    <dxf>
      <font>
        <color rgb="FF000000"/>
      </font>
      <fill>
        <patternFill patternType="solid">
          <bgColor rgb="FFFFC000"/>
        </patternFill>
      </fill>
    </dxf>
    <dxf>
      <font>
        <color theme="1"/>
      </font>
      <fill>
        <patternFill>
          <bgColor rgb="FFFFC000"/>
        </patternFill>
      </fill>
    </dxf>
    <dxf>
      <font>
        <color rgb="FFC00000"/>
      </font>
      <fill>
        <patternFill>
          <bgColor rgb="FFFFABAB"/>
        </patternFill>
      </fill>
    </dxf>
    <dxf>
      <font>
        <color rgb="FF000000"/>
      </font>
      <fill>
        <patternFill patternType="solid">
          <bgColor rgb="FFFFC000"/>
        </patternFill>
      </fill>
    </dxf>
    <dxf>
      <font>
        <color theme="1"/>
      </font>
      <fill>
        <patternFill>
          <bgColor rgb="FFFFC000"/>
        </patternFill>
      </fill>
    </dxf>
    <dxf>
      <font>
        <color rgb="FFC00000"/>
      </font>
      <fill>
        <patternFill>
          <bgColor rgb="FFFFABAB"/>
        </patternFill>
      </fill>
    </dxf>
    <dxf>
      <font>
        <color theme="1"/>
      </font>
      <fill>
        <patternFill>
          <bgColor rgb="FFFFC000"/>
        </patternFill>
      </fill>
    </dxf>
    <dxf>
      <font>
        <color rgb="FFC00000"/>
      </font>
      <fill>
        <patternFill>
          <bgColor rgb="FFFFABAB"/>
        </patternFill>
      </fill>
    </dxf>
    <dxf>
      <font>
        <color rgb="FF000000"/>
      </font>
      <fill>
        <patternFill patternType="solid">
          <bgColor rgb="FFFFC000"/>
        </patternFill>
      </fill>
    </dxf>
    <dxf>
      <font>
        <color theme="1"/>
      </font>
      <fill>
        <patternFill>
          <bgColor rgb="FFFFC000"/>
        </patternFill>
      </fill>
    </dxf>
    <dxf>
      <font>
        <color rgb="FFC00000"/>
      </font>
      <fill>
        <patternFill>
          <bgColor rgb="FFFFABAB"/>
        </patternFill>
      </fill>
    </dxf>
    <dxf>
      <font>
        <color theme="1"/>
      </font>
      <fill>
        <patternFill>
          <bgColor rgb="FFFFC000"/>
        </patternFill>
      </fill>
    </dxf>
    <dxf>
      <font>
        <color rgb="FFC00000"/>
      </font>
      <fill>
        <patternFill>
          <bgColor rgb="FFFFABAB"/>
        </patternFill>
      </fill>
    </dxf>
    <dxf>
      <font>
        <color rgb="FF000000"/>
      </font>
      <fill>
        <patternFill patternType="solid">
          <bgColor rgb="FFFFC000"/>
        </patternFill>
      </fill>
    </dxf>
  </dxfs>
  <tableStyles count="0" defaultTableStyle="TableStyleMedium2" defaultPivotStyle="PivotStyleLight16"/>
  <colors>
    <mruColors>
      <color rgb="FFFFC819"/>
      <color rgb="FFFFABAB"/>
      <color rgb="FFFF99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ustomXml" Target="../customXml/item3.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microsoft.com/office/2017/10/relationships/person" Target="persons/perso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 Id="rId30"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person displayName="Cinthia Henriques Teixeira Ramos" id="{4B1F989D-0C57-4584-AE15-A0D24447A285}" userId="S::cinthiaramos@camorim.com.br::b05cddd7-dce1-4dd4-bdcb-90c8d94448b7" providerId="AD"/>
</personList>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45" dT="2022-01-14T23:48:51.09" personId="{4B1F989D-0C57-4584-AE15-A0D24447A285}" id="{5FDFB5E6-8E2A-45BA-9396-2C634B408D9B}">
    <text>reparo na tug</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9.xml"/><Relationship Id="rId2" Type="http://schemas.openxmlformats.org/officeDocument/2006/relationships/vmlDrawing" Target="../drawings/vmlDrawing9.vml"/><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3" Type="http://schemas.openxmlformats.org/officeDocument/2006/relationships/comments" Target="../comments11.xml"/><Relationship Id="rId2" Type="http://schemas.openxmlformats.org/officeDocument/2006/relationships/vmlDrawing" Target="../drawings/vmlDrawing11.vml"/><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12.xml"/><Relationship Id="rId2" Type="http://schemas.openxmlformats.org/officeDocument/2006/relationships/vmlDrawing" Target="../drawings/vmlDrawing12.vml"/><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3" Type="http://schemas.openxmlformats.org/officeDocument/2006/relationships/comments" Target="../comments13.xml"/><Relationship Id="rId2" Type="http://schemas.openxmlformats.org/officeDocument/2006/relationships/vmlDrawing" Target="../drawings/vmlDrawing13.vml"/><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3" Type="http://schemas.openxmlformats.org/officeDocument/2006/relationships/comments" Target="../comments14.xml"/><Relationship Id="rId2" Type="http://schemas.openxmlformats.org/officeDocument/2006/relationships/vmlDrawing" Target="../drawings/vmlDrawing14.vml"/><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3" Type="http://schemas.openxmlformats.org/officeDocument/2006/relationships/comments" Target="../comments15.xml"/><Relationship Id="rId2" Type="http://schemas.openxmlformats.org/officeDocument/2006/relationships/vmlDrawing" Target="../drawings/vmlDrawing15.vml"/><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3" Type="http://schemas.openxmlformats.org/officeDocument/2006/relationships/comments" Target="../comments16.xml"/><Relationship Id="rId2" Type="http://schemas.openxmlformats.org/officeDocument/2006/relationships/vmlDrawing" Target="../drawings/vmlDrawing16.vml"/><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3" Type="http://schemas.openxmlformats.org/officeDocument/2006/relationships/comments" Target="../comments17.xml"/><Relationship Id="rId2" Type="http://schemas.openxmlformats.org/officeDocument/2006/relationships/vmlDrawing" Target="../drawings/vmlDrawing17.vml"/><Relationship Id="rId1" Type="http://schemas.openxmlformats.org/officeDocument/2006/relationships/printerSettings" Target="../printerSettings/printerSettings18.bin"/><Relationship Id="rId4" Type="http://schemas.microsoft.com/office/2017/10/relationships/threadedComment" Target="../threadedComments/threadedComment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3" Type="http://schemas.openxmlformats.org/officeDocument/2006/relationships/comments" Target="../comments18.xml"/><Relationship Id="rId2" Type="http://schemas.openxmlformats.org/officeDocument/2006/relationships/vmlDrawing" Target="../drawings/vmlDrawing18.vml"/><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19.xml"/><Relationship Id="rId2" Type="http://schemas.openxmlformats.org/officeDocument/2006/relationships/vmlDrawing" Target="../drawings/vmlDrawing19.vml"/><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3" Type="http://schemas.openxmlformats.org/officeDocument/2006/relationships/comments" Target="../comments20.xml"/><Relationship Id="rId2" Type="http://schemas.openxmlformats.org/officeDocument/2006/relationships/vmlDrawing" Target="../drawings/vmlDrawing20.vml"/><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21.xml"/><Relationship Id="rId2" Type="http://schemas.openxmlformats.org/officeDocument/2006/relationships/vmlDrawing" Target="../drawings/vmlDrawing21.vml"/><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3" Type="http://schemas.openxmlformats.org/officeDocument/2006/relationships/comments" Target="../comments22.xml"/><Relationship Id="rId2" Type="http://schemas.openxmlformats.org/officeDocument/2006/relationships/vmlDrawing" Target="../drawings/vmlDrawing22.vml"/><Relationship Id="rId1" Type="http://schemas.openxmlformats.org/officeDocument/2006/relationships/printerSettings" Target="../printerSettings/printerSettings23.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7.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Plan1"/>
  <dimension ref="A1:Q52"/>
  <sheetViews>
    <sheetView showGridLines="0" view="pageBreakPreview" zoomScaleNormal="100" zoomScaleSheetLayoutView="100" workbookViewId="0">
      <selection activeCell="E48" sqref="E48"/>
    </sheetView>
  </sheetViews>
  <sheetFormatPr defaultRowHeight="14.45"/>
  <cols>
    <col min="1" max="1" width="8.28515625" style="39" customWidth="1"/>
    <col min="2" max="2" width="12" customWidth="1"/>
    <col min="3" max="3" width="4.28515625" style="48" customWidth="1"/>
    <col min="4" max="5" width="14.85546875" style="48" customWidth="1"/>
    <col min="7" max="8" width="12.28515625" customWidth="1"/>
    <col min="9" max="9" width="4.7109375" customWidth="1"/>
    <col min="11" max="11" width="6.85546875" customWidth="1"/>
    <col min="13" max="13" width="9.85546875" customWidth="1"/>
    <col min="16" max="16" width="20.28515625" bestFit="1" customWidth="1"/>
    <col min="17" max="17" width="18" bestFit="1" customWidth="1"/>
  </cols>
  <sheetData>
    <row r="1" spans="1:15" ht="15.6">
      <c r="A1" s="2027" t="s">
        <v>0</v>
      </c>
      <c r="B1" s="2028"/>
      <c r="C1" s="2028"/>
      <c r="D1" s="2028"/>
      <c r="E1" s="2028"/>
      <c r="F1" s="2028"/>
      <c r="G1" s="2028"/>
      <c r="H1" s="2028"/>
      <c r="I1" s="2028"/>
      <c r="J1" s="2028"/>
      <c r="K1" s="2028"/>
      <c r="L1" s="2028"/>
      <c r="M1" s="2028"/>
      <c r="N1" s="2028"/>
      <c r="O1" s="2029"/>
    </row>
    <row r="2" spans="1:15" ht="15" thickBot="1">
      <c r="A2" s="74"/>
      <c r="B2" s="12"/>
      <c r="C2" s="49"/>
      <c r="D2" s="49"/>
      <c r="E2" s="49"/>
      <c r="F2" s="12"/>
      <c r="G2" s="12"/>
      <c r="H2" s="12"/>
      <c r="I2" s="12"/>
      <c r="J2" s="12"/>
      <c r="K2" s="12"/>
      <c r="L2" s="12"/>
      <c r="M2" s="12"/>
      <c r="N2" s="12"/>
      <c r="O2" s="12"/>
    </row>
    <row r="3" spans="1:15">
      <c r="A3" s="64" t="s">
        <v>1</v>
      </c>
      <c r="B3" s="2006"/>
      <c r="C3" s="2006"/>
      <c r="D3" s="75" t="s">
        <v>2</v>
      </c>
      <c r="E3" s="75" t="s">
        <v>3</v>
      </c>
      <c r="F3" s="2006" t="s">
        <v>4</v>
      </c>
      <c r="G3" s="2006"/>
      <c r="H3" s="2006" t="s">
        <v>5</v>
      </c>
      <c r="I3" s="2006"/>
      <c r="J3" s="2006" t="s">
        <v>6</v>
      </c>
      <c r="K3" s="2006"/>
      <c r="L3" s="2006" t="s">
        <v>7</v>
      </c>
      <c r="M3" s="2006"/>
      <c r="N3" s="2006"/>
      <c r="O3" s="2017"/>
    </row>
    <row r="4" spans="1:15" ht="19.899999999999999" customHeight="1">
      <c r="A4" s="65">
        <v>20</v>
      </c>
      <c r="B4" s="2007" t="s">
        <v>8</v>
      </c>
      <c r="C4" s="34" t="s">
        <v>9</v>
      </c>
      <c r="D4" s="7">
        <v>25.33</v>
      </c>
      <c r="E4" s="47">
        <v>12.7</v>
      </c>
      <c r="F4" s="2010">
        <v>43922</v>
      </c>
      <c r="G4" s="2002"/>
      <c r="H4" s="2002"/>
      <c r="I4" s="2002"/>
      <c r="J4" s="2002"/>
      <c r="K4" s="2002"/>
      <c r="L4" s="2002"/>
      <c r="M4" s="2002"/>
      <c r="N4" s="2002"/>
      <c r="O4" s="2018"/>
    </row>
    <row r="5" spans="1:15" ht="22.15" customHeight="1" thickBot="1">
      <c r="A5" s="66">
        <v>25</v>
      </c>
      <c r="B5" s="2008"/>
      <c r="C5" s="80" t="s">
        <v>10</v>
      </c>
      <c r="D5" s="11">
        <v>23.13</v>
      </c>
      <c r="E5" s="320">
        <v>11.5</v>
      </c>
      <c r="F5" s="2003">
        <v>44044</v>
      </c>
      <c r="G5" s="2004"/>
      <c r="H5" s="2004"/>
      <c r="I5" s="2004"/>
      <c r="J5" s="2004"/>
      <c r="K5" s="2004"/>
      <c r="L5" s="2004"/>
      <c r="M5" s="2004"/>
      <c r="N5" s="2004"/>
      <c r="O5" s="2019"/>
    </row>
    <row r="6" spans="1:15" ht="9" customHeight="1" thickBot="1">
      <c r="A6" s="76"/>
      <c r="B6" s="77"/>
      <c r="C6" s="81"/>
      <c r="D6" s="78"/>
      <c r="E6" s="78"/>
      <c r="F6" s="2005"/>
      <c r="G6" s="2005"/>
      <c r="H6" s="78"/>
      <c r="I6" s="78"/>
      <c r="J6" s="2005"/>
      <c r="K6" s="2005"/>
      <c r="L6" s="2005"/>
      <c r="M6" s="2005"/>
      <c r="N6" s="2005"/>
      <c r="O6" s="2005"/>
    </row>
    <row r="7" spans="1:15">
      <c r="A7" s="64" t="s">
        <v>1</v>
      </c>
      <c r="B7" s="2011"/>
      <c r="C7" s="2011"/>
      <c r="D7" s="75" t="s">
        <v>2</v>
      </c>
      <c r="E7" s="75" t="s">
        <v>3</v>
      </c>
      <c r="F7" s="2006" t="s">
        <v>4</v>
      </c>
      <c r="G7" s="2006"/>
      <c r="H7" s="2006" t="s">
        <v>5</v>
      </c>
      <c r="I7" s="2006"/>
      <c r="J7" s="2006" t="s">
        <v>6</v>
      </c>
      <c r="K7" s="2006"/>
      <c r="L7" s="2006" t="s">
        <v>7</v>
      </c>
      <c r="M7" s="2006"/>
      <c r="N7" s="2006"/>
      <c r="O7" s="2017"/>
    </row>
    <row r="8" spans="1:15" ht="19.149999999999999" customHeight="1">
      <c r="A8" s="65">
        <v>20</v>
      </c>
      <c r="B8" s="2007" t="s">
        <v>11</v>
      </c>
      <c r="C8" s="34" t="s">
        <v>9</v>
      </c>
      <c r="D8" s="7">
        <v>23.13</v>
      </c>
      <c r="E8" s="7"/>
      <c r="F8" s="2002"/>
      <c r="G8" s="2002"/>
      <c r="H8" s="2002"/>
      <c r="I8" s="2002"/>
      <c r="J8" s="2002"/>
      <c r="K8" s="2002"/>
      <c r="L8" s="2002"/>
      <c r="M8" s="2002"/>
      <c r="N8" s="2002"/>
      <c r="O8" s="2018"/>
    </row>
    <row r="9" spans="1:15" ht="25.15" customHeight="1" thickBot="1">
      <c r="A9" s="66">
        <v>25</v>
      </c>
      <c r="B9" s="2008"/>
      <c r="C9" s="80" t="s">
        <v>10</v>
      </c>
      <c r="D9" s="11">
        <v>23.63</v>
      </c>
      <c r="E9" s="11"/>
      <c r="F9" s="2004"/>
      <c r="G9" s="2004"/>
      <c r="H9" s="2004"/>
      <c r="I9" s="2004"/>
      <c r="J9" s="2004"/>
      <c r="K9" s="2004"/>
      <c r="L9" s="2004"/>
      <c r="M9" s="2004"/>
      <c r="N9" s="2004"/>
      <c r="O9" s="2019"/>
    </row>
    <row r="10" spans="1:15" ht="9" customHeight="1" thickBot="1">
      <c r="A10" s="76"/>
      <c r="B10" s="77"/>
      <c r="C10" s="81"/>
      <c r="D10" s="78"/>
      <c r="E10" s="78"/>
      <c r="F10" s="2005"/>
      <c r="G10" s="2005"/>
      <c r="H10" s="78"/>
      <c r="I10" s="78"/>
      <c r="J10" s="2005"/>
      <c r="K10" s="2005"/>
      <c r="L10" s="2005"/>
      <c r="M10" s="2005"/>
      <c r="N10" s="2005"/>
      <c r="O10" s="2005"/>
    </row>
    <row r="11" spans="1:15">
      <c r="A11" s="64" t="s">
        <v>1</v>
      </c>
      <c r="B11" s="2011"/>
      <c r="C11" s="2011"/>
      <c r="D11" s="75" t="s">
        <v>2</v>
      </c>
      <c r="E11" s="75" t="s">
        <v>3</v>
      </c>
      <c r="F11" s="2006" t="s">
        <v>4</v>
      </c>
      <c r="G11" s="2006"/>
      <c r="H11" s="2006" t="s">
        <v>5</v>
      </c>
      <c r="I11" s="2006"/>
      <c r="J11" s="2006" t="s">
        <v>6</v>
      </c>
      <c r="K11" s="2006"/>
      <c r="L11" s="2006" t="s">
        <v>7</v>
      </c>
      <c r="M11" s="2006"/>
      <c r="N11" s="2006"/>
      <c r="O11" s="2017"/>
    </row>
    <row r="12" spans="1:15" ht="25.15" customHeight="1">
      <c r="A12" s="65">
        <v>20</v>
      </c>
      <c r="B12" s="2007" t="s">
        <v>12</v>
      </c>
      <c r="C12" s="34" t="s">
        <v>9</v>
      </c>
      <c r="D12" s="7">
        <v>23.25</v>
      </c>
      <c r="E12" s="7"/>
      <c r="F12" s="2010">
        <v>44105</v>
      </c>
      <c r="G12" s="2002"/>
      <c r="H12" s="2010">
        <v>44105</v>
      </c>
      <c r="I12" s="2002"/>
      <c r="J12" s="2002"/>
      <c r="K12" s="2002"/>
      <c r="L12" s="2002"/>
      <c r="M12" s="2002"/>
      <c r="N12" s="2002"/>
      <c r="O12" s="2018"/>
    </row>
    <row r="13" spans="1:15" ht="26.45" customHeight="1" thickBot="1">
      <c r="A13" s="66">
        <v>25</v>
      </c>
      <c r="B13" s="2008"/>
      <c r="C13" s="80" t="s">
        <v>10</v>
      </c>
      <c r="D13" s="11">
        <v>26.41</v>
      </c>
      <c r="E13" s="11"/>
      <c r="F13" s="2003">
        <v>44105</v>
      </c>
      <c r="G13" s="2004"/>
      <c r="H13" s="2003">
        <v>44105</v>
      </c>
      <c r="I13" s="2004"/>
      <c r="J13" s="2004"/>
      <c r="K13" s="2004"/>
      <c r="L13" s="2004"/>
      <c r="M13" s="2004"/>
      <c r="N13" s="2004"/>
      <c r="O13" s="2019"/>
    </row>
    <row r="14" spans="1:15" ht="9.4" customHeight="1" thickBot="1">
      <c r="A14" s="76"/>
      <c r="B14" s="77"/>
      <c r="C14" s="81"/>
      <c r="D14" s="78"/>
      <c r="E14" s="78"/>
      <c r="F14" s="2005"/>
      <c r="G14" s="2005"/>
      <c r="H14" s="78"/>
      <c r="I14" s="78"/>
      <c r="J14" s="2005"/>
      <c r="K14" s="2005"/>
      <c r="L14" s="2005"/>
      <c r="M14" s="2005"/>
      <c r="N14" s="2005"/>
      <c r="O14" s="2005"/>
    </row>
    <row r="15" spans="1:15">
      <c r="A15" s="64" t="s">
        <v>1</v>
      </c>
      <c r="B15" s="2011"/>
      <c r="C15" s="2011"/>
      <c r="D15" s="75" t="s">
        <v>2</v>
      </c>
      <c r="E15" s="75" t="s">
        <v>3</v>
      </c>
      <c r="F15" s="2006" t="s">
        <v>4</v>
      </c>
      <c r="G15" s="2006"/>
      <c r="H15" s="2006" t="s">
        <v>5</v>
      </c>
      <c r="I15" s="2006"/>
      <c r="J15" s="2006" t="s">
        <v>6</v>
      </c>
      <c r="K15" s="2006"/>
      <c r="L15" s="2006" t="s">
        <v>7</v>
      </c>
      <c r="M15" s="2006"/>
      <c r="N15" s="2006"/>
      <c r="O15" s="2017"/>
    </row>
    <row r="16" spans="1:15" ht="19.149999999999999" customHeight="1">
      <c r="A16" s="65">
        <v>20</v>
      </c>
      <c r="B16" s="2007" t="s">
        <v>13</v>
      </c>
      <c r="C16" s="34" t="s">
        <v>9</v>
      </c>
      <c r="D16" s="7">
        <v>24</v>
      </c>
      <c r="E16" s="7"/>
      <c r="F16" s="2002"/>
      <c r="G16" s="2002"/>
      <c r="H16" s="2002"/>
      <c r="I16" s="2002"/>
      <c r="J16" s="2002"/>
      <c r="K16" s="2002"/>
      <c r="L16" s="2002"/>
      <c r="M16" s="2002"/>
      <c r="N16" s="2002"/>
      <c r="O16" s="2018"/>
    </row>
    <row r="17" spans="1:17" ht="20.45" customHeight="1" thickBot="1">
      <c r="A17" s="66">
        <v>25</v>
      </c>
      <c r="B17" s="2008"/>
      <c r="C17" s="80" t="s">
        <v>10</v>
      </c>
      <c r="D17" s="11">
        <v>24</v>
      </c>
      <c r="E17" s="11"/>
      <c r="F17" s="2003">
        <v>44075</v>
      </c>
      <c r="G17" s="2004"/>
      <c r="H17" s="2004"/>
      <c r="I17" s="2004"/>
      <c r="J17" s="2004"/>
      <c r="K17" s="2004"/>
      <c r="L17" s="2004"/>
      <c r="M17" s="2004"/>
      <c r="N17" s="2004"/>
      <c r="O17" s="2019"/>
    </row>
    <row r="18" spans="1:17" ht="9.4" customHeight="1" thickBot="1">
      <c r="A18" s="76"/>
      <c r="B18" s="77"/>
      <c r="C18" s="81"/>
      <c r="D18" s="78"/>
      <c r="E18" s="78"/>
      <c r="F18" s="2005"/>
      <c r="G18" s="2005"/>
      <c r="H18" s="78"/>
      <c r="I18" s="78"/>
      <c r="J18" s="2005"/>
      <c r="K18" s="2005"/>
      <c r="L18" s="2005"/>
      <c r="M18" s="2005"/>
      <c r="N18" s="2005"/>
      <c r="O18" s="2005"/>
    </row>
    <row r="19" spans="1:17">
      <c r="A19" s="64" t="s">
        <v>1</v>
      </c>
      <c r="B19" s="2011"/>
      <c r="C19" s="2011"/>
      <c r="D19" s="75" t="s">
        <v>2</v>
      </c>
      <c r="E19" s="75" t="s">
        <v>3</v>
      </c>
      <c r="F19" s="2006" t="s">
        <v>4</v>
      </c>
      <c r="G19" s="2006"/>
      <c r="H19" s="2006" t="s">
        <v>5</v>
      </c>
      <c r="I19" s="2006"/>
      <c r="J19" s="2006" t="s">
        <v>6</v>
      </c>
      <c r="K19" s="2006"/>
      <c r="L19" s="2006" t="s">
        <v>7</v>
      </c>
      <c r="M19" s="2006"/>
      <c r="N19" s="2006"/>
      <c r="O19" s="2017"/>
    </row>
    <row r="20" spans="1:17" ht="21" customHeight="1">
      <c r="A20" s="65">
        <v>17</v>
      </c>
      <c r="B20" s="2007" t="s">
        <v>14</v>
      </c>
      <c r="C20" s="34" t="s">
        <v>9</v>
      </c>
      <c r="D20" s="47">
        <v>18.2</v>
      </c>
      <c r="E20" s="7"/>
      <c r="F20" s="2002"/>
      <c r="G20" s="2002"/>
      <c r="H20" s="2002"/>
      <c r="I20" s="2002"/>
      <c r="J20" s="2002"/>
      <c r="K20" s="2002"/>
      <c r="L20" s="2002"/>
      <c r="M20" s="2002"/>
      <c r="N20" s="2002"/>
      <c r="O20" s="2018"/>
    </row>
    <row r="21" spans="1:17" ht="21.6" customHeight="1" thickBot="1">
      <c r="A21" s="66">
        <v>21</v>
      </c>
      <c r="B21" s="2008"/>
      <c r="C21" s="80" t="s">
        <v>10</v>
      </c>
      <c r="D21" s="11">
        <v>18.75</v>
      </c>
      <c r="E21" s="11"/>
      <c r="F21" s="2004"/>
      <c r="G21" s="2004"/>
      <c r="H21" s="2004"/>
      <c r="I21" s="2004"/>
      <c r="J21" s="2004"/>
      <c r="K21" s="2004"/>
      <c r="L21" s="2004"/>
      <c r="M21" s="2004"/>
      <c r="N21" s="2004"/>
      <c r="O21" s="2019"/>
    </row>
    <row r="22" spans="1:17" ht="10.9" customHeight="1" thickBot="1">
      <c r="A22" s="76"/>
      <c r="B22" s="79"/>
      <c r="C22" s="78"/>
      <c r="D22" s="78"/>
      <c r="E22" s="78"/>
      <c r="F22" s="2005"/>
      <c r="G22" s="2005"/>
      <c r="H22" s="78"/>
      <c r="I22" s="78"/>
      <c r="J22" s="2005"/>
      <c r="K22" s="2005"/>
      <c r="L22" s="2005"/>
      <c r="M22" s="2005"/>
      <c r="N22" s="2005"/>
      <c r="O22" s="2005"/>
    </row>
    <row r="23" spans="1:17">
      <c r="A23" s="64" t="s">
        <v>1</v>
      </c>
      <c r="B23" s="2006"/>
      <c r="C23" s="2006"/>
      <c r="D23" s="75" t="s">
        <v>2</v>
      </c>
      <c r="E23" s="75" t="s">
        <v>3</v>
      </c>
      <c r="F23" s="2006" t="s">
        <v>4</v>
      </c>
      <c r="G23" s="2006"/>
      <c r="H23" s="2006" t="s">
        <v>5</v>
      </c>
      <c r="I23" s="2006"/>
      <c r="J23" s="2006" t="s">
        <v>6</v>
      </c>
      <c r="K23" s="2006"/>
      <c r="L23" s="2006" t="s">
        <v>7</v>
      </c>
      <c r="M23" s="2006"/>
      <c r="N23" s="2006"/>
      <c r="O23" s="2017"/>
    </row>
    <row r="24" spans="1:17" ht="19.149999999999999" customHeight="1">
      <c r="A24" s="65">
        <v>17</v>
      </c>
      <c r="B24" s="2007" t="s">
        <v>15</v>
      </c>
      <c r="C24" s="7" t="s">
        <v>9</v>
      </c>
      <c r="D24" s="7">
        <v>16</v>
      </c>
      <c r="E24" s="7"/>
      <c r="F24" s="2002"/>
      <c r="G24" s="2002"/>
      <c r="H24" s="2002"/>
      <c r="I24" s="2002"/>
      <c r="J24" s="2002"/>
      <c r="K24" s="2002"/>
      <c r="L24" s="2002"/>
      <c r="M24" s="2002"/>
      <c r="N24" s="2002"/>
      <c r="O24" s="2018"/>
    </row>
    <row r="25" spans="1:17" ht="19.149999999999999" customHeight="1" thickBot="1">
      <c r="A25" s="66">
        <v>21</v>
      </c>
      <c r="B25" s="2008"/>
      <c r="C25" s="11" t="s">
        <v>10</v>
      </c>
      <c r="D25" s="11">
        <v>18</v>
      </c>
      <c r="E25" s="11"/>
      <c r="F25" s="2004"/>
      <c r="G25" s="2004"/>
      <c r="H25" s="2004"/>
      <c r="I25" s="2004"/>
      <c r="J25" s="2004"/>
      <c r="K25" s="2004"/>
      <c r="L25" s="2004"/>
      <c r="M25" s="2004"/>
      <c r="N25" s="2004"/>
      <c r="O25" s="2019"/>
    </row>
    <row r="26" spans="1:17">
      <c r="N26" s="2020"/>
      <c r="O26" s="2020"/>
    </row>
    <row r="27" spans="1:17">
      <c r="N27" s="48"/>
      <c r="O27" s="48"/>
    </row>
    <row r="28" spans="1:17">
      <c r="N28" s="2020"/>
      <c r="O28" s="2020"/>
    </row>
    <row r="29" spans="1:17">
      <c r="N29" s="2020"/>
      <c r="O29" s="2020"/>
    </row>
    <row r="30" spans="1:17">
      <c r="A30" s="301" t="s">
        <v>1</v>
      </c>
      <c r="B30" s="2009"/>
      <c r="C30" s="2009"/>
      <c r="D30" s="302" t="s">
        <v>2</v>
      </c>
      <c r="E30" s="302" t="s">
        <v>3</v>
      </c>
      <c r="F30" s="2009" t="s">
        <v>4</v>
      </c>
      <c r="G30" s="2009"/>
      <c r="H30" s="2009" t="s">
        <v>5</v>
      </c>
      <c r="I30" s="2009"/>
      <c r="J30" s="2009" t="s">
        <v>6</v>
      </c>
      <c r="K30" s="2009"/>
      <c r="L30" s="2009" t="s">
        <v>7</v>
      </c>
      <c r="M30" s="2009"/>
      <c r="N30" s="2009"/>
      <c r="O30" s="2021"/>
      <c r="P30" s="2000" t="s">
        <v>16</v>
      </c>
      <c r="Q30" s="2001"/>
    </row>
    <row r="31" spans="1:17">
      <c r="A31" s="255">
        <v>17</v>
      </c>
      <c r="B31" s="2007" t="s">
        <v>17</v>
      </c>
      <c r="C31" s="34" t="s">
        <v>9</v>
      </c>
      <c r="D31" s="7">
        <v>24.46</v>
      </c>
      <c r="E31" s="7"/>
      <c r="F31" s="2013">
        <v>42220</v>
      </c>
      <c r="G31" s="2002"/>
      <c r="H31" s="2013">
        <v>42220</v>
      </c>
      <c r="I31" s="2002"/>
      <c r="J31" s="2002"/>
      <c r="K31" s="2002"/>
      <c r="L31" s="2002"/>
      <c r="M31" s="2002"/>
      <c r="N31" s="2002"/>
      <c r="O31" s="2022"/>
      <c r="P31" s="303" t="s">
        <v>18</v>
      </c>
      <c r="Q31" s="319" t="s">
        <v>19</v>
      </c>
    </row>
    <row r="32" spans="1:17">
      <c r="A32" s="256">
        <v>21</v>
      </c>
      <c r="B32" s="2012"/>
      <c r="C32" s="321" t="s">
        <v>10</v>
      </c>
      <c r="D32" s="175">
        <v>27.48</v>
      </c>
      <c r="E32" s="175"/>
      <c r="F32" s="2014">
        <v>42220</v>
      </c>
      <c r="G32" s="2015"/>
      <c r="H32" s="2014">
        <v>42220</v>
      </c>
      <c r="I32" s="2015"/>
      <c r="J32" s="2015"/>
      <c r="K32" s="2015"/>
      <c r="L32" s="2015"/>
      <c r="M32" s="2015"/>
      <c r="N32" s="2015"/>
      <c r="O32" s="2023"/>
      <c r="P32" s="316" t="s">
        <v>20</v>
      </c>
      <c r="Q32" s="304" t="s">
        <v>21</v>
      </c>
    </row>
    <row r="33" spans="1:17" ht="7.9" customHeight="1">
      <c r="A33" s="76"/>
      <c r="B33" s="77"/>
      <c r="C33" s="81"/>
      <c r="D33" s="78"/>
      <c r="E33" s="78"/>
      <c r="F33" s="79"/>
      <c r="G33" s="79"/>
      <c r="H33" s="79"/>
      <c r="I33" s="79"/>
      <c r="J33" s="79"/>
      <c r="K33" s="79"/>
      <c r="L33" s="79"/>
      <c r="M33" s="79"/>
      <c r="N33" s="2005"/>
      <c r="O33" s="2005"/>
    </row>
    <row r="34" spans="1:17">
      <c r="A34" s="301" t="s">
        <v>1</v>
      </c>
      <c r="B34" s="2016"/>
      <c r="C34" s="2016"/>
      <c r="D34" s="302" t="s">
        <v>2</v>
      </c>
      <c r="E34" s="302" t="s">
        <v>3</v>
      </c>
      <c r="F34" s="2009" t="s">
        <v>4</v>
      </c>
      <c r="G34" s="2009"/>
      <c r="H34" s="2009" t="s">
        <v>5</v>
      </c>
      <c r="I34" s="2009"/>
      <c r="J34" s="2009" t="s">
        <v>6</v>
      </c>
      <c r="K34" s="2009"/>
      <c r="L34" s="2009" t="s">
        <v>7</v>
      </c>
      <c r="M34" s="2009"/>
      <c r="N34" s="2009"/>
      <c r="O34" s="2021"/>
      <c r="P34" s="318" t="s">
        <v>22</v>
      </c>
      <c r="Q34" s="308" t="s">
        <v>23</v>
      </c>
    </row>
    <row r="35" spans="1:17">
      <c r="A35" s="255">
        <v>17</v>
      </c>
      <c r="B35" s="2007" t="s">
        <v>24</v>
      </c>
      <c r="C35" s="34" t="s">
        <v>9</v>
      </c>
      <c r="D35" s="7">
        <v>24.72</v>
      </c>
      <c r="E35" s="7">
        <v>13.52</v>
      </c>
      <c r="F35" s="2013">
        <v>42567</v>
      </c>
      <c r="G35" s="2002"/>
      <c r="H35" s="2013">
        <v>42567</v>
      </c>
      <c r="I35" s="2002"/>
      <c r="J35" s="2002"/>
      <c r="K35" s="2002"/>
      <c r="L35" s="2002"/>
      <c r="M35" s="2002"/>
      <c r="N35" s="2002"/>
      <c r="O35" s="2022"/>
      <c r="P35" s="306">
        <v>20.73</v>
      </c>
      <c r="Q35" s="257" t="s">
        <v>25</v>
      </c>
    </row>
    <row r="36" spans="1:17">
      <c r="A36" s="256">
        <v>21</v>
      </c>
      <c r="B36" s="2012"/>
      <c r="C36" s="321" t="s">
        <v>10</v>
      </c>
      <c r="D36" s="175">
        <v>24.92</v>
      </c>
      <c r="E36" s="175">
        <v>24.93</v>
      </c>
      <c r="F36" s="2014">
        <v>42567</v>
      </c>
      <c r="G36" s="2015"/>
      <c r="H36" s="2014">
        <v>42567</v>
      </c>
      <c r="I36" s="2015"/>
      <c r="J36" s="2015"/>
      <c r="K36" s="2015"/>
      <c r="L36" s="2015"/>
      <c r="M36" s="2015"/>
      <c r="N36" s="2015"/>
      <c r="O36" s="2023"/>
      <c r="P36" s="307">
        <v>14.26</v>
      </c>
      <c r="Q36" s="304" t="s">
        <v>26</v>
      </c>
    </row>
    <row r="37" spans="1:17" ht="9" customHeight="1">
      <c r="A37" s="76"/>
      <c r="B37" s="77"/>
      <c r="C37" s="81"/>
      <c r="D37" s="78"/>
      <c r="E37" s="78"/>
      <c r="F37" s="79"/>
      <c r="G37" s="79"/>
      <c r="H37" s="79"/>
      <c r="I37" s="79"/>
      <c r="J37" s="79"/>
      <c r="K37" s="79"/>
      <c r="L37" s="79"/>
      <c r="M37" s="79"/>
      <c r="N37" s="2005"/>
      <c r="O37" s="2005"/>
    </row>
    <row r="38" spans="1:17">
      <c r="A38" s="301" t="s">
        <v>1</v>
      </c>
      <c r="B38" s="2016"/>
      <c r="C38" s="2016"/>
      <c r="D38" s="302" t="s">
        <v>2</v>
      </c>
      <c r="E38" s="302" t="s">
        <v>3</v>
      </c>
      <c r="F38" s="2009" t="s">
        <v>4</v>
      </c>
      <c r="G38" s="2009"/>
      <c r="H38" s="2009" t="s">
        <v>5</v>
      </c>
      <c r="I38" s="2009"/>
      <c r="J38" s="2009" t="s">
        <v>6</v>
      </c>
      <c r="K38" s="2009"/>
      <c r="L38" s="2009" t="s">
        <v>7</v>
      </c>
      <c r="M38" s="2009"/>
      <c r="N38" s="2009"/>
      <c r="O38" s="2021"/>
      <c r="P38" s="308" t="s">
        <v>27</v>
      </c>
    </row>
    <row r="39" spans="1:17">
      <c r="A39" s="255">
        <v>17</v>
      </c>
      <c r="B39" s="2007" t="s">
        <v>28</v>
      </c>
      <c r="C39" s="34" t="s">
        <v>9</v>
      </c>
      <c r="D39" s="7">
        <v>26</v>
      </c>
      <c r="E39" s="7"/>
      <c r="F39" s="2013">
        <v>42367</v>
      </c>
      <c r="G39" s="2002"/>
      <c r="H39" s="2013">
        <v>42367</v>
      </c>
      <c r="I39" s="2002"/>
      <c r="J39" s="2002"/>
      <c r="K39" s="2002"/>
      <c r="L39" s="2002"/>
      <c r="M39" s="2002"/>
      <c r="N39" s="2002"/>
      <c r="O39" s="2022"/>
      <c r="P39" s="257" t="s">
        <v>29</v>
      </c>
    </row>
    <row r="40" spans="1:17">
      <c r="A40" s="256">
        <v>21</v>
      </c>
      <c r="B40" s="2012"/>
      <c r="C40" s="321" t="s">
        <v>10</v>
      </c>
      <c r="D40" s="175">
        <v>28</v>
      </c>
      <c r="E40" s="175"/>
      <c r="F40" s="2014">
        <v>42367</v>
      </c>
      <c r="G40" s="2015"/>
      <c r="H40" s="2014">
        <v>42367</v>
      </c>
      <c r="I40" s="2015"/>
      <c r="J40" s="2015"/>
      <c r="K40" s="2015"/>
      <c r="L40" s="2015"/>
      <c r="M40" s="2015"/>
      <c r="N40" s="2015"/>
      <c r="O40" s="2023"/>
      <c r="P40" s="304" t="s">
        <v>30</v>
      </c>
    </row>
    <row r="41" spans="1:17" ht="6.4" customHeight="1">
      <c r="A41" s="76"/>
      <c r="B41" s="77"/>
      <c r="C41" s="81"/>
      <c r="D41" s="78"/>
      <c r="E41" s="78"/>
      <c r="F41" s="79"/>
      <c r="G41" s="79"/>
      <c r="H41" s="79"/>
      <c r="I41" s="79"/>
      <c r="J41" s="79"/>
      <c r="K41" s="79"/>
      <c r="L41" s="79"/>
      <c r="M41" s="79"/>
      <c r="N41" s="2005"/>
      <c r="O41" s="2005"/>
    </row>
    <row r="42" spans="1:17">
      <c r="A42" s="301" t="s">
        <v>1</v>
      </c>
      <c r="B42" s="2016"/>
      <c r="C42" s="2016"/>
      <c r="D42" s="302" t="s">
        <v>2</v>
      </c>
      <c r="E42" s="302" t="s">
        <v>3</v>
      </c>
      <c r="F42" s="2009" t="s">
        <v>4</v>
      </c>
      <c r="G42" s="2009"/>
      <c r="H42" s="2009" t="s">
        <v>5</v>
      </c>
      <c r="I42" s="2009"/>
      <c r="J42" s="2009" t="s">
        <v>6</v>
      </c>
      <c r="K42" s="2009"/>
      <c r="L42" s="2009" t="s">
        <v>7</v>
      </c>
      <c r="M42" s="2009"/>
      <c r="N42" s="2009"/>
      <c r="O42" s="2024"/>
    </row>
    <row r="43" spans="1:17">
      <c r="A43" s="255">
        <v>17</v>
      </c>
      <c r="B43" s="2007" t="s">
        <v>31</v>
      </c>
      <c r="C43" s="34" t="s">
        <v>9</v>
      </c>
      <c r="D43" s="7">
        <v>24.92</v>
      </c>
      <c r="E43" s="7"/>
      <c r="F43" s="2013">
        <v>42603</v>
      </c>
      <c r="G43" s="2002"/>
      <c r="H43" s="2013">
        <v>42603</v>
      </c>
      <c r="I43" s="2002"/>
      <c r="J43" s="2002"/>
      <c r="K43" s="2002"/>
      <c r="L43" s="2002"/>
      <c r="M43" s="2002"/>
      <c r="N43" s="2002"/>
      <c r="O43" s="2025"/>
    </row>
    <row r="44" spans="1:17">
      <c r="A44" s="256">
        <v>21</v>
      </c>
      <c r="B44" s="2012"/>
      <c r="C44" s="321" t="s">
        <v>10</v>
      </c>
      <c r="D44" s="371">
        <v>24.4</v>
      </c>
      <c r="E44" s="175"/>
      <c r="F44" s="2014">
        <v>42603</v>
      </c>
      <c r="G44" s="2015"/>
      <c r="H44" s="2014">
        <v>42603</v>
      </c>
      <c r="I44" s="2015"/>
      <c r="J44" s="2015"/>
      <c r="K44" s="2015"/>
      <c r="L44" s="2015"/>
      <c r="M44" s="2015"/>
      <c r="N44" s="2015"/>
      <c r="O44" s="2026"/>
    </row>
    <row r="45" spans="1:17" ht="7.9" customHeight="1">
      <c r="A45" s="76"/>
      <c r="B45" s="77"/>
      <c r="C45" s="81"/>
      <c r="D45" s="78"/>
      <c r="E45" s="78"/>
      <c r="F45" s="79"/>
      <c r="G45" s="79"/>
      <c r="H45" s="79"/>
      <c r="I45" s="79"/>
      <c r="J45" s="79"/>
      <c r="K45" s="79"/>
      <c r="L45" s="79"/>
      <c r="M45" s="79"/>
      <c r="N45" s="2005"/>
      <c r="O45" s="2005"/>
    </row>
    <row r="46" spans="1:17">
      <c r="A46" s="301" t="s">
        <v>1</v>
      </c>
      <c r="B46" s="2016"/>
      <c r="C46" s="2016"/>
      <c r="D46" s="302" t="s">
        <v>2</v>
      </c>
      <c r="E46" s="302" t="s">
        <v>3</v>
      </c>
      <c r="F46" s="2009" t="s">
        <v>4</v>
      </c>
      <c r="G46" s="2009"/>
      <c r="H46" s="2009" t="s">
        <v>5</v>
      </c>
      <c r="I46" s="2009"/>
      <c r="J46" s="2009" t="s">
        <v>6</v>
      </c>
      <c r="K46" s="2009"/>
      <c r="L46" s="2009" t="s">
        <v>7</v>
      </c>
      <c r="M46" s="2009"/>
      <c r="N46" s="2009"/>
      <c r="O46" s="2021"/>
      <c r="P46" s="305" t="s">
        <v>32</v>
      </c>
      <c r="Q46" s="308" t="s">
        <v>33</v>
      </c>
    </row>
    <row r="47" spans="1:17">
      <c r="A47" s="255">
        <v>17</v>
      </c>
      <c r="B47" s="2007" t="s">
        <v>34</v>
      </c>
      <c r="C47" s="34" t="s">
        <v>9</v>
      </c>
      <c r="D47" s="7">
        <v>26.84</v>
      </c>
      <c r="E47" s="7">
        <v>9.25</v>
      </c>
      <c r="F47" s="2013">
        <v>43313</v>
      </c>
      <c r="G47" s="2002"/>
      <c r="H47" s="2013">
        <v>43313</v>
      </c>
      <c r="I47" s="2002"/>
      <c r="J47" s="2002"/>
      <c r="K47" s="2002"/>
      <c r="L47" s="2002"/>
      <c r="M47" s="2002"/>
      <c r="N47" s="2002"/>
      <c r="O47" s="2022"/>
      <c r="P47" s="306" t="s">
        <v>35</v>
      </c>
      <c r="Q47" s="257" t="s">
        <v>36</v>
      </c>
    </row>
    <row r="48" spans="1:17">
      <c r="A48" s="256">
        <v>21</v>
      </c>
      <c r="B48" s="2012"/>
      <c r="C48" s="321" t="s">
        <v>10</v>
      </c>
      <c r="D48" s="175">
        <v>25.89</v>
      </c>
      <c r="E48" s="175">
        <v>7.68</v>
      </c>
      <c r="F48" s="2014">
        <v>43313</v>
      </c>
      <c r="G48" s="2015"/>
      <c r="H48" s="2014">
        <v>43313</v>
      </c>
      <c r="I48" s="2015"/>
      <c r="J48" s="2015"/>
      <c r="K48" s="2015"/>
      <c r="L48" s="2015"/>
      <c r="M48" s="2015"/>
      <c r="N48" s="2015"/>
      <c r="O48" s="2023"/>
      <c r="P48" s="307" t="s">
        <v>37</v>
      </c>
      <c r="Q48" s="304" t="s">
        <v>38</v>
      </c>
    </row>
    <row r="49" spans="1:15" ht="7.35" customHeight="1">
      <c r="A49" s="76"/>
      <c r="B49" s="77"/>
      <c r="C49" s="81"/>
      <c r="D49" s="78"/>
      <c r="E49" s="78"/>
      <c r="F49" s="79"/>
      <c r="G49" s="79"/>
      <c r="H49" s="79"/>
      <c r="I49" s="79"/>
      <c r="J49" s="79"/>
      <c r="K49" s="79"/>
      <c r="L49" s="79"/>
      <c r="M49" s="79"/>
      <c r="N49" s="2005"/>
      <c r="O49" s="2005"/>
    </row>
    <row r="50" spans="1:15">
      <c r="A50" s="301" t="s">
        <v>1</v>
      </c>
      <c r="B50" s="2016"/>
      <c r="C50" s="2016"/>
      <c r="D50" s="302" t="s">
        <v>2</v>
      </c>
      <c r="E50" s="302" t="s">
        <v>3</v>
      </c>
      <c r="F50" s="2009" t="s">
        <v>4</v>
      </c>
      <c r="G50" s="2009"/>
      <c r="H50" s="2009" t="s">
        <v>5</v>
      </c>
      <c r="I50" s="2009"/>
      <c r="J50" s="2009" t="s">
        <v>6</v>
      </c>
      <c r="K50" s="2009"/>
      <c r="L50" s="2009" t="s">
        <v>7</v>
      </c>
      <c r="M50" s="2009"/>
      <c r="N50" s="2009"/>
      <c r="O50" s="2024"/>
    </row>
    <row r="51" spans="1:15">
      <c r="A51" s="255">
        <v>17</v>
      </c>
      <c r="B51" s="2007" t="s">
        <v>39</v>
      </c>
      <c r="C51" s="34" t="s">
        <v>9</v>
      </c>
      <c r="D51" s="7">
        <v>26.92</v>
      </c>
      <c r="E51" s="7"/>
      <c r="F51" s="2013">
        <v>43203</v>
      </c>
      <c r="G51" s="2002"/>
      <c r="H51" s="2013">
        <v>43203</v>
      </c>
      <c r="I51" s="2002"/>
      <c r="J51" s="2002"/>
      <c r="K51" s="2002"/>
      <c r="L51" s="2002"/>
      <c r="M51" s="2002"/>
      <c r="N51" s="2002"/>
      <c r="O51" s="2025"/>
    </row>
    <row r="52" spans="1:15">
      <c r="A52" s="256">
        <v>21</v>
      </c>
      <c r="B52" s="2012"/>
      <c r="C52" s="321" t="s">
        <v>10</v>
      </c>
      <c r="D52" s="175">
        <v>26.62</v>
      </c>
      <c r="E52" s="175"/>
      <c r="F52" s="2014">
        <v>43203</v>
      </c>
      <c r="G52" s="2015"/>
      <c r="H52" s="2014">
        <v>43203</v>
      </c>
      <c r="I52" s="2015"/>
      <c r="J52" s="2015"/>
      <c r="K52" s="2015"/>
      <c r="L52" s="2015"/>
      <c r="M52" s="2015"/>
      <c r="N52" s="2015"/>
      <c r="O52" s="2026"/>
    </row>
  </sheetData>
  <mergeCells count="234">
    <mergeCell ref="H12:I12"/>
    <mergeCell ref="H13:I13"/>
    <mergeCell ref="H15:I15"/>
    <mergeCell ref="H16:I16"/>
    <mergeCell ref="H17:I17"/>
    <mergeCell ref="H19:I19"/>
    <mergeCell ref="N51:O51"/>
    <mergeCell ref="N52:O52"/>
    <mergeCell ref="A1:O1"/>
    <mergeCell ref="H3:I3"/>
    <mergeCell ref="H4:I4"/>
    <mergeCell ref="H5:I5"/>
    <mergeCell ref="H7:I7"/>
    <mergeCell ref="H8:I8"/>
    <mergeCell ref="H9:I9"/>
    <mergeCell ref="H11:I11"/>
    <mergeCell ref="N45:O45"/>
    <mergeCell ref="N46:O46"/>
    <mergeCell ref="N47:O47"/>
    <mergeCell ref="N48:O48"/>
    <mergeCell ref="N49:O49"/>
    <mergeCell ref="N50:O50"/>
    <mergeCell ref="N39:O39"/>
    <mergeCell ref="N40:O40"/>
    <mergeCell ref="N41:O41"/>
    <mergeCell ref="N42:O42"/>
    <mergeCell ref="N43:O43"/>
    <mergeCell ref="N44:O44"/>
    <mergeCell ref="N33:O33"/>
    <mergeCell ref="N34:O34"/>
    <mergeCell ref="N35:O35"/>
    <mergeCell ref="N36:O36"/>
    <mergeCell ref="N37:O37"/>
    <mergeCell ref="N38:O38"/>
    <mergeCell ref="N26:O26"/>
    <mergeCell ref="N28:O28"/>
    <mergeCell ref="N29:O29"/>
    <mergeCell ref="N30:O30"/>
    <mergeCell ref="N31:O31"/>
    <mergeCell ref="N32:O32"/>
    <mergeCell ref="N20:O20"/>
    <mergeCell ref="N21:O21"/>
    <mergeCell ref="N22:O22"/>
    <mergeCell ref="N23:O23"/>
    <mergeCell ref="N24:O24"/>
    <mergeCell ref="N25:O25"/>
    <mergeCell ref="N16:O16"/>
    <mergeCell ref="N17:O17"/>
    <mergeCell ref="N18:O18"/>
    <mergeCell ref="N19:O19"/>
    <mergeCell ref="N8:O8"/>
    <mergeCell ref="N9:O9"/>
    <mergeCell ref="N10:O10"/>
    <mergeCell ref="N11:O11"/>
    <mergeCell ref="N12:O12"/>
    <mergeCell ref="N13:O13"/>
    <mergeCell ref="N3:O3"/>
    <mergeCell ref="N4:O4"/>
    <mergeCell ref="N5:O5"/>
    <mergeCell ref="N6:O6"/>
    <mergeCell ref="N7:O7"/>
    <mergeCell ref="L48:M48"/>
    <mergeCell ref="J40:K40"/>
    <mergeCell ref="L40:M40"/>
    <mergeCell ref="L25:M25"/>
    <mergeCell ref="L9:M9"/>
    <mergeCell ref="L10:M10"/>
    <mergeCell ref="L11:M11"/>
    <mergeCell ref="L12:M12"/>
    <mergeCell ref="L13:M13"/>
    <mergeCell ref="L14:M14"/>
    <mergeCell ref="L15:M15"/>
    <mergeCell ref="L31:M31"/>
    <mergeCell ref="J25:K25"/>
    <mergeCell ref="J18:K18"/>
    <mergeCell ref="J19:K19"/>
    <mergeCell ref="L19:M19"/>
    <mergeCell ref="L21:M21"/>
    <mergeCell ref="N14:O14"/>
    <mergeCell ref="N15:O15"/>
    <mergeCell ref="B50:C50"/>
    <mergeCell ref="F50:G50"/>
    <mergeCell ref="J50:K50"/>
    <mergeCell ref="L50:M50"/>
    <mergeCell ref="B51:B52"/>
    <mergeCell ref="F51:G51"/>
    <mergeCell ref="J51:K51"/>
    <mergeCell ref="L51:M51"/>
    <mergeCell ref="F52:G52"/>
    <mergeCell ref="H50:I50"/>
    <mergeCell ref="H51:I51"/>
    <mergeCell ref="H52:I52"/>
    <mergeCell ref="J52:K52"/>
    <mergeCell ref="L52:M52"/>
    <mergeCell ref="B46:C46"/>
    <mergeCell ref="F46:G46"/>
    <mergeCell ref="J46:K46"/>
    <mergeCell ref="L46:M46"/>
    <mergeCell ref="B47:B48"/>
    <mergeCell ref="F47:G47"/>
    <mergeCell ref="J47:K47"/>
    <mergeCell ref="L47:M47"/>
    <mergeCell ref="F48:G48"/>
    <mergeCell ref="J48:K48"/>
    <mergeCell ref="H46:I46"/>
    <mergeCell ref="H47:I47"/>
    <mergeCell ref="H48:I48"/>
    <mergeCell ref="B43:B44"/>
    <mergeCell ref="F43:G43"/>
    <mergeCell ref="J43:K43"/>
    <mergeCell ref="L43:M43"/>
    <mergeCell ref="F44:G44"/>
    <mergeCell ref="J44:K44"/>
    <mergeCell ref="L44:M44"/>
    <mergeCell ref="H43:I43"/>
    <mergeCell ref="H44:I44"/>
    <mergeCell ref="B42:C42"/>
    <mergeCell ref="F42:G42"/>
    <mergeCell ref="J42:K42"/>
    <mergeCell ref="L42:M42"/>
    <mergeCell ref="H42:I42"/>
    <mergeCell ref="L36:M36"/>
    <mergeCell ref="B38:C38"/>
    <mergeCell ref="F38:G38"/>
    <mergeCell ref="J38:K38"/>
    <mergeCell ref="L38:M38"/>
    <mergeCell ref="B39:B40"/>
    <mergeCell ref="F39:G39"/>
    <mergeCell ref="J39:K39"/>
    <mergeCell ref="L39:M39"/>
    <mergeCell ref="F40:G40"/>
    <mergeCell ref="H36:I36"/>
    <mergeCell ref="H38:I38"/>
    <mergeCell ref="H39:I39"/>
    <mergeCell ref="H40:I40"/>
    <mergeCell ref="L32:M32"/>
    <mergeCell ref="H31:I31"/>
    <mergeCell ref="H32:I32"/>
    <mergeCell ref="B34:C34"/>
    <mergeCell ref="F34:G34"/>
    <mergeCell ref="J34:K34"/>
    <mergeCell ref="L34:M34"/>
    <mergeCell ref="B35:B36"/>
    <mergeCell ref="F35:G35"/>
    <mergeCell ref="J35:K35"/>
    <mergeCell ref="L35:M35"/>
    <mergeCell ref="F36:G36"/>
    <mergeCell ref="J36:K36"/>
    <mergeCell ref="H34:I34"/>
    <mergeCell ref="H35:I35"/>
    <mergeCell ref="B19:C19"/>
    <mergeCell ref="B24:B25"/>
    <mergeCell ref="B23:C23"/>
    <mergeCell ref="H20:I20"/>
    <mergeCell ref="H21:I21"/>
    <mergeCell ref="B31:B32"/>
    <mergeCell ref="F31:G31"/>
    <mergeCell ref="J31:K31"/>
    <mergeCell ref="H23:I23"/>
    <mergeCell ref="H24:I24"/>
    <mergeCell ref="H25:I25"/>
    <mergeCell ref="H30:I30"/>
    <mergeCell ref="F32:G32"/>
    <mergeCell ref="J32:K32"/>
    <mergeCell ref="L22:M22"/>
    <mergeCell ref="L23:M23"/>
    <mergeCell ref="L24:M24"/>
    <mergeCell ref="L20:M20"/>
    <mergeCell ref="J20:K20"/>
    <mergeCell ref="J21:K21"/>
    <mergeCell ref="J22:K22"/>
    <mergeCell ref="J23:K23"/>
    <mergeCell ref="J24:K24"/>
    <mergeCell ref="L3:M3"/>
    <mergeCell ref="L4:M4"/>
    <mergeCell ref="L5:M5"/>
    <mergeCell ref="L6:M6"/>
    <mergeCell ref="L7:M7"/>
    <mergeCell ref="L8:M8"/>
    <mergeCell ref="J8:K8"/>
    <mergeCell ref="J9:K9"/>
    <mergeCell ref="J10:K10"/>
    <mergeCell ref="J3:K3"/>
    <mergeCell ref="J4:K4"/>
    <mergeCell ref="J5:K5"/>
    <mergeCell ref="J6:K6"/>
    <mergeCell ref="B3:C3"/>
    <mergeCell ref="F5:G5"/>
    <mergeCell ref="F6:G6"/>
    <mergeCell ref="B4:B5"/>
    <mergeCell ref="J7:K7"/>
    <mergeCell ref="F22:G22"/>
    <mergeCell ref="F23:G23"/>
    <mergeCell ref="F24:G24"/>
    <mergeCell ref="F25:G25"/>
    <mergeCell ref="F20:G20"/>
    <mergeCell ref="F21:G21"/>
    <mergeCell ref="F7:G7"/>
    <mergeCell ref="F8:G8"/>
    <mergeCell ref="F9:G9"/>
    <mergeCell ref="F11:G11"/>
    <mergeCell ref="F12:G12"/>
    <mergeCell ref="F13:G13"/>
    <mergeCell ref="F14:G14"/>
    <mergeCell ref="F15:G15"/>
    <mergeCell ref="F4:G4"/>
    <mergeCell ref="B7:C7"/>
    <mergeCell ref="F3:G3"/>
    <mergeCell ref="B11:C11"/>
    <mergeCell ref="B15:C15"/>
    <mergeCell ref="P30:Q30"/>
    <mergeCell ref="F16:G16"/>
    <mergeCell ref="F17:G17"/>
    <mergeCell ref="F18:G18"/>
    <mergeCell ref="F19:G19"/>
    <mergeCell ref="F10:G10"/>
    <mergeCell ref="B8:B9"/>
    <mergeCell ref="B12:B13"/>
    <mergeCell ref="B16:B17"/>
    <mergeCell ref="B20:B21"/>
    <mergeCell ref="L16:M16"/>
    <mergeCell ref="L17:M17"/>
    <mergeCell ref="J13:K13"/>
    <mergeCell ref="J11:K11"/>
    <mergeCell ref="J12:K12"/>
    <mergeCell ref="J14:K14"/>
    <mergeCell ref="J15:K15"/>
    <mergeCell ref="J16:K16"/>
    <mergeCell ref="J17:K17"/>
    <mergeCell ref="B30:C30"/>
    <mergeCell ref="F30:G30"/>
    <mergeCell ref="J30:K30"/>
    <mergeCell ref="L30:M30"/>
    <mergeCell ref="L18:M18"/>
  </mergeCells>
  <pageMargins left="0.51181102362204722" right="0.51181102362204722" top="0.78740157480314965" bottom="0.78740157480314965" header="0.31496062992125984" footer="0.31496062992125984"/>
  <pageSetup paperSize="9" scale="92" orientation="landscape" r:id="rId1"/>
  <legacyDrawing r:id="rId2"/>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Plan12"/>
  <dimension ref="A1:AJ129"/>
  <sheetViews>
    <sheetView showGridLines="0" view="pageBreakPreview" zoomScale="70" zoomScaleNormal="90" zoomScaleSheetLayoutView="70" workbookViewId="0">
      <selection activeCell="G12" sqref="G12"/>
    </sheetView>
  </sheetViews>
  <sheetFormatPr defaultRowHeight="14.45"/>
  <cols>
    <col min="1" max="11" width="20.7109375" customWidth="1"/>
    <col min="12" max="12" width="25.42578125" customWidth="1"/>
    <col min="13" max="16" width="20.7109375" customWidth="1"/>
    <col min="17" max="17" width="23.42578125" customWidth="1"/>
    <col min="18" max="19" width="20.7109375" customWidth="1"/>
    <col min="26" max="26" width="15.28515625" customWidth="1"/>
  </cols>
  <sheetData>
    <row r="1" spans="1:36">
      <c r="A1" s="2075" t="s">
        <v>86</v>
      </c>
      <c r="B1" s="2076"/>
      <c r="C1" s="2076"/>
      <c r="D1" s="2077"/>
      <c r="E1" s="2081" t="s">
        <v>216</v>
      </c>
      <c r="R1" s="2020"/>
      <c r="S1" s="2020"/>
      <c r="T1" s="2020"/>
      <c r="U1" s="2020"/>
      <c r="V1" s="2020"/>
      <c r="W1" s="2020"/>
      <c r="X1" s="2020"/>
      <c r="Y1" s="2020"/>
      <c r="Z1" s="2020"/>
      <c r="AA1" s="2020"/>
      <c r="AB1" s="2020"/>
    </row>
    <row r="2" spans="1:36" ht="14.85" customHeight="1" thickBot="1">
      <c r="A2" s="2078"/>
      <c r="B2" s="2079"/>
      <c r="C2" s="2079"/>
      <c r="D2" s="2080"/>
      <c r="E2" s="2081"/>
      <c r="M2" s="36"/>
      <c r="N2" s="36"/>
      <c r="O2" s="36"/>
      <c r="P2" s="36"/>
      <c r="Q2" s="36"/>
      <c r="R2" s="2124"/>
      <c r="S2" s="2124"/>
      <c r="T2" s="2124"/>
      <c r="U2" s="2124"/>
      <c r="V2" s="2124"/>
      <c r="W2" s="2124"/>
      <c r="X2" s="2124"/>
      <c r="Y2" s="2124"/>
      <c r="Z2" s="2124"/>
      <c r="AA2" s="2124"/>
      <c r="AB2" s="2124"/>
      <c r="AC2" s="2124"/>
      <c r="AD2" s="2124"/>
      <c r="AE2" s="2124"/>
      <c r="AF2" s="2124"/>
      <c r="AG2" s="2124"/>
      <c r="AH2" s="2124"/>
      <c r="AI2" s="2124"/>
      <c r="AJ2" s="2124"/>
    </row>
    <row r="3" spans="1:36">
      <c r="A3" s="4" t="s">
        <v>217</v>
      </c>
      <c r="B3" s="4" t="s">
        <v>548</v>
      </c>
      <c r="C3">
        <v>500</v>
      </c>
      <c r="D3" t="s">
        <v>219</v>
      </c>
      <c r="L3" s="36"/>
      <c r="M3" s="36"/>
      <c r="N3" s="36"/>
      <c r="O3" s="36"/>
      <c r="P3" s="36"/>
      <c r="Q3" s="36"/>
      <c r="R3" s="2124"/>
      <c r="S3" s="2124"/>
      <c r="T3" s="2124"/>
      <c r="U3" s="2124"/>
      <c r="V3" s="2124"/>
      <c r="W3" s="2124"/>
      <c r="X3" s="2124"/>
      <c r="Y3" s="2124"/>
      <c r="Z3" s="2124"/>
      <c r="AA3" s="2124"/>
      <c r="AB3" s="2124"/>
      <c r="AC3" s="2124"/>
      <c r="AD3" s="2124"/>
      <c r="AE3" s="2124"/>
      <c r="AF3" s="2124"/>
      <c r="AG3" s="2124"/>
      <c r="AH3" s="2124"/>
      <c r="AI3" s="2124"/>
      <c r="AJ3" s="2124"/>
    </row>
    <row r="4" spans="1:36">
      <c r="A4" s="4" t="s">
        <v>220</v>
      </c>
      <c r="B4" s="4" t="s">
        <v>221</v>
      </c>
      <c r="C4">
        <v>250</v>
      </c>
      <c r="D4" t="s">
        <v>219</v>
      </c>
      <c r="L4" s="36"/>
      <c r="M4" s="36"/>
      <c r="N4" s="36"/>
      <c r="O4" s="36"/>
      <c r="P4" s="36"/>
      <c r="Q4" s="36"/>
      <c r="R4" s="2124"/>
      <c r="S4" s="2124"/>
      <c r="T4" s="2124"/>
      <c r="U4" s="2124"/>
      <c r="V4" s="2124"/>
      <c r="W4" s="2124"/>
      <c r="X4" s="2124"/>
      <c r="Y4" s="2124"/>
      <c r="Z4" s="2124"/>
      <c r="AA4" s="2124"/>
      <c r="AB4" s="2124"/>
      <c r="AC4" s="2124"/>
      <c r="AD4" s="2124"/>
      <c r="AE4" s="2124"/>
      <c r="AF4" s="2124"/>
      <c r="AG4" s="2124"/>
      <c r="AH4" s="2124"/>
      <c r="AI4" s="2124"/>
      <c r="AJ4" s="2124"/>
    </row>
    <row r="5" spans="1:36" ht="15.75" customHeight="1">
      <c r="A5" t="s">
        <v>222</v>
      </c>
      <c r="B5" s="746">
        <v>45371</v>
      </c>
      <c r="C5" s="1114" t="s">
        <v>430</v>
      </c>
      <c r="D5" s="908" t="s">
        <v>549</v>
      </c>
      <c r="E5" s="40"/>
      <c r="L5" s="36"/>
      <c r="M5" s="36"/>
      <c r="N5" s="36"/>
      <c r="O5" s="36"/>
      <c r="P5" s="36"/>
      <c r="Q5" s="36"/>
      <c r="R5" s="2124"/>
      <c r="S5" s="2124"/>
      <c r="T5" s="2124"/>
      <c r="U5" s="2124"/>
      <c r="V5" s="2124"/>
      <c r="W5" s="2124"/>
      <c r="X5" s="2124"/>
      <c r="Y5" s="2124"/>
      <c r="Z5" s="2124"/>
      <c r="AA5" s="2124"/>
      <c r="AB5" s="2124"/>
      <c r="AC5" s="2124"/>
      <c r="AD5" s="2124"/>
      <c r="AE5" s="2124"/>
      <c r="AF5" s="2124"/>
      <c r="AG5" s="2124"/>
      <c r="AH5" s="2124"/>
      <c r="AI5" s="2124"/>
      <c r="AJ5" s="2124"/>
    </row>
    <row r="6" spans="1:36" ht="20.25" customHeight="1">
      <c r="A6" s="2172" t="s">
        <v>226</v>
      </c>
      <c r="B6" s="2173"/>
      <c r="C6" s="2173"/>
      <c r="D6" s="2174"/>
      <c r="E6" s="2098" t="s">
        <v>227</v>
      </c>
      <c r="F6" s="2099"/>
      <c r="G6" s="2099"/>
      <c r="H6" s="2099"/>
      <c r="I6" s="2222"/>
      <c r="L6" s="36" t="s">
        <v>550</v>
      </c>
      <c r="M6" s="36" t="s">
        <v>551</v>
      </c>
      <c r="N6" s="36"/>
      <c r="O6" s="36"/>
      <c r="P6" s="36"/>
      <c r="Q6" s="36"/>
      <c r="R6" s="2124"/>
      <c r="S6" s="2124"/>
      <c r="T6" s="2124"/>
      <c r="U6" s="2124"/>
      <c r="V6" s="2124"/>
      <c r="W6" s="2124"/>
      <c r="X6" s="2124"/>
      <c r="Y6" s="2124"/>
      <c r="Z6" s="2124"/>
      <c r="AA6" s="2124"/>
      <c r="AB6" s="2124"/>
      <c r="AC6" s="2124"/>
      <c r="AD6" s="2124"/>
      <c r="AE6" s="2124"/>
      <c r="AF6" s="2124"/>
      <c r="AG6" s="2124"/>
      <c r="AH6" s="2124"/>
      <c r="AI6" s="2124"/>
      <c r="AJ6" s="2124"/>
    </row>
    <row r="7" spans="1:36">
      <c r="A7" s="514" t="s">
        <v>228</v>
      </c>
      <c r="B7" s="497" t="s">
        <v>229</v>
      </c>
      <c r="C7" s="497" t="s">
        <v>230</v>
      </c>
      <c r="D7" s="570" t="s">
        <v>231</v>
      </c>
      <c r="E7" s="961" t="s">
        <v>228</v>
      </c>
      <c r="F7" s="495" t="s">
        <v>232</v>
      </c>
      <c r="G7" s="495" t="s">
        <v>233</v>
      </c>
      <c r="H7" s="495" t="s">
        <v>68</v>
      </c>
      <c r="I7" s="541" t="s">
        <v>69</v>
      </c>
      <c r="L7" s="36"/>
      <c r="M7" s="36"/>
      <c r="N7" s="36"/>
      <c r="O7" s="36"/>
      <c r="P7" s="36"/>
      <c r="Q7" s="36"/>
      <c r="R7" s="2124"/>
      <c r="S7" s="2124"/>
      <c r="T7" s="2124"/>
      <c r="U7" s="2124"/>
      <c r="V7" s="2124"/>
      <c r="W7" s="2124"/>
      <c r="X7" s="2124"/>
      <c r="Y7" s="2124"/>
      <c r="Z7" s="2124"/>
      <c r="AA7" s="2124"/>
      <c r="AB7" s="2124"/>
      <c r="AC7" s="2124"/>
      <c r="AD7" s="2124"/>
      <c r="AE7" s="2124"/>
      <c r="AF7" s="2124"/>
      <c r="AG7" s="2124"/>
      <c r="AH7" s="2124"/>
      <c r="AI7" s="2124"/>
      <c r="AJ7" s="2124"/>
    </row>
    <row r="8" spans="1:36" ht="14.85" customHeight="1">
      <c r="A8" s="204" t="s">
        <v>70</v>
      </c>
      <c r="B8" s="605">
        <v>27235</v>
      </c>
      <c r="C8" s="5">
        <f>B8-F8</f>
        <v>437</v>
      </c>
      <c r="D8" s="6">
        <f>B8</f>
        <v>27235</v>
      </c>
      <c r="E8" s="204" t="s">
        <v>70</v>
      </c>
      <c r="F8" s="500">
        <v>26798</v>
      </c>
      <c r="G8" s="502">
        <v>45250</v>
      </c>
      <c r="H8" s="7">
        <f>F8+$C$3</f>
        <v>27298</v>
      </c>
      <c r="I8" s="559">
        <f>H8-B8</f>
        <v>63</v>
      </c>
      <c r="J8" s="202"/>
      <c r="L8" s="1075"/>
      <c r="M8" s="36"/>
      <c r="N8" s="36"/>
      <c r="O8" s="36"/>
      <c r="P8" s="36"/>
      <c r="Q8" s="36"/>
      <c r="R8" s="67"/>
      <c r="T8" s="2128"/>
      <c r="U8" s="2128"/>
      <c r="V8" s="2128"/>
      <c r="W8" s="2128"/>
      <c r="X8" s="2128"/>
      <c r="Y8" s="2128"/>
      <c r="Z8" s="2128"/>
      <c r="AA8" s="2124"/>
      <c r="AB8" s="2124"/>
      <c r="AC8" s="2124"/>
      <c r="AD8" s="2124"/>
      <c r="AE8" s="2124"/>
      <c r="AF8" s="2124"/>
      <c r="AG8" s="2124"/>
      <c r="AH8" s="2124"/>
      <c r="AI8" s="2124"/>
      <c r="AJ8" s="2124"/>
    </row>
    <row r="9" spans="1:36">
      <c r="A9" s="204" t="s">
        <v>71</v>
      </c>
      <c r="B9" s="605">
        <v>27284</v>
      </c>
      <c r="C9" s="5">
        <f>B9-F9</f>
        <v>433</v>
      </c>
      <c r="D9" s="6">
        <f t="shared" ref="D9:D12" si="0">B9</f>
        <v>27284</v>
      </c>
      <c r="E9" s="204" t="s">
        <v>71</v>
      </c>
      <c r="F9" s="500">
        <v>26851</v>
      </c>
      <c r="G9" s="502">
        <v>45250</v>
      </c>
      <c r="H9" s="7">
        <f>F9+$C$3</f>
        <v>27351</v>
      </c>
      <c r="I9" s="559">
        <f t="shared" ref="I9:I12" si="1">H9-B9</f>
        <v>67</v>
      </c>
      <c r="L9" s="1075"/>
      <c r="M9" s="36"/>
      <c r="N9" s="36"/>
      <c r="O9" s="36"/>
      <c r="P9" s="36"/>
      <c r="Q9" s="36"/>
      <c r="R9" s="67"/>
      <c r="T9" s="2128"/>
      <c r="U9" s="2128"/>
      <c r="V9" s="2128"/>
      <c r="W9" s="2128"/>
      <c r="X9" s="2128"/>
      <c r="Y9" s="2128"/>
      <c r="Z9" s="2128"/>
      <c r="AA9" s="2124"/>
      <c r="AB9" s="2124"/>
      <c r="AC9" s="2124"/>
      <c r="AD9" s="2124"/>
      <c r="AE9" s="2124"/>
      <c r="AF9" s="2124"/>
      <c r="AG9" s="2124"/>
      <c r="AH9" s="2124"/>
      <c r="AI9" s="2124"/>
      <c r="AJ9" s="2124"/>
    </row>
    <row r="10" spans="1:36" ht="15" customHeight="1">
      <c r="A10" s="204" t="s">
        <v>88</v>
      </c>
      <c r="B10" s="605">
        <v>16028</v>
      </c>
      <c r="C10" s="5">
        <f>B10-F10</f>
        <v>82</v>
      </c>
      <c r="D10" s="6">
        <f t="shared" si="0"/>
        <v>16028</v>
      </c>
      <c r="E10" s="204" t="s">
        <v>72</v>
      </c>
      <c r="F10" s="500">
        <v>15946</v>
      </c>
      <c r="G10" s="502">
        <v>45349</v>
      </c>
      <c r="H10" s="7">
        <f>F10+$C$4</f>
        <v>16196</v>
      </c>
      <c r="I10" s="559">
        <f t="shared" si="1"/>
        <v>168</v>
      </c>
      <c r="J10" s="1468"/>
      <c r="L10" s="36"/>
      <c r="M10" s="36"/>
      <c r="N10" s="36"/>
      <c r="O10" s="36"/>
      <c r="P10" s="36"/>
      <c r="Q10" s="36"/>
      <c r="R10" s="67"/>
      <c r="T10" s="2128"/>
      <c r="U10" s="2128"/>
      <c r="V10" s="2128"/>
      <c r="W10" s="2128"/>
      <c r="X10" s="2128"/>
      <c r="Y10" s="2128"/>
      <c r="Z10" s="2128"/>
      <c r="AA10" s="2124"/>
      <c r="AB10" s="2124"/>
      <c r="AC10" s="2124"/>
      <c r="AD10" s="2124"/>
      <c r="AE10" s="2124"/>
      <c r="AF10" s="2124"/>
      <c r="AG10" s="2124"/>
      <c r="AH10" s="2124"/>
      <c r="AI10" s="2124"/>
      <c r="AJ10" s="2124"/>
    </row>
    <row r="11" spans="1:36">
      <c r="A11" s="204" t="s">
        <v>89</v>
      </c>
      <c r="B11" s="605">
        <v>11714</v>
      </c>
      <c r="C11" s="5">
        <f>B11-F11</f>
        <v>0</v>
      </c>
      <c r="D11" s="6">
        <f t="shared" si="0"/>
        <v>11714</v>
      </c>
      <c r="E11" s="204" t="s">
        <v>73</v>
      </c>
      <c r="F11" s="500">
        <v>11714</v>
      </c>
      <c r="G11" s="502">
        <v>45370</v>
      </c>
      <c r="H11" s="7">
        <f>F11+$C$4</f>
        <v>11964</v>
      </c>
      <c r="I11" s="559">
        <f t="shared" si="1"/>
        <v>250</v>
      </c>
      <c r="L11" s="36"/>
      <c r="M11" s="36"/>
      <c r="N11" s="36"/>
      <c r="O11" s="36"/>
      <c r="P11" s="36"/>
      <c r="Q11" s="36"/>
      <c r="R11" s="67"/>
      <c r="T11" s="2128"/>
      <c r="U11" s="2128"/>
      <c r="V11" s="2128"/>
      <c r="W11" s="2128"/>
      <c r="X11" s="2128"/>
      <c r="Y11" s="2128"/>
      <c r="Z11" s="2128"/>
      <c r="AA11" s="2124"/>
      <c r="AB11" s="2124"/>
      <c r="AC11" s="2124"/>
      <c r="AD11" s="2124"/>
      <c r="AE11" s="2124"/>
      <c r="AF11" s="2124"/>
      <c r="AG11" s="2124"/>
      <c r="AH11" s="2124"/>
      <c r="AI11" s="2124"/>
      <c r="AJ11" s="2124"/>
    </row>
    <row r="12" spans="1:36">
      <c r="A12" s="208" t="s">
        <v>236</v>
      </c>
      <c r="B12" s="606">
        <v>62</v>
      </c>
      <c r="C12" s="195">
        <f>B12-F12</f>
        <v>0</v>
      </c>
      <c r="D12" s="207">
        <f t="shared" si="0"/>
        <v>62</v>
      </c>
      <c r="E12" s="208" t="s">
        <v>236</v>
      </c>
      <c r="F12" s="548">
        <v>62</v>
      </c>
      <c r="G12" s="503">
        <v>44367</v>
      </c>
      <c r="H12" s="175">
        <f>F12+$C$4</f>
        <v>312</v>
      </c>
      <c r="I12" s="560">
        <f t="shared" si="1"/>
        <v>250</v>
      </c>
      <c r="L12" s="36"/>
      <c r="M12" s="36"/>
      <c r="N12" s="36"/>
      <c r="O12" s="36"/>
      <c r="P12" s="36"/>
      <c r="Q12" s="36"/>
      <c r="R12" s="67"/>
      <c r="T12" s="111"/>
      <c r="U12" s="111"/>
      <c r="V12" s="111"/>
      <c r="W12" s="111"/>
      <c r="X12" s="111"/>
      <c r="Y12" s="111"/>
      <c r="Z12" s="111"/>
      <c r="AA12" s="2124"/>
      <c r="AB12" s="2124"/>
      <c r="AC12" s="2124"/>
      <c r="AD12" s="2124"/>
      <c r="AE12" s="2124"/>
      <c r="AF12" s="2124"/>
      <c r="AG12" s="2124"/>
      <c r="AH12" s="2124"/>
      <c r="AI12" s="2124"/>
      <c r="AJ12" s="2124"/>
    </row>
    <row r="13" spans="1:36">
      <c r="L13" s="36"/>
      <c r="M13" s="36"/>
      <c r="N13" t="s">
        <v>493</v>
      </c>
      <c r="O13" s="36"/>
      <c r="P13" s="36"/>
      <c r="Q13" s="36"/>
      <c r="R13" s="67"/>
      <c r="T13" s="2128"/>
      <c r="U13" s="2128"/>
      <c r="V13" s="2128"/>
      <c r="W13" s="2128"/>
      <c r="X13" s="2128"/>
      <c r="Y13" s="2128"/>
      <c r="Z13" s="2128"/>
      <c r="AA13" s="2124"/>
      <c r="AB13" s="2124"/>
      <c r="AC13" s="2124"/>
      <c r="AD13" s="2124"/>
      <c r="AE13" s="2124"/>
      <c r="AF13" s="2124"/>
      <c r="AG13" s="2124"/>
      <c r="AH13" s="2124"/>
      <c r="AI13" s="2124"/>
      <c r="AJ13" s="2124"/>
    </row>
    <row r="14" spans="1:36" ht="18.75" customHeight="1">
      <c r="A14" s="773" t="s">
        <v>237</v>
      </c>
      <c r="B14" s="2146" t="s">
        <v>552</v>
      </c>
      <c r="C14" s="2147"/>
      <c r="D14" s="2147"/>
      <c r="E14" s="2147"/>
      <c r="F14" s="2147"/>
      <c r="G14" s="2147"/>
      <c r="H14" s="2147"/>
      <c r="I14" s="2147"/>
      <c r="J14" s="2147"/>
      <c r="K14" s="2200"/>
      <c r="L14" s="2212" t="s">
        <v>553</v>
      </c>
      <c r="M14" s="1332" t="s">
        <v>239</v>
      </c>
      <c r="N14" s="921" t="s">
        <v>240</v>
      </c>
      <c r="O14" s="924" t="s">
        <v>269</v>
      </c>
      <c r="P14" s="36"/>
      <c r="Q14" s="36"/>
      <c r="R14" s="67"/>
      <c r="T14" s="2128"/>
      <c r="U14" s="2128"/>
      <c r="V14" s="2128"/>
      <c r="W14" s="2128"/>
      <c r="X14" s="2128"/>
      <c r="Y14" s="2128"/>
      <c r="Z14" s="2128"/>
      <c r="AA14" s="2124"/>
      <c r="AB14" s="2124"/>
      <c r="AC14" s="2124"/>
      <c r="AD14" s="2124"/>
      <c r="AE14" s="2124"/>
      <c r="AF14" s="2124"/>
      <c r="AG14" s="2124"/>
      <c r="AH14" s="2124"/>
      <c r="AI14" s="2124"/>
      <c r="AJ14" s="2124"/>
    </row>
    <row r="15" spans="1:36" ht="15" customHeight="1">
      <c r="A15" s="191"/>
      <c r="B15" s="782" t="s">
        <v>241</v>
      </c>
      <c r="C15" s="782" t="s">
        <v>242</v>
      </c>
      <c r="D15" s="782" t="s">
        <v>243</v>
      </c>
      <c r="E15" s="782" t="s">
        <v>244</v>
      </c>
      <c r="F15" s="782" t="s">
        <v>554</v>
      </c>
      <c r="G15" s="782" t="s">
        <v>246</v>
      </c>
      <c r="H15" s="782" t="s">
        <v>247</v>
      </c>
      <c r="I15" s="782" t="s">
        <v>248</v>
      </c>
      <c r="J15" s="782" t="s">
        <v>555</v>
      </c>
      <c r="K15" s="1331" t="s">
        <v>240</v>
      </c>
      <c r="L15" s="2213"/>
      <c r="M15" s="1333" t="s">
        <v>556</v>
      </c>
      <c r="N15" s="922" t="s">
        <v>435</v>
      </c>
      <c r="O15" s="925" t="s">
        <v>347</v>
      </c>
      <c r="P15" s="36"/>
      <c r="Q15" s="36"/>
      <c r="R15" s="67"/>
      <c r="T15" s="2125"/>
      <c r="U15" s="2125"/>
      <c r="V15" s="2125"/>
      <c r="W15" s="2125"/>
      <c r="X15" s="2125"/>
      <c r="Y15" s="2125"/>
      <c r="Z15" s="2125"/>
      <c r="AA15" s="2124"/>
      <c r="AB15" s="2124"/>
      <c r="AC15" s="2124"/>
      <c r="AD15" s="2124"/>
      <c r="AE15" s="2124"/>
      <c r="AF15" s="2124"/>
      <c r="AG15" s="2124"/>
      <c r="AH15" s="2124"/>
      <c r="AI15" s="2124"/>
      <c r="AJ15" s="2124"/>
    </row>
    <row r="16" spans="1:36">
      <c r="A16" s="691" t="s">
        <v>9</v>
      </c>
      <c r="B16" s="179">
        <v>44815</v>
      </c>
      <c r="C16" s="179">
        <v>45013</v>
      </c>
      <c r="D16" s="179">
        <v>44815</v>
      </c>
      <c r="E16" s="783">
        <v>45212</v>
      </c>
      <c r="F16" s="783">
        <v>44815</v>
      </c>
      <c r="G16" s="781" t="s">
        <v>557</v>
      </c>
      <c r="H16" s="188" t="s">
        <v>557</v>
      </c>
      <c r="I16" s="188" t="s">
        <v>558</v>
      </c>
      <c r="J16" s="188" t="s">
        <v>492</v>
      </c>
      <c r="K16" s="179">
        <v>44815</v>
      </c>
      <c r="L16" s="1334">
        <v>44749</v>
      </c>
      <c r="M16" s="610">
        <v>44815</v>
      </c>
      <c r="N16" s="923">
        <v>45321</v>
      </c>
      <c r="O16" s="456">
        <v>44815</v>
      </c>
      <c r="P16" s="36"/>
      <c r="Q16" s="36"/>
      <c r="R16" s="67"/>
      <c r="T16" s="2125"/>
      <c r="U16" s="2125"/>
      <c r="V16" s="2125"/>
      <c r="W16" s="2125"/>
      <c r="X16" s="2125"/>
      <c r="Y16" s="2125"/>
      <c r="Z16" s="2125"/>
      <c r="AA16" s="2124"/>
      <c r="AB16" s="2124"/>
      <c r="AC16" s="2124"/>
      <c r="AD16" s="2124"/>
      <c r="AE16" s="2124"/>
      <c r="AF16" s="2124"/>
      <c r="AG16" s="2124"/>
      <c r="AH16" s="2124"/>
      <c r="AI16" s="2124"/>
      <c r="AJ16" s="2124"/>
    </row>
    <row r="17" spans="1:36" ht="15" customHeight="1">
      <c r="A17" s="775" t="s">
        <v>10</v>
      </c>
      <c r="B17" s="311">
        <v>44815</v>
      </c>
      <c r="C17" s="311">
        <v>45013</v>
      </c>
      <c r="D17" s="311">
        <v>44815</v>
      </c>
      <c r="E17" s="972">
        <v>45212</v>
      </c>
      <c r="F17" s="972">
        <v>44815</v>
      </c>
      <c r="G17" s="973" t="s">
        <v>557</v>
      </c>
      <c r="H17" s="303" t="s">
        <v>557</v>
      </c>
      <c r="I17" s="311">
        <v>44815</v>
      </c>
      <c r="J17" s="303" t="s">
        <v>492</v>
      </c>
      <c r="K17" s="974">
        <v>44815</v>
      </c>
      <c r="L17" s="975">
        <v>44749</v>
      </c>
      <c r="M17" s="976"/>
      <c r="N17" s="977">
        <v>45321</v>
      </c>
      <c r="O17" s="978">
        <v>44815</v>
      </c>
      <c r="P17" s="36"/>
      <c r="Q17" s="36"/>
      <c r="R17" s="67"/>
      <c r="T17" s="2125"/>
      <c r="U17" s="2125"/>
      <c r="V17" s="2125"/>
      <c r="W17" s="2125"/>
      <c r="X17" s="2125"/>
      <c r="Y17" s="2125"/>
      <c r="Z17" s="2125"/>
      <c r="AA17" s="2124"/>
      <c r="AB17" s="2124"/>
      <c r="AC17" s="2124"/>
      <c r="AD17" s="2124"/>
      <c r="AE17" s="2124"/>
      <c r="AF17" s="2124"/>
      <c r="AG17" s="2124"/>
      <c r="AH17" s="2124"/>
      <c r="AI17" s="2124"/>
      <c r="AJ17" s="2124"/>
    </row>
    <row r="18" spans="1:36">
      <c r="A18" s="2082" t="s">
        <v>254</v>
      </c>
      <c r="B18" s="2083"/>
      <c r="C18" s="2083"/>
      <c r="D18" s="2083"/>
      <c r="E18" s="2083"/>
      <c r="F18" s="2083"/>
      <c r="G18" s="2083"/>
      <c r="H18" s="2083"/>
      <c r="I18" s="2083"/>
      <c r="J18" s="2083"/>
      <c r="K18" s="2083"/>
      <c r="L18" s="2083"/>
      <c r="M18" s="2083"/>
      <c r="N18" s="2083"/>
      <c r="O18" s="2084"/>
      <c r="P18" s="36"/>
      <c r="Q18" s="36"/>
      <c r="R18" s="67"/>
      <c r="T18" s="2125"/>
      <c r="U18" s="2125"/>
      <c r="V18" s="2125"/>
      <c r="W18" s="2125"/>
      <c r="X18" s="2125"/>
      <c r="Y18" s="2125"/>
      <c r="Z18" s="2125"/>
      <c r="AA18" s="2124"/>
      <c r="AB18" s="2124"/>
      <c r="AC18" s="2124"/>
      <c r="AD18" s="2124"/>
      <c r="AE18" s="2124"/>
      <c r="AF18" s="2124"/>
      <c r="AG18" s="2124"/>
      <c r="AH18" s="2124"/>
      <c r="AI18" s="2124"/>
      <c r="AJ18" s="2124"/>
    </row>
    <row r="19" spans="1:36">
      <c r="A19" s="2159" t="s">
        <v>548</v>
      </c>
      <c r="B19" s="539" t="s">
        <v>255</v>
      </c>
      <c r="C19" s="497" t="s">
        <v>256</v>
      </c>
      <c r="D19" s="497" t="s">
        <v>256</v>
      </c>
      <c r="E19" s="497" t="s">
        <v>256</v>
      </c>
      <c r="F19" s="497" t="s">
        <v>256</v>
      </c>
      <c r="G19" s="540" t="s">
        <v>257</v>
      </c>
      <c r="H19" s="497" t="s">
        <v>256</v>
      </c>
      <c r="I19" s="497" t="s">
        <v>256</v>
      </c>
      <c r="L19" s="497" t="s">
        <v>256</v>
      </c>
      <c r="M19" s="497" t="s">
        <v>256</v>
      </c>
      <c r="O19" s="525" t="s">
        <v>256</v>
      </c>
      <c r="P19" s="36"/>
      <c r="Q19" s="36"/>
      <c r="R19" s="102"/>
      <c r="S19" s="37"/>
      <c r="U19" s="36"/>
      <c r="V19" s="36"/>
      <c r="W19" s="36"/>
      <c r="X19" s="36"/>
      <c r="Y19" s="36"/>
      <c r="Z19" s="36"/>
      <c r="AA19" s="2124"/>
      <c r="AB19" s="2124"/>
      <c r="AC19" s="2124"/>
      <c r="AD19" s="2124"/>
      <c r="AE19" s="2124"/>
      <c r="AF19" s="2124"/>
      <c r="AG19" s="2124"/>
      <c r="AH19" s="2124"/>
      <c r="AI19" s="2124"/>
      <c r="AJ19" s="2124"/>
    </row>
    <row r="20" spans="1:36">
      <c r="A20" s="2160"/>
      <c r="B20" s="504" t="s">
        <v>9</v>
      </c>
      <c r="C20" s="46">
        <v>44722</v>
      </c>
      <c r="D20" s="46">
        <v>44754</v>
      </c>
      <c r="E20" s="46">
        <v>44754</v>
      </c>
      <c r="F20" s="46">
        <v>44754</v>
      </c>
      <c r="G20" s="663" t="s">
        <v>559</v>
      </c>
      <c r="H20" s="673">
        <v>44386</v>
      </c>
      <c r="I20" s="673">
        <v>44386</v>
      </c>
      <c r="J20" s="2204" t="s">
        <v>560</v>
      </c>
      <c r="K20" s="2204"/>
      <c r="L20" s="46">
        <v>44460</v>
      </c>
      <c r="M20" s="226">
        <v>44460</v>
      </c>
      <c r="N20" s="2214" t="s">
        <v>438</v>
      </c>
      <c r="O20" s="1379">
        <v>44302</v>
      </c>
      <c r="P20" s="36"/>
      <c r="Q20" s="36"/>
      <c r="R20" s="102"/>
      <c r="S20" s="37"/>
      <c r="T20" s="36"/>
      <c r="U20" s="36"/>
      <c r="V20" s="36"/>
      <c r="W20" s="36"/>
      <c r="X20" s="36"/>
      <c r="Y20" s="36"/>
      <c r="Z20" s="36"/>
      <c r="AA20" s="2124"/>
      <c r="AB20" s="2124"/>
      <c r="AC20" s="2124"/>
      <c r="AD20" s="2124"/>
      <c r="AE20" s="2124"/>
      <c r="AF20" s="2124"/>
      <c r="AG20" s="2124"/>
      <c r="AH20" s="2124"/>
      <c r="AI20" s="2124"/>
      <c r="AJ20" s="2124"/>
    </row>
    <row r="21" spans="1:36" ht="15" customHeight="1">
      <c r="A21" s="2161"/>
      <c r="B21" s="547" t="s">
        <v>10</v>
      </c>
      <c r="C21" s="174">
        <v>44722</v>
      </c>
      <c r="D21" s="174">
        <v>44754</v>
      </c>
      <c r="E21" s="174">
        <v>44754</v>
      </c>
      <c r="F21" s="174">
        <v>44754</v>
      </c>
      <c r="G21" s="664" t="s">
        <v>561</v>
      </c>
      <c r="H21" s="674">
        <v>44386</v>
      </c>
      <c r="I21" s="674">
        <v>44386</v>
      </c>
      <c r="J21" s="2203" t="s">
        <v>562</v>
      </c>
      <c r="K21" s="2203"/>
      <c r="L21" s="174">
        <v>44460</v>
      </c>
      <c r="M21" s="229">
        <v>44460</v>
      </c>
      <c r="N21" s="2215"/>
      <c r="O21" s="1380">
        <v>44302</v>
      </c>
      <c r="P21" s="36"/>
      <c r="Q21" s="36"/>
      <c r="R21" s="102"/>
      <c r="S21" s="37"/>
      <c r="T21" s="36"/>
      <c r="U21" s="36"/>
      <c r="V21" s="36"/>
      <c r="W21" s="36"/>
      <c r="X21" s="36"/>
      <c r="Y21" s="36"/>
      <c r="Z21" s="36"/>
      <c r="AA21" s="2124"/>
      <c r="AB21" s="2124"/>
      <c r="AC21" s="2124"/>
      <c r="AD21" s="2124"/>
      <c r="AE21" s="2124"/>
      <c r="AF21" s="2124"/>
      <c r="AG21" s="2124"/>
      <c r="AH21" s="2124"/>
      <c r="AI21" s="2124"/>
      <c r="AJ21" s="2124"/>
    </row>
    <row r="22" spans="1:36" ht="15" customHeight="1">
      <c r="A22" s="120"/>
      <c r="B22" s="120"/>
      <c r="C22" s="120"/>
      <c r="D22" s="120"/>
      <c r="E22" s="120"/>
      <c r="F22" s="120"/>
      <c r="G22" s="120"/>
      <c r="H22" s="120"/>
      <c r="I22" s="120"/>
      <c r="J22" s="120"/>
      <c r="K22" s="120"/>
      <c r="L22" s="120"/>
      <c r="M22" s="120"/>
      <c r="N22" s="120"/>
      <c r="O22" s="120"/>
      <c r="P22" s="120"/>
      <c r="Q22" s="120"/>
      <c r="R22" s="102"/>
      <c r="S22" s="102"/>
      <c r="T22" s="102"/>
      <c r="U22" s="102"/>
      <c r="V22" s="102"/>
      <c r="W22" s="102"/>
      <c r="X22" s="102"/>
      <c r="Y22" s="102"/>
      <c r="Z22" s="102"/>
      <c r="AA22" s="2124"/>
      <c r="AB22" s="2124"/>
      <c r="AC22" s="2124"/>
      <c r="AD22" s="2124"/>
      <c r="AE22" s="2124"/>
      <c r="AF22" s="2124"/>
      <c r="AG22" s="2124"/>
      <c r="AH22" s="2124"/>
      <c r="AI22" s="2124"/>
      <c r="AJ22" s="2124"/>
    </row>
    <row r="23" spans="1:36" ht="15.75" customHeight="1">
      <c r="A23" s="1983" t="s">
        <v>263</v>
      </c>
      <c r="B23" s="669" t="s">
        <v>264</v>
      </c>
      <c r="C23" s="670" t="s">
        <v>265</v>
      </c>
      <c r="D23" s="670" t="s">
        <v>266</v>
      </c>
      <c r="E23" s="670" t="s">
        <v>267</v>
      </c>
      <c r="F23" s="671" t="s">
        <v>563</v>
      </c>
      <c r="G23" s="120"/>
      <c r="H23" s="120"/>
      <c r="I23" s="876" t="s">
        <v>269</v>
      </c>
      <c r="J23" s="882" t="s">
        <v>270</v>
      </c>
      <c r="K23" s="844" t="s">
        <v>271</v>
      </c>
      <c r="L23" s="120"/>
      <c r="M23" s="120"/>
      <c r="N23" s="120"/>
      <c r="O23" s="120"/>
      <c r="P23" s="120"/>
      <c r="Q23" s="120"/>
      <c r="R23" s="102"/>
      <c r="S23" s="102"/>
      <c r="T23" s="102"/>
      <c r="U23" s="102"/>
      <c r="V23" s="102"/>
      <c r="W23" s="102"/>
      <c r="X23" s="102"/>
      <c r="Y23" s="102"/>
      <c r="Z23" s="102"/>
      <c r="AA23" s="2124"/>
      <c r="AB23" s="2124"/>
      <c r="AC23" s="2124"/>
      <c r="AD23" s="2124"/>
      <c r="AE23" s="2124"/>
      <c r="AF23" s="2124"/>
      <c r="AG23" s="2124"/>
      <c r="AH23" s="2124"/>
      <c r="AI23" s="2124"/>
      <c r="AJ23" s="2124"/>
    </row>
    <row r="24" spans="1:36" s="31" customFormat="1" ht="15" customHeight="1">
      <c r="A24" s="1984" t="s">
        <v>184</v>
      </c>
      <c r="B24" s="1976" t="s">
        <v>505</v>
      </c>
      <c r="C24" s="39" t="s">
        <v>283</v>
      </c>
      <c r="D24" s="39" t="s">
        <v>505</v>
      </c>
      <c r="E24" s="39" t="s">
        <v>285</v>
      </c>
      <c r="F24" s="1041" t="s">
        <v>505</v>
      </c>
      <c r="G24" s="861"/>
      <c r="H24" s="861"/>
      <c r="I24" s="862" t="s">
        <v>9</v>
      </c>
      <c r="J24" s="863">
        <v>45295</v>
      </c>
      <c r="K24" s="864">
        <v>45205</v>
      </c>
      <c r="L24" s="861"/>
      <c r="M24" s="861"/>
      <c r="N24" s="861"/>
      <c r="O24" s="861"/>
      <c r="P24" s="861"/>
      <c r="Q24" s="861"/>
      <c r="R24" s="102"/>
      <c r="S24" s="102"/>
      <c r="T24" s="102"/>
      <c r="U24" s="102"/>
      <c r="V24" s="102"/>
      <c r="W24" s="102"/>
      <c r="X24" s="102"/>
      <c r="Y24" s="102"/>
      <c r="Z24" s="102"/>
      <c r="AA24" s="2124"/>
      <c r="AB24" s="2124"/>
      <c r="AC24" s="2124"/>
      <c r="AD24" s="2124"/>
      <c r="AE24" s="2124"/>
      <c r="AF24" s="2124"/>
      <c r="AG24" s="2124"/>
      <c r="AH24" s="2124"/>
      <c r="AI24" s="2124"/>
      <c r="AJ24" s="2124"/>
    </row>
    <row r="25" spans="1:36" s="31" customFormat="1" ht="15" customHeight="1">
      <c r="A25" s="1984" t="s">
        <v>507</v>
      </c>
      <c r="B25" s="1976">
        <v>41613</v>
      </c>
      <c r="C25" s="39" t="s">
        <v>278</v>
      </c>
      <c r="D25" s="39" t="s">
        <v>284</v>
      </c>
      <c r="E25" s="39" t="s">
        <v>508</v>
      </c>
      <c r="F25" s="1041">
        <v>695</v>
      </c>
      <c r="G25" s="861"/>
      <c r="H25" s="861"/>
      <c r="I25" s="865" t="s">
        <v>10</v>
      </c>
      <c r="J25" s="866">
        <v>45295</v>
      </c>
      <c r="K25" s="867">
        <v>45205</v>
      </c>
      <c r="L25" s="861"/>
      <c r="M25" s="861"/>
      <c r="N25" s="861"/>
      <c r="O25" s="861"/>
      <c r="P25" s="861"/>
      <c r="Q25" s="861"/>
      <c r="R25" s="102"/>
      <c r="S25" s="102"/>
      <c r="T25" s="102"/>
      <c r="U25" s="102"/>
      <c r="V25" s="102"/>
      <c r="W25" s="102"/>
      <c r="X25" s="102"/>
      <c r="Y25" s="102"/>
      <c r="Z25" s="102"/>
      <c r="AA25" s="2124"/>
      <c r="AB25" s="2124"/>
      <c r="AC25" s="2124"/>
      <c r="AD25" s="2124"/>
      <c r="AE25" s="2124"/>
      <c r="AF25" s="2124"/>
      <c r="AG25" s="2124"/>
      <c r="AH25" s="2124"/>
      <c r="AI25" s="2124"/>
      <c r="AJ25" s="2124"/>
    </row>
    <row r="26" spans="1:36" s="31" customFormat="1" ht="15" customHeight="1">
      <c r="A26" s="1984" t="s">
        <v>509</v>
      </c>
      <c r="B26" s="1976">
        <v>41613</v>
      </c>
      <c r="C26" s="39" t="s">
        <v>278</v>
      </c>
      <c r="D26" s="39" t="s">
        <v>284</v>
      </c>
      <c r="E26" s="39" t="s">
        <v>508</v>
      </c>
      <c r="F26" s="1041">
        <v>694</v>
      </c>
      <c r="G26" s="861"/>
      <c r="H26" s="861"/>
      <c r="L26" s="861"/>
      <c r="M26" s="861"/>
      <c r="N26" s="861"/>
      <c r="O26" s="861"/>
      <c r="P26" s="861"/>
      <c r="Q26" s="861"/>
      <c r="R26" s="102"/>
      <c r="S26" s="102"/>
      <c r="T26" s="102"/>
      <c r="U26" s="102"/>
      <c r="V26" s="102"/>
      <c r="W26" s="102"/>
      <c r="X26" s="102"/>
      <c r="Y26" s="102"/>
      <c r="Z26" s="102"/>
      <c r="AA26" s="2124"/>
      <c r="AB26" s="2124"/>
      <c r="AC26" s="2124"/>
      <c r="AD26" s="2124"/>
      <c r="AE26" s="2124"/>
      <c r="AF26" s="2124"/>
      <c r="AG26" s="2124"/>
      <c r="AH26" s="2124"/>
      <c r="AI26" s="2124"/>
      <c r="AJ26" s="2124"/>
    </row>
    <row r="27" spans="1:36" s="31" customFormat="1" ht="19.5" customHeight="1">
      <c r="A27" s="1984" t="s">
        <v>342</v>
      </c>
      <c r="B27" s="1979" t="s">
        <v>307</v>
      </c>
      <c r="C27" s="39" t="s">
        <v>283</v>
      </c>
      <c r="D27" s="1980" t="s">
        <v>284</v>
      </c>
      <c r="E27" s="1980" t="s">
        <v>285</v>
      </c>
      <c r="F27" s="1076" t="s">
        <v>564</v>
      </c>
      <c r="G27" s="861"/>
      <c r="H27" s="861"/>
      <c r="I27" s="861"/>
      <c r="J27" s="861"/>
      <c r="K27" s="861"/>
      <c r="L27" s="861"/>
      <c r="M27" s="861"/>
      <c r="N27" s="861"/>
      <c r="O27" s="861"/>
      <c r="P27" s="861"/>
      <c r="Q27" s="861"/>
      <c r="R27" s="102"/>
      <c r="S27" s="102"/>
      <c r="T27" s="102"/>
      <c r="U27" s="102"/>
      <c r="V27" s="102"/>
      <c r="W27" s="102"/>
      <c r="X27" s="102"/>
      <c r="Y27" s="102"/>
      <c r="Z27" s="102"/>
      <c r="AA27" s="2124"/>
      <c r="AB27" s="2124"/>
      <c r="AC27" s="2124"/>
      <c r="AD27" s="2124"/>
      <c r="AE27" s="2124"/>
      <c r="AF27" s="2124"/>
      <c r="AG27" s="2124"/>
      <c r="AH27" s="2124"/>
      <c r="AI27" s="2124"/>
      <c r="AJ27" s="2124"/>
    </row>
    <row r="28" spans="1:36" s="31" customFormat="1" ht="19.5" customHeight="1">
      <c r="A28" s="1984" t="s">
        <v>343</v>
      </c>
      <c r="B28" s="1976">
        <v>44682</v>
      </c>
      <c r="C28" s="39" t="s">
        <v>283</v>
      </c>
      <c r="D28" s="39" t="s">
        <v>284</v>
      </c>
      <c r="E28" s="39" t="s">
        <v>285</v>
      </c>
      <c r="F28" s="1076" t="s">
        <v>565</v>
      </c>
      <c r="G28" s="861"/>
      <c r="H28" s="861"/>
      <c r="I28" s="861"/>
      <c r="J28" s="861"/>
      <c r="K28" s="861"/>
      <c r="L28" s="861"/>
      <c r="M28" s="861"/>
      <c r="N28" s="861"/>
      <c r="O28" s="861"/>
      <c r="P28" s="861"/>
      <c r="Q28" s="861"/>
      <c r="R28" s="102"/>
      <c r="S28" s="102"/>
      <c r="T28" s="102"/>
      <c r="U28" s="102"/>
      <c r="V28" s="102"/>
      <c r="W28" s="102"/>
      <c r="X28" s="102"/>
      <c r="Y28" s="102"/>
      <c r="Z28" s="102"/>
      <c r="AA28" s="2124"/>
      <c r="AB28" s="2124"/>
      <c r="AC28" s="2124"/>
      <c r="AD28" s="2124"/>
      <c r="AE28" s="2124"/>
      <c r="AF28" s="2124"/>
      <c r="AG28" s="2124"/>
      <c r="AH28" s="2124"/>
      <c r="AI28" s="2124"/>
      <c r="AJ28" s="2124"/>
    </row>
    <row r="29" spans="1:36" s="31" customFormat="1" ht="19.5" customHeight="1">
      <c r="A29" s="1985" t="s">
        <v>566</v>
      </c>
      <c r="B29" s="1981">
        <v>45072</v>
      </c>
      <c r="C29" s="1044" t="s">
        <v>283</v>
      </c>
      <c r="D29" s="1982" t="s">
        <v>284</v>
      </c>
      <c r="E29" s="1982" t="s">
        <v>567</v>
      </c>
      <c r="F29" s="1077" t="s">
        <v>568</v>
      </c>
      <c r="G29" s="861"/>
      <c r="H29" s="861"/>
      <c r="I29" s="861"/>
      <c r="J29" s="861"/>
      <c r="K29" s="861"/>
      <c r="L29" s="861"/>
      <c r="M29" s="861"/>
      <c r="N29" s="861"/>
      <c r="O29" s="861"/>
      <c r="P29" s="861"/>
      <c r="Q29" s="861"/>
      <c r="R29" s="102"/>
      <c r="S29" s="102"/>
      <c r="T29" s="102"/>
      <c r="U29" s="102"/>
      <c r="V29" s="102"/>
      <c r="W29" s="102"/>
      <c r="X29" s="102"/>
      <c r="Y29" s="102"/>
      <c r="Z29" s="102"/>
      <c r="AA29" s="2124"/>
      <c r="AB29" s="2124"/>
      <c r="AC29" s="2124"/>
      <c r="AD29" s="2124"/>
      <c r="AE29" s="2124"/>
      <c r="AF29" s="2124"/>
      <c r="AG29" s="2124"/>
      <c r="AH29" s="2124"/>
      <c r="AI29" s="2124"/>
      <c r="AJ29" s="2124"/>
    </row>
    <row r="30" spans="1:36" s="31" customFormat="1" ht="19.5" customHeight="1">
      <c r="G30" s="861"/>
      <c r="H30" s="861"/>
      <c r="I30" s="861"/>
      <c r="J30" s="861"/>
      <c r="K30" s="861"/>
      <c r="L30" s="861"/>
      <c r="M30" s="861"/>
      <c r="N30" s="861"/>
      <c r="O30" s="861"/>
      <c r="P30" s="861"/>
      <c r="Q30" s="861"/>
      <c r="R30" s="102"/>
      <c r="S30" s="102"/>
      <c r="T30" s="102"/>
      <c r="U30" s="102"/>
      <c r="V30" s="102"/>
      <c r="W30" s="102"/>
      <c r="X30" s="102"/>
      <c r="Y30" s="102"/>
      <c r="Z30" s="102"/>
      <c r="AA30" s="2124"/>
      <c r="AB30" s="2124"/>
      <c r="AC30" s="2124"/>
      <c r="AD30" s="2124"/>
      <c r="AE30" s="2124"/>
      <c r="AF30" s="2124"/>
      <c r="AG30" s="2124"/>
      <c r="AH30" s="2124"/>
      <c r="AI30" s="2124"/>
      <c r="AJ30" s="2124"/>
    </row>
    <row r="31" spans="1:36">
      <c r="R31" s="102"/>
      <c r="S31" s="102"/>
      <c r="T31" s="102"/>
      <c r="U31" s="102"/>
      <c r="V31" s="102"/>
      <c r="W31" s="102"/>
      <c r="X31" s="102"/>
      <c r="Y31" s="102"/>
      <c r="Z31" s="102"/>
      <c r="AA31" s="2124"/>
      <c r="AB31" s="2124"/>
      <c r="AC31" s="2124"/>
      <c r="AD31" s="2124"/>
      <c r="AE31" s="2124"/>
      <c r="AF31" s="2124"/>
      <c r="AG31" s="2124"/>
      <c r="AH31" s="2124"/>
      <c r="AI31" s="2124"/>
      <c r="AJ31" s="2124"/>
    </row>
    <row r="32" spans="1:36" ht="15" customHeight="1">
      <c r="C32" s="769" t="s">
        <v>287</v>
      </c>
      <c r="D32" s="770" t="s">
        <v>288</v>
      </c>
      <c r="E32" s="770" t="s">
        <v>289</v>
      </c>
      <c r="F32" s="770" t="s">
        <v>290</v>
      </c>
      <c r="G32" s="770" t="s">
        <v>251</v>
      </c>
      <c r="H32" s="771" t="s">
        <v>291</v>
      </c>
      <c r="L32" s="1225" t="s">
        <v>287</v>
      </c>
      <c r="M32" s="1226" t="s">
        <v>288</v>
      </c>
      <c r="N32" s="1226" t="s">
        <v>289</v>
      </c>
      <c r="O32" s="1226" t="s">
        <v>290</v>
      </c>
      <c r="P32" s="1226" t="s">
        <v>251</v>
      </c>
      <c r="Q32" s="2092" t="s">
        <v>291</v>
      </c>
      <c r="R32" s="2093"/>
      <c r="S32" s="2094"/>
      <c r="T32" s="37"/>
      <c r="U32" s="37"/>
      <c r="V32" s="37"/>
      <c r="W32" s="37"/>
      <c r="X32" s="37"/>
      <c r="Y32" s="37"/>
      <c r="Z32" s="37"/>
      <c r="AA32" s="2124"/>
      <c r="AB32" s="2124"/>
      <c r="AC32" s="2124"/>
      <c r="AD32" s="2124"/>
      <c r="AE32" s="2124"/>
      <c r="AF32" s="2124"/>
      <c r="AG32" s="2124"/>
      <c r="AH32" s="2124"/>
      <c r="AI32" s="2124"/>
      <c r="AJ32" s="2124"/>
    </row>
    <row r="33" spans="1:36">
      <c r="A33" s="2223" t="s">
        <v>293</v>
      </c>
      <c r="B33" s="426" t="s">
        <v>9</v>
      </c>
      <c r="C33" s="531">
        <v>44858</v>
      </c>
      <c r="D33" s="347"/>
      <c r="E33" s="347"/>
      <c r="F33" s="347"/>
      <c r="G33" s="347"/>
      <c r="H33" s="348"/>
      <c r="J33" s="2090" t="s">
        <v>295</v>
      </c>
      <c r="K33" s="280" t="s">
        <v>559</v>
      </c>
      <c r="L33" s="1229"/>
      <c r="M33" s="1230">
        <v>44409</v>
      </c>
      <c r="N33" s="1231"/>
      <c r="O33" s="1232">
        <v>44815</v>
      </c>
      <c r="P33" s="1233"/>
      <c r="Q33" s="1234">
        <v>44815</v>
      </c>
      <c r="R33" s="1235">
        <v>44815</v>
      </c>
      <c r="S33" s="1236">
        <v>44815</v>
      </c>
      <c r="T33" s="37"/>
      <c r="U33" s="37"/>
      <c r="V33" s="37"/>
      <c r="W33" s="37"/>
      <c r="X33" s="37"/>
      <c r="Y33" s="37"/>
      <c r="Z33" s="37"/>
      <c r="AA33" s="2124"/>
      <c r="AB33" s="2124"/>
      <c r="AC33" s="2124"/>
      <c r="AD33" s="2124"/>
      <c r="AE33" s="2124"/>
      <c r="AF33" s="2124"/>
      <c r="AG33" s="2124"/>
      <c r="AH33" s="2124"/>
      <c r="AI33" s="2124"/>
      <c r="AJ33" s="2124"/>
    </row>
    <row r="34" spans="1:36" ht="15" customHeight="1">
      <c r="A34" s="2224"/>
      <c r="B34" s="367" t="s">
        <v>10</v>
      </c>
      <c r="C34" s="532">
        <v>44421</v>
      </c>
      <c r="D34" s="349"/>
      <c r="E34" s="349"/>
      <c r="F34" s="349"/>
      <c r="G34" s="349"/>
      <c r="H34" s="350"/>
      <c r="J34" s="2091"/>
      <c r="K34" s="264" t="s">
        <v>561</v>
      </c>
      <c r="L34" s="919"/>
      <c r="M34" s="466">
        <v>44409</v>
      </c>
      <c r="N34" s="466">
        <v>45267</v>
      </c>
      <c r="O34" s="634">
        <v>44815</v>
      </c>
      <c r="P34" s="636"/>
      <c r="Q34" s="930">
        <v>44815</v>
      </c>
      <c r="R34" s="931">
        <v>44815</v>
      </c>
      <c r="S34" s="932">
        <v>44815</v>
      </c>
      <c r="T34" s="37"/>
      <c r="U34" s="37"/>
      <c r="V34" s="37"/>
      <c r="W34" s="37"/>
      <c r="X34" s="37"/>
      <c r="Y34" s="37"/>
      <c r="Z34" s="37"/>
      <c r="AA34" s="2124"/>
      <c r="AB34" s="2124"/>
      <c r="AC34" s="2124"/>
      <c r="AD34" s="2124"/>
      <c r="AE34" s="2124"/>
      <c r="AF34" s="2124"/>
      <c r="AG34" s="2124"/>
      <c r="AH34" s="2124"/>
      <c r="AI34" s="2124"/>
      <c r="AJ34" s="2124"/>
    </row>
    <row r="35" spans="1:36" ht="15.75" customHeight="1">
      <c r="A35" s="142"/>
      <c r="B35" s="425"/>
      <c r="C35" s="71"/>
      <c r="D35" s="71"/>
      <c r="E35" s="71"/>
      <c r="F35" s="71"/>
      <c r="G35" s="71"/>
      <c r="H35" s="71"/>
      <c r="J35" s="2205" t="s">
        <v>569</v>
      </c>
      <c r="K35" s="2151"/>
      <c r="L35" s="2151"/>
      <c r="M35" s="2151"/>
      <c r="N35" s="2151"/>
      <c r="O35" s="2151"/>
      <c r="P35" s="2151"/>
      <c r="Q35" s="2151"/>
      <c r="R35" s="2151"/>
      <c r="S35" s="2211"/>
      <c r="T35" s="2211"/>
      <c r="U35" s="2211"/>
      <c r="V35" s="2211"/>
      <c r="W35" s="2211"/>
      <c r="X35" s="2211"/>
      <c r="Y35" s="2211"/>
      <c r="Z35" s="2211"/>
      <c r="AA35" s="2124"/>
      <c r="AB35" s="2124"/>
      <c r="AC35" s="2124"/>
      <c r="AD35" s="2124"/>
      <c r="AE35" s="2124"/>
      <c r="AF35" s="2124"/>
      <c r="AG35" s="2124"/>
      <c r="AH35" s="2124"/>
      <c r="AI35" s="2124"/>
      <c r="AJ35" s="2124"/>
    </row>
    <row r="36" spans="1:36" ht="15.75" customHeight="1">
      <c r="A36" s="2223" t="s">
        <v>570</v>
      </c>
      <c r="B36" s="426" t="s">
        <v>9</v>
      </c>
      <c r="C36" s="347"/>
      <c r="D36" s="347"/>
      <c r="E36" s="347"/>
      <c r="F36" s="347"/>
      <c r="G36" s="347"/>
      <c r="H36" s="928">
        <v>44815</v>
      </c>
      <c r="J36" s="2090" t="s">
        <v>240</v>
      </c>
      <c r="K36" s="280" t="s">
        <v>9</v>
      </c>
      <c r="L36" s="262">
        <v>44409</v>
      </c>
      <c r="M36" s="280"/>
      <c r="N36" s="633">
        <v>43705</v>
      </c>
      <c r="O36" s="280"/>
      <c r="P36" s="406">
        <f>N16</f>
        <v>45321</v>
      </c>
      <c r="Q36" s="280"/>
      <c r="R36" s="935"/>
      <c r="S36" s="2211"/>
      <c r="T36" s="2211"/>
      <c r="U36" s="2211"/>
      <c r="V36" s="2211"/>
      <c r="W36" s="2211"/>
      <c r="X36" s="2211"/>
      <c r="Y36" s="2211"/>
      <c r="Z36" s="2211"/>
      <c r="AA36" s="2124"/>
      <c r="AB36" s="2124"/>
      <c r="AC36" s="2124"/>
      <c r="AD36" s="2124"/>
      <c r="AE36" s="2124"/>
      <c r="AF36" s="2124"/>
      <c r="AG36" s="2124"/>
      <c r="AH36" s="2124"/>
      <c r="AI36" s="2124"/>
      <c r="AJ36" s="2124"/>
    </row>
    <row r="37" spans="1:36" ht="15" customHeight="1">
      <c r="A37" s="2224"/>
      <c r="B37" s="367" t="s">
        <v>10</v>
      </c>
      <c r="C37" s="354"/>
      <c r="D37" s="349"/>
      <c r="E37" s="349"/>
      <c r="F37" s="349"/>
      <c r="G37" s="780"/>
      <c r="H37" s="929">
        <v>44815</v>
      </c>
      <c r="J37" s="2091"/>
      <c r="K37" s="264" t="s">
        <v>10</v>
      </c>
      <c r="L37" s="281">
        <v>44815</v>
      </c>
      <c r="M37" s="264"/>
      <c r="N37" s="634">
        <v>43705</v>
      </c>
      <c r="O37" s="264"/>
      <c r="P37" s="466">
        <f>N17</f>
        <v>45321</v>
      </c>
      <c r="Q37" s="264"/>
      <c r="R37" s="936"/>
      <c r="S37" s="2211"/>
      <c r="T37" s="2211"/>
      <c r="U37" s="2211"/>
      <c r="V37" s="2211"/>
      <c r="W37" s="2211"/>
      <c r="X37" s="2211"/>
      <c r="Y37" s="2211"/>
      <c r="Z37" s="2211"/>
      <c r="AA37" s="2124"/>
      <c r="AB37" s="2124"/>
      <c r="AC37" s="2124"/>
      <c r="AD37" s="2124"/>
      <c r="AE37" s="2124"/>
      <c r="AF37" s="2124"/>
      <c r="AG37" s="2124"/>
      <c r="AH37" s="2124"/>
      <c r="AI37" s="2124"/>
      <c r="AJ37" s="2124"/>
    </row>
    <row r="38" spans="1:36" ht="15" customHeight="1">
      <c r="A38" s="142"/>
      <c r="B38" s="425"/>
      <c r="C38" s="71"/>
      <c r="D38" s="71"/>
      <c r="E38" s="71"/>
      <c r="F38" s="71"/>
      <c r="G38" s="71"/>
      <c r="H38" s="71"/>
      <c r="J38" s="178"/>
      <c r="K38" s="59"/>
      <c r="L38" s="59"/>
      <c r="M38" s="59"/>
      <c r="N38" s="59"/>
      <c r="O38" s="59"/>
      <c r="P38" s="93"/>
      <c r="Q38" s="243"/>
      <c r="R38" s="36"/>
      <c r="S38" s="2211"/>
      <c r="T38" s="2211"/>
      <c r="U38" s="2211"/>
      <c r="V38" s="2211"/>
      <c r="W38" s="2211"/>
      <c r="X38" s="2211"/>
      <c r="Y38" s="2211"/>
      <c r="Z38" s="2211"/>
      <c r="AA38" s="2124"/>
      <c r="AB38" s="2124"/>
      <c r="AC38" s="2124"/>
      <c r="AD38" s="2124"/>
      <c r="AE38" s="2124"/>
      <c r="AF38" s="2124"/>
      <c r="AG38" s="2124"/>
      <c r="AH38" s="2124"/>
      <c r="AI38" s="2124"/>
      <c r="AJ38" s="2124"/>
    </row>
    <row r="39" spans="1:36">
      <c r="A39" s="2208" t="s">
        <v>255</v>
      </c>
      <c r="B39" s="426" t="s">
        <v>9</v>
      </c>
      <c r="C39" s="347"/>
      <c r="D39" s="767"/>
      <c r="E39" s="1711">
        <v>44816</v>
      </c>
      <c r="F39" s="1713">
        <v>44815</v>
      </c>
      <c r="G39" s="1708"/>
      <c r="H39" s="898">
        <v>45182</v>
      </c>
      <c r="J39" s="2088" t="s">
        <v>298</v>
      </c>
      <c r="K39" s="2138" t="s">
        <v>299</v>
      </c>
      <c r="L39" s="280"/>
      <c r="M39" s="280"/>
      <c r="N39" s="633">
        <v>43705</v>
      </c>
      <c r="O39" s="280"/>
      <c r="P39" s="280"/>
      <c r="Q39" s="280"/>
      <c r="R39" s="935"/>
      <c r="S39" s="2211"/>
      <c r="T39" s="2211"/>
      <c r="U39" s="2211"/>
      <c r="V39" s="2211"/>
      <c r="W39" s="2211"/>
      <c r="X39" s="2211"/>
      <c r="Y39" s="2211"/>
      <c r="Z39" s="2211"/>
      <c r="AA39" s="2124"/>
      <c r="AB39" s="2124"/>
      <c r="AC39" s="2124"/>
      <c r="AD39" s="2124"/>
      <c r="AE39" s="2124"/>
      <c r="AF39" s="2124"/>
      <c r="AG39" s="2124"/>
      <c r="AH39" s="2124"/>
      <c r="AI39" s="2124"/>
      <c r="AJ39" s="2124"/>
    </row>
    <row r="40" spans="1:36">
      <c r="A40" s="2209"/>
      <c r="B40" s="367" t="s">
        <v>10</v>
      </c>
      <c r="C40" s="349"/>
      <c r="D40" s="768"/>
      <c r="E40" s="1712">
        <v>44816</v>
      </c>
      <c r="F40" s="1714">
        <v>44815</v>
      </c>
      <c r="G40" s="1709"/>
      <c r="H40" s="1710">
        <v>45182</v>
      </c>
      <c r="J40" s="2089"/>
      <c r="K40" s="2139"/>
      <c r="L40" s="264"/>
      <c r="M40" s="264"/>
      <c r="N40" s="264"/>
      <c r="O40" s="264"/>
      <c r="P40" s="264"/>
      <c r="Q40" s="264"/>
      <c r="R40" s="936"/>
      <c r="S40" s="2211"/>
      <c r="T40" s="2211"/>
      <c r="U40" s="2211"/>
      <c r="V40" s="2211"/>
      <c r="W40" s="2211"/>
      <c r="X40" s="2211"/>
      <c r="Y40" s="2211"/>
      <c r="Z40" s="2211"/>
      <c r="AA40" s="2124"/>
      <c r="AB40" s="2124"/>
      <c r="AC40" s="2124"/>
      <c r="AD40" s="2124"/>
      <c r="AE40" s="2124"/>
      <c r="AF40" s="2124"/>
      <c r="AG40" s="2124"/>
      <c r="AH40" s="2124"/>
      <c r="AI40" s="2124"/>
      <c r="AJ40" s="2124"/>
    </row>
    <row r="41" spans="1:36" ht="15.75" customHeight="1">
      <c r="A41" s="142"/>
      <c r="B41" s="425"/>
      <c r="C41" s="71"/>
      <c r="D41" s="71"/>
      <c r="E41" s="71"/>
      <c r="F41" s="71"/>
      <c r="G41" s="71"/>
      <c r="H41" s="71"/>
      <c r="J41" s="178"/>
      <c r="K41" s="82"/>
      <c r="L41" s="82"/>
      <c r="M41" s="82"/>
      <c r="N41" s="82"/>
      <c r="O41" s="82"/>
      <c r="P41" s="82"/>
      <c r="Q41" s="82"/>
      <c r="R41" s="36"/>
      <c r="S41" s="2211"/>
      <c r="T41" s="2211"/>
      <c r="U41" s="2211"/>
      <c r="V41" s="2211"/>
      <c r="W41" s="2211"/>
      <c r="X41" s="2211"/>
      <c r="Y41" s="2211"/>
      <c r="Z41" s="2211"/>
      <c r="AA41" s="2124"/>
      <c r="AB41" s="2124"/>
      <c r="AC41" s="2124"/>
      <c r="AD41" s="2124"/>
      <c r="AE41" s="2124"/>
      <c r="AF41" s="2124"/>
      <c r="AG41" s="2124"/>
      <c r="AH41" s="2124"/>
      <c r="AI41" s="2124"/>
      <c r="AJ41" s="2124"/>
    </row>
    <row r="42" spans="1:36" ht="15.75" customHeight="1">
      <c r="A42" s="356" t="s">
        <v>300</v>
      </c>
      <c r="B42" s="1723"/>
      <c r="C42" s="1722">
        <v>44986</v>
      </c>
      <c r="D42" s="293"/>
      <c r="E42" s="293"/>
      <c r="F42" s="293"/>
      <c r="G42" s="293"/>
      <c r="H42" s="299"/>
      <c r="J42" s="762" t="s">
        <v>301</v>
      </c>
      <c r="K42" s="439"/>
      <c r="L42" s="439"/>
      <c r="M42" s="937">
        <v>43705</v>
      </c>
      <c r="N42" s="439"/>
      <c r="O42" s="938" t="s">
        <v>571</v>
      </c>
      <c r="P42" s="939"/>
      <c r="Q42" s="938" t="s">
        <v>572</v>
      </c>
      <c r="R42" s="1950">
        <v>45341</v>
      </c>
      <c r="S42" s="1996">
        <v>45363</v>
      </c>
      <c r="T42" s="37"/>
      <c r="U42" s="37"/>
      <c r="V42" s="37"/>
      <c r="W42" s="37"/>
      <c r="X42" s="37"/>
      <c r="Y42" s="37"/>
      <c r="Z42" s="37"/>
      <c r="AA42" s="2124"/>
      <c r="AB42" s="2124"/>
      <c r="AC42" s="2124"/>
      <c r="AD42" s="2124"/>
      <c r="AE42" s="2124"/>
      <c r="AF42" s="2124"/>
      <c r="AG42" s="2124"/>
      <c r="AH42" s="2124"/>
      <c r="AI42" s="2124"/>
      <c r="AJ42" s="2124"/>
    </row>
    <row r="43" spans="1:36" ht="15" customHeight="1">
      <c r="A43" s="142"/>
      <c r="B43" s="425"/>
      <c r="C43" s="71"/>
      <c r="D43" s="71"/>
      <c r="E43" s="71"/>
      <c r="F43" s="71"/>
      <c r="G43" s="71"/>
      <c r="H43" s="71"/>
      <c r="J43" s="178"/>
      <c r="K43" s="82"/>
      <c r="L43" s="82"/>
      <c r="M43" s="82"/>
      <c r="N43" s="82"/>
      <c r="O43" s="82"/>
      <c r="P43" s="82"/>
      <c r="Q43" s="82"/>
      <c r="R43" s="36"/>
      <c r="S43" s="2211"/>
      <c r="T43" s="2211"/>
      <c r="U43" s="2211"/>
      <c r="V43" s="2211"/>
      <c r="W43" s="2211"/>
      <c r="X43" s="2211"/>
      <c r="Y43" s="2211"/>
      <c r="Z43" s="2211"/>
      <c r="AA43" s="2124"/>
      <c r="AB43" s="2124"/>
      <c r="AC43" s="2124"/>
      <c r="AD43" s="2124"/>
      <c r="AE43" s="2124"/>
      <c r="AF43" s="2124"/>
      <c r="AG43" s="2124"/>
      <c r="AH43" s="2124"/>
      <c r="AI43" s="2124"/>
      <c r="AJ43" s="2124"/>
    </row>
    <row r="44" spans="1:36">
      <c r="A44" s="2090" t="s">
        <v>303</v>
      </c>
      <c r="B44" s="288" t="s">
        <v>304</v>
      </c>
      <c r="C44" s="271"/>
      <c r="D44" s="288"/>
      <c r="E44" s="819"/>
      <c r="F44" s="933">
        <v>44815</v>
      </c>
      <c r="G44" s="287">
        <v>45363</v>
      </c>
      <c r="H44" s="459">
        <v>45356</v>
      </c>
      <c r="J44" s="762" t="s">
        <v>305</v>
      </c>
      <c r="K44" s="439"/>
      <c r="L44" s="439"/>
      <c r="M44" s="937">
        <v>44409</v>
      </c>
      <c r="N44" s="439"/>
      <c r="O44" s="941"/>
      <c r="P44" s="941"/>
      <c r="Q44" s="941"/>
      <c r="R44" s="940"/>
      <c r="S44" s="2211"/>
      <c r="T44" s="2211"/>
      <c r="U44" s="2211"/>
      <c r="V44" s="2211"/>
      <c r="W44" s="2211"/>
      <c r="X44" s="2211"/>
      <c r="Y44" s="2211"/>
      <c r="Z44" s="2211"/>
      <c r="AA44" s="2124"/>
      <c r="AB44" s="2124"/>
      <c r="AC44" s="2124"/>
      <c r="AD44" s="2124"/>
      <c r="AE44" s="2124"/>
      <c r="AF44" s="2124"/>
      <c r="AG44" s="2124"/>
      <c r="AH44" s="2124"/>
      <c r="AI44" s="2124"/>
      <c r="AJ44" s="2124"/>
    </row>
    <row r="45" spans="1:36">
      <c r="A45" s="2091"/>
      <c r="B45" s="291" t="s">
        <v>306</v>
      </c>
      <c r="C45" s="273"/>
      <c r="D45" s="291"/>
      <c r="E45" s="820"/>
      <c r="F45" s="358">
        <v>44815</v>
      </c>
      <c r="G45" s="290">
        <v>45363</v>
      </c>
      <c r="H45" s="879">
        <v>45356</v>
      </c>
      <c r="J45" s="178"/>
      <c r="K45" s="82"/>
      <c r="L45" s="82"/>
      <c r="M45" s="82"/>
      <c r="N45" s="82"/>
      <c r="O45" s="82"/>
      <c r="P45" s="82"/>
      <c r="Q45" s="82"/>
      <c r="R45" s="36"/>
      <c r="S45" s="2211"/>
      <c r="T45" s="2211"/>
      <c r="U45" s="2211"/>
      <c r="V45" s="2211"/>
      <c r="W45" s="2211"/>
      <c r="X45" s="2211"/>
      <c r="Y45" s="2211"/>
      <c r="Z45" s="2211"/>
      <c r="AA45" s="2124"/>
      <c r="AB45" s="2124"/>
      <c r="AC45" s="2124"/>
      <c r="AD45" s="2124"/>
      <c r="AE45" s="2124"/>
      <c r="AF45" s="2124"/>
      <c r="AG45" s="2124"/>
      <c r="AH45" s="2124"/>
      <c r="AI45" s="2124"/>
      <c r="AJ45" s="2124"/>
    </row>
    <row r="46" spans="1:36">
      <c r="A46" s="2225"/>
      <c r="B46" s="2225"/>
      <c r="C46" s="2225"/>
      <c r="D46" s="2225"/>
      <c r="E46" s="2225"/>
      <c r="F46" s="2225"/>
      <c r="G46" s="2225"/>
      <c r="H46" s="2226"/>
      <c r="J46" s="2112" t="s">
        <v>308</v>
      </c>
      <c r="K46" s="347" t="s">
        <v>453</v>
      </c>
      <c r="L46" s="280"/>
      <c r="M46" s="262">
        <v>44409</v>
      </c>
      <c r="N46" s="945"/>
      <c r="O46" s="262">
        <v>44815</v>
      </c>
      <c r="P46" s="943"/>
      <c r="Q46" s="280"/>
      <c r="R46" s="935"/>
      <c r="S46" s="2211"/>
      <c r="T46" s="2211"/>
      <c r="U46" s="2211"/>
      <c r="V46" s="2211"/>
      <c r="W46" s="2211"/>
      <c r="X46" s="2211"/>
      <c r="Y46" s="2211"/>
      <c r="Z46" s="2211"/>
      <c r="AA46" s="2124"/>
      <c r="AB46" s="2124"/>
      <c r="AC46" s="2124"/>
      <c r="AD46" s="2124"/>
      <c r="AE46" s="2124"/>
      <c r="AF46" s="2124"/>
      <c r="AG46" s="2124"/>
      <c r="AH46" s="2124"/>
      <c r="AI46" s="2124"/>
      <c r="AJ46" s="2124"/>
    </row>
    <row r="47" spans="1:36" ht="15" customHeight="1">
      <c r="A47" s="2208" t="s">
        <v>310</v>
      </c>
      <c r="B47" s="426" t="s">
        <v>9</v>
      </c>
      <c r="C47" s="347"/>
      <c r="D47" s="531">
        <v>43705</v>
      </c>
      <c r="E47" s="347"/>
      <c r="F47" s="926">
        <v>44815</v>
      </c>
      <c r="G47" s="347"/>
      <c r="H47" s="928">
        <v>44815</v>
      </c>
      <c r="J47" s="2210"/>
      <c r="K47" s="352" t="s">
        <v>454</v>
      </c>
      <c r="L47" s="201"/>
      <c r="M47" s="463">
        <v>44409</v>
      </c>
      <c r="N47" s="946"/>
      <c r="O47" s="463">
        <v>44815</v>
      </c>
      <c r="P47" s="944"/>
      <c r="Q47" s="463">
        <v>44746</v>
      </c>
      <c r="R47" s="942"/>
      <c r="S47" s="36"/>
      <c r="T47" s="36"/>
      <c r="U47" s="36"/>
      <c r="V47" s="36"/>
      <c r="W47" s="36"/>
      <c r="X47" s="36"/>
      <c r="Y47" s="36"/>
      <c r="Z47" s="36"/>
      <c r="AA47" s="2124"/>
      <c r="AB47" s="2124"/>
      <c r="AC47" s="2124"/>
      <c r="AD47" s="2124"/>
      <c r="AE47" s="2124"/>
      <c r="AF47" s="2124"/>
      <c r="AG47" s="2124"/>
      <c r="AH47" s="2124"/>
      <c r="AI47" s="2124"/>
      <c r="AJ47" s="2124"/>
    </row>
    <row r="48" spans="1:36" ht="15" customHeight="1">
      <c r="A48" s="2209"/>
      <c r="B48" s="367" t="s">
        <v>10</v>
      </c>
      <c r="C48" s="349"/>
      <c r="D48" s="532">
        <v>43705</v>
      </c>
      <c r="E48" s="349"/>
      <c r="F48" s="927">
        <v>44815</v>
      </c>
      <c r="G48" s="349"/>
      <c r="H48" s="929">
        <v>44815</v>
      </c>
      <c r="J48" s="2210"/>
      <c r="K48" s="1624" t="s">
        <v>316</v>
      </c>
      <c r="L48" s="201"/>
      <c r="M48" s="463">
        <v>44409</v>
      </c>
      <c r="N48" s="946"/>
      <c r="O48" s="463"/>
      <c r="P48" s="944"/>
      <c r="Q48" s="201"/>
      <c r="R48" s="942"/>
      <c r="S48" s="36"/>
      <c r="T48" s="36"/>
      <c r="U48" s="36"/>
      <c r="V48" s="36"/>
      <c r="W48" s="36"/>
      <c r="X48" s="36"/>
      <c r="Y48" s="36"/>
      <c r="Z48" s="36"/>
    </row>
    <row r="49" spans="1:26">
      <c r="A49" s="142"/>
      <c r="B49" s="425"/>
      <c r="C49" s="71"/>
      <c r="D49" s="71"/>
      <c r="E49" s="71"/>
      <c r="F49" s="71"/>
      <c r="G49" s="71"/>
      <c r="H49" s="71"/>
      <c r="J49" s="2210"/>
      <c r="K49" s="201" t="s">
        <v>573</v>
      </c>
      <c r="L49" s="201"/>
      <c r="M49" s="201"/>
      <c r="N49" s="946"/>
      <c r="O49" s="463">
        <v>44815</v>
      </c>
      <c r="P49" s="948"/>
      <c r="Q49" s="201"/>
      <c r="R49" s="942"/>
      <c r="S49" s="36"/>
      <c r="T49" s="36"/>
      <c r="U49" s="36"/>
      <c r="V49" s="36"/>
      <c r="W49" s="36"/>
      <c r="X49" s="36"/>
      <c r="Y49" s="36"/>
      <c r="Z49" s="36"/>
    </row>
    <row r="50" spans="1:26" ht="15" customHeight="1">
      <c r="A50" s="2208" t="s">
        <v>574</v>
      </c>
      <c r="B50" s="426" t="s">
        <v>9</v>
      </c>
      <c r="C50" s="410">
        <v>44815</v>
      </c>
      <c r="D50" s="347"/>
      <c r="E50" s="347"/>
      <c r="F50" s="347"/>
      <c r="G50" s="410">
        <v>45180</v>
      </c>
      <c r="H50" s="348" t="s">
        <v>251</v>
      </c>
      <c r="J50" s="2113"/>
      <c r="K50" s="883" t="s">
        <v>575</v>
      </c>
      <c r="L50" s="190"/>
      <c r="M50" s="190"/>
      <c r="N50" s="947"/>
      <c r="O50" s="281">
        <v>44815</v>
      </c>
      <c r="P50" s="170"/>
      <c r="Q50" s="190"/>
      <c r="R50" s="164"/>
      <c r="S50" s="36"/>
    </row>
    <row r="51" spans="1:26" ht="15" customHeight="1">
      <c r="A51" s="2209"/>
      <c r="B51" s="367" t="s">
        <v>10</v>
      </c>
      <c r="C51" s="411">
        <v>44815</v>
      </c>
      <c r="D51" s="349"/>
      <c r="E51" s="349"/>
      <c r="F51" s="411">
        <v>44987</v>
      </c>
      <c r="G51" s="411">
        <v>45180</v>
      </c>
      <c r="H51" s="350" t="s">
        <v>251</v>
      </c>
    </row>
    <row r="52" spans="1:26" ht="15" customHeight="1">
      <c r="A52" s="142"/>
      <c r="B52" s="425"/>
      <c r="C52" s="425"/>
      <c r="D52" s="425"/>
      <c r="E52" s="425"/>
      <c r="F52" s="425"/>
      <c r="G52" s="425"/>
      <c r="H52" s="425"/>
      <c r="J52" s="221" t="s">
        <v>326</v>
      </c>
      <c r="K52" s="1623" t="s">
        <v>576</v>
      </c>
      <c r="L52" s="293"/>
      <c r="M52" s="293"/>
      <c r="N52" s="293"/>
      <c r="O52" s="298"/>
      <c r="P52" s="766">
        <v>45195</v>
      </c>
      <c r="Q52" s="934" t="s">
        <v>577</v>
      </c>
      <c r="R52" s="953">
        <v>45349</v>
      </c>
    </row>
    <row r="53" spans="1:26" ht="15.75" customHeight="1">
      <c r="A53" s="2206" t="s">
        <v>578</v>
      </c>
      <c r="B53" s="469" t="s">
        <v>9</v>
      </c>
      <c r="C53" s="533">
        <v>44300</v>
      </c>
      <c r="D53" s="343"/>
      <c r="E53" s="343"/>
      <c r="F53" s="533">
        <v>44815</v>
      </c>
      <c r="G53" s="343"/>
      <c r="H53" s="345"/>
    </row>
    <row r="54" spans="1:26">
      <c r="A54" s="2207"/>
      <c r="B54" s="470" t="s">
        <v>10</v>
      </c>
      <c r="C54" s="534">
        <v>44300</v>
      </c>
      <c r="D54" s="344"/>
      <c r="E54" s="344"/>
      <c r="F54" s="534">
        <v>44815</v>
      </c>
      <c r="G54" s="344"/>
      <c r="H54" s="346"/>
      <c r="J54" s="2095" t="s">
        <v>534</v>
      </c>
      <c r="K54" s="280" t="s">
        <v>9</v>
      </c>
      <c r="L54" s="280"/>
      <c r="M54" s="280"/>
      <c r="N54" s="280"/>
      <c r="O54" s="262">
        <v>44409</v>
      </c>
      <c r="P54" s="885"/>
      <c r="Q54" s="406">
        <v>45363</v>
      </c>
      <c r="R54" s="1377" t="s">
        <v>312</v>
      </c>
    </row>
    <row r="55" spans="1:26" ht="15" customHeight="1">
      <c r="A55" s="142"/>
      <c r="B55" s="425"/>
      <c r="C55" s="425"/>
      <c r="D55" s="425"/>
      <c r="E55" s="425"/>
      <c r="F55" s="425"/>
      <c r="G55" s="425"/>
      <c r="H55" s="425"/>
      <c r="J55" s="2096"/>
      <c r="K55" s="264" t="s">
        <v>10</v>
      </c>
      <c r="L55" s="264"/>
      <c r="M55" s="264"/>
      <c r="N55" s="264"/>
      <c r="O55" s="281">
        <v>44409</v>
      </c>
      <c r="P55" s="281"/>
      <c r="Q55" s="466">
        <v>45363</v>
      </c>
      <c r="R55" s="1378" t="s">
        <v>312</v>
      </c>
    </row>
    <row r="56" spans="1:26">
      <c r="A56" s="2206" t="s">
        <v>579</v>
      </c>
      <c r="B56" s="469" t="s">
        <v>9</v>
      </c>
      <c r="C56" s="343"/>
      <c r="D56" s="533">
        <v>43330</v>
      </c>
      <c r="E56" s="951">
        <v>44409</v>
      </c>
      <c r="F56" s="535" t="s">
        <v>580</v>
      </c>
      <c r="G56" s="343"/>
      <c r="H56" s="391" t="s">
        <v>533</v>
      </c>
      <c r="Q56" s="40" t="s">
        <v>581</v>
      </c>
    </row>
    <row r="57" spans="1:26" ht="15.75" customHeight="1">
      <c r="A57" s="2207"/>
      <c r="B57" s="470" t="s">
        <v>10</v>
      </c>
      <c r="C57" s="344"/>
      <c r="D57" s="534">
        <v>43705</v>
      </c>
      <c r="E57" s="952">
        <v>44409</v>
      </c>
      <c r="F57" s="536" t="s">
        <v>582</v>
      </c>
      <c r="G57" s="344"/>
      <c r="H57" s="392" t="s">
        <v>533</v>
      </c>
      <c r="J57" s="2090" t="s">
        <v>327</v>
      </c>
      <c r="K57" s="887" t="s">
        <v>9</v>
      </c>
      <c r="L57" s="357"/>
      <c r="M57" s="341"/>
      <c r="N57" s="341"/>
      <c r="O57" s="357"/>
      <c r="P57" s="357">
        <v>44815</v>
      </c>
      <c r="Q57" s="949">
        <f>P57+360</f>
        <v>45175</v>
      </c>
    </row>
    <row r="58" spans="1:26" ht="15" customHeight="1">
      <c r="A58" s="82"/>
      <c r="B58" s="82"/>
      <c r="C58" s="82"/>
      <c r="D58" s="82"/>
      <c r="E58" s="82"/>
      <c r="F58" s="82"/>
      <c r="G58" s="82"/>
      <c r="H58" s="82"/>
      <c r="J58" s="2091"/>
      <c r="K58" s="888" t="s">
        <v>10</v>
      </c>
      <c r="L58" s="273"/>
      <c r="M58" s="273"/>
      <c r="N58" s="291"/>
      <c r="O58" s="358"/>
      <c r="P58" s="358">
        <v>44815</v>
      </c>
      <c r="Q58" s="1213">
        <f>P58+360</f>
        <v>45175</v>
      </c>
      <c r="R58" s="40"/>
    </row>
    <row r="59" spans="1:26" ht="15" customHeight="1">
      <c r="A59" s="356" t="s">
        <v>583</v>
      </c>
      <c r="B59" s="492" t="s">
        <v>299</v>
      </c>
      <c r="C59" s="585"/>
      <c r="D59" s="293"/>
      <c r="E59" s="293"/>
      <c r="F59" s="585">
        <v>44815</v>
      </c>
      <c r="G59" s="464">
        <v>45134</v>
      </c>
      <c r="H59" s="299"/>
      <c r="O59" s="82"/>
      <c r="P59" s="82"/>
      <c r="Q59" s="40" t="s">
        <v>581</v>
      </c>
      <c r="R59" s="764"/>
    </row>
    <row r="60" spans="1:26" ht="13.5" customHeight="1">
      <c r="A60" s="425"/>
      <c r="B60" s="1158"/>
      <c r="C60" s="1918"/>
      <c r="D60" s="1158"/>
      <c r="E60" s="1158"/>
      <c r="F60" s="1918"/>
      <c r="G60" s="1158"/>
      <c r="H60" s="1158"/>
      <c r="J60" s="2090" t="s">
        <v>329</v>
      </c>
      <c r="K60" s="887" t="s">
        <v>559</v>
      </c>
      <c r="L60" s="357"/>
      <c r="M60" s="341"/>
      <c r="N60" s="341"/>
      <c r="O60" s="357"/>
      <c r="P60" s="357">
        <v>45272</v>
      </c>
      <c r="Q60" s="949">
        <f>P60+180</f>
        <v>45452</v>
      </c>
      <c r="R60" s="48"/>
    </row>
    <row r="61" spans="1:26" ht="15" customHeight="1">
      <c r="B61" s="82"/>
      <c r="C61" s="82"/>
      <c r="D61" s="82"/>
      <c r="E61" s="82"/>
      <c r="F61" s="82"/>
      <c r="G61" s="82"/>
      <c r="H61" s="82"/>
      <c r="J61" s="2091"/>
      <c r="K61" s="888" t="s">
        <v>561</v>
      </c>
      <c r="L61" s="273"/>
      <c r="M61" s="273"/>
      <c r="N61" s="291"/>
      <c r="O61" s="358"/>
      <c r="P61" s="358">
        <v>45268</v>
      </c>
      <c r="Q61" s="950">
        <f>P61+180</f>
        <v>45448</v>
      </c>
      <c r="R61" s="48"/>
    </row>
    <row r="62" spans="1:26" ht="15.75" customHeight="1">
      <c r="A62" s="2126" t="s">
        <v>458</v>
      </c>
      <c r="B62" s="843" t="s">
        <v>584</v>
      </c>
      <c r="C62" s="1903" t="s">
        <v>585</v>
      </c>
      <c r="D62" s="2216" t="s">
        <v>586</v>
      </c>
      <c r="E62" s="2217"/>
      <c r="F62" s="2218"/>
      <c r="G62" s="896" t="s">
        <v>587</v>
      </c>
      <c r="H62" s="1721"/>
      <c r="I62" s="9"/>
      <c r="J62" s="142"/>
      <c r="K62" s="40"/>
      <c r="N62" s="82"/>
      <c r="O62" s="920"/>
      <c r="P62" s="920"/>
      <c r="Q62" s="908"/>
    </row>
    <row r="63" spans="1:26" ht="15.75" customHeight="1">
      <c r="A63" s="2127"/>
      <c r="B63" s="883" t="s">
        <v>588</v>
      </c>
      <c r="C63" s="1904" t="s">
        <v>585</v>
      </c>
      <c r="D63" s="2219"/>
      <c r="E63" s="2220"/>
      <c r="F63" s="2221"/>
      <c r="G63" s="1905" t="s">
        <v>587</v>
      </c>
      <c r="H63" s="283"/>
      <c r="I63" s="9"/>
      <c r="J63" s="2095" t="s">
        <v>186</v>
      </c>
      <c r="K63" s="401" t="s">
        <v>299</v>
      </c>
      <c r="L63" s="406"/>
      <c r="M63" s="406">
        <v>44815</v>
      </c>
      <c r="N63" s="397"/>
      <c r="O63" s="1605">
        <v>44964</v>
      </c>
      <c r="P63" s="1212"/>
      <c r="Q63" s="778">
        <v>45362</v>
      </c>
    </row>
    <row r="64" spans="1:26" ht="15.75" customHeight="1">
      <c r="A64" s="2157" t="s">
        <v>334</v>
      </c>
      <c r="B64" s="2157"/>
      <c r="C64" s="2157"/>
      <c r="D64" s="2157"/>
      <c r="E64" s="2157"/>
      <c r="F64" s="2157"/>
      <c r="G64" s="2157"/>
      <c r="H64" s="9"/>
      <c r="I64" s="9"/>
      <c r="J64" s="2096"/>
      <c r="K64" s="869" t="s">
        <v>333</v>
      </c>
      <c r="L64" s="190"/>
      <c r="M64" s="852">
        <v>44815</v>
      </c>
      <c r="N64" s="264"/>
      <c r="O64" s="466"/>
      <c r="P64" s="466"/>
      <c r="Q64" s="917"/>
    </row>
    <row r="65" spans="1:18" ht="15.75" customHeight="1">
      <c r="A65" s="14"/>
      <c r="B65" s="515" t="s">
        <v>335</v>
      </c>
      <c r="C65" s="515" t="s">
        <v>336</v>
      </c>
      <c r="D65" s="515" t="s">
        <v>337</v>
      </c>
      <c r="E65" s="516" t="s">
        <v>338</v>
      </c>
      <c r="F65" s="515" t="s">
        <v>339</v>
      </c>
      <c r="G65" s="516" t="s">
        <v>340</v>
      </c>
      <c r="H65" s="9"/>
      <c r="I65" s="9"/>
    </row>
    <row r="66" spans="1:18" ht="15.75" customHeight="1">
      <c r="A66" s="1214" t="s">
        <v>342</v>
      </c>
      <c r="B66" s="16">
        <v>3</v>
      </c>
      <c r="C66" s="16">
        <v>16</v>
      </c>
      <c r="D66" s="50"/>
      <c r="E66" s="50"/>
      <c r="F66" s="15"/>
      <c r="G66" s="50"/>
      <c r="H66" s="9"/>
      <c r="I66" s="9"/>
      <c r="J66" s="554"/>
      <c r="K66" s="555"/>
      <c r="L66" s="670" t="s">
        <v>312</v>
      </c>
      <c r="M66" s="671" t="s">
        <v>346</v>
      </c>
      <c r="N66" s="614"/>
      <c r="O66" s="589"/>
      <c r="P66" s="591" t="s">
        <v>312</v>
      </c>
      <c r="Q66" s="506" t="s">
        <v>287</v>
      </c>
      <c r="R66" s="590" t="s">
        <v>347</v>
      </c>
    </row>
    <row r="67" spans="1:18" ht="15.75" customHeight="1">
      <c r="A67" s="1214"/>
      <c r="B67" s="16"/>
      <c r="C67" s="16"/>
      <c r="D67" s="50"/>
      <c r="E67" s="50"/>
      <c r="F67" s="15"/>
      <c r="G67" s="50"/>
      <c r="H67" s="9"/>
      <c r="I67" s="9"/>
      <c r="J67" s="2152" t="s">
        <v>348</v>
      </c>
      <c r="K67" s="2" t="s">
        <v>397</v>
      </c>
      <c r="L67" s="849">
        <v>44815</v>
      </c>
      <c r="M67" s="1642" t="s">
        <v>539</v>
      </c>
      <c r="N67" s="2154" t="s">
        <v>351</v>
      </c>
      <c r="O67" s="167" t="s">
        <v>352</v>
      </c>
      <c r="P67" s="314">
        <v>45338</v>
      </c>
      <c r="Q67" s="166"/>
      <c r="R67" s="610">
        <v>44815</v>
      </c>
    </row>
    <row r="68" spans="1:18" ht="15.75" customHeight="1">
      <c r="A68" s="1214" t="s">
        <v>343</v>
      </c>
      <c r="B68" s="16">
        <v>3</v>
      </c>
      <c r="C68" s="16">
        <v>18</v>
      </c>
      <c r="D68" s="50"/>
      <c r="E68" s="50"/>
      <c r="F68" s="15"/>
      <c r="G68" s="50"/>
      <c r="H68" s="9"/>
      <c r="I68" s="9"/>
      <c r="J68" s="2118"/>
      <c r="K68" s="10" t="s">
        <v>542</v>
      </c>
      <c r="L68" s="850">
        <v>44815</v>
      </c>
      <c r="M68" s="850">
        <v>44815</v>
      </c>
      <c r="N68" s="2155"/>
      <c r="O68" s="168" t="s">
        <v>355</v>
      </c>
      <c r="P68" s="179">
        <v>45338</v>
      </c>
      <c r="Q68" s="161"/>
      <c r="R68" s="421">
        <v>44815</v>
      </c>
    </row>
    <row r="69" spans="1:18" ht="15.75" customHeight="1">
      <c r="A69" s="31"/>
      <c r="B69" s="14"/>
      <c r="C69" s="14"/>
      <c r="D69" s="9"/>
      <c r="E69" s="9"/>
      <c r="F69" s="14"/>
      <c r="G69" s="9"/>
      <c r="H69" s="9"/>
      <c r="I69" s="9"/>
      <c r="J69" s="2153"/>
      <c r="K69" s="12" t="s">
        <v>356</v>
      </c>
      <c r="L69" s="1066">
        <v>44815</v>
      </c>
      <c r="M69" s="1066">
        <v>44815</v>
      </c>
      <c r="N69" s="2155"/>
      <c r="O69" s="169" t="s">
        <v>357</v>
      </c>
      <c r="P69" s="179">
        <v>45209</v>
      </c>
      <c r="Q69" s="161" t="s">
        <v>589</v>
      </c>
      <c r="R69" s="421">
        <v>44815</v>
      </c>
    </row>
    <row r="70" spans="1:18">
      <c r="A70" s="1214" t="s">
        <v>345</v>
      </c>
      <c r="B70" s="15"/>
      <c r="C70" s="15"/>
      <c r="D70" s="50"/>
      <c r="E70" s="50"/>
      <c r="F70" s="15"/>
      <c r="G70" s="50"/>
      <c r="H70" s="9"/>
      <c r="I70" s="9"/>
      <c r="J70" s="556"/>
      <c r="K70" s="910"/>
      <c r="L70" s="506" t="s">
        <v>287</v>
      </c>
      <c r="M70" s="911"/>
      <c r="N70" s="2155"/>
      <c r="O70" s="168" t="s">
        <v>358</v>
      </c>
      <c r="P70" s="179">
        <v>45209</v>
      </c>
      <c r="Q70" s="161" t="s">
        <v>589</v>
      </c>
      <c r="R70" s="421">
        <v>44815</v>
      </c>
    </row>
    <row r="71" spans="1:18">
      <c r="A71" s="1214"/>
      <c r="B71" s="15"/>
      <c r="C71" s="15"/>
      <c r="D71" s="50"/>
      <c r="E71" s="50"/>
      <c r="F71" s="15"/>
      <c r="G71" s="50"/>
      <c r="H71" s="9"/>
      <c r="I71" s="9"/>
      <c r="J71" s="2152" t="s">
        <v>359</v>
      </c>
      <c r="K71" s="2" t="s">
        <v>360</v>
      </c>
      <c r="L71" s="849">
        <v>44815</v>
      </c>
      <c r="M71" s="912"/>
      <c r="N71" s="2156"/>
      <c r="O71" s="170" t="s">
        <v>361</v>
      </c>
      <c r="P71" s="163"/>
      <c r="Q71" s="164"/>
      <c r="R71" s="422">
        <v>44815</v>
      </c>
    </row>
    <row r="72" spans="1:18">
      <c r="A72" s="1214" t="s">
        <v>353</v>
      </c>
      <c r="B72" s="15"/>
      <c r="C72" s="15"/>
      <c r="D72" s="50"/>
      <c r="E72" s="50"/>
      <c r="F72" s="15"/>
      <c r="G72" s="50"/>
      <c r="H72" s="9"/>
      <c r="I72" s="9"/>
      <c r="J72" s="2118"/>
      <c r="K72" s="10" t="s">
        <v>362</v>
      </c>
      <c r="L72" s="850">
        <v>44815</v>
      </c>
      <c r="M72" s="913"/>
    </row>
    <row r="73" spans="1:18">
      <c r="H73" s="9"/>
      <c r="I73" s="9"/>
      <c r="J73" s="2119"/>
      <c r="K73" s="12" t="s">
        <v>193</v>
      </c>
      <c r="L73" s="1066">
        <v>44815</v>
      </c>
      <c r="M73" s="914"/>
    </row>
    <row r="74" spans="1:18" ht="15.6">
      <c r="A74" s="542" t="s">
        <v>134</v>
      </c>
      <c r="H74" s="9"/>
      <c r="I74" s="9"/>
      <c r="J74" s="660" t="s">
        <v>363</v>
      </c>
      <c r="K74" s="915"/>
      <c r="L74" s="1094">
        <v>44815</v>
      </c>
      <c r="M74" s="916"/>
    </row>
    <row r="75" spans="1:18">
      <c r="A75" s="918">
        <v>44815</v>
      </c>
      <c r="B75" s="14"/>
      <c r="C75" s="14"/>
      <c r="D75" s="9"/>
      <c r="E75" s="9"/>
      <c r="F75" s="14"/>
      <c r="G75" s="9"/>
      <c r="H75" s="9"/>
      <c r="I75" s="9"/>
    </row>
    <row r="76" spans="1:18">
      <c r="A76" s="14"/>
      <c r="B76" s="14"/>
      <c r="C76" s="14"/>
      <c r="D76" s="9"/>
      <c r="E76" s="9"/>
      <c r="F76" s="14"/>
      <c r="G76" s="9"/>
      <c r="H76" s="9"/>
      <c r="I76" s="9"/>
    </row>
    <row r="77" spans="1:18" ht="15" customHeight="1">
      <c r="A77" s="2110" t="s">
        <v>590</v>
      </c>
      <c r="B77" s="2110"/>
      <c r="C77" s="2110" t="s">
        <v>365</v>
      </c>
      <c r="D77" s="2110"/>
      <c r="E77" s="2110"/>
      <c r="F77" s="2110"/>
      <c r="G77" s="2110"/>
      <c r="H77" s="2110"/>
      <c r="I77" s="2110"/>
      <c r="J77" s="2110"/>
      <c r="K77" s="2110"/>
      <c r="L77" s="2110"/>
      <c r="M77" s="2110"/>
      <c r="N77" s="2110"/>
      <c r="O77" s="39"/>
    </row>
    <row r="78" spans="1:18" ht="15" customHeight="1">
      <c r="A78" s="504">
        <f>B8</f>
        <v>27235</v>
      </c>
      <c r="B78" s="510" t="s">
        <v>366</v>
      </c>
      <c r="C78" s="505"/>
      <c r="D78" s="505"/>
      <c r="E78" s="505"/>
      <c r="F78" s="505"/>
      <c r="G78" s="505"/>
      <c r="H78" s="505"/>
      <c r="I78" s="505"/>
      <c r="J78" s="505"/>
      <c r="K78" s="505"/>
      <c r="L78" s="505"/>
      <c r="M78" s="505"/>
      <c r="N78" s="505"/>
      <c r="O78" s="39"/>
    </row>
    <row r="79" spans="1:18" ht="15" customHeight="1">
      <c r="A79" s="504">
        <f>B9</f>
        <v>27284</v>
      </c>
      <c r="B79" s="510" t="s">
        <v>367</v>
      </c>
      <c r="C79" s="33">
        <v>500</v>
      </c>
      <c r="D79" s="33">
        <v>1000</v>
      </c>
      <c r="E79" s="33">
        <v>1500</v>
      </c>
      <c r="F79" s="33">
        <v>2000</v>
      </c>
      <c r="G79" s="33">
        <v>2500</v>
      </c>
      <c r="H79" s="33">
        <v>3000</v>
      </c>
      <c r="I79" s="33">
        <v>3500</v>
      </c>
      <c r="J79" s="33">
        <v>4000</v>
      </c>
      <c r="K79" s="33">
        <v>4500</v>
      </c>
      <c r="L79" s="33">
        <v>5000</v>
      </c>
      <c r="M79" s="33">
        <v>5500</v>
      </c>
      <c r="N79" s="33">
        <v>6000</v>
      </c>
      <c r="O79" s="39"/>
    </row>
    <row r="80" spans="1:18">
      <c r="A80" s="2136" t="s">
        <v>591</v>
      </c>
      <c r="B80" s="2137"/>
      <c r="C80" s="32" t="s">
        <v>592</v>
      </c>
      <c r="D80" s="32" t="s">
        <v>592</v>
      </c>
      <c r="E80" s="32" t="s">
        <v>592</v>
      </c>
      <c r="F80" s="32" t="s">
        <v>592</v>
      </c>
      <c r="G80" s="32" t="s">
        <v>592</v>
      </c>
      <c r="H80" s="32" t="s">
        <v>592</v>
      </c>
      <c r="I80" s="32" t="s">
        <v>592</v>
      </c>
      <c r="J80" s="32" t="s">
        <v>592</v>
      </c>
      <c r="K80" s="32" t="s">
        <v>592</v>
      </c>
      <c r="L80" s="32" t="s">
        <v>592</v>
      </c>
      <c r="M80" s="32" t="s">
        <v>592</v>
      </c>
      <c r="N80" s="32" t="s">
        <v>592</v>
      </c>
      <c r="O80" s="39"/>
    </row>
    <row r="81" spans="1:16" ht="15" customHeight="1">
      <c r="A81" s="2136" t="s">
        <v>593</v>
      </c>
      <c r="B81" s="2137"/>
      <c r="C81" s="32" t="s">
        <v>592</v>
      </c>
      <c r="D81" s="32" t="s">
        <v>592</v>
      </c>
      <c r="E81" s="32" t="s">
        <v>592</v>
      </c>
      <c r="F81" s="32" t="s">
        <v>592</v>
      </c>
      <c r="G81" s="32" t="s">
        <v>592</v>
      </c>
      <c r="H81" s="32" t="s">
        <v>592</v>
      </c>
      <c r="I81" s="32" t="s">
        <v>592</v>
      </c>
      <c r="J81" s="32" t="s">
        <v>592</v>
      </c>
      <c r="K81" s="32" t="s">
        <v>592</v>
      </c>
      <c r="L81" s="32" t="s">
        <v>592</v>
      </c>
      <c r="M81" s="32" t="s">
        <v>592</v>
      </c>
      <c r="N81" s="32" t="s">
        <v>592</v>
      </c>
      <c r="O81" s="39"/>
    </row>
    <row r="82" spans="1:16" ht="15" customHeight="1">
      <c r="A82" s="2136" t="s">
        <v>594</v>
      </c>
      <c r="B82" s="2137"/>
      <c r="C82" s="32" t="s">
        <v>592</v>
      </c>
      <c r="D82" s="32" t="s">
        <v>592</v>
      </c>
      <c r="E82" s="32" t="s">
        <v>592</v>
      </c>
      <c r="F82" s="32" t="s">
        <v>592</v>
      </c>
      <c r="G82" s="32" t="s">
        <v>592</v>
      </c>
      <c r="H82" s="32" t="s">
        <v>592</v>
      </c>
      <c r="I82" s="32" t="s">
        <v>592</v>
      </c>
      <c r="J82" s="32" t="s">
        <v>592</v>
      </c>
      <c r="K82" s="32" t="s">
        <v>592</v>
      </c>
      <c r="L82" s="32" t="s">
        <v>592</v>
      </c>
      <c r="M82" s="32" t="s">
        <v>592</v>
      </c>
      <c r="N82" s="32" t="s">
        <v>592</v>
      </c>
      <c r="O82" s="39"/>
    </row>
    <row r="83" spans="1:16" ht="15" customHeight="1">
      <c r="A83" s="2136" t="s">
        <v>595</v>
      </c>
      <c r="B83" s="2137"/>
      <c r="C83" s="32" t="s">
        <v>592</v>
      </c>
      <c r="D83" s="32" t="s">
        <v>592</v>
      </c>
      <c r="E83" s="32" t="s">
        <v>592</v>
      </c>
      <c r="F83" s="32" t="s">
        <v>592</v>
      </c>
      <c r="G83" s="32" t="s">
        <v>592</v>
      </c>
      <c r="H83" s="32" t="s">
        <v>592</v>
      </c>
      <c r="I83" s="32" t="s">
        <v>592</v>
      </c>
      <c r="J83" s="32" t="s">
        <v>592</v>
      </c>
      <c r="K83" s="32" t="s">
        <v>592</v>
      </c>
      <c r="L83" s="32" t="s">
        <v>592</v>
      </c>
      <c r="M83" s="32" t="s">
        <v>592</v>
      </c>
      <c r="N83" s="32" t="s">
        <v>592</v>
      </c>
      <c r="O83" s="39"/>
    </row>
    <row r="84" spans="1:16">
      <c r="A84" s="2136" t="s">
        <v>596</v>
      </c>
      <c r="B84" s="2137"/>
      <c r="C84" s="32" t="s">
        <v>592</v>
      </c>
      <c r="D84" s="32" t="s">
        <v>592</v>
      </c>
      <c r="E84" s="32" t="s">
        <v>592</v>
      </c>
      <c r="F84" s="32" t="s">
        <v>592</v>
      </c>
      <c r="G84" s="32" t="s">
        <v>592</v>
      </c>
      <c r="H84" s="32" t="s">
        <v>592</v>
      </c>
      <c r="I84" s="32" t="s">
        <v>592</v>
      </c>
      <c r="J84" s="32" t="s">
        <v>592</v>
      </c>
      <c r="K84" s="32" t="s">
        <v>592</v>
      </c>
      <c r="L84" s="32" t="s">
        <v>592</v>
      </c>
      <c r="M84" s="32" t="s">
        <v>592</v>
      </c>
      <c r="N84" s="32" t="s">
        <v>592</v>
      </c>
      <c r="O84" s="39"/>
    </row>
    <row r="85" spans="1:16" ht="26.25" customHeight="1">
      <c r="A85" s="2136" t="s">
        <v>597</v>
      </c>
      <c r="B85" s="2137"/>
      <c r="C85" s="32" t="s">
        <v>592</v>
      </c>
      <c r="D85" s="32" t="s">
        <v>592</v>
      </c>
      <c r="E85" s="32" t="s">
        <v>592</v>
      </c>
      <c r="F85" s="32" t="s">
        <v>592</v>
      </c>
      <c r="G85" s="32" t="s">
        <v>592</v>
      </c>
      <c r="H85" s="32" t="s">
        <v>592</v>
      </c>
      <c r="I85" s="32" t="s">
        <v>592</v>
      </c>
      <c r="J85" s="32" t="s">
        <v>592</v>
      </c>
      <c r="K85" s="32" t="s">
        <v>592</v>
      </c>
      <c r="L85" s="32" t="s">
        <v>592</v>
      </c>
      <c r="M85" s="32" t="s">
        <v>592</v>
      </c>
      <c r="N85" s="32" t="s">
        <v>592</v>
      </c>
      <c r="O85" s="39"/>
    </row>
    <row r="86" spans="1:16" ht="15" customHeight="1">
      <c r="A86" s="2201" t="s">
        <v>598</v>
      </c>
      <c r="B86" s="2202"/>
      <c r="C86" s="32" t="s">
        <v>592</v>
      </c>
      <c r="D86" s="32" t="s">
        <v>592</v>
      </c>
      <c r="E86" s="32" t="s">
        <v>592</v>
      </c>
      <c r="F86" s="32" t="s">
        <v>592</v>
      </c>
      <c r="G86" s="32" t="s">
        <v>592</v>
      </c>
      <c r="H86" s="32" t="s">
        <v>592</v>
      </c>
      <c r="I86" s="32" t="s">
        <v>592</v>
      </c>
      <c r="J86" s="32" t="s">
        <v>592</v>
      </c>
      <c r="K86" s="32" t="s">
        <v>592</v>
      </c>
      <c r="L86" s="32" t="s">
        <v>592</v>
      </c>
      <c r="M86" s="32" t="s">
        <v>592</v>
      </c>
      <c r="N86" s="32" t="s">
        <v>592</v>
      </c>
      <c r="O86" s="39"/>
      <c r="P86" s="39"/>
    </row>
    <row r="87" spans="1:16" ht="27" customHeight="1">
      <c r="A87" s="2136" t="s">
        <v>599</v>
      </c>
      <c r="B87" s="2137"/>
      <c r="C87" s="32" t="s">
        <v>592</v>
      </c>
      <c r="D87" s="32" t="s">
        <v>592</v>
      </c>
      <c r="E87" s="32" t="s">
        <v>592</v>
      </c>
      <c r="F87" s="32" t="s">
        <v>592</v>
      </c>
      <c r="G87" s="32" t="s">
        <v>592</v>
      </c>
      <c r="H87" s="32" t="s">
        <v>592</v>
      </c>
      <c r="I87" s="32" t="s">
        <v>592</v>
      </c>
      <c r="J87" s="32" t="s">
        <v>592</v>
      </c>
      <c r="K87" s="32" t="s">
        <v>592</v>
      </c>
      <c r="L87" s="32" t="s">
        <v>592</v>
      </c>
      <c r="M87" s="32" t="s">
        <v>592</v>
      </c>
      <c r="N87" s="32" t="s">
        <v>592</v>
      </c>
      <c r="O87" s="39"/>
      <c r="P87" s="39"/>
    </row>
    <row r="88" spans="1:16" ht="15" customHeight="1">
      <c r="A88" s="2136" t="s">
        <v>600</v>
      </c>
      <c r="B88" s="2137"/>
      <c r="C88" s="32" t="s">
        <v>592</v>
      </c>
      <c r="D88" s="32" t="s">
        <v>592</v>
      </c>
      <c r="E88" s="32" t="s">
        <v>592</v>
      </c>
      <c r="F88" s="32" t="s">
        <v>592</v>
      </c>
      <c r="G88" s="32" t="s">
        <v>592</v>
      </c>
      <c r="H88" s="32" t="s">
        <v>592</v>
      </c>
      <c r="I88" s="32" t="s">
        <v>592</v>
      </c>
      <c r="J88" s="32" t="s">
        <v>592</v>
      </c>
      <c r="K88" s="32" t="s">
        <v>592</v>
      </c>
      <c r="L88" s="32" t="s">
        <v>592</v>
      </c>
      <c r="M88" s="32" t="s">
        <v>592</v>
      </c>
      <c r="N88" s="32" t="s">
        <v>592</v>
      </c>
      <c r="O88" s="39"/>
      <c r="P88" s="39"/>
    </row>
    <row r="89" spans="1:16">
      <c r="A89" s="2136" t="s">
        <v>601</v>
      </c>
      <c r="B89" s="2137"/>
      <c r="C89" s="32" t="s">
        <v>592</v>
      </c>
      <c r="D89" s="32" t="s">
        <v>592</v>
      </c>
      <c r="E89" s="32" t="s">
        <v>592</v>
      </c>
      <c r="F89" s="32" t="s">
        <v>592</v>
      </c>
      <c r="G89" s="32" t="s">
        <v>592</v>
      </c>
      <c r="H89" s="32" t="s">
        <v>592</v>
      </c>
      <c r="I89" s="32" t="s">
        <v>592</v>
      </c>
      <c r="J89" s="32" t="s">
        <v>592</v>
      </c>
      <c r="K89" s="32" t="s">
        <v>592</v>
      </c>
      <c r="L89" s="32" t="s">
        <v>592</v>
      </c>
      <c r="M89" s="32" t="s">
        <v>592</v>
      </c>
      <c r="N89" s="32" t="s">
        <v>592</v>
      </c>
      <c r="O89" s="39"/>
      <c r="P89" s="39"/>
    </row>
    <row r="90" spans="1:16" ht="15" customHeight="1">
      <c r="A90" s="2136" t="s">
        <v>602</v>
      </c>
      <c r="B90" s="2137"/>
      <c r="C90" s="32" t="s">
        <v>592</v>
      </c>
      <c r="D90" s="32" t="s">
        <v>592</v>
      </c>
      <c r="E90" s="32" t="s">
        <v>592</v>
      </c>
      <c r="F90" s="32" t="s">
        <v>592</v>
      </c>
      <c r="G90" s="32" t="s">
        <v>592</v>
      </c>
      <c r="H90" s="32" t="s">
        <v>592</v>
      </c>
      <c r="I90" s="32" t="s">
        <v>592</v>
      </c>
      <c r="J90" s="32" t="s">
        <v>592</v>
      </c>
      <c r="K90" s="32" t="s">
        <v>592</v>
      </c>
      <c r="L90" s="32" t="s">
        <v>592</v>
      </c>
      <c r="M90" s="32" t="s">
        <v>592</v>
      </c>
      <c r="N90" s="32" t="s">
        <v>592</v>
      </c>
      <c r="O90" s="39"/>
      <c r="P90" s="39"/>
    </row>
    <row r="91" spans="1:16" ht="15" customHeight="1">
      <c r="A91" s="2136" t="s">
        <v>603</v>
      </c>
      <c r="B91" s="2137"/>
      <c r="C91" s="32"/>
      <c r="D91" s="32" t="s">
        <v>592</v>
      </c>
      <c r="E91" s="32"/>
      <c r="F91" s="32" t="s">
        <v>592</v>
      </c>
      <c r="G91" s="32"/>
      <c r="H91" s="32" t="s">
        <v>592</v>
      </c>
      <c r="I91" s="32"/>
      <c r="J91" s="32" t="s">
        <v>592</v>
      </c>
      <c r="K91" s="32"/>
      <c r="L91" s="32" t="s">
        <v>592</v>
      </c>
      <c r="M91" s="32"/>
      <c r="N91" s="32" t="s">
        <v>592</v>
      </c>
      <c r="O91" s="39"/>
      <c r="P91" s="39"/>
    </row>
    <row r="92" spans="1:16" ht="24.75" customHeight="1">
      <c r="A92" s="2136" t="s">
        <v>604</v>
      </c>
      <c r="B92" s="2137"/>
      <c r="C92" s="32"/>
      <c r="D92" s="32" t="s">
        <v>592</v>
      </c>
      <c r="E92" s="32"/>
      <c r="F92" s="32" t="s">
        <v>592</v>
      </c>
      <c r="G92" s="32"/>
      <c r="H92" s="32" t="s">
        <v>592</v>
      </c>
      <c r="I92" s="32"/>
      <c r="J92" s="32" t="s">
        <v>592</v>
      </c>
      <c r="K92" s="32"/>
      <c r="L92" s="32" t="s">
        <v>592</v>
      </c>
      <c r="M92" s="32"/>
      <c r="N92" s="32" t="s">
        <v>592</v>
      </c>
      <c r="O92" s="39"/>
      <c r="P92" s="39"/>
    </row>
    <row r="93" spans="1:16" ht="32.25" customHeight="1">
      <c r="A93" s="2136" t="s">
        <v>605</v>
      </c>
      <c r="B93" s="2137"/>
      <c r="C93" s="32"/>
      <c r="D93" s="32" t="s">
        <v>592</v>
      </c>
      <c r="E93" s="32"/>
      <c r="F93" s="32" t="s">
        <v>592</v>
      </c>
      <c r="G93" s="32"/>
      <c r="H93" s="32" t="s">
        <v>592</v>
      </c>
      <c r="I93" s="32"/>
      <c r="J93" s="32" t="s">
        <v>592</v>
      </c>
      <c r="K93" s="32"/>
      <c r="L93" s="32" t="s">
        <v>592</v>
      </c>
      <c r="M93" s="32"/>
      <c r="N93" s="32" t="s">
        <v>592</v>
      </c>
      <c r="O93" s="39"/>
      <c r="P93" s="39"/>
    </row>
    <row r="94" spans="1:16" ht="31.5" customHeight="1">
      <c r="A94" s="2136" t="s">
        <v>606</v>
      </c>
      <c r="B94" s="2137"/>
      <c r="C94" s="32"/>
      <c r="D94" s="32" t="s">
        <v>592</v>
      </c>
      <c r="E94" s="32"/>
      <c r="F94" s="32" t="s">
        <v>592</v>
      </c>
      <c r="G94" s="32"/>
      <c r="H94" s="32" t="s">
        <v>592</v>
      </c>
      <c r="I94" s="32"/>
      <c r="J94" s="32" t="s">
        <v>592</v>
      </c>
      <c r="K94" s="32"/>
      <c r="L94" s="32" t="s">
        <v>592</v>
      </c>
      <c r="M94" s="32"/>
      <c r="N94" s="32" t="s">
        <v>592</v>
      </c>
      <c r="O94" s="39"/>
      <c r="P94" s="39"/>
    </row>
    <row r="95" spans="1:16" ht="15" customHeight="1">
      <c r="A95" s="2136" t="s">
        <v>607</v>
      </c>
      <c r="B95" s="2137"/>
      <c r="C95" s="32"/>
      <c r="D95" s="32" t="s">
        <v>592</v>
      </c>
      <c r="E95" s="32"/>
      <c r="F95" s="32" t="s">
        <v>592</v>
      </c>
      <c r="G95" s="32"/>
      <c r="H95" s="32" t="s">
        <v>592</v>
      </c>
      <c r="I95" s="32"/>
      <c r="J95" s="32" t="s">
        <v>592</v>
      </c>
      <c r="K95" s="32"/>
      <c r="L95" s="32" t="s">
        <v>592</v>
      </c>
      <c r="M95" s="32"/>
      <c r="N95" s="32" t="s">
        <v>592</v>
      </c>
      <c r="O95" s="39"/>
      <c r="P95" s="39"/>
    </row>
    <row r="96" spans="1:16" ht="15" customHeight="1">
      <c r="A96" s="2136" t="s">
        <v>608</v>
      </c>
      <c r="B96" s="2137"/>
      <c r="C96" s="32"/>
      <c r="D96" s="32"/>
      <c r="E96" s="32"/>
      <c r="F96" s="32" t="s">
        <v>592</v>
      </c>
      <c r="G96" s="32"/>
      <c r="H96" s="32"/>
      <c r="I96" s="32"/>
      <c r="J96" s="32" t="s">
        <v>592</v>
      </c>
      <c r="K96" s="32"/>
      <c r="L96" s="32"/>
      <c r="M96" s="32"/>
      <c r="N96" s="32" t="s">
        <v>592</v>
      </c>
      <c r="O96" s="39"/>
      <c r="P96" s="39"/>
    </row>
    <row r="97" spans="1:16" ht="15" customHeight="1">
      <c r="A97" s="2136" t="s">
        <v>609</v>
      </c>
      <c r="B97" s="2137"/>
      <c r="C97" s="32"/>
      <c r="D97" s="32"/>
      <c r="E97" s="32"/>
      <c r="F97" s="32" t="s">
        <v>592</v>
      </c>
      <c r="G97" s="32"/>
      <c r="H97" s="32"/>
      <c r="I97" s="32"/>
      <c r="J97" s="32" t="s">
        <v>592</v>
      </c>
      <c r="K97" s="32"/>
      <c r="L97" s="32"/>
      <c r="M97" s="32"/>
      <c r="N97" s="32" t="s">
        <v>592</v>
      </c>
      <c r="O97" s="39"/>
      <c r="P97" s="39"/>
    </row>
    <row r="98" spans="1:16" ht="15" customHeight="1">
      <c r="A98" s="2136" t="s">
        <v>610</v>
      </c>
      <c r="B98" s="2137"/>
      <c r="C98" s="32"/>
      <c r="D98" s="32"/>
      <c r="E98" s="32"/>
      <c r="F98" s="32" t="s">
        <v>592</v>
      </c>
      <c r="G98" s="32"/>
      <c r="H98" s="32"/>
      <c r="I98" s="32"/>
      <c r="J98" s="32" t="s">
        <v>592</v>
      </c>
      <c r="K98" s="32"/>
      <c r="L98" s="32"/>
      <c r="M98" s="32"/>
      <c r="N98" s="32" t="s">
        <v>592</v>
      </c>
      <c r="O98" s="39"/>
      <c r="P98" s="39"/>
    </row>
    <row r="99" spans="1:16">
      <c r="A99" s="2136" t="s">
        <v>611</v>
      </c>
      <c r="B99" s="2137"/>
      <c r="C99" s="32"/>
      <c r="D99" s="32"/>
      <c r="E99" s="32"/>
      <c r="F99" s="32" t="s">
        <v>592</v>
      </c>
      <c r="G99" s="32"/>
      <c r="H99" s="32"/>
      <c r="I99" s="32"/>
      <c r="J99" s="32" t="s">
        <v>592</v>
      </c>
      <c r="K99" s="32"/>
      <c r="L99" s="32"/>
      <c r="M99" s="32"/>
      <c r="N99" s="32" t="s">
        <v>592</v>
      </c>
      <c r="O99" s="39"/>
      <c r="P99" s="39"/>
    </row>
    <row r="100" spans="1:16">
      <c r="A100" s="2136" t="s">
        <v>612</v>
      </c>
      <c r="B100" s="2137"/>
      <c r="C100" s="32"/>
      <c r="D100" s="32"/>
      <c r="E100" s="32"/>
      <c r="F100" s="32" t="s">
        <v>592</v>
      </c>
      <c r="G100" s="32"/>
      <c r="H100" s="32"/>
      <c r="I100" s="32"/>
      <c r="J100" s="32" t="s">
        <v>592</v>
      </c>
      <c r="K100" s="32"/>
      <c r="L100" s="32"/>
      <c r="M100" s="32"/>
      <c r="N100" s="32" t="s">
        <v>592</v>
      </c>
      <c r="O100" s="39"/>
      <c r="P100" s="39"/>
    </row>
    <row r="101" spans="1:16" ht="30" customHeight="1">
      <c r="A101" s="2136" t="s">
        <v>613</v>
      </c>
      <c r="B101" s="2137"/>
      <c r="C101" s="32"/>
      <c r="D101" s="32"/>
      <c r="E101" s="32"/>
      <c r="F101" s="32" t="s">
        <v>592</v>
      </c>
      <c r="G101" s="32"/>
      <c r="H101" s="32"/>
      <c r="I101" s="32"/>
      <c r="J101" s="32" t="s">
        <v>592</v>
      </c>
      <c r="K101" s="32"/>
      <c r="L101" s="32"/>
      <c r="M101" s="32"/>
      <c r="N101" s="32" t="s">
        <v>592</v>
      </c>
      <c r="O101" s="39"/>
      <c r="P101" s="39"/>
    </row>
    <row r="102" spans="1:16" ht="28.5" customHeight="1">
      <c r="A102" s="2136" t="s">
        <v>614</v>
      </c>
      <c r="B102" s="2137"/>
      <c r="C102" s="32"/>
      <c r="D102" s="32"/>
      <c r="E102" s="32"/>
      <c r="F102" s="32" t="s">
        <v>592</v>
      </c>
      <c r="G102" s="32"/>
      <c r="H102" s="32"/>
      <c r="I102" s="32"/>
      <c r="J102" s="32" t="s">
        <v>592</v>
      </c>
      <c r="K102" s="32"/>
      <c r="L102" s="32"/>
      <c r="M102" s="32"/>
      <c r="N102" s="32" t="s">
        <v>592</v>
      </c>
      <c r="O102" s="39"/>
      <c r="P102" s="39"/>
    </row>
    <row r="103" spans="1:16" ht="27" customHeight="1">
      <c r="A103" s="2136" t="s">
        <v>615</v>
      </c>
      <c r="B103" s="2137"/>
      <c r="C103" s="32"/>
      <c r="D103" s="32"/>
      <c r="E103" s="32"/>
      <c r="F103" s="32" t="s">
        <v>592</v>
      </c>
      <c r="G103" s="32"/>
      <c r="H103" s="32"/>
      <c r="I103" s="32"/>
      <c r="J103" s="32" t="s">
        <v>592</v>
      </c>
      <c r="K103" s="32"/>
      <c r="L103" s="32"/>
      <c r="M103" s="32"/>
      <c r="N103" s="32" t="s">
        <v>592</v>
      </c>
      <c r="O103" s="39"/>
      <c r="P103" s="39"/>
    </row>
    <row r="104" spans="1:16">
      <c r="A104" s="2136" t="s">
        <v>390</v>
      </c>
      <c r="B104" s="2137"/>
      <c r="C104" s="32"/>
      <c r="D104" s="32"/>
      <c r="E104" s="32"/>
      <c r="F104" s="32"/>
      <c r="G104" s="32"/>
      <c r="H104" s="32"/>
      <c r="I104" s="32"/>
      <c r="J104" s="32"/>
      <c r="K104" s="32"/>
      <c r="L104" s="32"/>
      <c r="M104" s="32"/>
      <c r="N104" s="32" t="s">
        <v>592</v>
      </c>
      <c r="O104" s="39"/>
      <c r="P104" s="39"/>
    </row>
    <row r="105" spans="1:16">
      <c r="A105" s="2085"/>
      <c r="B105" s="2085"/>
      <c r="C105" s="32"/>
      <c r="D105" s="32"/>
      <c r="E105" s="32"/>
      <c r="F105" s="32"/>
      <c r="G105" s="32"/>
      <c r="H105" s="32"/>
      <c r="I105" s="32"/>
      <c r="J105" s="32"/>
      <c r="K105" s="32"/>
      <c r="L105" s="32"/>
      <c r="M105" s="32"/>
      <c r="N105" s="32"/>
      <c r="O105" s="39"/>
      <c r="P105" s="39"/>
    </row>
    <row r="106" spans="1:16">
      <c r="A106" s="2085" t="s">
        <v>616</v>
      </c>
      <c r="B106" s="2085"/>
      <c r="C106" s="32"/>
      <c r="D106" s="32"/>
      <c r="E106" s="32"/>
      <c r="F106" s="32"/>
      <c r="G106" s="32"/>
      <c r="H106" s="32"/>
      <c r="I106" s="32"/>
      <c r="J106" s="32"/>
      <c r="K106" s="32"/>
      <c r="L106" s="32"/>
      <c r="M106" s="32"/>
      <c r="N106" s="32"/>
      <c r="O106" s="39"/>
      <c r="P106" s="39"/>
    </row>
    <row r="107" spans="1:16">
      <c r="A107" s="2085"/>
      <c r="B107" s="2085"/>
      <c r="C107" s="32"/>
      <c r="D107" s="32"/>
      <c r="E107" s="32"/>
      <c r="F107" s="32"/>
      <c r="G107" s="32"/>
      <c r="H107" s="32"/>
      <c r="I107" s="32"/>
      <c r="J107" s="32"/>
      <c r="K107" s="32"/>
      <c r="L107" s="32"/>
      <c r="M107" s="32"/>
      <c r="N107" s="32"/>
      <c r="O107" s="39"/>
      <c r="P107" s="39"/>
    </row>
    <row r="108" spans="1:16">
      <c r="A108" s="2085"/>
      <c r="B108" s="2085"/>
      <c r="C108" s="32"/>
      <c r="D108" s="32"/>
      <c r="E108" s="32"/>
      <c r="F108" s="32"/>
      <c r="G108" s="32"/>
      <c r="H108" s="32"/>
      <c r="I108" s="32"/>
      <c r="J108" s="32"/>
      <c r="K108" s="32"/>
      <c r="L108" s="32"/>
      <c r="M108" s="32"/>
      <c r="N108" s="32"/>
      <c r="O108" s="39"/>
      <c r="P108" s="39"/>
    </row>
    <row r="109" spans="1:16" ht="34.5" customHeight="1">
      <c r="A109" s="2199" t="s">
        <v>617</v>
      </c>
      <c r="B109" s="2199"/>
      <c r="C109" s="32"/>
      <c r="D109" s="32"/>
      <c r="E109" s="32"/>
      <c r="F109" s="32"/>
      <c r="G109" s="32"/>
      <c r="H109" s="32"/>
      <c r="I109" s="32"/>
      <c r="J109" s="32"/>
      <c r="K109" s="32"/>
      <c r="L109" s="32"/>
      <c r="M109" s="32"/>
      <c r="N109" s="32"/>
      <c r="O109" s="39"/>
      <c r="P109" s="39"/>
    </row>
    <row r="110" spans="1:16">
      <c r="A110" s="2085"/>
      <c r="B110" s="2085"/>
      <c r="C110" s="32"/>
      <c r="D110" s="32"/>
      <c r="E110" s="32"/>
      <c r="F110" s="32"/>
      <c r="G110" s="32"/>
      <c r="H110" s="32"/>
      <c r="I110" s="32"/>
      <c r="J110" s="32"/>
      <c r="K110" s="32"/>
      <c r="L110" s="32"/>
      <c r="M110" s="32"/>
      <c r="N110" s="32"/>
      <c r="O110" s="39"/>
      <c r="P110" s="39"/>
    </row>
    <row r="111" spans="1:16">
      <c r="A111" s="2085"/>
      <c r="B111" s="2085"/>
      <c r="C111" s="32"/>
      <c r="D111" s="32"/>
      <c r="E111" s="32"/>
      <c r="F111" s="32"/>
      <c r="G111" s="32"/>
      <c r="H111" s="32"/>
      <c r="I111" s="32"/>
      <c r="J111" s="32"/>
      <c r="K111" s="32"/>
      <c r="L111" s="32"/>
      <c r="M111" s="32"/>
      <c r="N111" s="32"/>
      <c r="O111" s="39"/>
      <c r="P111" s="39"/>
    </row>
    <row r="112" spans="1:16">
      <c r="A112" s="2085"/>
      <c r="B112" s="2085"/>
      <c r="C112" s="32"/>
      <c r="D112" s="32"/>
      <c r="E112" s="32"/>
      <c r="F112" s="32"/>
      <c r="G112" s="32"/>
      <c r="H112" s="32"/>
      <c r="I112" s="32"/>
      <c r="J112" s="32"/>
      <c r="K112" s="32"/>
      <c r="L112" s="32"/>
      <c r="M112" s="32"/>
      <c r="N112" s="32"/>
      <c r="O112" s="39"/>
      <c r="P112" s="39"/>
    </row>
    <row r="113" spans="1:16">
      <c r="A113" s="2085"/>
      <c r="B113" s="2085"/>
      <c r="C113" s="32"/>
      <c r="D113" s="32"/>
      <c r="E113" s="32"/>
      <c r="F113" s="32"/>
      <c r="G113" s="32"/>
      <c r="H113" s="32"/>
      <c r="I113" s="32"/>
      <c r="J113" s="32"/>
      <c r="K113" s="32"/>
      <c r="L113" s="32"/>
      <c r="M113" s="32"/>
      <c r="N113" s="32"/>
      <c r="O113" s="39"/>
      <c r="P113" s="39"/>
    </row>
    <row r="114" spans="1:16">
      <c r="A114" s="2085"/>
      <c r="B114" s="2085"/>
      <c r="C114" s="32"/>
      <c r="D114" s="32"/>
      <c r="E114" s="32"/>
      <c r="F114" s="32"/>
      <c r="G114" s="32"/>
      <c r="H114" s="32"/>
      <c r="I114" s="32"/>
      <c r="J114" s="32"/>
      <c r="K114" s="32"/>
      <c r="L114" s="32"/>
      <c r="M114" s="32"/>
      <c r="N114" s="32"/>
      <c r="O114" s="39"/>
      <c r="P114" s="39"/>
    </row>
    <row r="115" spans="1:16">
      <c r="A115" s="2085"/>
      <c r="B115" s="2085"/>
      <c r="C115" s="32"/>
      <c r="D115" s="32"/>
      <c r="E115" s="32"/>
      <c r="F115" s="32"/>
      <c r="G115" s="32"/>
      <c r="H115" s="32"/>
      <c r="I115" s="32"/>
      <c r="J115" s="32"/>
      <c r="K115" s="32"/>
      <c r="L115" s="32"/>
      <c r="M115" s="32"/>
      <c r="N115" s="32"/>
      <c r="O115" s="39"/>
      <c r="P115" s="39"/>
    </row>
    <row r="116" spans="1:16">
      <c r="A116" s="2085"/>
      <c r="B116" s="2085"/>
      <c r="C116" s="32"/>
      <c r="D116" s="32"/>
      <c r="E116" s="32"/>
      <c r="F116" s="32"/>
      <c r="G116" s="32"/>
      <c r="H116" s="32"/>
      <c r="I116" s="32"/>
      <c r="J116" s="32"/>
      <c r="K116" s="32"/>
      <c r="L116" s="32"/>
      <c r="M116" s="32"/>
      <c r="N116" s="32"/>
      <c r="O116" s="39"/>
      <c r="P116" s="39"/>
    </row>
    <row r="117" spans="1:16">
      <c r="A117" s="763"/>
      <c r="B117" s="763"/>
      <c r="C117" s="39"/>
      <c r="D117" s="39"/>
      <c r="E117" s="39"/>
      <c r="F117" s="39"/>
      <c r="G117" s="39"/>
      <c r="H117" s="39"/>
      <c r="I117" s="39"/>
      <c r="J117" s="39"/>
      <c r="K117" s="39"/>
      <c r="L117" s="39"/>
      <c r="M117" s="39"/>
      <c r="N117" s="39"/>
      <c r="O117" s="39"/>
      <c r="P117" s="39"/>
    </row>
    <row r="118" spans="1:16">
      <c r="A118" s="2109" t="s">
        <v>391</v>
      </c>
      <c r="B118" s="2109"/>
      <c r="C118" s="2109"/>
      <c r="D118" s="2109"/>
      <c r="E118" s="2109"/>
      <c r="F118" s="2109"/>
      <c r="G118" s="2109"/>
      <c r="H118" s="2109"/>
      <c r="I118" s="2109"/>
      <c r="J118" s="2109"/>
    </row>
    <row r="119" spans="1:16">
      <c r="A119" s="1486" t="s">
        <v>392</v>
      </c>
      <c r="B119" s="1528" t="s">
        <v>393</v>
      </c>
      <c r="C119" s="1528" t="s">
        <v>267</v>
      </c>
      <c r="D119" s="1528" t="s">
        <v>394</v>
      </c>
      <c r="E119" s="1528" t="s">
        <v>395</v>
      </c>
      <c r="F119" s="1528" t="s">
        <v>242</v>
      </c>
      <c r="G119" s="1528" t="s">
        <v>396</v>
      </c>
      <c r="H119" s="1528" t="s">
        <v>397</v>
      </c>
      <c r="I119" s="1528" t="s">
        <v>398</v>
      </c>
      <c r="J119" s="1528" t="s">
        <v>399</v>
      </c>
      <c r="K119" s="1528" t="s">
        <v>400</v>
      </c>
      <c r="L119" s="1529" t="s">
        <v>401</v>
      </c>
    </row>
    <row r="120" spans="1:16" ht="60" customHeight="1">
      <c r="A120" s="2107" t="s">
        <v>86</v>
      </c>
      <c r="B120" s="648" t="s">
        <v>255</v>
      </c>
      <c r="C120" s="649" t="s">
        <v>618</v>
      </c>
      <c r="D120" s="649" t="s">
        <v>619</v>
      </c>
      <c r="E120" s="650" t="s">
        <v>620</v>
      </c>
      <c r="F120" s="650" t="s">
        <v>621</v>
      </c>
      <c r="G120" s="651"/>
      <c r="H120" s="652" t="s">
        <v>466</v>
      </c>
      <c r="I120" s="652"/>
      <c r="J120" s="652"/>
      <c r="K120" s="652" t="s">
        <v>622</v>
      </c>
      <c r="L120" s="166"/>
    </row>
    <row r="121" spans="1:16" ht="75" customHeight="1">
      <c r="A121" s="2107"/>
      <c r="B121" s="615" t="s">
        <v>404</v>
      </c>
      <c r="C121" s="413" t="s">
        <v>221</v>
      </c>
      <c r="D121" s="413" t="s">
        <v>623</v>
      </c>
      <c r="E121" s="413" t="s">
        <v>624</v>
      </c>
      <c r="F121" s="413" t="s">
        <v>625</v>
      </c>
      <c r="G121" s="412"/>
      <c r="H121" s="413" t="s">
        <v>466</v>
      </c>
      <c r="I121" s="412"/>
      <c r="J121" s="413"/>
      <c r="K121" s="413" t="s">
        <v>626</v>
      </c>
      <c r="L121" s="161"/>
    </row>
    <row r="122" spans="1:16" ht="75" customHeight="1">
      <c r="A122" s="2107"/>
      <c r="B122" s="615" t="s">
        <v>237</v>
      </c>
      <c r="C122" s="270" t="s">
        <v>552</v>
      </c>
      <c r="D122" s="413" t="s">
        <v>627</v>
      </c>
      <c r="E122" s="412"/>
      <c r="F122" s="413"/>
      <c r="G122" s="413" t="s">
        <v>628</v>
      </c>
      <c r="H122" s="413" t="s">
        <v>629</v>
      </c>
      <c r="I122" s="412"/>
      <c r="J122" s="413"/>
      <c r="K122" s="413" t="s">
        <v>630</v>
      </c>
      <c r="L122" s="161"/>
    </row>
    <row r="123" spans="1:16" ht="60" customHeight="1">
      <c r="A123" s="2107"/>
      <c r="B123" s="615" t="s">
        <v>186</v>
      </c>
      <c r="C123" s="413"/>
      <c r="D123" s="413"/>
      <c r="E123" s="412"/>
      <c r="F123" s="412"/>
      <c r="G123" s="413" t="s">
        <v>631</v>
      </c>
      <c r="H123" s="413"/>
      <c r="I123" s="412"/>
      <c r="J123" s="413"/>
      <c r="K123" s="413"/>
      <c r="L123" s="161"/>
    </row>
    <row r="124" spans="1:16" ht="30" customHeight="1">
      <c r="A124" s="2107"/>
      <c r="B124" s="616" t="s">
        <v>303</v>
      </c>
      <c r="C124" s="413"/>
      <c r="D124" s="413"/>
      <c r="E124" s="413"/>
      <c r="F124" s="413"/>
      <c r="G124" s="413"/>
      <c r="H124" s="413"/>
      <c r="I124" s="413"/>
      <c r="J124" s="413"/>
      <c r="K124" s="413" t="s">
        <v>632</v>
      </c>
      <c r="L124" s="161"/>
    </row>
    <row r="125" spans="1:16">
      <c r="A125" s="2107"/>
      <c r="B125" s="616"/>
      <c r="C125" s="413"/>
      <c r="D125" s="413"/>
      <c r="E125" s="413"/>
      <c r="F125" s="413"/>
      <c r="G125" s="413"/>
      <c r="H125" s="413"/>
      <c r="I125" s="413"/>
      <c r="J125" s="413"/>
      <c r="K125" s="413"/>
      <c r="L125" s="161"/>
    </row>
    <row r="126" spans="1:16" ht="30" customHeight="1">
      <c r="A126" s="2107"/>
      <c r="B126" s="617" t="s">
        <v>412</v>
      </c>
      <c r="C126" s="565"/>
      <c r="D126" s="565"/>
      <c r="E126" s="565"/>
      <c r="F126" s="565"/>
      <c r="G126" s="565"/>
      <c r="H126" s="565"/>
      <c r="I126" s="565"/>
      <c r="J126" s="565"/>
      <c r="K126" s="565"/>
      <c r="L126" s="312"/>
    </row>
    <row r="127" spans="1:16" ht="45" customHeight="1">
      <c r="A127" s="2107"/>
      <c r="B127" s="618" t="s">
        <v>414</v>
      </c>
      <c r="C127" s="177" t="s">
        <v>633</v>
      </c>
      <c r="D127" s="177"/>
      <c r="E127" s="177"/>
      <c r="F127" s="177"/>
      <c r="G127" s="177"/>
      <c r="H127" s="177"/>
      <c r="I127" s="177"/>
      <c r="J127" s="177"/>
      <c r="K127" s="177"/>
      <c r="L127" s="161"/>
    </row>
    <row r="128" spans="1:16" ht="30" customHeight="1">
      <c r="A128" s="2107"/>
      <c r="B128" s="618" t="s">
        <v>416</v>
      </c>
      <c r="C128" s="177"/>
      <c r="D128" s="177"/>
      <c r="E128" s="177"/>
      <c r="F128" s="177"/>
      <c r="G128" s="177"/>
      <c r="H128" s="177"/>
      <c r="I128" s="177"/>
      <c r="J128" s="177"/>
      <c r="K128" s="177"/>
      <c r="L128" s="161"/>
    </row>
    <row r="129" spans="1:12" ht="30" customHeight="1">
      <c r="A129" s="2108"/>
      <c r="B129" s="619" t="s">
        <v>634</v>
      </c>
      <c r="C129" s="190"/>
      <c r="D129" s="190"/>
      <c r="E129" s="190"/>
      <c r="F129" s="190"/>
      <c r="G129" s="190"/>
      <c r="H129" s="190"/>
      <c r="I129" s="190"/>
      <c r="J129" s="190"/>
      <c r="K129" s="190"/>
      <c r="L129" s="620" t="s">
        <v>635</v>
      </c>
    </row>
  </sheetData>
  <sheetProtection selectLockedCells="1" selectUnlockedCells="1"/>
  <mergeCells count="102">
    <mergeCell ref="A62:A63"/>
    <mergeCell ref="D62:F63"/>
    <mergeCell ref="E6:I6"/>
    <mergeCell ref="A44:A45"/>
    <mergeCell ref="A33:A34"/>
    <mergeCell ref="J33:J34"/>
    <mergeCell ref="A36:A37"/>
    <mergeCell ref="A39:A40"/>
    <mergeCell ref="J39:J40"/>
    <mergeCell ref="J60:J61"/>
    <mergeCell ref="A46:H46"/>
    <mergeCell ref="A81:B81"/>
    <mergeCell ref="R1:AB1"/>
    <mergeCell ref="T15:Z15"/>
    <mergeCell ref="S35:Z35"/>
    <mergeCell ref="S36:Z36"/>
    <mergeCell ref="S37:Z37"/>
    <mergeCell ref="T16:Z16"/>
    <mergeCell ref="R2:Z7"/>
    <mergeCell ref="T8:Z8"/>
    <mergeCell ref="T9:Z9"/>
    <mergeCell ref="T10:Z10"/>
    <mergeCell ref="T11:Z11"/>
    <mergeCell ref="T13:Z13"/>
    <mergeCell ref="T14:Z14"/>
    <mergeCell ref="AA2:AJ47"/>
    <mergeCell ref="S43:Z43"/>
    <mergeCell ref="S44:Z44"/>
    <mergeCell ref="L14:L15"/>
    <mergeCell ref="N20:N21"/>
    <mergeCell ref="J54:J55"/>
    <mergeCell ref="J63:J64"/>
    <mergeCell ref="N67:N71"/>
    <mergeCell ref="J67:J69"/>
    <mergeCell ref="J71:J73"/>
    <mergeCell ref="T17:Z17"/>
    <mergeCell ref="T18:Z18"/>
    <mergeCell ref="J20:K20"/>
    <mergeCell ref="A19:A21"/>
    <mergeCell ref="J35:R35"/>
    <mergeCell ref="A53:A54"/>
    <mergeCell ref="A56:A57"/>
    <mergeCell ref="A50:A51"/>
    <mergeCell ref="J46:J50"/>
    <mergeCell ref="J57:J58"/>
    <mergeCell ref="K39:K40"/>
    <mergeCell ref="A47:A48"/>
    <mergeCell ref="Q32:S32"/>
    <mergeCell ref="S45:Z45"/>
    <mergeCell ref="S46:Z46"/>
    <mergeCell ref="S38:Z38"/>
    <mergeCell ref="S39:Z39"/>
    <mergeCell ref="S40:Z40"/>
    <mergeCell ref="S41:Z41"/>
    <mergeCell ref="A101:B101"/>
    <mergeCell ref="A99:B99"/>
    <mergeCell ref="A97:B97"/>
    <mergeCell ref="A98:B98"/>
    <mergeCell ref="A94:B94"/>
    <mergeCell ref="E1:E2"/>
    <mergeCell ref="A92:B92"/>
    <mergeCell ref="A6:D6"/>
    <mergeCell ref="B14:K14"/>
    <mergeCell ref="A18:O18"/>
    <mergeCell ref="A88:B88"/>
    <mergeCell ref="A91:B91"/>
    <mergeCell ref="A85:B85"/>
    <mergeCell ref="A86:B86"/>
    <mergeCell ref="J36:J37"/>
    <mergeCell ref="A1:D2"/>
    <mergeCell ref="J21:K21"/>
    <mergeCell ref="A90:B90"/>
    <mergeCell ref="A84:B84"/>
    <mergeCell ref="A87:B87"/>
    <mergeCell ref="C77:N77"/>
    <mergeCell ref="A77:B77"/>
    <mergeCell ref="A82:B82"/>
    <mergeCell ref="A80:B80"/>
    <mergeCell ref="A83:B83"/>
    <mergeCell ref="A64:G64"/>
    <mergeCell ref="A120:A129"/>
    <mergeCell ref="A108:B108"/>
    <mergeCell ref="A109:B109"/>
    <mergeCell ref="A102:B102"/>
    <mergeCell ref="A103:B103"/>
    <mergeCell ref="A104:B104"/>
    <mergeCell ref="A118:J118"/>
    <mergeCell ref="A105:B105"/>
    <mergeCell ref="A106:B106"/>
    <mergeCell ref="A116:B116"/>
    <mergeCell ref="A115:B115"/>
    <mergeCell ref="A110:B110"/>
    <mergeCell ref="A114:B114"/>
    <mergeCell ref="A112:B112"/>
    <mergeCell ref="A113:B113"/>
    <mergeCell ref="A111:B111"/>
    <mergeCell ref="A95:B95"/>
    <mergeCell ref="A96:B96"/>
    <mergeCell ref="A89:B89"/>
    <mergeCell ref="A93:B93"/>
    <mergeCell ref="A107:B107"/>
    <mergeCell ref="A100:B100"/>
  </mergeCells>
  <hyperlinks>
    <hyperlink ref="E1" location="'RES LUB'!Area_de_impressao" display="'RES LUB'!Area_de_impressao" xr:uid="{75061CAC-8483-44EB-B068-F7802FFF2204}"/>
    <hyperlink ref="E1:E2" location="'RES MNT'!A1" display="RESUMO" xr:uid="{CC5033EF-BC2E-4F7B-A357-D58CFFBBFE1E}"/>
  </hyperlinks>
  <pageMargins left="0.51181102362204722" right="0.51181102362204722" top="0.78740157480314965" bottom="0.78740157480314965" header="0.31496062992125984" footer="0.31496062992125984"/>
  <pageSetup paperSize="9" scale="51" orientation="landscape" r:id="rId1"/>
  <colBreaks count="1" manualBreakCount="1">
    <brk id="17" max="1048575" man="1"/>
  </colBreaks>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Plan13"/>
  <dimension ref="A1:AL114"/>
  <sheetViews>
    <sheetView showGridLines="0" view="pageBreakPreview" zoomScale="80" zoomScaleNormal="85" zoomScaleSheetLayoutView="80" workbookViewId="0">
      <selection activeCell="F11" sqref="F11"/>
    </sheetView>
  </sheetViews>
  <sheetFormatPr defaultRowHeight="14.45"/>
  <cols>
    <col min="1" max="7" width="20.7109375" customWidth="1"/>
    <col min="8" max="8" width="21.5703125" customWidth="1"/>
    <col min="9" max="16" width="20.7109375" customWidth="1"/>
    <col min="17" max="17" width="22.7109375" customWidth="1"/>
    <col min="18" max="18" width="16.140625" customWidth="1"/>
    <col min="28" max="38" width="0" hidden="1" customWidth="1"/>
  </cols>
  <sheetData>
    <row r="1" spans="1:38">
      <c r="A1" s="2075" t="s">
        <v>188</v>
      </c>
      <c r="B1" s="2076"/>
      <c r="C1" s="2076"/>
      <c r="D1" s="2077"/>
      <c r="E1" s="2081" t="s">
        <v>216</v>
      </c>
      <c r="Q1" s="2109" t="s">
        <v>636</v>
      </c>
      <c r="R1" s="2109"/>
      <c r="S1" s="2109"/>
      <c r="T1" s="2109"/>
      <c r="U1" s="2109"/>
      <c r="V1" s="2109"/>
      <c r="W1" s="2109"/>
      <c r="X1" s="2109"/>
      <c r="Y1" s="2109"/>
      <c r="Z1" s="2109"/>
      <c r="AA1" s="2109"/>
    </row>
    <row r="2" spans="1:38" ht="14.65" customHeight="1">
      <c r="A2" s="2078"/>
      <c r="B2" s="2079"/>
      <c r="C2" s="2079"/>
      <c r="D2" s="2080"/>
      <c r="E2" s="2081"/>
      <c r="Q2" s="2252" t="s">
        <v>637</v>
      </c>
      <c r="R2" s="2252"/>
      <c r="S2" s="2252"/>
      <c r="T2" s="2252"/>
      <c r="U2" s="2252"/>
      <c r="V2" s="2252"/>
      <c r="W2" s="2252"/>
      <c r="X2" s="2252"/>
      <c r="Y2" s="2252"/>
      <c r="Z2" s="2252"/>
      <c r="AA2" s="2252"/>
      <c r="AB2" s="484" t="s">
        <v>638</v>
      </c>
      <c r="AC2" s="485"/>
      <c r="AD2" s="485"/>
      <c r="AE2" s="485"/>
      <c r="AF2" s="485"/>
      <c r="AG2" s="485"/>
      <c r="AH2" s="486"/>
      <c r="AI2" s="486"/>
      <c r="AJ2" s="486"/>
      <c r="AK2" s="486"/>
      <c r="AL2" s="487"/>
    </row>
    <row r="3" spans="1:38">
      <c r="A3" s="4" t="s">
        <v>217</v>
      </c>
      <c r="B3" s="4" t="s">
        <v>548</v>
      </c>
      <c r="C3">
        <v>500</v>
      </c>
      <c r="D3" t="s">
        <v>219</v>
      </c>
      <c r="Q3" s="2252"/>
      <c r="R3" s="2252"/>
      <c r="S3" s="2252"/>
      <c r="T3" s="2252"/>
      <c r="U3" s="2252"/>
      <c r="V3" s="2252"/>
      <c r="W3" s="2252"/>
      <c r="X3" s="2252"/>
      <c r="Y3" s="2252"/>
      <c r="Z3" s="2252"/>
      <c r="AA3" s="2252"/>
      <c r="AB3" s="2249" t="s">
        <v>639</v>
      </c>
      <c r="AC3" s="2250"/>
      <c r="AD3" s="2250"/>
      <c r="AE3" s="2250"/>
      <c r="AF3" s="2250"/>
      <c r="AG3" s="2250"/>
      <c r="AH3" s="2250"/>
      <c r="AI3" s="2250"/>
      <c r="AJ3" s="2250"/>
      <c r="AK3" s="2250"/>
      <c r="AL3" s="2251"/>
    </row>
    <row r="4" spans="1:38">
      <c r="A4" s="4" t="s">
        <v>220</v>
      </c>
      <c r="B4" s="4" t="s">
        <v>221</v>
      </c>
      <c r="C4">
        <v>250</v>
      </c>
      <c r="D4" t="s">
        <v>219</v>
      </c>
      <c r="Q4" s="2252"/>
      <c r="R4" s="2252"/>
      <c r="S4" s="2252"/>
      <c r="T4" s="2252"/>
      <c r="U4" s="2252"/>
      <c r="V4" s="2252"/>
      <c r="W4" s="2252"/>
      <c r="X4" s="2252"/>
      <c r="Y4" s="2252"/>
      <c r="Z4" s="2252"/>
      <c r="AA4" s="2252"/>
      <c r="AB4" s="2249" t="s">
        <v>640</v>
      </c>
      <c r="AC4" s="2250"/>
      <c r="AD4" s="2250"/>
      <c r="AE4" s="2250"/>
      <c r="AF4" s="2250"/>
      <c r="AG4" s="2250"/>
      <c r="AH4" s="2250"/>
      <c r="AI4" s="2250"/>
      <c r="AJ4" s="2250"/>
      <c r="AK4" s="2250"/>
      <c r="AL4" s="2251"/>
    </row>
    <row r="5" spans="1:38">
      <c r="A5" t="s">
        <v>222</v>
      </c>
      <c r="B5" s="517">
        <v>45371</v>
      </c>
      <c r="C5" s="1114" t="s">
        <v>430</v>
      </c>
      <c r="D5" s="894" t="s">
        <v>641</v>
      </c>
      <c r="Q5" s="2252"/>
      <c r="R5" s="2252"/>
      <c r="S5" s="2252"/>
      <c r="T5" s="2252"/>
      <c r="U5" s="2252"/>
      <c r="V5" s="2252"/>
      <c r="W5" s="2252"/>
      <c r="X5" s="2252"/>
      <c r="Y5" s="2252"/>
      <c r="Z5" s="2252"/>
      <c r="AA5" s="2252"/>
      <c r="AB5" s="2249" t="s">
        <v>642</v>
      </c>
      <c r="AC5" s="2250"/>
      <c r="AD5" s="2250"/>
      <c r="AE5" s="2250"/>
      <c r="AF5" s="2250"/>
      <c r="AG5" s="2250"/>
      <c r="AH5" s="2250"/>
      <c r="AI5" s="2250"/>
      <c r="AJ5" s="2250"/>
      <c r="AK5" s="2250"/>
      <c r="AL5" s="2251"/>
    </row>
    <row r="6" spans="1:38" s="31" customFormat="1" ht="20.25" customHeight="1">
      <c r="A6" s="2172" t="s">
        <v>226</v>
      </c>
      <c r="B6" s="2173"/>
      <c r="C6" s="2173"/>
      <c r="D6" s="2253"/>
      <c r="E6" s="2093" t="s">
        <v>227</v>
      </c>
      <c r="F6" s="2093"/>
      <c r="G6" s="2093"/>
      <c r="H6" s="2093"/>
      <c r="I6" s="2094"/>
      <c r="J6"/>
      <c r="Q6" s="2252"/>
      <c r="R6" s="2252"/>
      <c r="S6" s="2252"/>
      <c r="T6" s="2252"/>
      <c r="U6" s="2252"/>
      <c r="V6" s="2252"/>
      <c r="W6" s="2252"/>
      <c r="X6" s="2252"/>
      <c r="Y6" s="2252"/>
      <c r="Z6" s="2252"/>
      <c r="AA6" s="2252"/>
      <c r="AB6" s="2257" t="s">
        <v>643</v>
      </c>
      <c r="AC6" s="2258"/>
      <c r="AD6" s="2258"/>
      <c r="AE6" s="2258"/>
      <c r="AF6" s="2258"/>
      <c r="AG6" s="2258"/>
      <c r="AH6" s="2258"/>
      <c r="AI6" s="2258"/>
      <c r="AJ6" s="2258"/>
      <c r="AK6" s="2258"/>
      <c r="AL6" s="2259"/>
    </row>
    <row r="7" spans="1:38">
      <c r="A7" s="514" t="s">
        <v>228</v>
      </c>
      <c r="B7" s="497" t="s">
        <v>229</v>
      </c>
      <c r="C7" s="497" t="s">
        <v>230</v>
      </c>
      <c r="D7" s="570" t="s">
        <v>231</v>
      </c>
      <c r="E7" s="714" t="s">
        <v>228</v>
      </c>
      <c r="F7" s="497" t="s">
        <v>232</v>
      </c>
      <c r="G7" s="497" t="s">
        <v>233</v>
      </c>
      <c r="H7" s="497" t="s">
        <v>68</v>
      </c>
      <c r="I7" s="678" t="s">
        <v>69</v>
      </c>
      <c r="J7" s="48"/>
      <c r="K7" s="48"/>
      <c r="Q7" s="483"/>
      <c r="R7" s="483"/>
      <c r="S7" s="483"/>
      <c r="T7" s="483"/>
      <c r="U7" s="483"/>
      <c r="V7" s="483"/>
      <c r="W7" s="483"/>
      <c r="X7" s="483"/>
      <c r="Y7" s="483"/>
      <c r="Z7" s="483"/>
      <c r="AA7" s="483"/>
      <c r="AB7" s="2249" t="s">
        <v>644</v>
      </c>
      <c r="AC7" s="2250"/>
      <c r="AD7" s="2250"/>
      <c r="AE7" s="2250"/>
      <c r="AF7" s="2250"/>
      <c r="AG7" s="2250"/>
      <c r="AH7" s="2250"/>
      <c r="AI7" s="2250"/>
      <c r="AJ7" s="2250"/>
      <c r="AK7" s="2250"/>
      <c r="AL7" s="2251"/>
    </row>
    <row r="8" spans="1:38">
      <c r="A8" s="204" t="s">
        <v>70</v>
      </c>
      <c r="B8" s="500">
        <v>27035</v>
      </c>
      <c r="C8" s="5">
        <f>B8-F8</f>
        <v>323</v>
      </c>
      <c r="D8" s="750">
        <f>B8</f>
        <v>27035</v>
      </c>
      <c r="E8" s="176" t="s">
        <v>70</v>
      </c>
      <c r="F8" s="500">
        <v>26712</v>
      </c>
      <c r="G8" s="899">
        <v>45327</v>
      </c>
      <c r="H8" s="7">
        <f>F8+$C$3</f>
        <v>27212</v>
      </c>
      <c r="I8" s="559">
        <f>H8-B8</f>
        <v>177</v>
      </c>
      <c r="J8" s="1227" t="s">
        <v>491</v>
      </c>
      <c r="K8" s="1139" t="s">
        <v>492</v>
      </c>
      <c r="M8" s="1139"/>
      <c r="Q8" s="67"/>
      <c r="S8" s="2128"/>
      <c r="T8" s="2128"/>
      <c r="U8" s="2128"/>
      <c r="V8" s="2128"/>
      <c r="W8" s="2128"/>
      <c r="X8" s="2128"/>
      <c r="Y8" s="2128"/>
      <c r="Z8" s="2128"/>
      <c r="AA8" s="2128"/>
      <c r="AB8" s="2249" t="s">
        <v>645</v>
      </c>
      <c r="AC8" s="2250"/>
      <c r="AD8" s="2250"/>
      <c r="AE8" s="2250"/>
      <c r="AF8" s="2250"/>
      <c r="AG8" s="2250"/>
      <c r="AH8" s="2250"/>
      <c r="AI8" s="2250"/>
      <c r="AJ8" s="2250"/>
      <c r="AK8" s="2250"/>
      <c r="AL8" s="2251"/>
    </row>
    <row r="9" spans="1:38">
      <c r="A9" s="204" t="s">
        <v>71</v>
      </c>
      <c r="B9" s="500">
        <v>28435</v>
      </c>
      <c r="C9" s="5">
        <f>B9-F9</f>
        <v>323</v>
      </c>
      <c r="D9" s="750">
        <f t="shared" ref="D9:D12" si="0">B9</f>
        <v>28435</v>
      </c>
      <c r="E9" s="176" t="s">
        <v>71</v>
      </c>
      <c r="F9" s="500">
        <v>28112</v>
      </c>
      <c r="G9" s="899">
        <v>45327</v>
      </c>
      <c r="H9" s="7">
        <f>F9+$C$3</f>
        <v>28612</v>
      </c>
      <c r="I9" s="559">
        <f t="shared" ref="I9:I12" si="1">H9-B9</f>
        <v>177</v>
      </c>
      <c r="J9" s="1227" t="s">
        <v>491</v>
      </c>
      <c r="K9" s="1139" t="s">
        <v>492</v>
      </c>
      <c r="Q9" s="67"/>
      <c r="S9" s="2128"/>
      <c r="T9" s="2128"/>
      <c r="U9" s="2128"/>
      <c r="V9" s="2128"/>
      <c r="W9" s="2128"/>
      <c r="X9" s="2128"/>
      <c r="Y9" s="2128"/>
      <c r="Z9" s="2128"/>
      <c r="AA9" s="2128"/>
      <c r="AB9" s="2249" t="s">
        <v>646</v>
      </c>
      <c r="AC9" s="2250"/>
      <c r="AD9" s="2250"/>
      <c r="AE9" s="2250"/>
      <c r="AF9" s="2250"/>
      <c r="AG9" s="2250"/>
      <c r="AH9" s="2250"/>
      <c r="AI9" s="2250"/>
      <c r="AJ9" s="2250"/>
      <c r="AK9" s="2250"/>
      <c r="AL9" s="2251"/>
    </row>
    <row r="10" spans="1:38">
      <c r="A10" s="204" t="s">
        <v>88</v>
      </c>
      <c r="B10" s="500">
        <v>12050</v>
      </c>
      <c r="C10" s="5">
        <f>B10-F10</f>
        <v>196</v>
      </c>
      <c r="D10" s="750">
        <f t="shared" si="0"/>
        <v>12050</v>
      </c>
      <c r="E10" s="176" t="s">
        <v>72</v>
      </c>
      <c r="F10" s="500">
        <v>11854</v>
      </c>
      <c r="G10" s="899">
        <v>45332</v>
      </c>
      <c r="H10" s="7">
        <f>F10+$C$4</f>
        <v>12104</v>
      </c>
      <c r="I10" s="559">
        <f t="shared" si="1"/>
        <v>54</v>
      </c>
      <c r="J10" s="1227" t="s">
        <v>491</v>
      </c>
      <c r="K10" s="1139" t="s">
        <v>492</v>
      </c>
      <c r="M10" s="1139"/>
      <c r="Q10" s="67"/>
      <c r="S10" s="2128"/>
      <c r="T10" s="2128"/>
      <c r="U10" s="2128"/>
      <c r="V10" s="2128"/>
      <c r="W10" s="2128"/>
      <c r="X10" s="2128"/>
      <c r="Y10" s="2128"/>
      <c r="Z10" s="2128"/>
      <c r="AA10" s="2128"/>
      <c r="AB10" s="2254"/>
      <c r="AC10" s="2255"/>
      <c r="AD10" s="2255"/>
      <c r="AE10" s="2255"/>
      <c r="AF10" s="2255"/>
      <c r="AG10" s="2255"/>
      <c r="AH10" s="2255"/>
      <c r="AI10" s="2255"/>
      <c r="AJ10" s="2255"/>
      <c r="AK10" s="2255"/>
      <c r="AL10" s="2256"/>
    </row>
    <row r="11" spans="1:38">
      <c r="A11" s="205" t="s">
        <v>89</v>
      </c>
      <c r="B11" s="500">
        <v>11871</v>
      </c>
      <c r="C11" s="5">
        <f>B11-F11</f>
        <v>6</v>
      </c>
      <c r="D11" s="750">
        <f t="shared" si="0"/>
        <v>11871</v>
      </c>
      <c r="E11" s="854" t="s">
        <v>73</v>
      </c>
      <c r="F11" s="500">
        <v>11865</v>
      </c>
      <c r="G11" s="899">
        <v>45353</v>
      </c>
      <c r="H11" s="7">
        <f>F11+$C$4</f>
        <v>12115</v>
      </c>
      <c r="I11" s="559">
        <f t="shared" si="1"/>
        <v>244</v>
      </c>
      <c r="J11" s="1130"/>
      <c r="K11" s="1130"/>
      <c r="Q11" s="67"/>
      <c r="S11" s="2128"/>
      <c r="T11" s="2128"/>
      <c r="U11" s="2128"/>
      <c r="V11" s="2128"/>
      <c r="W11" s="2128"/>
      <c r="X11" s="2128"/>
      <c r="Y11" s="2128"/>
      <c r="Z11" s="2128"/>
      <c r="AA11" s="2128"/>
      <c r="AB11" s="2254"/>
      <c r="AC11" s="2255"/>
      <c r="AD11" s="2255"/>
      <c r="AE11" s="2255"/>
      <c r="AF11" s="2255"/>
      <c r="AG11" s="2255"/>
      <c r="AH11" s="2255"/>
      <c r="AI11" s="2255"/>
      <c r="AJ11" s="2255"/>
      <c r="AK11" s="2255"/>
      <c r="AL11" s="2256"/>
    </row>
    <row r="12" spans="1:38">
      <c r="A12" s="206" t="s">
        <v>236</v>
      </c>
      <c r="B12" s="1786"/>
      <c r="C12" s="195">
        <f>B12-F12</f>
        <v>0</v>
      </c>
      <c r="D12" s="958">
        <f t="shared" si="0"/>
        <v>0</v>
      </c>
      <c r="E12" s="630" t="s">
        <v>236</v>
      </c>
      <c r="F12" s="1786"/>
      <c r="G12" s="621">
        <v>45274</v>
      </c>
      <c r="H12" s="175">
        <f>F12+$C$4</f>
        <v>250</v>
      </c>
      <c r="I12" s="560">
        <f t="shared" si="1"/>
        <v>250</v>
      </c>
      <c r="Q12" s="67"/>
      <c r="S12" s="111"/>
      <c r="T12" s="111"/>
      <c r="U12" s="111"/>
      <c r="V12" s="111"/>
      <c r="W12" s="111"/>
      <c r="X12" s="111"/>
      <c r="Y12" s="111"/>
      <c r="Z12" s="111"/>
      <c r="AA12" s="111"/>
      <c r="AB12" s="488"/>
      <c r="AC12" s="128"/>
      <c r="AD12" s="128"/>
      <c r="AE12" s="128"/>
      <c r="AF12" s="128"/>
      <c r="AG12" s="128"/>
      <c r="AH12" s="128"/>
      <c r="AI12" s="128"/>
      <c r="AJ12" s="128"/>
      <c r="AK12" s="128"/>
      <c r="AL12" s="489"/>
    </row>
    <row r="13" spans="1:38" ht="15" customHeight="1">
      <c r="Q13" s="1100"/>
      <c r="R13" s="2227"/>
      <c r="S13" s="2227"/>
      <c r="T13" s="2227"/>
      <c r="U13" s="2227"/>
      <c r="V13" s="2227"/>
      <c r="W13" s="2227"/>
      <c r="X13" s="2227"/>
      <c r="Y13" s="2227"/>
      <c r="Z13" s="1101"/>
      <c r="AA13" s="483"/>
      <c r="AB13" s="2240" t="s">
        <v>647</v>
      </c>
      <c r="AC13" s="2241"/>
      <c r="AD13" s="2241"/>
      <c r="AE13" s="2241"/>
      <c r="AF13" s="2241"/>
      <c r="AG13" s="2241"/>
      <c r="AH13" s="2241"/>
      <c r="AI13" s="2241"/>
      <c r="AJ13" s="2241"/>
      <c r="AK13" s="2241"/>
      <c r="AL13" s="2242"/>
    </row>
    <row r="14" spans="1:38" s="31" customFormat="1" ht="20.25" customHeight="1">
      <c r="A14" s="773" t="s">
        <v>237</v>
      </c>
      <c r="B14" s="2092" t="s">
        <v>648</v>
      </c>
      <c r="C14" s="2093"/>
      <c r="D14" s="2093"/>
      <c r="E14" s="2093"/>
      <c r="F14" s="2093"/>
      <c r="G14" s="2093"/>
      <c r="H14" s="2093"/>
      <c r="I14" s="2093"/>
      <c r="J14" s="882" t="s">
        <v>240</v>
      </c>
      <c r="K14"/>
      <c r="N14" s="786"/>
      <c r="Q14" s="1102"/>
      <c r="R14" s="1102"/>
      <c r="S14" s="1102"/>
      <c r="T14" s="1102"/>
      <c r="U14" s="1102"/>
      <c r="V14" s="1102"/>
      <c r="W14" s="1102"/>
      <c r="X14" s="1102"/>
      <c r="Y14" s="1102"/>
      <c r="Z14" s="1102"/>
      <c r="AA14" s="785"/>
      <c r="AB14" s="2240"/>
      <c r="AC14" s="2241"/>
      <c r="AD14" s="2241"/>
      <c r="AE14" s="2241"/>
      <c r="AF14" s="2241"/>
      <c r="AG14" s="2241"/>
      <c r="AH14" s="2241"/>
      <c r="AI14" s="2241"/>
      <c r="AJ14" s="2241"/>
      <c r="AK14" s="2241"/>
      <c r="AL14" s="2242"/>
    </row>
    <row r="15" spans="1:38" ht="15" customHeight="1">
      <c r="A15" s="191"/>
      <c r="B15" s="523" t="s">
        <v>241</v>
      </c>
      <c r="C15" s="523" t="s">
        <v>242</v>
      </c>
      <c r="D15" s="523" t="s">
        <v>649</v>
      </c>
      <c r="E15" s="523" t="s">
        <v>650</v>
      </c>
      <c r="F15" s="523" t="s">
        <v>246</v>
      </c>
      <c r="G15" s="523" t="s">
        <v>247</v>
      </c>
      <c r="H15" s="1244" t="s">
        <v>248</v>
      </c>
      <c r="I15" s="1151" t="s">
        <v>239</v>
      </c>
      <c r="J15" s="1390" t="s">
        <v>435</v>
      </c>
      <c r="K15" t="s">
        <v>493</v>
      </c>
      <c r="N15" s="764"/>
      <c r="Q15" s="1101"/>
      <c r="R15" s="1101"/>
      <c r="S15" s="1101"/>
      <c r="T15" s="1101"/>
      <c r="U15" s="1101"/>
      <c r="V15" s="1101"/>
      <c r="W15" s="1101"/>
      <c r="X15" s="1101"/>
      <c r="Y15" s="1101"/>
      <c r="Z15" s="1101"/>
      <c r="AA15" s="483"/>
      <c r="AB15" s="2240"/>
      <c r="AC15" s="2241"/>
      <c r="AD15" s="2241"/>
      <c r="AE15" s="2241"/>
      <c r="AF15" s="2241"/>
      <c r="AG15" s="2241"/>
      <c r="AH15" s="2241"/>
      <c r="AI15" s="2241"/>
      <c r="AJ15" s="2241"/>
      <c r="AK15" s="2241"/>
      <c r="AL15" s="2242"/>
    </row>
    <row r="16" spans="1:38" ht="15" customHeight="1">
      <c r="A16" s="521" t="s">
        <v>9</v>
      </c>
      <c r="B16" s="46">
        <v>44891</v>
      </c>
      <c r="C16" s="46">
        <v>45295</v>
      </c>
      <c r="D16" s="46">
        <v>44891</v>
      </c>
      <c r="E16" s="46">
        <v>45261</v>
      </c>
      <c r="F16" s="46">
        <f>G49</f>
        <v>45346</v>
      </c>
      <c r="G16" s="7" t="s">
        <v>651</v>
      </c>
      <c r="H16" s="1305" t="s">
        <v>651</v>
      </c>
      <c r="I16" s="811"/>
      <c r="J16" s="1391">
        <v>45261</v>
      </c>
      <c r="L16" s="325"/>
      <c r="M16" s="325"/>
      <c r="N16" s="325"/>
      <c r="Q16" s="1101"/>
      <c r="R16" s="1101"/>
      <c r="S16" s="1101"/>
      <c r="T16" s="1101"/>
      <c r="U16" s="1101"/>
      <c r="V16" s="1101"/>
      <c r="W16" s="1101"/>
      <c r="X16" s="1101"/>
      <c r="Y16" s="1101"/>
      <c r="Z16" s="1101"/>
      <c r="AA16" s="483"/>
      <c r="AB16" s="2240"/>
      <c r="AC16" s="2241"/>
      <c r="AD16" s="2241"/>
      <c r="AE16" s="2241"/>
      <c r="AF16" s="2241"/>
      <c r="AG16" s="2241"/>
      <c r="AH16" s="2241"/>
      <c r="AI16" s="2241"/>
      <c r="AJ16" s="2241"/>
      <c r="AK16" s="2241"/>
      <c r="AL16" s="2242"/>
    </row>
    <row r="17" spans="1:38" ht="15" customHeight="1">
      <c r="A17" s="707" t="s">
        <v>10</v>
      </c>
      <c r="B17" s="180">
        <v>44891</v>
      </c>
      <c r="C17" s="180">
        <v>45295</v>
      </c>
      <c r="D17" s="180">
        <v>44891</v>
      </c>
      <c r="E17" s="180">
        <v>45261</v>
      </c>
      <c r="F17" s="180">
        <f>G50</f>
        <v>45346</v>
      </c>
      <c r="G17" s="49" t="s">
        <v>651</v>
      </c>
      <c r="H17" s="1392" t="s">
        <v>651</v>
      </c>
      <c r="I17" s="812">
        <v>44891</v>
      </c>
      <c r="J17" s="1393">
        <v>45261</v>
      </c>
      <c r="L17" s="325"/>
      <c r="M17" s="325"/>
      <c r="N17" s="325"/>
      <c r="Q17" s="1101"/>
      <c r="R17" s="1101"/>
      <c r="S17" s="1101"/>
      <c r="T17" s="1101"/>
      <c r="U17" s="1101"/>
      <c r="V17" s="1101"/>
      <c r="W17" s="1101"/>
      <c r="X17" s="1101"/>
      <c r="Y17" s="1101"/>
      <c r="Z17" s="1101"/>
      <c r="AA17" s="483"/>
      <c r="AB17" s="2240"/>
      <c r="AC17" s="2241"/>
      <c r="AD17" s="2241"/>
      <c r="AE17" s="2241"/>
      <c r="AF17" s="2241"/>
      <c r="AG17" s="2241"/>
      <c r="AH17" s="2241"/>
      <c r="AI17" s="2241"/>
      <c r="AJ17" s="2241"/>
      <c r="AK17" s="2241"/>
      <c r="AL17" s="2242"/>
    </row>
    <row r="18" spans="1:38" ht="15" customHeight="1">
      <c r="A18" s="2082" t="s">
        <v>254</v>
      </c>
      <c r="B18" s="2083"/>
      <c r="C18" s="2083"/>
      <c r="D18" s="2083"/>
      <c r="E18" s="2083"/>
      <c r="F18" s="2083"/>
      <c r="G18" s="2083"/>
      <c r="H18" s="2083"/>
      <c r="I18" s="2083"/>
      <c r="J18" s="2083"/>
      <c r="K18" s="2083"/>
      <c r="L18" s="2083"/>
      <c r="M18" s="2083"/>
      <c r="N18" s="2083"/>
      <c r="O18" s="2083"/>
      <c r="P18" s="2083"/>
      <c r="Q18" s="2083"/>
      <c r="R18" s="2084"/>
      <c r="S18" s="1101"/>
      <c r="T18" s="1101"/>
      <c r="U18" s="1101"/>
      <c r="V18" s="1101"/>
      <c r="W18" s="1101"/>
      <c r="X18" s="1101"/>
      <c r="Y18" s="1101"/>
      <c r="Z18" s="1101"/>
      <c r="AA18" s="483"/>
      <c r="AB18" s="2240"/>
      <c r="AC18" s="2241"/>
      <c r="AD18" s="2241"/>
      <c r="AE18" s="2241"/>
      <c r="AF18" s="2241"/>
      <c r="AG18" s="2241"/>
      <c r="AH18" s="2241"/>
      <c r="AI18" s="2241"/>
      <c r="AJ18" s="2241"/>
      <c r="AK18" s="2241"/>
      <c r="AL18" s="2242"/>
    </row>
    <row r="19" spans="1:38" ht="15" customHeight="1">
      <c r="A19" s="2159" t="s">
        <v>548</v>
      </c>
      <c r="B19" s="539" t="s">
        <v>652</v>
      </c>
      <c r="C19" s="497" t="s">
        <v>256</v>
      </c>
      <c r="D19" s="497" t="s">
        <v>256</v>
      </c>
      <c r="E19" s="497" t="s">
        <v>256</v>
      </c>
      <c r="F19" s="497" t="s">
        <v>256</v>
      </c>
      <c r="G19" s="540" t="s">
        <v>257</v>
      </c>
      <c r="H19" s="497" t="s">
        <v>256</v>
      </c>
      <c r="I19" s="497" t="s">
        <v>256</v>
      </c>
      <c r="J19" s="960"/>
      <c r="K19" s="497" t="s">
        <v>256</v>
      </c>
      <c r="L19" s="497" t="s">
        <v>256</v>
      </c>
      <c r="M19" s="497" t="s">
        <v>256</v>
      </c>
      <c r="N19" s="497" t="s">
        <v>256</v>
      </c>
      <c r="O19" s="1757" t="s">
        <v>184</v>
      </c>
      <c r="P19" s="497" t="s">
        <v>256</v>
      </c>
      <c r="Q19" s="1757" t="s">
        <v>185</v>
      </c>
      <c r="R19" s="525" t="s">
        <v>256</v>
      </c>
      <c r="S19" s="1101"/>
      <c r="T19" s="1101"/>
      <c r="U19" s="1101"/>
      <c r="V19" s="1101"/>
      <c r="W19" s="1101"/>
      <c r="X19" s="1101"/>
      <c r="Y19" s="1101"/>
      <c r="Z19" s="1101"/>
      <c r="AA19" s="483"/>
      <c r="AB19" s="2240"/>
      <c r="AC19" s="2241"/>
      <c r="AD19" s="2241"/>
      <c r="AE19" s="2241"/>
      <c r="AF19" s="2241"/>
      <c r="AG19" s="2241"/>
      <c r="AH19" s="2241"/>
      <c r="AI19" s="2241"/>
      <c r="AJ19" s="2241"/>
      <c r="AK19" s="2241"/>
      <c r="AL19" s="2242"/>
    </row>
    <row r="20" spans="1:38" ht="15" customHeight="1">
      <c r="A20" s="2160"/>
      <c r="B20" s="504" t="s">
        <v>9</v>
      </c>
      <c r="C20" s="46">
        <v>44511</v>
      </c>
      <c r="D20" s="46">
        <v>44580</v>
      </c>
      <c r="E20" s="46">
        <v>44642</v>
      </c>
      <c r="F20" s="46">
        <v>44642</v>
      </c>
      <c r="G20" s="663" t="s">
        <v>559</v>
      </c>
      <c r="H20" s="144">
        <v>44786</v>
      </c>
      <c r="I20" s="144">
        <v>44786</v>
      </c>
      <c r="J20" s="1758" t="s">
        <v>653</v>
      </c>
      <c r="K20" s="180">
        <v>44796</v>
      </c>
      <c r="L20" s="180">
        <v>44796</v>
      </c>
      <c r="M20" s="180">
        <v>44796</v>
      </c>
      <c r="N20" s="180">
        <v>44796</v>
      </c>
      <c r="O20" s="985">
        <v>1</v>
      </c>
      <c r="P20" s="452">
        <v>44796</v>
      </c>
      <c r="Q20" s="1270">
        <v>1</v>
      </c>
      <c r="R20" s="249">
        <v>44964</v>
      </c>
      <c r="S20" s="1101"/>
      <c r="T20" s="1101"/>
      <c r="U20" s="1101"/>
      <c r="V20" s="1101"/>
      <c r="W20" s="1101"/>
      <c r="X20" s="1101"/>
      <c r="Y20" s="1101"/>
      <c r="Z20" s="1101"/>
      <c r="AA20" s="483"/>
      <c r="AB20" s="2240"/>
      <c r="AC20" s="2241"/>
      <c r="AD20" s="2241"/>
      <c r="AE20" s="2241"/>
      <c r="AF20" s="2241"/>
      <c r="AG20" s="2241"/>
      <c r="AH20" s="2241"/>
      <c r="AI20" s="2241"/>
      <c r="AJ20" s="2241"/>
      <c r="AK20" s="2241"/>
      <c r="AL20" s="2242"/>
    </row>
    <row r="21" spans="1:38" ht="15" customHeight="1">
      <c r="A21" s="2161"/>
      <c r="B21" s="547" t="s">
        <v>10</v>
      </c>
      <c r="C21" s="174">
        <v>44964</v>
      </c>
      <c r="D21" s="174">
        <v>44964</v>
      </c>
      <c r="E21" s="174">
        <v>44964</v>
      </c>
      <c r="F21" s="174">
        <v>44964</v>
      </c>
      <c r="G21" s="664" t="s">
        <v>561</v>
      </c>
      <c r="H21" s="300">
        <v>44786</v>
      </c>
      <c r="I21" s="959">
        <v>44786</v>
      </c>
      <c r="J21" s="1759" t="s">
        <v>654</v>
      </c>
      <c r="K21" s="1131">
        <v>44796</v>
      </c>
      <c r="L21" s="1131">
        <v>44796</v>
      </c>
      <c r="M21" s="1131">
        <v>44796</v>
      </c>
      <c r="N21" s="1131">
        <v>44796</v>
      </c>
      <c r="O21" s="694">
        <v>2</v>
      </c>
      <c r="P21" s="453">
        <v>44796</v>
      </c>
      <c r="Q21" s="1271">
        <v>2</v>
      </c>
      <c r="R21" s="250">
        <v>44999</v>
      </c>
      <c r="S21" s="1101"/>
      <c r="T21" s="1101"/>
      <c r="U21" s="1101"/>
      <c r="V21" s="1101"/>
      <c r="W21" s="1101"/>
      <c r="X21" s="1101"/>
      <c r="Y21" s="1101"/>
      <c r="Z21" s="1101"/>
      <c r="AA21" s="483"/>
      <c r="AB21" s="2240"/>
      <c r="AC21" s="2241"/>
      <c r="AD21" s="2241"/>
      <c r="AE21" s="2241"/>
      <c r="AF21" s="2241"/>
      <c r="AG21" s="2241"/>
      <c r="AH21" s="2241"/>
      <c r="AI21" s="2241"/>
      <c r="AJ21" s="2241"/>
      <c r="AK21" s="2241"/>
      <c r="AL21" s="2242"/>
    </row>
    <row r="22" spans="1:38" ht="15" customHeight="1">
      <c r="Q22" s="1101"/>
      <c r="R22" s="1101"/>
      <c r="S22" s="1101"/>
      <c r="T22" s="1101"/>
      <c r="U22" s="1101"/>
      <c r="V22" s="1101"/>
      <c r="W22" s="1101"/>
      <c r="X22" s="1101"/>
      <c r="Y22" s="1101"/>
      <c r="Z22" s="1101"/>
      <c r="AA22" s="483"/>
      <c r="AB22" s="2240"/>
      <c r="AC22" s="2241"/>
      <c r="AD22" s="2241"/>
      <c r="AE22" s="2241"/>
      <c r="AF22" s="2241"/>
      <c r="AG22" s="2241"/>
      <c r="AH22" s="2241"/>
      <c r="AI22" s="2241"/>
      <c r="AJ22" s="2241"/>
      <c r="AK22" s="2241"/>
      <c r="AL22" s="2242"/>
    </row>
    <row r="23" spans="1:38" ht="15" customHeight="1">
      <c r="A23" s="1919" t="s">
        <v>263</v>
      </c>
      <c r="B23" s="1925" t="s">
        <v>264</v>
      </c>
      <c r="C23" s="1925" t="s">
        <v>265</v>
      </c>
      <c r="D23" s="1925" t="s">
        <v>266</v>
      </c>
      <c r="E23" s="1925" t="s">
        <v>267</v>
      </c>
      <c r="F23" s="1146" t="s">
        <v>268</v>
      </c>
      <c r="I23" s="876" t="s">
        <v>269</v>
      </c>
      <c r="J23" s="876" t="s">
        <v>270</v>
      </c>
      <c r="K23" s="871" t="s">
        <v>271</v>
      </c>
      <c r="Q23" s="1101"/>
      <c r="R23" s="1101"/>
      <c r="S23" s="1101"/>
      <c r="T23" s="1101"/>
      <c r="U23" s="1101"/>
      <c r="V23" s="1101"/>
      <c r="W23" s="1101"/>
      <c r="X23" s="1101"/>
      <c r="Y23" s="1101"/>
      <c r="Z23" s="1101"/>
      <c r="AA23" s="483"/>
      <c r="AB23" s="2240"/>
      <c r="AC23" s="2241"/>
      <c r="AD23" s="2241"/>
      <c r="AE23" s="2241"/>
      <c r="AF23" s="2241"/>
      <c r="AG23" s="2241"/>
      <c r="AH23" s="2241"/>
      <c r="AI23" s="2241"/>
      <c r="AJ23" s="2241"/>
      <c r="AK23" s="2241"/>
      <c r="AL23" s="2242"/>
    </row>
    <row r="24" spans="1:38" ht="15" customHeight="1">
      <c r="A24" s="1924" t="s">
        <v>342</v>
      </c>
      <c r="B24" s="1920" t="s">
        <v>272</v>
      </c>
      <c r="C24" s="1143" t="s">
        <v>283</v>
      </c>
      <c r="D24" s="1143" t="s">
        <v>284</v>
      </c>
      <c r="E24" s="1143" t="s">
        <v>285</v>
      </c>
      <c r="F24" s="1144">
        <v>839052302</v>
      </c>
      <c r="G24" t="s">
        <v>655</v>
      </c>
      <c r="I24" s="625" t="s">
        <v>9</v>
      </c>
      <c r="J24" s="423">
        <v>45285</v>
      </c>
      <c r="K24" s="421">
        <v>45339</v>
      </c>
      <c r="Q24" s="1101"/>
      <c r="R24" s="1101"/>
      <c r="S24" s="1101"/>
      <c r="T24" s="1101"/>
      <c r="U24" s="1101"/>
      <c r="V24" s="1101"/>
      <c r="W24" s="1101"/>
      <c r="X24" s="1101"/>
      <c r="Y24" s="1101"/>
      <c r="Z24" s="1101"/>
      <c r="AA24" s="483"/>
      <c r="AB24" s="2240"/>
      <c r="AC24" s="2241"/>
      <c r="AD24" s="2241"/>
      <c r="AE24" s="2241"/>
      <c r="AF24" s="2241"/>
      <c r="AG24" s="2241"/>
      <c r="AH24" s="2241"/>
      <c r="AI24" s="2241"/>
      <c r="AJ24" s="2241"/>
      <c r="AK24" s="2241"/>
      <c r="AL24" s="2242"/>
    </row>
    <row r="25" spans="1:38" ht="15" customHeight="1">
      <c r="A25" s="1367" t="s">
        <v>343</v>
      </c>
      <c r="B25" s="1341">
        <v>43304</v>
      </c>
      <c r="C25" s="48" t="s">
        <v>656</v>
      </c>
      <c r="D25" s="48" t="s">
        <v>284</v>
      </c>
      <c r="E25" s="48" t="s">
        <v>657</v>
      </c>
      <c r="F25" s="1921">
        <v>901062303</v>
      </c>
      <c r="G25" t="s">
        <v>658</v>
      </c>
      <c r="I25" s="626" t="s">
        <v>10</v>
      </c>
      <c r="J25" s="317">
        <v>45285</v>
      </c>
      <c r="K25" s="422">
        <v>45339</v>
      </c>
      <c r="Q25" s="1101"/>
      <c r="R25" s="1101"/>
      <c r="S25" s="1101"/>
      <c r="T25" s="1101"/>
      <c r="U25" s="1101"/>
      <c r="V25" s="1101"/>
      <c r="W25" s="1101"/>
      <c r="X25" s="1101"/>
      <c r="Y25" s="1101"/>
      <c r="Z25" s="1101"/>
      <c r="AA25" s="483"/>
      <c r="AB25" s="2240"/>
      <c r="AC25" s="2241"/>
      <c r="AD25" s="2241"/>
      <c r="AE25" s="2241"/>
      <c r="AF25" s="2241"/>
      <c r="AG25" s="2241"/>
      <c r="AH25" s="2241"/>
      <c r="AI25" s="2241"/>
      <c r="AJ25" s="2241"/>
      <c r="AK25" s="2241"/>
      <c r="AL25" s="2242"/>
    </row>
    <row r="26" spans="1:38" ht="15" customHeight="1">
      <c r="A26" s="1367" t="s">
        <v>277</v>
      </c>
      <c r="B26" s="1922">
        <v>42103</v>
      </c>
      <c r="C26" s="1923" t="s">
        <v>283</v>
      </c>
      <c r="D26" s="1923" t="s">
        <v>284</v>
      </c>
      <c r="E26" s="1923" t="s">
        <v>659</v>
      </c>
      <c r="F26" s="1921">
        <v>1019000184</v>
      </c>
      <c r="G26" s="202"/>
      <c r="Q26" s="1101"/>
      <c r="R26" s="1101"/>
      <c r="S26" s="1101"/>
      <c r="T26" s="1101"/>
      <c r="U26" s="1101"/>
      <c r="V26" s="1101"/>
      <c r="W26" s="1101"/>
      <c r="X26" s="1101"/>
      <c r="Y26" s="1101"/>
      <c r="Z26" s="1101"/>
      <c r="AA26" s="483"/>
      <c r="AB26" s="2240"/>
      <c r="AC26" s="2241"/>
      <c r="AD26" s="2241"/>
      <c r="AE26" s="2241"/>
      <c r="AF26" s="2241"/>
      <c r="AG26" s="2241"/>
      <c r="AH26" s="2241"/>
      <c r="AI26" s="2241"/>
      <c r="AJ26" s="2241"/>
      <c r="AK26" s="2241"/>
      <c r="AL26" s="2242"/>
    </row>
    <row r="27" spans="1:38" ht="15" customHeight="1">
      <c r="A27" s="1367" t="s">
        <v>281</v>
      </c>
      <c r="B27" s="1341">
        <v>42486</v>
      </c>
      <c r="C27" s="48" t="s">
        <v>283</v>
      </c>
      <c r="D27" s="48" t="s">
        <v>284</v>
      </c>
      <c r="E27" s="48" t="s">
        <v>659</v>
      </c>
      <c r="F27" s="1017">
        <v>1019000216</v>
      </c>
      <c r="Q27" s="1101"/>
      <c r="R27" s="1101"/>
      <c r="S27" s="1101"/>
      <c r="T27" s="1101"/>
      <c r="U27" s="1101"/>
      <c r="V27" s="1101"/>
      <c r="W27" s="1101"/>
      <c r="X27" s="1101"/>
      <c r="Y27" s="1101"/>
      <c r="Z27" s="1101"/>
      <c r="AA27" s="483"/>
      <c r="AB27" s="2240"/>
      <c r="AC27" s="2241"/>
      <c r="AD27" s="2241"/>
      <c r="AE27" s="2241"/>
      <c r="AF27" s="2241"/>
      <c r="AG27" s="2241"/>
      <c r="AH27" s="2241"/>
      <c r="AI27" s="2241"/>
      <c r="AJ27" s="2241"/>
      <c r="AK27" s="2241"/>
      <c r="AL27" s="2242"/>
    </row>
    <row r="28" spans="1:38" ht="15" customHeight="1">
      <c r="A28" s="1367" t="s">
        <v>184</v>
      </c>
      <c r="B28" s="1341">
        <v>42807</v>
      </c>
      <c r="C28" s="48" t="s">
        <v>283</v>
      </c>
      <c r="D28" s="48" t="s">
        <v>660</v>
      </c>
      <c r="E28" s="48" t="s">
        <v>661</v>
      </c>
      <c r="F28" s="1017">
        <v>1012000094</v>
      </c>
      <c r="Q28" s="1101"/>
      <c r="R28" s="1101"/>
      <c r="S28" s="1101"/>
      <c r="T28" s="1101"/>
      <c r="U28" s="1101"/>
      <c r="V28" s="1101"/>
      <c r="W28" s="1101"/>
      <c r="X28" s="1101"/>
      <c r="Y28" s="1101"/>
      <c r="Z28" s="1101"/>
      <c r="AA28" s="483"/>
      <c r="AB28" s="2240"/>
      <c r="AC28" s="2241"/>
      <c r="AD28" s="2241"/>
      <c r="AE28" s="2241"/>
      <c r="AF28" s="2241"/>
      <c r="AG28" s="2241"/>
      <c r="AH28" s="2241"/>
      <c r="AI28" s="2241"/>
      <c r="AJ28" s="2241"/>
      <c r="AK28" s="2241"/>
      <c r="AL28" s="2242"/>
    </row>
    <row r="29" spans="1:38" ht="15" customHeight="1">
      <c r="A29" s="1368" t="s">
        <v>566</v>
      </c>
      <c r="B29" s="1343">
        <v>43282</v>
      </c>
      <c r="C29" s="1018" t="s">
        <v>278</v>
      </c>
      <c r="D29" s="1018" t="s">
        <v>284</v>
      </c>
      <c r="E29" s="1018" t="s">
        <v>662</v>
      </c>
      <c r="F29" s="1019">
        <v>1854</v>
      </c>
      <c r="G29" t="s">
        <v>663</v>
      </c>
      <c r="Q29" s="1101"/>
      <c r="R29" s="1101"/>
      <c r="S29" s="1101"/>
      <c r="T29" s="1101"/>
      <c r="U29" s="1101"/>
      <c r="V29" s="1101"/>
      <c r="W29" s="1101"/>
      <c r="X29" s="1101"/>
      <c r="Y29" s="1101"/>
      <c r="Z29" s="1101"/>
      <c r="AA29" s="483"/>
      <c r="AB29" s="2240"/>
      <c r="AC29" s="2241"/>
      <c r="AD29" s="2241"/>
      <c r="AE29" s="2241"/>
      <c r="AF29" s="2241"/>
      <c r="AG29" s="2241"/>
      <c r="AH29" s="2241"/>
      <c r="AI29" s="2241"/>
      <c r="AJ29" s="2241"/>
      <c r="AK29" s="2241"/>
      <c r="AL29" s="2242"/>
    </row>
    <row r="30" spans="1:38" ht="15" customHeight="1">
      <c r="Q30" s="483"/>
      <c r="R30" s="483"/>
      <c r="S30" s="483"/>
      <c r="T30" s="483"/>
      <c r="U30" s="483"/>
      <c r="V30" s="483"/>
      <c r="W30" s="483"/>
      <c r="X30" s="483"/>
      <c r="Y30" s="483"/>
      <c r="Z30" s="483"/>
      <c r="AA30" s="483"/>
      <c r="AB30" s="2240"/>
      <c r="AC30" s="2241"/>
      <c r="AD30" s="2241"/>
      <c r="AE30" s="2241"/>
      <c r="AF30" s="2241"/>
      <c r="AG30" s="2241"/>
      <c r="AH30" s="2241"/>
      <c r="AI30" s="2241"/>
      <c r="AJ30" s="2241"/>
      <c r="AK30" s="2241"/>
      <c r="AL30" s="2242"/>
    </row>
    <row r="31" spans="1:38" ht="15" customHeight="1">
      <c r="C31" s="601" t="s">
        <v>287</v>
      </c>
      <c r="D31" s="549" t="s">
        <v>288</v>
      </c>
      <c r="E31" s="549" t="s">
        <v>289</v>
      </c>
      <c r="F31" s="549" t="s">
        <v>290</v>
      </c>
      <c r="G31" s="546" t="s">
        <v>291</v>
      </c>
      <c r="K31" s="639" t="s">
        <v>287</v>
      </c>
      <c r="L31" s="575" t="s">
        <v>288</v>
      </c>
      <c r="M31" s="575" t="s">
        <v>289</v>
      </c>
      <c r="N31" s="575" t="s">
        <v>290</v>
      </c>
      <c r="O31" s="575" t="s">
        <v>251</v>
      </c>
      <c r="P31" s="576" t="s">
        <v>291</v>
      </c>
      <c r="Q31" s="483"/>
      <c r="R31" s="483"/>
      <c r="S31" s="483"/>
      <c r="T31" s="483"/>
      <c r="U31" s="483"/>
      <c r="V31" s="483"/>
      <c r="W31" s="483"/>
      <c r="X31" s="483"/>
      <c r="Y31" s="483"/>
      <c r="Z31" s="483"/>
      <c r="AA31" s="483"/>
      <c r="AB31" s="2240"/>
      <c r="AC31" s="2241"/>
      <c r="AD31" s="2241"/>
      <c r="AE31" s="2241"/>
      <c r="AF31" s="2241"/>
      <c r="AG31" s="2241"/>
      <c r="AH31" s="2241"/>
      <c r="AI31" s="2241"/>
      <c r="AJ31" s="2241"/>
      <c r="AK31" s="2241"/>
      <c r="AL31" s="2242"/>
    </row>
    <row r="32" spans="1:38" ht="15" customHeight="1">
      <c r="A32" s="2088" t="s">
        <v>293</v>
      </c>
      <c r="B32" s="211" t="s">
        <v>9</v>
      </c>
      <c r="C32" s="629"/>
      <c r="D32" s="211"/>
      <c r="E32" s="211"/>
      <c r="F32" s="211"/>
      <c r="G32" s="212"/>
      <c r="H32" s="2237"/>
      <c r="I32" s="2090" t="s">
        <v>295</v>
      </c>
      <c r="J32" s="280" t="s">
        <v>559</v>
      </c>
      <c r="K32" s="640"/>
      <c r="L32" s="641"/>
      <c r="M32" s="641"/>
      <c r="N32" s="641"/>
      <c r="O32" s="641"/>
      <c r="P32" s="829">
        <v>45285</v>
      </c>
      <c r="Q32" s="2238" t="s">
        <v>664</v>
      </c>
      <c r="R32" s="2239"/>
      <c r="S32" s="483"/>
      <c r="T32" s="483"/>
      <c r="U32" s="483"/>
      <c r="V32" s="483"/>
      <c r="W32" s="483"/>
      <c r="X32" s="483"/>
      <c r="Y32" s="483"/>
      <c r="Z32" s="483"/>
      <c r="AA32" s="483"/>
      <c r="AB32" s="2240"/>
      <c r="AC32" s="2241"/>
      <c r="AD32" s="2241"/>
      <c r="AE32" s="2241"/>
      <c r="AF32" s="2241"/>
      <c r="AG32" s="2241"/>
      <c r="AH32" s="2241"/>
      <c r="AI32" s="2241"/>
      <c r="AJ32" s="2241"/>
      <c r="AK32" s="2241"/>
      <c r="AL32" s="2242"/>
    </row>
    <row r="33" spans="1:38" ht="15" customHeight="1">
      <c r="A33" s="2089"/>
      <c r="B33" s="213" t="s">
        <v>10</v>
      </c>
      <c r="C33" s="1744">
        <v>44342</v>
      </c>
      <c r="D33" s="213"/>
      <c r="E33" s="213"/>
      <c r="F33" s="377" t="s">
        <v>665</v>
      </c>
      <c r="G33" s="1773">
        <v>44891</v>
      </c>
      <c r="H33" s="2237"/>
      <c r="I33" s="2091"/>
      <c r="J33" s="264" t="s">
        <v>561</v>
      </c>
      <c r="K33" s="642"/>
      <c r="L33" s="643"/>
      <c r="M33" s="643"/>
      <c r="N33" s="642">
        <v>45216</v>
      </c>
      <c r="O33" s="643"/>
      <c r="P33" s="831">
        <v>45353</v>
      </c>
      <c r="Q33" s="2238" t="s">
        <v>664</v>
      </c>
      <c r="R33" s="2239"/>
      <c r="S33" s="483"/>
      <c r="T33" s="483"/>
      <c r="U33" s="483"/>
      <c r="V33" s="483"/>
      <c r="W33" s="483"/>
      <c r="X33" s="483"/>
      <c r="Y33" s="483"/>
      <c r="Z33" s="483"/>
      <c r="AA33" s="483"/>
      <c r="AB33" s="2240"/>
      <c r="AC33" s="2241"/>
      <c r="AD33" s="2241"/>
      <c r="AE33" s="2241"/>
      <c r="AF33" s="2241"/>
      <c r="AG33" s="2241"/>
      <c r="AH33" s="2241"/>
      <c r="AI33" s="2241"/>
      <c r="AJ33" s="2241"/>
      <c r="AK33" s="2241"/>
      <c r="AL33" s="2242"/>
    </row>
    <row r="34" spans="1:38" ht="15" customHeight="1">
      <c r="A34" s="59"/>
      <c r="B34" s="59"/>
      <c r="C34" s="59"/>
      <c r="D34" s="59"/>
      <c r="E34" s="59"/>
      <c r="F34" s="59"/>
      <c r="G34" s="93"/>
      <c r="H34" s="82"/>
      <c r="I34" s="210"/>
      <c r="J34" s="59"/>
      <c r="K34" s="59"/>
      <c r="L34" s="59"/>
      <c r="M34" s="59"/>
      <c r="N34" s="59"/>
      <c r="O34" s="59"/>
      <c r="P34" s="93"/>
      <c r="Q34" s="483"/>
      <c r="R34" s="483"/>
      <c r="S34" s="483"/>
      <c r="T34" s="483"/>
      <c r="U34" s="483"/>
      <c r="V34" s="483"/>
      <c r="W34" s="483"/>
      <c r="X34" s="483"/>
      <c r="Y34" s="483"/>
      <c r="Z34" s="483"/>
      <c r="AA34" s="483"/>
      <c r="AB34" s="2240"/>
      <c r="AC34" s="2241"/>
      <c r="AD34" s="2241"/>
      <c r="AE34" s="2241"/>
      <c r="AF34" s="2241"/>
      <c r="AG34" s="2241"/>
      <c r="AH34" s="2241"/>
      <c r="AI34" s="2241"/>
      <c r="AJ34" s="2241"/>
      <c r="AK34" s="2241"/>
      <c r="AL34" s="2242"/>
    </row>
    <row r="35" spans="1:38" ht="15" customHeight="1">
      <c r="A35" s="2088" t="s">
        <v>296</v>
      </c>
      <c r="B35" s="211" t="s">
        <v>9</v>
      </c>
      <c r="C35" s="211"/>
      <c r="D35" s="211"/>
      <c r="E35" s="211"/>
      <c r="F35" s="215"/>
      <c r="G35" s="212"/>
      <c r="H35" s="82"/>
      <c r="I35" s="2088" t="s">
        <v>240</v>
      </c>
      <c r="J35" s="211" t="s">
        <v>9</v>
      </c>
      <c r="K35" s="211"/>
      <c r="L35" s="219"/>
      <c r="M35" s="633">
        <v>43753</v>
      </c>
      <c r="N35" s="237"/>
      <c r="O35" s="1152">
        <f>J16</f>
        <v>45261</v>
      </c>
      <c r="P35" s="241">
        <v>45355</v>
      </c>
      <c r="Q35" s="1747" t="s">
        <v>666</v>
      </c>
      <c r="R35" s="483"/>
      <c r="S35" s="483"/>
      <c r="T35" s="483"/>
      <c r="U35" s="483"/>
      <c r="V35" s="483"/>
      <c r="W35" s="483"/>
      <c r="X35" s="483"/>
      <c r="Y35" s="483"/>
      <c r="Z35" s="483"/>
      <c r="AA35" s="483"/>
      <c r="AB35" s="2240"/>
      <c r="AC35" s="2241"/>
      <c r="AD35" s="2241"/>
      <c r="AE35" s="2241"/>
      <c r="AF35" s="2241"/>
      <c r="AG35" s="2241"/>
      <c r="AH35" s="2241"/>
      <c r="AI35" s="2241"/>
      <c r="AJ35" s="2241"/>
      <c r="AK35" s="2241"/>
      <c r="AL35" s="2242"/>
    </row>
    <row r="36" spans="1:38" ht="15" customHeight="1">
      <c r="A36" s="2089"/>
      <c r="B36" s="213" t="s">
        <v>10</v>
      </c>
      <c r="C36" s="216"/>
      <c r="D36" s="213"/>
      <c r="E36" s="213"/>
      <c r="F36" s="216"/>
      <c r="G36" s="214"/>
      <c r="H36" s="82"/>
      <c r="I36" s="2089"/>
      <c r="J36" s="213" t="s">
        <v>10</v>
      </c>
      <c r="K36" s="213"/>
      <c r="L36" s="220"/>
      <c r="M36" s="634">
        <v>43753</v>
      </c>
      <c r="N36" s="238"/>
      <c r="O36" s="1153">
        <f>J17</f>
        <v>45261</v>
      </c>
      <c r="P36" s="242">
        <v>45355</v>
      </c>
      <c r="Q36" s="1747" t="s">
        <v>666</v>
      </c>
      <c r="R36" s="483"/>
      <c r="S36" s="483"/>
      <c r="T36" s="483"/>
      <c r="U36" s="483"/>
      <c r="V36" s="483"/>
      <c r="W36" s="483"/>
      <c r="X36" s="483"/>
      <c r="Y36" s="483"/>
      <c r="Z36" s="483"/>
      <c r="AA36" s="483"/>
      <c r="AB36" s="2240"/>
      <c r="AC36" s="2241"/>
      <c r="AD36" s="2241"/>
      <c r="AE36" s="2241"/>
      <c r="AF36" s="2241"/>
      <c r="AG36" s="2241"/>
      <c r="AH36" s="2241"/>
      <c r="AI36" s="2241"/>
      <c r="AJ36" s="2241"/>
      <c r="AK36" s="2241"/>
      <c r="AL36" s="2242"/>
    </row>
    <row r="37" spans="1:38" ht="15" customHeight="1">
      <c r="A37" s="59"/>
      <c r="B37" s="59"/>
      <c r="C37" s="59"/>
      <c r="D37" s="59"/>
      <c r="E37" s="59"/>
      <c r="F37" s="59"/>
      <c r="G37" s="93"/>
      <c r="H37" s="82"/>
      <c r="I37" s="210"/>
      <c r="J37" s="59"/>
      <c r="K37" s="59"/>
      <c r="L37" s="59"/>
      <c r="M37" s="59"/>
      <c r="N37" s="59"/>
      <c r="O37" s="59"/>
      <c r="P37" s="93"/>
      <c r="Q37" s="483"/>
      <c r="R37" s="483"/>
      <c r="S37" s="483"/>
      <c r="T37" s="483"/>
      <c r="U37" s="483"/>
      <c r="V37" s="483"/>
      <c r="W37" s="483"/>
      <c r="X37" s="483"/>
      <c r="Y37" s="483"/>
      <c r="Z37" s="483"/>
      <c r="AA37" s="483"/>
      <c r="AB37" s="2240"/>
      <c r="AC37" s="2241"/>
      <c r="AD37" s="2241"/>
      <c r="AE37" s="2241"/>
      <c r="AF37" s="2241"/>
      <c r="AG37" s="2241"/>
      <c r="AH37" s="2241"/>
      <c r="AI37" s="2241"/>
      <c r="AJ37" s="2241"/>
      <c r="AK37" s="2241"/>
      <c r="AL37" s="2242"/>
    </row>
    <row r="38" spans="1:38" ht="15" customHeight="1">
      <c r="A38" s="2234" t="s">
        <v>255</v>
      </c>
      <c r="B38" s="631" t="s">
        <v>9</v>
      </c>
      <c r="C38" s="631"/>
      <c r="D38" s="981"/>
      <c r="E38" s="631"/>
      <c r="F38" s="1615" t="s">
        <v>667</v>
      </c>
      <c r="G38" s="1625">
        <v>45357</v>
      </c>
      <c r="H38" s="2236"/>
      <c r="I38" s="2088" t="s">
        <v>298</v>
      </c>
      <c r="J38" s="2232" t="s">
        <v>299</v>
      </c>
      <c r="K38" s="215">
        <v>44891</v>
      </c>
      <c r="L38" s="211"/>
      <c r="M38" s="579">
        <v>44891</v>
      </c>
      <c r="N38" s="211"/>
      <c r="O38" s="219"/>
      <c r="P38" s="212"/>
      <c r="Q38" s="483"/>
      <c r="R38" s="483"/>
      <c r="S38" s="483"/>
      <c r="T38" s="483"/>
      <c r="U38" s="483"/>
      <c r="V38" s="483"/>
      <c r="W38" s="483"/>
      <c r="X38" s="483"/>
      <c r="Y38" s="483"/>
      <c r="Z38" s="483"/>
      <c r="AA38" s="483"/>
      <c r="AB38" s="2240"/>
      <c r="AC38" s="2241"/>
      <c r="AD38" s="2241"/>
      <c r="AE38" s="2241"/>
      <c r="AF38" s="2241"/>
      <c r="AG38" s="2241"/>
      <c r="AH38" s="2241"/>
      <c r="AI38" s="2241"/>
      <c r="AJ38" s="2241"/>
      <c r="AK38" s="2241"/>
      <c r="AL38" s="2242"/>
    </row>
    <row r="39" spans="1:38" ht="15" customHeight="1">
      <c r="A39" s="2235"/>
      <c r="B39" s="632" t="s">
        <v>10</v>
      </c>
      <c r="C39" s="632"/>
      <c r="D39" s="982"/>
      <c r="E39" s="632"/>
      <c r="F39" s="1616" t="s">
        <v>667</v>
      </c>
      <c r="G39" s="1626">
        <v>45357</v>
      </c>
      <c r="H39" s="2236"/>
      <c r="I39" s="2089"/>
      <c r="J39" s="2233"/>
      <c r="K39" s="213"/>
      <c r="L39" s="213"/>
      <c r="M39" s="213"/>
      <c r="N39" s="213"/>
      <c r="O39" s="220"/>
      <c r="P39" s="214"/>
      <c r="Q39" s="483"/>
      <c r="R39" s="483"/>
      <c r="S39" s="483"/>
      <c r="T39" s="483"/>
      <c r="U39" s="483"/>
      <c r="V39" s="483"/>
      <c r="W39" s="483"/>
      <c r="X39" s="483"/>
      <c r="Y39" s="483"/>
      <c r="Z39" s="483"/>
      <c r="AA39" s="483"/>
      <c r="AB39" s="2240"/>
      <c r="AC39" s="2241"/>
      <c r="AD39" s="2241"/>
      <c r="AE39" s="2241"/>
      <c r="AF39" s="2241"/>
      <c r="AG39" s="2241"/>
      <c r="AH39" s="2241"/>
      <c r="AI39" s="2241"/>
      <c r="AJ39" s="2241"/>
      <c r="AK39" s="2241"/>
      <c r="AL39" s="2242"/>
    </row>
    <row r="40" spans="1:38" ht="15" customHeight="1">
      <c r="A40" s="59"/>
      <c r="B40" s="59"/>
      <c r="C40" s="59"/>
      <c r="D40" s="59"/>
      <c r="E40" s="59"/>
      <c r="F40" s="59"/>
      <c r="G40" s="93"/>
      <c r="H40" s="82"/>
      <c r="I40" s="210"/>
      <c r="J40" s="59"/>
      <c r="K40" s="59"/>
      <c r="L40" s="59"/>
      <c r="M40" s="59"/>
      <c r="N40" s="59"/>
      <c r="O40" s="59"/>
      <c r="P40" s="93"/>
      <c r="Q40" s="483"/>
      <c r="R40" s="483"/>
      <c r="S40" s="483"/>
      <c r="T40" s="483"/>
      <c r="U40" s="483"/>
      <c r="V40" s="483"/>
      <c r="W40" s="483"/>
      <c r="X40" s="483"/>
      <c r="Y40" s="483"/>
      <c r="Z40" s="483"/>
      <c r="AA40" s="483"/>
      <c r="AB40" s="2240"/>
      <c r="AC40" s="2241"/>
      <c r="AD40" s="2241"/>
      <c r="AE40" s="2241"/>
      <c r="AF40" s="2241"/>
      <c r="AG40" s="2241"/>
      <c r="AH40" s="2241"/>
      <c r="AI40" s="2241"/>
      <c r="AJ40" s="2241"/>
      <c r="AK40" s="2241"/>
      <c r="AL40" s="2242"/>
    </row>
    <row r="41" spans="1:38" ht="15" customHeight="1">
      <c r="A41" s="222" t="s">
        <v>300</v>
      </c>
      <c r="B41" s="217"/>
      <c r="C41" s="246">
        <v>44608</v>
      </c>
      <c r="D41" s="217"/>
      <c r="E41" s="217"/>
      <c r="F41" s="217"/>
      <c r="G41" s="218"/>
      <c r="H41" s="82"/>
      <c r="I41" s="222" t="s">
        <v>301</v>
      </c>
      <c r="J41" s="217"/>
      <c r="K41" s="217"/>
      <c r="L41" s="584">
        <v>43753</v>
      </c>
      <c r="M41" s="217"/>
      <c r="N41" s="1300">
        <v>45076</v>
      </c>
      <c r="O41" s="1288" t="s">
        <v>668</v>
      </c>
      <c r="P41" s="1397">
        <v>45363</v>
      </c>
      <c r="Q41" s="1593" t="s">
        <v>302</v>
      </c>
      <c r="R41" s="483"/>
      <c r="S41" s="483"/>
      <c r="T41" s="483"/>
      <c r="U41" s="483"/>
      <c r="V41" s="483"/>
      <c r="W41" s="483"/>
      <c r="X41" s="483"/>
      <c r="Y41" s="483"/>
      <c r="Z41" s="483"/>
      <c r="AA41" s="483"/>
      <c r="AB41" s="2240"/>
      <c r="AC41" s="2241"/>
      <c r="AD41" s="2241"/>
      <c r="AE41" s="2241"/>
      <c r="AF41" s="2241"/>
      <c r="AG41" s="2241"/>
      <c r="AH41" s="2241"/>
      <c r="AI41" s="2241"/>
      <c r="AJ41" s="2241"/>
      <c r="AK41" s="2241"/>
      <c r="AL41" s="2242"/>
    </row>
    <row r="42" spans="1:38" ht="15" customHeight="1">
      <c r="A42" s="59"/>
      <c r="B42" s="59"/>
      <c r="C42" s="59"/>
      <c r="D42" s="59"/>
      <c r="E42" s="59"/>
      <c r="F42" s="59"/>
      <c r="G42" s="93"/>
      <c r="H42" s="82"/>
      <c r="I42" s="82"/>
      <c r="J42" s="59"/>
      <c r="K42" s="59"/>
      <c r="L42" s="59"/>
      <c r="M42" s="59"/>
      <c r="N42" s="59"/>
      <c r="O42" s="59"/>
      <c r="P42" s="93"/>
      <c r="Q42" s="483"/>
      <c r="R42" s="483"/>
      <c r="S42" s="483"/>
      <c r="T42" s="483"/>
      <c r="U42" s="483"/>
      <c r="V42" s="483"/>
      <c r="W42" s="483"/>
      <c r="X42" s="483"/>
      <c r="Y42" s="483"/>
      <c r="Z42" s="483"/>
      <c r="AA42" s="483"/>
      <c r="AB42" s="2240"/>
      <c r="AC42" s="2241"/>
      <c r="AD42" s="2241"/>
      <c r="AE42" s="2241"/>
      <c r="AF42" s="2241"/>
      <c r="AG42" s="2241"/>
      <c r="AH42" s="2241"/>
      <c r="AI42" s="2241"/>
      <c r="AJ42" s="2241"/>
      <c r="AK42" s="2241"/>
      <c r="AL42" s="2242"/>
    </row>
    <row r="43" spans="1:38" ht="15" customHeight="1">
      <c r="A43" s="2090" t="s">
        <v>303</v>
      </c>
      <c r="B43" s="280" t="s">
        <v>304</v>
      </c>
      <c r="C43" s="276"/>
      <c r="D43" s="280"/>
      <c r="E43" s="828">
        <v>44891</v>
      </c>
      <c r="F43" s="1361">
        <v>45066</v>
      </c>
      <c r="G43" s="829">
        <v>45339</v>
      </c>
      <c r="H43" s="82"/>
      <c r="I43" s="221" t="s">
        <v>524</v>
      </c>
      <c r="J43" s="217"/>
      <c r="K43" s="217"/>
      <c r="L43" s="644"/>
      <c r="M43" s="612"/>
      <c r="N43" s="612"/>
      <c r="O43" s="613"/>
      <c r="P43" s="645"/>
      <c r="Q43" s="483"/>
      <c r="R43" s="483"/>
      <c r="S43" s="483"/>
      <c r="T43" s="483"/>
      <c r="U43" s="483"/>
      <c r="V43" s="483"/>
      <c r="W43" s="483"/>
      <c r="X43" s="483"/>
      <c r="Y43" s="483"/>
      <c r="Z43" s="483"/>
      <c r="AA43" s="483"/>
      <c r="AB43" s="2240"/>
      <c r="AC43" s="2241"/>
      <c r="AD43" s="2241"/>
      <c r="AE43" s="2241"/>
      <c r="AF43" s="2241"/>
      <c r="AG43" s="2241"/>
      <c r="AH43" s="2241"/>
      <c r="AI43" s="2241"/>
      <c r="AJ43" s="2241"/>
      <c r="AK43" s="2241"/>
      <c r="AL43" s="2242"/>
    </row>
    <row r="44" spans="1:38" ht="15" customHeight="1">
      <c r="A44" s="2091"/>
      <c r="B44" s="264" t="s">
        <v>306</v>
      </c>
      <c r="C44" s="190"/>
      <c r="D44" s="264"/>
      <c r="E44" s="830">
        <v>44891</v>
      </c>
      <c r="F44" s="1362">
        <v>45066</v>
      </c>
      <c r="G44" s="831">
        <v>45339</v>
      </c>
      <c r="H44" s="82"/>
      <c r="I44" s="82"/>
      <c r="J44" s="91"/>
      <c r="K44" s="59"/>
      <c r="L44" s="59"/>
      <c r="M44" s="59"/>
      <c r="N44" s="59"/>
      <c r="O44" s="59"/>
      <c r="P44" s="93"/>
      <c r="Q44" s="483"/>
      <c r="R44" s="483"/>
      <c r="S44" s="483"/>
      <c r="T44" s="483"/>
      <c r="U44" s="483"/>
      <c r="V44" s="483"/>
      <c r="W44" s="483"/>
      <c r="X44" s="483"/>
      <c r="Y44" s="483"/>
      <c r="Z44" s="483"/>
      <c r="AA44" s="483"/>
      <c r="AB44" s="2240"/>
      <c r="AC44" s="2241"/>
      <c r="AD44" s="2241"/>
      <c r="AE44" s="2241"/>
      <c r="AF44" s="2241"/>
      <c r="AG44" s="2241"/>
      <c r="AH44" s="2241"/>
      <c r="AI44" s="2241"/>
      <c r="AJ44" s="2241"/>
      <c r="AK44" s="2241"/>
      <c r="AL44" s="2242"/>
    </row>
    <row r="45" spans="1:38" ht="15" customHeight="1">
      <c r="A45" s="59"/>
      <c r="B45" s="59"/>
      <c r="C45" s="59"/>
      <c r="D45" s="59"/>
      <c r="E45" s="59"/>
      <c r="F45" s="59"/>
      <c r="G45" s="93"/>
      <c r="H45" s="82"/>
      <c r="I45" s="2114" t="s">
        <v>308</v>
      </c>
      <c r="J45" s="237" t="s">
        <v>193</v>
      </c>
      <c r="K45" s="211"/>
      <c r="L45" s="211"/>
      <c r="M45" s="215">
        <v>44891</v>
      </c>
      <c r="N45" s="211"/>
      <c r="O45" s="219"/>
      <c r="P45" s="241">
        <v>45304</v>
      </c>
      <c r="Q45" s="483"/>
      <c r="R45" s="483"/>
      <c r="S45" s="483"/>
      <c r="T45" s="483"/>
      <c r="U45" s="483"/>
      <c r="V45" s="483"/>
      <c r="W45" s="483"/>
      <c r="X45" s="483"/>
      <c r="Y45" s="483"/>
      <c r="Z45" s="483"/>
      <c r="AA45" s="483"/>
      <c r="AB45" s="2240"/>
      <c r="AC45" s="2241"/>
      <c r="AD45" s="2241"/>
      <c r="AE45" s="2241"/>
      <c r="AF45" s="2241"/>
      <c r="AG45" s="2241"/>
      <c r="AH45" s="2241"/>
      <c r="AI45" s="2241"/>
      <c r="AJ45" s="2241"/>
      <c r="AK45" s="2241"/>
      <c r="AL45" s="2242"/>
    </row>
    <row r="46" spans="1:38" ht="15" customHeight="1">
      <c r="A46" s="2088" t="s">
        <v>310</v>
      </c>
      <c r="B46" s="211" t="s">
        <v>9</v>
      </c>
      <c r="C46" s="211"/>
      <c r="D46" s="983">
        <v>43753</v>
      </c>
      <c r="E46" s="211"/>
      <c r="F46" s="580" t="s">
        <v>315</v>
      </c>
      <c r="G46" s="212"/>
      <c r="H46" s="82"/>
      <c r="I46" s="2115"/>
      <c r="J46" s="92" t="s">
        <v>313</v>
      </c>
      <c r="K46" s="51"/>
      <c r="L46" s="51"/>
      <c r="M46" s="99">
        <v>44891</v>
      </c>
      <c r="N46" s="51"/>
      <c r="O46" s="84"/>
      <c r="P46" s="490">
        <v>45304</v>
      </c>
      <c r="Q46" s="1652" t="s">
        <v>309</v>
      </c>
      <c r="R46" s="483"/>
      <c r="S46" s="483"/>
      <c r="T46" s="483"/>
      <c r="U46" s="483"/>
      <c r="V46" s="483"/>
      <c r="W46" s="483"/>
      <c r="X46" s="483"/>
      <c r="Y46" s="483"/>
      <c r="Z46" s="483"/>
      <c r="AA46" s="483"/>
      <c r="AB46" s="2240"/>
      <c r="AC46" s="2241"/>
      <c r="AD46" s="2241"/>
      <c r="AE46" s="2241"/>
      <c r="AF46" s="2241"/>
      <c r="AG46" s="2241"/>
      <c r="AH46" s="2241"/>
      <c r="AI46" s="2241"/>
      <c r="AJ46" s="2241"/>
      <c r="AK46" s="2241"/>
      <c r="AL46" s="2242"/>
    </row>
    <row r="47" spans="1:38" ht="15" customHeight="1">
      <c r="A47" s="2089"/>
      <c r="B47" s="213" t="s">
        <v>10</v>
      </c>
      <c r="C47" s="213"/>
      <c r="D47" s="984">
        <v>43753</v>
      </c>
      <c r="E47" s="213"/>
      <c r="F47" s="581" t="s">
        <v>315</v>
      </c>
      <c r="G47" s="214"/>
      <c r="H47" s="82"/>
      <c r="I47" s="2115"/>
      <c r="J47" s="1778" t="s">
        <v>316</v>
      </c>
      <c r="K47" s="1596"/>
      <c r="L47" s="1596"/>
      <c r="M47" s="1666">
        <v>44891</v>
      </c>
      <c r="N47" s="1596"/>
      <c r="O47" s="1667"/>
      <c r="P47" s="1668">
        <v>45304</v>
      </c>
      <c r="Q47" s="100" t="s">
        <v>309</v>
      </c>
      <c r="R47" s="483"/>
      <c r="S47" s="483"/>
      <c r="T47" s="483"/>
      <c r="U47" s="483"/>
      <c r="V47" s="483"/>
      <c r="W47" s="483"/>
      <c r="X47" s="483"/>
      <c r="Y47" s="483"/>
      <c r="Z47" s="483"/>
      <c r="AA47" s="483"/>
      <c r="AB47" s="2240"/>
      <c r="AC47" s="2241"/>
      <c r="AD47" s="2241"/>
      <c r="AE47" s="2241"/>
      <c r="AF47" s="2241"/>
      <c r="AG47" s="2241"/>
      <c r="AH47" s="2241"/>
      <c r="AI47" s="2241"/>
      <c r="AJ47" s="2241"/>
      <c r="AK47" s="2241"/>
      <c r="AL47" s="2242"/>
    </row>
    <row r="48" spans="1:38" ht="15" customHeight="1">
      <c r="A48" s="1718"/>
      <c r="B48" s="731"/>
      <c r="C48" s="731"/>
      <c r="D48" s="1719"/>
      <c r="E48" s="731"/>
      <c r="F48" s="732"/>
      <c r="G48" s="729"/>
      <c r="H48" s="82"/>
      <c r="I48" s="2115"/>
      <c r="J48" s="944" t="s">
        <v>573</v>
      </c>
      <c r="K48" s="201"/>
      <c r="L48" s="201"/>
      <c r="M48" s="463"/>
      <c r="N48" s="201"/>
      <c r="O48" s="201"/>
      <c r="P48" s="1060">
        <v>45304</v>
      </c>
      <c r="Q48" s="100" t="s">
        <v>309</v>
      </c>
      <c r="R48" s="483"/>
      <c r="S48" s="483"/>
      <c r="T48" s="483"/>
      <c r="U48" s="483"/>
      <c r="V48" s="483"/>
      <c r="W48" s="483"/>
      <c r="X48" s="483"/>
      <c r="Y48" s="483"/>
      <c r="Z48" s="483"/>
      <c r="AA48" s="483"/>
      <c r="AB48" s="2243"/>
      <c r="AC48" s="2244"/>
      <c r="AD48" s="2244"/>
      <c r="AE48" s="2244"/>
      <c r="AF48" s="2244"/>
      <c r="AG48" s="2244"/>
      <c r="AH48" s="2244"/>
      <c r="AI48" s="2244"/>
      <c r="AJ48" s="2244"/>
      <c r="AK48" s="2244"/>
      <c r="AL48" s="2245"/>
    </row>
    <row r="49" spans="1:38" ht="15" customHeight="1">
      <c r="A49" s="2088" t="s">
        <v>318</v>
      </c>
      <c r="B49" s="347" t="s">
        <v>9</v>
      </c>
      <c r="C49" s="410">
        <v>44891</v>
      </c>
      <c r="D49" s="347"/>
      <c r="E49" s="1720" t="s">
        <v>669</v>
      </c>
      <c r="F49" s="1159">
        <v>45059</v>
      </c>
      <c r="G49" s="928">
        <v>45346</v>
      </c>
      <c r="H49" s="82"/>
      <c r="I49" s="2116"/>
      <c r="J49" s="1700" t="s">
        <v>186</v>
      </c>
      <c r="K49" s="1420"/>
      <c r="L49" s="1420"/>
      <c r="M49" s="1420"/>
      <c r="N49" s="1420"/>
      <c r="O49" s="1420"/>
      <c r="P49" s="1068">
        <v>45304</v>
      </c>
      <c r="Q49" s="100" t="s">
        <v>309</v>
      </c>
      <c r="R49" s="483"/>
      <c r="S49" s="483"/>
      <c r="T49" s="483"/>
      <c r="U49" s="483"/>
      <c r="V49" s="483"/>
      <c r="W49" s="483"/>
      <c r="X49" s="483"/>
      <c r="Y49" s="483"/>
      <c r="Z49" s="483"/>
      <c r="AA49" s="483"/>
      <c r="AB49" s="2246"/>
      <c r="AC49" s="2247"/>
      <c r="AD49" s="2247"/>
      <c r="AE49" s="2247"/>
      <c r="AF49" s="2247"/>
      <c r="AG49" s="2247"/>
      <c r="AH49" s="2247"/>
      <c r="AI49" s="2247"/>
      <c r="AJ49" s="2247"/>
      <c r="AK49" s="2247"/>
      <c r="AL49" s="2248"/>
    </row>
    <row r="50" spans="1:38" s="31" customFormat="1" ht="15" customHeight="1">
      <c r="A50" s="2089"/>
      <c r="B50" s="349" t="s">
        <v>10</v>
      </c>
      <c r="C50" s="411">
        <v>44891</v>
      </c>
      <c r="D50" s="349"/>
      <c r="E50" s="1161" t="s">
        <v>670</v>
      </c>
      <c r="F50" s="1160">
        <v>45059</v>
      </c>
      <c r="G50" s="1140">
        <v>45346</v>
      </c>
      <c r="H50" s="425"/>
      <c r="I50" s="1776" t="s">
        <v>326</v>
      </c>
      <c r="J50" s="1326" t="s">
        <v>576</v>
      </c>
      <c r="K50" s="1326"/>
      <c r="L50" s="1326"/>
      <c r="M50" s="1779">
        <v>44891</v>
      </c>
      <c r="N50" s="1779"/>
      <c r="O50" s="1780">
        <v>45260</v>
      </c>
      <c r="P50" s="1926">
        <v>45369</v>
      </c>
    </row>
    <row r="51" spans="1:38" ht="15" customHeight="1">
      <c r="A51" s="59"/>
      <c r="B51" s="59"/>
      <c r="C51" s="59"/>
      <c r="D51" s="59"/>
      <c r="E51" s="59"/>
      <c r="F51" s="59"/>
      <c r="G51" s="93"/>
      <c r="H51" s="82"/>
      <c r="I51" s="2095" t="s">
        <v>341</v>
      </c>
      <c r="J51" s="843" t="s">
        <v>9</v>
      </c>
      <c r="K51" s="276"/>
      <c r="L51" s="276"/>
      <c r="M51" s="276"/>
      <c r="N51" s="276"/>
      <c r="O51" s="1154"/>
      <c r="P51" s="829">
        <v>45357</v>
      </c>
    </row>
    <row r="52" spans="1:38" ht="15" customHeight="1">
      <c r="A52" s="2088" t="s">
        <v>323</v>
      </c>
      <c r="B52" s="211" t="s">
        <v>9</v>
      </c>
      <c r="C52" s="983">
        <v>44483</v>
      </c>
      <c r="D52" s="211"/>
      <c r="E52" s="211"/>
      <c r="F52" s="579">
        <v>44891</v>
      </c>
      <c r="G52" s="582" t="s">
        <v>666</v>
      </c>
      <c r="H52" s="82"/>
      <c r="I52" s="2096"/>
      <c r="J52" s="264" t="s">
        <v>10</v>
      </c>
      <c r="K52" s="264"/>
      <c r="L52" s="264"/>
      <c r="M52" s="264"/>
      <c r="N52" s="264"/>
      <c r="O52" s="466"/>
      <c r="P52" s="1155">
        <v>45357</v>
      </c>
    </row>
    <row r="53" spans="1:38" ht="15" customHeight="1">
      <c r="A53" s="2089"/>
      <c r="B53" s="213" t="s">
        <v>10</v>
      </c>
      <c r="C53" s="984">
        <v>44483</v>
      </c>
      <c r="D53" s="213"/>
      <c r="E53" s="213"/>
      <c r="F53" s="1137">
        <v>44891</v>
      </c>
      <c r="G53" s="583" t="s">
        <v>666</v>
      </c>
      <c r="H53" s="82"/>
      <c r="I53" s="4" t="s">
        <v>671</v>
      </c>
      <c r="M53" s="82"/>
      <c r="N53" s="82"/>
      <c r="O53" s="82"/>
      <c r="P53" s="178" t="s">
        <v>206</v>
      </c>
    </row>
    <row r="54" spans="1:38" ht="15" customHeight="1">
      <c r="A54" s="59"/>
      <c r="B54" s="59"/>
      <c r="C54" s="59"/>
      <c r="D54" s="59"/>
      <c r="E54" s="59"/>
      <c r="F54" s="59"/>
      <c r="G54" s="93"/>
      <c r="H54" s="82"/>
      <c r="I54" s="2090" t="s">
        <v>529</v>
      </c>
      <c r="J54" s="401" t="s">
        <v>9</v>
      </c>
      <c r="K54" s="406"/>
      <c r="L54" s="397"/>
      <c r="M54" s="397"/>
      <c r="N54" s="1307"/>
      <c r="O54" s="1310">
        <v>45134</v>
      </c>
      <c r="P54" s="1308">
        <f>O54+360</f>
        <v>45494</v>
      </c>
    </row>
    <row r="55" spans="1:38" ht="15" customHeight="1">
      <c r="A55" s="2095" t="s">
        <v>579</v>
      </c>
      <c r="B55" s="280" t="s">
        <v>9</v>
      </c>
      <c r="C55" s="280"/>
      <c r="D55" s="633">
        <v>43753</v>
      </c>
      <c r="E55" s="280"/>
      <c r="F55" s="635" t="s">
        <v>580</v>
      </c>
      <c r="G55" s="1530" t="s">
        <v>533</v>
      </c>
      <c r="H55" s="82"/>
      <c r="I55" s="2091"/>
      <c r="J55" s="869" t="s">
        <v>10</v>
      </c>
      <c r="K55" s="190"/>
      <c r="L55" s="190"/>
      <c r="M55" s="264"/>
      <c r="N55" s="930"/>
      <c r="O55" s="1311">
        <v>45132</v>
      </c>
      <c r="P55" s="1309">
        <f>O55+360</f>
        <v>45492</v>
      </c>
    </row>
    <row r="56" spans="1:38" ht="15" customHeight="1">
      <c r="A56" s="2096"/>
      <c r="B56" s="264" t="s">
        <v>10</v>
      </c>
      <c r="C56" s="264"/>
      <c r="D56" s="634">
        <v>43753</v>
      </c>
      <c r="E56" s="264"/>
      <c r="F56" s="636" t="s">
        <v>580</v>
      </c>
      <c r="G56" s="637" t="s">
        <v>533</v>
      </c>
      <c r="H56" s="82"/>
      <c r="J56" s="111"/>
      <c r="N56" s="82"/>
      <c r="P56" s="40" t="s">
        <v>206</v>
      </c>
    </row>
    <row r="57" spans="1:38" ht="15" customHeight="1">
      <c r="H57" s="82"/>
      <c r="I57" s="2090" t="s">
        <v>531</v>
      </c>
      <c r="J57" s="401" t="s">
        <v>9</v>
      </c>
      <c r="K57" s="406"/>
      <c r="L57" s="397"/>
      <c r="M57" s="397"/>
      <c r="N57" s="1307"/>
      <c r="O57" s="1310">
        <v>44891</v>
      </c>
      <c r="P57" s="1308">
        <f>O57+180</f>
        <v>45071</v>
      </c>
    </row>
    <row r="58" spans="1:38" ht="15" customHeight="1">
      <c r="A58" s="82"/>
      <c r="B58" s="82"/>
      <c r="C58" s="82"/>
      <c r="D58" s="82"/>
      <c r="E58" s="82"/>
      <c r="F58" s="82"/>
      <c r="G58" s="82"/>
      <c r="H58" s="82"/>
      <c r="I58" s="2091"/>
      <c r="J58" s="869" t="s">
        <v>10</v>
      </c>
      <c r="K58" s="190"/>
      <c r="L58" s="190"/>
      <c r="M58" s="264"/>
      <c r="N58" s="1312"/>
      <c r="O58" s="1311">
        <v>44891</v>
      </c>
      <c r="P58" s="1309">
        <f>O58+180</f>
        <v>45071</v>
      </c>
    </row>
    <row r="59" spans="1:38">
      <c r="A59" s="2157" t="s">
        <v>334</v>
      </c>
      <c r="B59" s="2157"/>
      <c r="C59" s="2157"/>
      <c r="D59" s="2157"/>
      <c r="E59" s="2157"/>
      <c r="F59" s="2157"/>
      <c r="G59" s="2157"/>
      <c r="H59" s="9"/>
      <c r="I59" s="142"/>
      <c r="J59" s="40"/>
      <c r="M59" s="82"/>
      <c r="N59" s="920"/>
      <c r="O59" s="920"/>
    </row>
    <row r="60" spans="1:38" ht="15" customHeight="1">
      <c r="A60" s="108"/>
      <c r="B60" s="1538" t="s">
        <v>335</v>
      </c>
      <c r="C60" s="1538" t="s">
        <v>336</v>
      </c>
      <c r="D60" s="1538" t="s">
        <v>337</v>
      </c>
      <c r="E60" s="1539" t="s">
        <v>338</v>
      </c>
      <c r="F60" s="1538" t="s">
        <v>339</v>
      </c>
      <c r="G60" s="1539" t="s">
        <v>340</v>
      </c>
      <c r="H60" s="9"/>
      <c r="I60" s="2228" t="s">
        <v>186</v>
      </c>
      <c r="J60" s="887" t="s">
        <v>299</v>
      </c>
      <c r="K60" s="276"/>
      <c r="L60" s="276"/>
      <c r="M60" s="1093">
        <v>44891</v>
      </c>
      <c r="N60" s="262">
        <v>45150</v>
      </c>
      <c r="O60" s="397"/>
      <c r="P60" s="1125">
        <v>45369</v>
      </c>
      <c r="Q60" t="s">
        <v>251</v>
      </c>
    </row>
    <row r="61" spans="1:38" ht="15" customHeight="1">
      <c r="A61" s="1214" t="s">
        <v>342</v>
      </c>
      <c r="B61" s="15">
        <v>2.78</v>
      </c>
      <c r="C61" s="254">
        <v>18.2</v>
      </c>
      <c r="D61" s="50"/>
      <c r="E61" s="50"/>
      <c r="F61" s="15"/>
      <c r="G61" s="50"/>
      <c r="H61" s="9"/>
      <c r="I61" s="2229"/>
      <c r="J61" s="888" t="s">
        <v>333</v>
      </c>
      <c r="K61" s="190"/>
      <c r="L61" s="190"/>
      <c r="M61" s="190"/>
      <c r="N61" s="281">
        <v>45150</v>
      </c>
      <c r="O61" s="264"/>
      <c r="P61" s="1743">
        <v>45202</v>
      </c>
      <c r="Q61" t="s">
        <v>672</v>
      </c>
    </row>
    <row r="62" spans="1:38" ht="15" customHeight="1">
      <c r="A62" s="1214"/>
      <c r="B62" s="15"/>
      <c r="C62" s="15"/>
      <c r="D62" s="50"/>
      <c r="E62" s="50"/>
      <c r="F62" s="15"/>
      <c r="G62" s="50"/>
      <c r="H62" s="9"/>
      <c r="I62" s="1617" t="s">
        <v>344</v>
      </c>
      <c r="J62" s="1086"/>
      <c r="K62" s="1086"/>
      <c r="L62" s="1086"/>
      <c r="M62" s="1653"/>
      <c r="N62" s="1653"/>
      <c r="O62" s="1653"/>
      <c r="P62" s="1654">
        <v>45294</v>
      </c>
      <c r="Q62" t="s">
        <v>672</v>
      </c>
    </row>
    <row r="63" spans="1:38" ht="15" customHeight="1">
      <c r="A63" s="1214" t="s">
        <v>343</v>
      </c>
      <c r="B63" s="15">
        <v>4.1100000000000003</v>
      </c>
      <c r="C63" s="15">
        <v>18.75</v>
      </c>
      <c r="D63" s="50"/>
      <c r="E63" s="50"/>
      <c r="F63" s="15"/>
      <c r="G63" s="50"/>
      <c r="H63" s="9"/>
    </row>
    <row r="64" spans="1:38">
      <c r="B64" s="14"/>
      <c r="C64" s="14"/>
      <c r="D64" s="9"/>
      <c r="E64" s="9"/>
      <c r="F64" s="14"/>
      <c r="G64" s="9"/>
      <c r="H64" s="9"/>
      <c r="I64" s="682"/>
      <c r="J64" s="683"/>
      <c r="K64" s="568" t="s">
        <v>312</v>
      </c>
      <c r="L64" s="568" t="s">
        <v>346</v>
      </c>
      <c r="M64" s="1987"/>
      <c r="N64" s="1988"/>
      <c r="O64" s="1576" t="s">
        <v>312</v>
      </c>
      <c r="P64" s="1577" t="s">
        <v>287</v>
      </c>
    </row>
    <row r="65" spans="1:16" ht="14.45" customHeight="1">
      <c r="A65" s="16" t="s">
        <v>538</v>
      </c>
      <c r="B65" s="1313">
        <v>44328</v>
      </c>
      <c r="C65" s="14"/>
      <c r="D65" s="9"/>
      <c r="E65" s="9"/>
      <c r="F65" s="14"/>
      <c r="G65" s="9"/>
      <c r="H65" s="9" t="s">
        <v>673</v>
      </c>
      <c r="I65" s="2123" t="s">
        <v>348</v>
      </c>
      <c r="J65" s="3" t="s">
        <v>397</v>
      </c>
      <c r="K65" s="848">
        <v>44891</v>
      </c>
      <c r="L65" s="1642" t="s">
        <v>539</v>
      </c>
      <c r="M65" s="2230" t="s">
        <v>351</v>
      </c>
      <c r="N65" s="167" t="s">
        <v>352</v>
      </c>
      <c r="O65" s="314">
        <v>45342</v>
      </c>
      <c r="P65" s="166"/>
    </row>
    <row r="66" spans="1:16">
      <c r="A66" s="1214" t="s">
        <v>345</v>
      </c>
      <c r="B66" s="15" t="s">
        <v>674</v>
      </c>
      <c r="C66" s="15" t="s">
        <v>675</v>
      </c>
      <c r="D66" s="50"/>
      <c r="E66" s="50"/>
      <c r="F66" s="15"/>
      <c r="G66" s="50"/>
      <c r="H66" s="9"/>
      <c r="I66" s="2118"/>
      <c r="J66" s="10" t="s">
        <v>542</v>
      </c>
      <c r="K66" s="848">
        <v>44891</v>
      </c>
      <c r="L66" s="1661"/>
      <c r="M66" s="2231"/>
      <c r="N66" s="168" t="s">
        <v>355</v>
      </c>
      <c r="O66" s="314">
        <v>45342</v>
      </c>
      <c r="P66" s="161"/>
    </row>
    <row r="67" spans="1:16">
      <c r="A67" s="1214"/>
      <c r="C67" s="26"/>
      <c r="D67" s="50"/>
      <c r="E67" s="50"/>
      <c r="F67" s="15"/>
      <c r="G67" s="50"/>
      <c r="H67" s="9"/>
      <c r="I67" s="2118"/>
      <c r="J67" s="12" t="s">
        <v>356</v>
      </c>
      <c r="K67" s="1594">
        <v>44891</v>
      </c>
      <c r="L67" s="1662"/>
      <c r="M67" s="2231"/>
      <c r="N67" s="169" t="s">
        <v>357</v>
      </c>
      <c r="O67" s="314">
        <v>45342</v>
      </c>
      <c r="P67" s="166" t="s">
        <v>676</v>
      </c>
    </row>
    <row r="68" spans="1:16">
      <c r="A68" s="1214" t="s">
        <v>353</v>
      </c>
      <c r="B68" s="15" t="s">
        <v>677</v>
      </c>
      <c r="C68" s="15" t="s">
        <v>678</v>
      </c>
      <c r="D68" s="50"/>
      <c r="E68" s="50"/>
      <c r="F68" s="15"/>
      <c r="G68" s="50"/>
      <c r="H68" s="14" t="s">
        <v>679</v>
      </c>
      <c r="I68" s="682"/>
      <c r="J68" s="683"/>
      <c r="K68" s="568" t="s">
        <v>287</v>
      </c>
      <c r="L68" s="568"/>
      <c r="M68" s="2231"/>
      <c r="N68" s="168" t="s">
        <v>358</v>
      </c>
      <c r="O68" s="314">
        <v>45342</v>
      </c>
      <c r="P68" s="166" t="s">
        <v>676</v>
      </c>
    </row>
    <row r="69" spans="1:16">
      <c r="I69" s="2118" t="s">
        <v>359</v>
      </c>
      <c r="J69" s="3" t="s">
        <v>360</v>
      </c>
      <c r="K69" s="848">
        <v>43753</v>
      </c>
      <c r="L69" s="1251"/>
      <c r="M69" s="2213"/>
      <c r="N69" s="170" t="s">
        <v>361</v>
      </c>
      <c r="O69" s="745">
        <v>45342</v>
      </c>
      <c r="P69" s="304" t="s">
        <v>680</v>
      </c>
    </row>
    <row r="70" spans="1:16" ht="15.6">
      <c r="A70" s="638" t="s">
        <v>134</v>
      </c>
      <c r="I70" s="2118"/>
      <c r="J70" s="10" t="s">
        <v>362</v>
      </c>
      <c r="K70" s="848">
        <v>43753</v>
      </c>
      <c r="L70" s="196"/>
      <c r="M70" s="803"/>
      <c r="O70" s="22"/>
    </row>
    <row r="71" spans="1:16">
      <c r="A71" s="437">
        <v>45259</v>
      </c>
      <c r="I71" s="2119"/>
      <c r="J71" s="172" t="s">
        <v>193</v>
      </c>
      <c r="K71" s="1570">
        <v>43753</v>
      </c>
      <c r="L71" s="197"/>
      <c r="M71" s="803"/>
      <c r="O71" s="22"/>
    </row>
    <row r="72" spans="1:16">
      <c r="I72" s="1265" t="s">
        <v>363</v>
      </c>
      <c r="J72" s="1088"/>
      <c r="K72" s="1571">
        <v>44891</v>
      </c>
      <c r="L72" s="1255"/>
    </row>
    <row r="73" spans="1:16">
      <c r="A73" s="2109" t="s">
        <v>391</v>
      </c>
      <c r="B73" s="2109"/>
      <c r="C73" s="2109"/>
      <c r="D73" s="2109"/>
      <c r="E73" s="2109"/>
      <c r="F73" s="2109"/>
      <c r="G73" s="2109"/>
      <c r="H73" s="2109"/>
      <c r="I73" s="2109"/>
      <c r="J73" s="2109"/>
      <c r="K73" s="2109"/>
      <c r="L73" s="2109"/>
    </row>
    <row r="74" spans="1:16">
      <c r="A74" s="1486" t="s">
        <v>392</v>
      </c>
      <c r="B74" s="1528" t="s">
        <v>393</v>
      </c>
      <c r="C74" s="1528" t="s">
        <v>267</v>
      </c>
      <c r="D74" s="1528" t="s">
        <v>394</v>
      </c>
      <c r="E74" s="1528" t="s">
        <v>395</v>
      </c>
      <c r="F74" s="1528" t="s">
        <v>242</v>
      </c>
      <c r="G74" s="1528" t="s">
        <v>396</v>
      </c>
      <c r="H74" s="1528" t="s">
        <v>397</v>
      </c>
      <c r="I74" s="1528" t="s">
        <v>398</v>
      </c>
      <c r="J74" s="1528" t="s">
        <v>399</v>
      </c>
      <c r="K74" s="1528" t="s">
        <v>400</v>
      </c>
      <c r="L74" s="1529" t="s">
        <v>401</v>
      </c>
    </row>
    <row r="75" spans="1:16" ht="43.15">
      <c r="A75" s="2133" t="s">
        <v>188</v>
      </c>
      <c r="B75" s="658" t="s">
        <v>255</v>
      </c>
      <c r="C75" s="649" t="s">
        <v>681</v>
      </c>
      <c r="D75" s="659" t="s">
        <v>682</v>
      </c>
      <c r="E75" s="650" t="s">
        <v>620</v>
      </c>
      <c r="F75" s="650" t="s">
        <v>621</v>
      </c>
      <c r="G75" s="651"/>
      <c r="H75" s="652" t="s">
        <v>466</v>
      </c>
      <c r="I75" s="652"/>
      <c r="J75" s="652"/>
      <c r="K75" s="652" t="s">
        <v>622</v>
      </c>
      <c r="L75" s="228"/>
    </row>
    <row r="76" spans="1:16" ht="75" customHeight="1">
      <c r="A76" s="2134"/>
      <c r="B76" s="566" t="s">
        <v>404</v>
      </c>
      <c r="C76" s="413" t="s">
        <v>221</v>
      </c>
      <c r="D76" s="564" t="s">
        <v>683</v>
      </c>
      <c r="E76" s="413"/>
      <c r="F76" s="413" t="s">
        <v>625</v>
      </c>
      <c r="G76" s="412"/>
      <c r="H76" s="413" t="s">
        <v>466</v>
      </c>
      <c r="I76" s="412"/>
      <c r="J76" s="413"/>
      <c r="K76" s="413" t="s">
        <v>626</v>
      </c>
      <c r="L76" s="161"/>
    </row>
    <row r="77" spans="1:16" ht="75" customHeight="1">
      <c r="A77" s="2134"/>
      <c r="B77" s="566" t="s">
        <v>237</v>
      </c>
      <c r="C77" s="270" t="s">
        <v>552</v>
      </c>
      <c r="D77" s="564" t="s">
        <v>684</v>
      </c>
      <c r="E77" s="412"/>
      <c r="F77" s="413"/>
      <c r="G77" s="413" t="s">
        <v>628</v>
      </c>
      <c r="H77" s="413" t="s">
        <v>629</v>
      </c>
      <c r="I77" s="412"/>
      <c r="J77" s="413"/>
      <c r="K77" s="413" t="s">
        <v>630</v>
      </c>
      <c r="L77" s="161"/>
    </row>
    <row r="78" spans="1:16" ht="105" customHeight="1">
      <c r="A78" s="2134"/>
      <c r="B78" s="566" t="s">
        <v>186</v>
      </c>
      <c r="C78" s="413"/>
      <c r="D78" s="413"/>
      <c r="E78" s="412"/>
      <c r="F78" s="412"/>
      <c r="G78" s="413" t="s">
        <v>685</v>
      </c>
      <c r="H78" s="413"/>
      <c r="I78" s="412"/>
      <c r="J78" s="413"/>
      <c r="K78" s="413"/>
      <c r="L78" s="161"/>
    </row>
    <row r="79" spans="1:16">
      <c r="A79" s="2134"/>
      <c r="B79" s="567" t="s">
        <v>303</v>
      </c>
      <c r="C79" s="413"/>
      <c r="D79" s="413"/>
      <c r="E79" s="413"/>
      <c r="F79" s="413"/>
      <c r="G79" s="413"/>
      <c r="H79" s="413"/>
      <c r="I79" s="413"/>
      <c r="J79" s="413"/>
      <c r="K79" s="413" t="s">
        <v>632</v>
      </c>
      <c r="L79" s="161"/>
    </row>
    <row r="80" spans="1:16">
      <c r="A80" s="2134"/>
      <c r="B80" s="567"/>
      <c r="C80" s="413"/>
      <c r="D80" s="413"/>
      <c r="E80" s="413"/>
      <c r="F80" s="413"/>
      <c r="G80" s="413"/>
      <c r="H80" s="413"/>
      <c r="I80" s="413"/>
      <c r="J80" s="413"/>
      <c r="K80" s="413"/>
      <c r="L80" s="161"/>
    </row>
    <row r="81" spans="1:14" ht="15.75" customHeight="1">
      <c r="A81" s="2134"/>
      <c r="B81" s="567" t="s">
        <v>412</v>
      </c>
      <c r="C81" s="413"/>
      <c r="D81" s="413"/>
      <c r="E81" s="413"/>
      <c r="F81" s="413"/>
      <c r="G81" s="413"/>
      <c r="H81" s="413"/>
      <c r="I81" s="413"/>
      <c r="J81" s="413"/>
      <c r="K81" s="413"/>
      <c r="L81" s="161"/>
    </row>
    <row r="82" spans="1:14" ht="45" customHeight="1">
      <c r="A82" s="2134"/>
      <c r="B82" s="567" t="s">
        <v>414</v>
      </c>
      <c r="C82" s="177"/>
      <c r="D82" s="177"/>
      <c r="E82" s="177"/>
      <c r="F82" s="177"/>
      <c r="G82" s="177"/>
      <c r="H82" s="177"/>
      <c r="I82" s="177"/>
      <c r="J82" s="177"/>
      <c r="K82" s="177"/>
      <c r="L82" s="161"/>
    </row>
    <row r="83" spans="1:14" ht="30" customHeight="1">
      <c r="A83" s="2134"/>
      <c r="B83" s="567" t="s">
        <v>416</v>
      </c>
      <c r="C83" s="177"/>
      <c r="D83" s="177"/>
      <c r="E83" s="177"/>
      <c r="F83" s="177"/>
      <c r="G83" s="177"/>
      <c r="H83" s="177"/>
      <c r="I83" s="177"/>
      <c r="J83" s="177"/>
      <c r="K83" s="177"/>
      <c r="L83" s="161"/>
    </row>
    <row r="84" spans="1:14" ht="30" customHeight="1">
      <c r="A84" s="2135"/>
      <c r="B84" s="657" t="s">
        <v>634</v>
      </c>
      <c r="C84" s="190"/>
      <c r="D84" s="190"/>
      <c r="E84" s="190"/>
      <c r="F84" s="190"/>
      <c r="G84" s="190"/>
      <c r="H84" s="190"/>
      <c r="I84" s="190"/>
      <c r="J84" s="190"/>
      <c r="K84" s="190"/>
      <c r="L84" s="620" t="s">
        <v>686</v>
      </c>
    </row>
    <row r="87" spans="1:14">
      <c r="A87" s="2110" t="s">
        <v>590</v>
      </c>
      <c r="B87" s="2110"/>
      <c r="C87" s="2110" t="s">
        <v>365</v>
      </c>
      <c r="D87" s="2110"/>
      <c r="E87" s="2110"/>
      <c r="F87" s="2110"/>
      <c r="G87" s="2110"/>
      <c r="H87" s="2110"/>
      <c r="I87" s="2110"/>
      <c r="J87" s="2110"/>
      <c r="K87" s="2110"/>
      <c r="L87" s="2110"/>
      <c r="M87" s="2110"/>
      <c r="N87" s="2110"/>
    </row>
    <row r="88" spans="1:14">
      <c r="A88" s="504"/>
      <c r="B88" s="510" t="s">
        <v>366</v>
      </c>
      <c r="C88" s="505"/>
      <c r="D88" s="505"/>
      <c r="E88" s="505"/>
      <c r="F88" s="505"/>
      <c r="G88" s="505"/>
      <c r="H88" s="505"/>
      <c r="I88" s="505"/>
      <c r="J88" s="505"/>
      <c r="K88" s="505"/>
      <c r="L88" s="505"/>
      <c r="M88" s="505"/>
      <c r="N88" s="505"/>
    </row>
    <row r="89" spans="1:14">
      <c r="A89" s="504"/>
      <c r="B89" s="510" t="s">
        <v>367</v>
      </c>
      <c r="C89" s="33">
        <v>500</v>
      </c>
      <c r="D89" s="33">
        <v>1000</v>
      </c>
      <c r="E89" s="33">
        <v>1500</v>
      </c>
      <c r="F89" s="33">
        <v>2000</v>
      </c>
      <c r="G89" s="33">
        <v>2500</v>
      </c>
      <c r="H89" s="33">
        <v>3000</v>
      </c>
      <c r="I89" s="33">
        <v>3500</v>
      </c>
      <c r="J89" s="33">
        <v>4000</v>
      </c>
      <c r="K89" s="33">
        <v>4500</v>
      </c>
      <c r="L89" s="33">
        <v>5000</v>
      </c>
      <c r="M89" s="33">
        <v>5500</v>
      </c>
      <c r="N89" s="33">
        <v>6000</v>
      </c>
    </row>
    <row r="90" spans="1:14">
      <c r="A90" s="2085" t="s">
        <v>591</v>
      </c>
      <c r="B90" s="2085"/>
      <c r="C90" s="32" t="s">
        <v>592</v>
      </c>
      <c r="D90" s="32" t="s">
        <v>592</v>
      </c>
      <c r="E90" s="32" t="s">
        <v>592</v>
      </c>
      <c r="F90" s="32" t="s">
        <v>592</v>
      </c>
      <c r="G90" s="32" t="s">
        <v>592</v>
      </c>
      <c r="H90" s="32" t="s">
        <v>592</v>
      </c>
      <c r="I90" s="32" t="s">
        <v>592</v>
      </c>
      <c r="J90" s="32" t="s">
        <v>592</v>
      </c>
      <c r="K90" s="32" t="s">
        <v>592</v>
      </c>
      <c r="L90" s="32" t="s">
        <v>592</v>
      </c>
      <c r="M90" s="32" t="s">
        <v>592</v>
      </c>
      <c r="N90" s="32" t="s">
        <v>592</v>
      </c>
    </row>
    <row r="91" spans="1:14">
      <c r="A91" s="2085" t="s">
        <v>593</v>
      </c>
      <c r="B91" s="2085"/>
      <c r="C91" s="32" t="s">
        <v>592</v>
      </c>
      <c r="D91" s="32" t="s">
        <v>592</v>
      </c>
      <c r="E91" s="32" t="s">
        <v>592</v>
      </c>
      <c r="F91" s="32" t="s">
        <v>592</v>
      </c>
      <c r="G91" s="32" t="s">
        <v>592</v>
      </c>
      <c r="H91" s="32" t="s">
        <v>592</v>
      </c>
      <c r="I91" s="32" t="s">
        <v>592</v>
      </c>
      <c r="J91" s="32" t="s">
        <v>592</v>
      </c>
      <c r="K91" s="32" t="s">
        <v>592</v>
      </c>
      <c r="L91" s="32" t="s">
        <v>592</v>
      </c>
      <c r="M91" s="32" t="s">
        <v>592</v>
      </c>
      <c r="N91" s="32" t="s">
        <v>592</v>
      </c>
    </row>
    <row r="92" spans="1:14">
      <c r="A92" s="2085" t="s">
        <v>594</v>
      </c>
      <c r="B92" s="2085"/>
      <c r="C92" s="32" t="s">
        <v>592</v>
      </c>
      <c r="D92" s="32" t="s">
        <v>592</v>
      </c>
      <c r="E92" s="32" t="s">
        <v>592</v>
      </c>
      <c r="F92" s="32" t="s">
        <v>592</v>
      </c>
      <c r="G92" s="32" t="s">
        <v>592</v>
      </c>
      <c r="H92" s="32" t="s">
        <v>592</v>
      </c>
      <c r="I92" s="32" t="s">
        <v>592</v>
      </c>
      <c r="J92" s="32" t="s">
        <v>592</v>
      </c>
      <c r="K92" s="32" t="s">
        <v>592</v>
      </c>
      <c r="L92" s="32" t="s">
        <v>592</v>
      </c>
      <c r="M92" s="32" t="s">
        <v>592</v>
      </c>
      <c r="N92" s="32" t="s">
        <v>592</v>
      </c>
    </row>
    <row r="93" spans="1:14">
      <c r="A93" s="2085" t="s">
        <v>595</v>
      </c>
      <c r="B93" s="2085"/>
      <c r="C93" s="32" t="s">
        <v>592</v>
      </c>
      <c r="D93" s="32" t="s">
        <v>592</v>
      </c>
      <c r="E93" s="32" t="s">
        <v>592</v>
      </c>
      <c r="F93" s="32" t="s">
        <v>592</v>
      </c>
      <c r="G93" s="32" t="s">
        <v>592</v>
      </c>
      <c r="H93" s="32" t="s">
        <v>592</v>
      </c>
      <c r="I93" s="32" t="s">
        <v>592</v>
      </c>
      <c r="J93" s="32" t="s">
        <v>592</v>
      </c>
      <c r="K93" s="32" t="s">
        <v>592</v>
      </c>
      <c r="L93" s="32" t="s">
        <v>592</v>
      </c>
      <c r="M93" s="32" t="s">
        <v>592</v>
      </c>
      <c r="N93" s="32" t="s">
        <v>592</v>
      </c>
    </row>
    <row r="94" spans="1:14">
      <c r="A94" s="2085" t="s">
        <v>596</v>
      </c>
      <c r="B94" s="2085"/>
      <c r="C94" s="32" t="s">
        <v>592</v>
      </c>
      <c r="D94" s="32" t="s">
        <v>592</v>
      </c>
      <c r="E94" s="32" t="s">
        <v>592</v>
      </c>
      <c r="F94" s="32" t="s">
        <v>592</v>
      </c>
      <c r="G94" s="32" t="s">
        <v>592</v>
      </c>
      <c r="H94" s="32" t="s">
        <v>592</v>
      </c>
      <c r="I94" s="32" t="s">
        <v>592</v>
      </c>
      <c r="J94" s="32" t="s">
        <v>592</v>
      </c>
      <c r="K94" s="32" t="s">
        <v>592</v>
      </c>
      <c r="L94" s="32" t="s">
        <v>592</v>
      </c>
      <c r="M94" s="32" t="s">
        <v>592</v>
      </c>
      <c r="N94" s="32" t="s">
        <v>592</v>
      </c>
    </row>
    <row r="95" spans="1:14" ht="24.75" customHeight="1">
      <c r="A95" s="2085" t="s">
        <v>597</v>
      </c>
      <c r="B95" s="2085"/>
      <c r="C95" s="32" t="s">
        <v>592</v>
      </c>
      <c r="D95" s="32" t="s">
        <v>592</v>
      </c>
      <c r="E95" s="32" t="s">
        <v>592</v>
      </c>
      <c r="F95" s="32" t="s">
        <v>592</v>
      </c>
      <c r="G95" s="32" t="s">
        <v>592</v>
      </c>
      <c r="H95" s="32" t="s">
        <v>592</v>
      </c>
      <c r="I95" s="32" t="s">
        <v>592</v>
      </c>
      <c r="J95" s="32" t="s">
        <v>592</v>
      </c>
      <c r="K95" s="32" t="s">
        <v>592</v>
      </c>
      <c r="L95" s="32" t="s">
        <v>592</v>
      </c>
      <c r="M95" s="32" t="s">
        <v>592</v>
      </c>
      <c r="N95" s="32" t="s">
        <v>592</v>
      </c>
    </row>
    <row r="96" spans="1:14">
      <c r="A96" s="2201" t="s">
        <v>598</v>
      </c>
      <c r="B96" s="2202"/>
      <c r="C96" s="32" t="s">
        <v>592</v>
      </c>
      <c r="D96" s="32" t="s">
        <v>592</v>
      </c>
      <c r="E96" s="32" t="s">
        <v>592</v>
      </c>
      <c r="F96" s="32" t="s">
        <v>592</v>
      </c>
      <c r="G96" s="32" t="s">
        <v>592</v>
      </c>
      <c r="H96" s="32" t="s">
        <v>592</v>
      </c>
      <c r="I96" s="32" t="s">
        <v>592</v>
      </c>
      <c r="J96" s="32" t="s">
        <v>592</v>
      </c>
      <c r="K96" s="32" t="s">
        <v>592</v>
      </c>
      <c r="L96" s="32" t="s">
        <v>592</v>
      </c>
      <c r="M96" s="32" t="s">
        <v>592</v>
      </c>
      <c r="N96" s="32" t="s">
        <v>592</v>
      </c>
    </row>
    <row r="97" spans="1:14" ht="27.75" customHeight="1">
      <c r="A97" s="2085" t="s">
        <v>599</v>
      </c>
      <c r="B97" s="2085"/>
      <c r="C97" s="32" t="s">
        <v>592</v>
      </c>
      <c r="D97" s="32" t="s">
        <v>592</v>
      </c>
      <c r="E97" s="32" t="s">
        <v>592</v>
      </c>
      <c r="F97" s="32" t="s">
        <v>592</v>
      </c>
      <c r="G97" s="32" t="s">
        <v>592</v>
      </c>
      <c r="H97" s="32" t="s">
        <v>592</v>
      </c>
      <c r="I97" s="32" t="s">
        <v>592</v>
      </c>
      <c r="J97" s="32" t="s">
        <v>592</v>
      </c>
      <c r="K97" s="32" t="s">
        <v>592</v>
      </c>
      <c r="L97" s="32" t="s">
        <v>592</v>
      </c>
      <c r="M97" s="32" t="s">
        <v>592</v>
      </c>
      <c r="N97" s="32" t="s">
        <v>592</v>
      </c>
    </row>
    <row r="98" spans="1:14">
      <c r="A98" s="2085" t="s">
        <v>600</v>
      </c>
      <c r="B98" s="2085"/>
      <c r="C98" s="32" t="s">
        <v>592</v>
      </c>
      <c r="D98" s="32" t="s">
        <v>592</v>
      </c>
      <c r="E98" s="32" t="s">
        <v>592</v>
      </c>
      <c r="F98" s="32" t="s">
        <v>592</v>
      </c>
      <c r="G98" s="32" t="s">
        <v>592</v>
      </c>
      <c r="H98" s="32" t="s">
        <v>592</v>
      </c>
      <c r="I98" s="32" t="s">
        <v>592</v>
      </c>
      <c r="J98" s="32" t="s">
        <v>592</v>
      </c>
      <c r="K98" s="32" t="s">
        <v>592</v>
      </c>
      <c r="L98" s="32" t="s">
        <v>592</v>
      </c>
      <c r="M98" s="32" t="s">
        <v>592</v>
      </c>
      <c r="N98" s="32" t="s">
        <v>592</v>
      </c>
    </row>
    <row r="99" spans="1:14">
      <c r="A99" s="2085" t="s">
        <v>601</v>
      </c>
      <c r="B99" s="2085"/>
      <c r="C99" s="32" t="s">
        <v>592</v>
      </c>
      <c r="D99" s="32" t="s">
        <v>592</v>
      </c>
      <c r="E99" s="32" t="s">
        <v>592</v>
      </c>
      <c r="F99" s="32" t="s">
        <v>592</v>
      </c>
      <c r="G99" s="32" t="s">
        <v>592</v>
      </c>
      <c r="H99" s="32" t="s">
        <v>592</v>
      </c>
      <c r="I99" s="32" t="s">
        <v>592</v>
      </c>
      <c r="J99" s="32" t="s">
        <v>592</v>
      </c>
      <c r="K99" s="32" t="s">
        <v>592</v>
      </c>
      <c r="L99" s="32" t="s">
        <v>592</v>
      </c>
      <c r="M99" s="32" t="s">
        <v>592</v>
      </c>
      <c r="N99" s="32" t="s">
        <v>592</v>
      </c>
    </row>
    <row r="100" spans="1:14">
      <c r="A100" s="2085" t="s">
        <v>602</v>
      </c>
      <c r="B100" s="2085"/>
      <c r="C100" s="32" t="s">
        <v>592</v>
      </c>
      <c r="D100" s="32" t="s">
        <v>592</v>
      </c>
      <c r="E100" s="32" t="s">
        <v>592</v>
      </c>
      <c r="F100" s="32" t="s">
        <v>592</v>
      </c>
      <c r="G100" s="32" t="s">
        <v>592</v>
      </c>
      <c r="H100" s="32" t="s">
        <v>592</v>
      </c>
      <c r="I100" s="32" t="s">
        <v>592</v>
      </c>
      <c r="J100" s="32" t="s">
        <v>592</v>
      </c>
      <c r="K100" s="32" t="s">
        <v>592</v>
      </c>
      <c r="L100" s="32" t="s">
        <v>592</v>
      </c>
      <c r="M100" s="32" t="s">
        <v>592</v>
      </c>
      <c r="N100" s="32" t="s">
        <v>592</v>
      </c>
    </row>
    <row r="101" spans="1:14">
      <c r="A101" s="2085" t="s">
        <v>603</v>
      </c>
      <c r="B101" s="2085"/>
      <c r="C101" s="32"/>
      <c r="D101" s="32" t="s">
        <v>592</v>
      </c>
      <c r="E101" s="32"/>
      <c r="F101" s="32" t="s">
        <v>592</v>
      </c>
      <c r="G101" s="32"/>
      <c r="H101" s="32" t="s">
        <v>592</v>
      </c>
      <c r="I101" s="32"/>
      <c r="J101" s="32" t="s">
        <v>592</v>
      </c>
      <c r="K101" s="32"/>
      <c r="L101" s="32" t="s">
        <v>592</v>
      </c>
      <c r="M101" s="32"/>
      <c r="N101" s="32" t="s">
        <v>592</v>
      </c>
    </row>
    <row r="102" spans="1:14" ht="27.75" customHeight="1">
      <c r="A102" s="2085" t="s">
        <v>604</v>
      </c>
      <c r="B102" s="2085"/>
      <c r="C102" s="32"/>
      <c r="D102" s="32" t="s">
        <v>592</v>
      </c>
      <c r="E102" s="32"/>
      <c r="F102" s="32" t="s">
        <v>592</v>
      </c>
      <c r="G102" s="32"/>
      <c r="H102" s="32" t="s">
        <v>592</v>
      </c>
      <c r="I102" s="32"/>
      <c r="J102" s="32" t="s">
        <v>592</v>
      </c>
      <c r="K102" s="32"/>
      <c r="L102" s="32" t="s">
        <v>592</v>
      </c>
      <c r="M102" s="32"/>
      <c r="N102" s="32" t="s">
        <v>592</v>
      </c>
    </row>
    <row r="103" spans="1:14" ht="26.25" customHeight="1">
      <c r="A103" s="2085" t="s">
        <v>605</v>
      </c>
      <c r="B103" s="2085"/>
      <c r="C103" s="32"/>
      <c r="D103" s="32" t="s">
        <v>592</v>
      </c>
      <c r="E103" s="32"/>
      <c r="F103" s="32" t="s">
        <v>592</v>
      </c>
      <c r="G103" s="32"/>
      <c r="H103" s="32" t="s">
        <v>592</v>
      </c>
      <c r="I103" s="32"/>
      <c r="J103" s="32" t="s">
        <v>592</v>
      </c>
      <c r="K103" s="32"/>
      <c r="L103" s="32" t="s">
        <v>592</v>
      </c>
      <c r="M103" s="32"/>
      <c r="N103" s="32" t="s">
        <v>592</v>
      </c>
    </row>
    <row r="104" spans="1:14" ht="26.25" customHeight="1">
      <c r="A104" s="2085" t="s">
        <v>606</v>
      </c>
      <c r="B104" s="2085"/>
      <c r="C104" s="32"/>
      <c r="D104" s="32" t="s">
        <v>592</v>
      </c>
      <c r="E104" s="32"/>
      <c r="F104" s="32" t="s">
        <v>592</v>
      </c>
      <c r="G104" s="32"/>
      <c r="H104" s="32" t="s">
        <v>592</v>
      </c>
      <c r="I104" s="32"/>
      <c r="J104" s="32" t="s">
        <v>592</v>
      </c>
      <c r="K104" s="32"/>
      <c r="L104" s="32" t="s">
        <v>592</v>
      </c>
      <c r="M104" s="32"/>
      <c r="N104" s="32" t="s">
        <v>592</v>
      </c>
    </row>
    <row r="105" spans="1:14">
      <c r="A105" s="2085" t="s">
        <v>607</v>
      </c>
      <c r="B105" s="2085"/>
      <c r="C105" s="32"/>
      <c r="D105" s="32" t="s">
        <v>592</v>
      </c>
      <c r="E105" s="32"/>
      <c r="F105" s="32" t="s">
        <v>592</v>
      </c>
      <c r="G105" s="32"/>
      <c r="H105" s="32" t="s">
        <v>592</v>
      </c>
      <c r="I105" s="32"/>
      <c r="J105" s="32" t="s">
        <v>592</v>
      </c>
      <c r="K105" s="32"/>
      <c r="L105" s="32" t="s">
        <v>592</v>
      </c>
      <c r="M105" s="32"/>
      <c r="N105" s="32" t="s">
        <v>592</v>
      </c>
    </row>
    <row r="106" spans="1:14">
      <c r="A106" s="2085" t="s">
        <v>608</v>
      </c>
      <c r="B106" s="2085"/>
      <c r="C106" s="32"/>
      <c r="D106" s="32"/>
      <c r="E106" s="32"/>
      <c r="F106" s="32" t="s">
        <v>592</v>
      </c>
      <c r="G106" s="32"/>
      <c r="H106" s="32"/>
      <c r="I106" s="32"/>
      <c r="J106" s="32" t="s">
        <v>592</v>
      </c>
      <c r="K106" s="32"/>
      <c r="L106" s="32"/>
      <c r="M106" s="32"/>
      <c r="N106" s="32" t="s">
        <v>592</v>
      </c>
    </row>
    <row r="107" spans="1:14">
      <c r="A107" s="2085" t="s">
        <v>609</v>
      </c>
      <c r="B107" s="2085"/>
      <c r="C107" s="32"/>
      <c r="D107" s="32"/>
      <c r="E107" s="32"/>
      <c r="F107" s="32" t="s">
        <v>592</v>
      </c>
      <c r="G107" s="32"/>
      <c r="H107" s="32"/>
      <c r="I107" s="32"/>
      <c r="J107" s="32" t="s">
        <v>592</v>
      </c>
      <c r="K107" s="32"/>
      <c r="L107" s="32"/>
      <c r="M107" s="32"/>
      <c r="N107" s="32" t="s">
        <v>592</v>
      </c>
    </row>
    <row r="108" spans="1:14">
      <c r="A108" s="2085" t="s">
        <v>610</v>
      </c>
      <c r="B108" s="2085"/>
      <c r="C108" s="32"/>
      <c r="D108" s="32"/>
      <c r="E108" s="32"/>
      <c r="F108" s="32" t="s">
        <v>592</v>
      </c>
      <c r="G108" s="32"/>
      <c r="H108" s="32"/>
      <c r="I108" s="32"/>
      <c r="J108" s="32" t="s">
        <v>592</v>
      </c>
      <c r="K108" s="32"/>
      <c r="L108" s="32"/>
      <c r="M108" s="32"/>
      <c r="N108" s="32" t="s">
        <v>592</v>
      </c>
    </row>
    <row r="109" spans="1:14">
      <c r="A109" s="2085" t="s">
        <v>611</v>
      </c>
      <c r="B109" s="2085"/>
      <c r="C109" s="32"/>
      <c r="D109" s="32"/>
      <c r="E109" s="32"/>
      <c r="F109" s="32" t="s">
        <v>592</v>
      </c>
      <c r="G109" s="32"/>
      <c r="H109" s="32"/>
      <c r="I109" s="32"/>
      <c r="J109" s="32" t="s">
        <v>592</v>
      </c>
      <c r="K109" s="32"/>
      <c r="L109" s="32"/>
      <c r="M109" s="32"/>
      <c r="N109" s="32" t="s">
        <v>592</v>
      </c>
    </row>
    <row r="110" spans="1:14">
      <c r="A110" s="2085" t="s">
        <v>612</v>
      </c>
      <c r="B110" s="2085"/>
      <c r="C110" s="32"/>
      <c r="D110" s="32"/>
      <c r="E110" s="32"/>
      <c r="F110" s="32" t="s">
        <v>592</v>
      </c>
      <c r="G110" s="32"/>
      <c r="H110" s="32"/>
      <c r="I110" s="32"/>
      <c r="J110" s="32" t="s">
        <v>592</v>
      </c>
      <c r="K110" s="32"/>
      <c r="L110" s="32"/>
      <c r="M110" s="32"/>
      <c r="N110" s="32" t="s">
        <v>592</v>
      </c>
    </row>
    <row r="111" spans="1:14" ht="26.25" customHeight="1">
      <c r="A111" s="2085" t="s">
        <v>613</v>
      </c>
      <c r="B111" s="2085"/>
      <c r="C111" s="32"/>
      <c r="D111" s="32"/>
      <c r="E111" s="32"/>
      <c r="F111" s="32" t="s">
        <v>592</v>
      </c>
      <c r="G111" s="32"/>
      <c r="H111" s="32"/>
      <c r="I111" s="32"/>
      <c r="J111" s="32" t="s">
        <v>592</v>
      </c>
      <c r="K111" s="32"/>
      <c r="L111" s="32"/>
      <c r="M111" s="32"/>
      <c r="N111" s="32" t="s">
        <v>592</v>
      </c>
    </row>
    <row r="112" spans="1:14" ht="26.25" customHeight="1">
      <c r="A112" s="2085" t="s">
        <v>614</v>
      </c>
      <c r="B112" s="2085"/>
      <c r="C112" s="32"/>
      <c r="D112" s="32"/>
      <c r="E112" s="32"/>
      <c r="F112" s="32" t="s">
        <v>592</v>
      </c>
      <c r="G112" s="32"/>
      <c r="H112" s="32"/>
      <c r="I112" s="32"/>
      <c r="J112" s="32" t="s">
        <v>592</v>
      </c>
      <c r="K112" s="32"/>
      <c r="L112" s="32"/>
      <c r="M112" s="32"/>
      <c r="N112" s="32" t="s">
        <v>592</v>
      </c>
    </row>
    <row r="113" spans="1:14" ht="26.25" customHeight="1">
      <c r="A113" s="2085" t="s">
        <v>615</v>
      </c>
      <c r="B113" s="2085"/>
      <c r="C113" s="32"/>
      <c r="D113" s="32"/>
      <c r="E113" s="32"/>
      <c r="F113" s="32" t="s">
        <v>592</v>
      </c>
      <c r="G113" s="32"/>
      <c r="H113" s="32"/>
      <c r="I113" s="32"/>
      <c r="J113" s="32" t="s">
        <v>592</v>
      </c>
      <c r="K113" s="32"/>
      <c r="L113" s="32"/>
      <c r="M113" s="32"/>
      <c r="N113" s="32" t="s">
        <v>592</v>
      </c>
    </row>
    <row r="114" spans="1:14">
      <c r="A114" s="2085" t="s">
        <v>390</v>
      </c>
      <c r="B114" s="2085"/>
      <c r="C114" s="32"/>
      <c r="D114" s="32"/>
      <c r="E114" s="32"/>
      <c r="F114" s="32"/>
      <c r="G114" s="32"/>
      <c r="H114" s="32"/>
      <c r="I114" s="32"/>
      <c r="J114" s="32"/>
      <c r="K114" s="32"/>
      <c r="L114" s="32"/>
      <c r="M114" s="32"/>
      <c r="N114" s="32" t="s">
        <v>592</v>
      </c>
    </row>
  </sheetData>
  <sheetProtection selectLockedCells="1" selectUnlockedCells="1"/>
  <mergeCells count="77">
    <mergeCell ref="E6:I6"/>
    <mergeCell ref="AB13:AL49"/>
    <mergeCell ref="AB7:AL7"/>
    <mergeCell ref="Q2:AA6"/>
    <mergeCell ref="A1:D2"/>
    <mergeCell ref="A6:D6"/>
    <mergeCell ref="AB8:AL8"/>
    <mergeCell ref="AB9:AL9"/>
    <mergeCell ref="AB10:AL11"/>
    <mergeCell ref="AB3:AL3"/>
    <mergeCell ref="AB4:AL4"/>
    <mergeCell ref="AB5:AL5"/>
    <mergeCell ref="AB6:AL6"/>
    <mergeCell ref="S8:AA8"/>
    <mergeCell ref="S9:AA9"/>
    <mergeCell ref="S10:AA10"/>
    <mergeCell ref="S11:AA11"/>
    <mergeCell ref="A32:A33"/>
    <mergeCell ref="I32:I33"/>
    <mergeCell ref="A19:A21"/>
    <mergeCell ref="A18:R18"/>
    <mergeCell ref="B14:I14"/>
    <mergeCell ref="H32:H33"/>
    <mergeCell ref="Q32:R32"/>
    <mergeCell ref="Q33:R33"/>
    <mergeCell ref="A35:A36"/>
    <mergeCell ref="I35:I36"/>
    <mergeCell ref="A38:A39"/>
    <mergeCell ref="I38:I39"/>
    <mergeCell ref="I51:I52"/>
    <mergeCell ref="H38:H39"/>
    <mergeCell ref="A49:A50"/>
    <mergeCell ref="A52:A53"/>
    <mergeCell ref="A55:A56"/>
    <mergeCell ref="J38:J39"/>
    <mergeCell ref="A43:A44"/>
    <mergeCell ref="A46:A47"/>
    <mergeCell ref="I54:I55"/>
    <mergeCell ref="I45:I49"/>
    <mergeCell ref="A87:B87"/>
    <mergeCell ref="C87:N87"/>
    <mergeCell ref="A75:A84"/>
    <mergeCell ref="A73:L73"/>
    <mergeCell ref="I57:I58"/>
    <mergeCell ref="I60:I61"/>
    <mergeCell ref="I65:I67"/>
    <mergeCell ref="M65:M69"/>
    <mergeCell ref="I69:I71"/>
    <mergeCell ref="A59:G59"/>
    <mergeCell ref="A101:B101"/>
    <mergeCell ref="A102:B102"/>
    <mergeCell ref="A90:B90"/>
    <mergeCell ref="A91:B91"/>
    <mergeCell ref="A92:B92"/>
    <mergeCell ref="A99:B99"/>
    <mergeCell ref="A100:B100"/>
    <mergeCell ref="A93:B93"/>
    <mergeCell ref="A94:B94"/>
    <mergeCell ref="A95:B95"/>
    <mergeCell ref="A96:B96"/>
    <mergeCell ref="A97:B97"/>
    <mergeCell ref="Q1:AA1"/>
    <mergeCell ref="R13:Y13"/>
    <mergeCell ref="E1:E2"/>
    <mergeCell ref="A113:B113"/>
    <mergeCell ref="A114:B114"/>
    <mergeCell ref="A108:B108"/>
    <mergeCell ref="A109:B109"/>
    <mergeCell ref="A110:B110"/>
    <mergeCell ref="A111:B111"/>
    <mergeCell ref="A112:B112"/>
    <mergeCell ref="A103:B103"/>
    <mergeCell ref="A104:B104"/>
    <mergeCell ref="A105:B105"/>
    <mergeCell ref="A106:B106"/>
    <mergeCell ref="A107:B107"/>
    <mergeCell ref="A98:B98"/>
  </mergeCells>
  <hyperlinks>
    <hyperlink ref="E1" location="'RES LUB'!Area_de_impressao" display="'RES LUB'!Area_de_impressao" xr:uid="{D615EE9C-5ADE-482F-A99D-16BF4EFEFE8C}"/>
    <hyperlink ref="E1:E2" location="'RES MNT'!A1" display="RESUMO" xr:uid="{288C0A7A-DFD3-4B11-ADA4-444BA571C0DB}"/>
  </hyperlinks>
  <pageMargins left="0.51181102362204722" right="0.51181102362204722" top="0.78740157480314965" bottom="0.78740157480314965" header="0.31496062992125984" footer="0.31496062992125984"/>
  <pageSetup paperSize="9" scale="64" orientation="landscape" r:id="rId1"/>
  <colBreaks count="1" manualBreakCount="1">
    <brk id="16" max="75" man="1"/>
  </colBreaks>
  <legacyDrawing r:id="rId2"/>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Plan14"/>
  <dimension ref="A1:AA140"/>
  <sheetViews>
    <sheetView showGridLines="0" view="pageBreakPreview" topLeftCell="A10" zoomScale="70" zoomScaleNormal="100" zoomScaleSheetLayoutView="70" workbookViewId="0">
      <selection activeCell="O52" sqref="O52"/>
    </sheetView>
  </sheetViews>
  <sheetFormatPr defaultRowHeight="14.45"/>
  <cols>
    <col min="1" max="14" width="20.7109375" customWidth="1"/>
    <col min="15" max="15" width="23.42578125" customWidth="1"/>
    <col min="16" max="16" width="20" customWidth="1"/>
    <col min="17" max="17" width="15.7109375" customWidth="1"/>
  </cols>
  <sheetData>
    <row r="1" spans="1:27" ht="15" customHeight="1">
      <c r="A1" s="2075" t="s">
        <v>91</v>
      </c>
      <c r="B1" s="2076"/>
      <c r="C1" s="2076"/>
      <c r="D1" s="2077"/>
      <c r="E1" s="2081" t="s">
        <v>216</v>
      </c>
      <c r="M1" s="36"/>
      <c r="N1" s="36"/>
      <c r="P1" s="36"/>
      <c r="Q1" s="36"/>
      <c r="R1" s="36"/>
      <c r="S1" s="36"/>
      <c r="T1" s="36"/>
      <c r="U1" s="36"/>
      <c r="V1" s="36"/>
      <c r="W1" s="36"/>
      <c r="X1" s="36"/>
      <c r="Y1" s="36"/>
      <c r="Z1" s="36"/>
      <c r="AA1" s="36"/>
    </row>
    <row r="2" spans="1:27" ht="15" customHeight="1" thickBot="1">
      <c r="A2" s="2078"/>
      <c r="B2" s="2079"/>
      <c r="C2" s="2079"/>
      <c r="D2" s="2080"/>
      <c r="E2" s="2081"/>
      <c r="F2" s="125" t="s">
        <v>255</v>
      </c>
      <c r="G2" t="s">
        <v>687</v>
      </c>
      <c r="L2" s="36"/>
      <c r="M2" s="36"/>
      <c r="N2" s="36"/>
      <c r="O2" s="36"/>
      <c r="P2" s="2124"/>
      <c r="Q2" s="2124"/>
      <c r="R2" s="2124"/>
      <c r="S2" s="2124"/>
      <c r="T2" s="2124"/>
      <c r="U2" s="2124"/>
      <c r="V2" s="2124"/>
      <c r="W2" s="2124"/>
    </row>
    <row r="3" spans="1:27">
      <c r="A3" s="4" t="s">
        <v>217</v>
      </c>
      <c r="B3" s="4" t="s">
        <v>218</v>
      </c>
      <c r="C3">
        <v>1000</v>
      </c>
      <c r="D3" t="s">
        <v>219</v>
      </c>
      <c r="F3" t="s">
        <v>242</v>
      </c>
      <c r="G3" t="s">
        <v>688</v>
      </c>
      <c r="L3" s="36"/>
      <c r="M3" s="36"/>
      <c r="N3" s="36"/>
      <c r="O3" s="36"/>
      <c r="P3" s="2124"/>
      <c r="Q3" s="2124"/>
      <c r="R3" s="2124"/>
      <c r="S3" s="2124"/>
      <c r="T3" s="2124"/>
      <c r="U3" s="2124"/>
      <c r="V3" s="2124"/>
      <c r="W3" s="2124"/>
    </row>
    <row r="4" spans="1:27" ht="15" customHeight="1">
      <c r="A4" s="4" t="s">
        <v>220</v>
      </c>
      <c r="B4" s="4" t="s">
        <v>689</v>
      </c>
      <c r="C4">
        <v>250</v>
      </c>
      <c r="D4" t="s">
        <v>219</v>
      </c>
      <c r="E4" t="s">
        <v>690</v>
      </c>
      <c r="L4" s="36"/>
      <c r="M4" s="36"/>
      <c r="N4" s="36"/>
      <c r="O4" s="36"/>
      <c r="P4" s="2124"/>
      <c r="Q4" s="2124"/>
      <c r="R4" s="2124"/>
      <c r="S4" s="2124"/>
      <c r="T4" s="2124"/>
      <c r="U4" s="2124"/>
      <c r="V4" s="2124"/>
      <c r="W4" s="2124"/>
    </row>
    <row r="5" spans="1:27">
      <c r="A5" t="s">
        <v>222</v>
      </c>
      <c r="B5" s="517">
        <v>45370</v>
      </c>
      <c r="C5" s="1114" t="s">
        <v>223</v>
      </c>
      <c r="D5" s="4" t="s">
        <v>691</v>
      </c>
      <c r="L5" s="36"/>
      <c r="M5" s="36"/>
      <c r="N5" s="36"/>
      <c r="O5" s="36"/>
      <c r="P5" s="2124"/>
      <c r="Q5" s="2124"/>
      <c r="R5" s="2124"/>
      <c r="S5" s="2124"/>
      <c r="T5" s="2124"/>
      <c r="U5" s="2124"/>
      <c r="V5" s="2124"/>
      <c r="W5" s="2124"/>
    </row>
    <row r="6" spans="1:27" s="31" customFormat="1" ht="20.25" customHeight="1">
      <c r="A6" s="2172" t="s">
        <v>226</v>
      </c>
      <c r="B6" s="2173"/>
      <c r="C6" s="2173"/>
      <c r="D6" s="2174"/>
      <c r="E6" s="2092" t="s">
        <v>227</v>
      </c>
      <c r="F6" s="2093"/>
      <c r="G6" s="2093"/>
      <c r="H6" s="2093"/>
      <c r="I6" s="2094"/>
      <c r="J6"/>
      <c r="L6" s="139"/>
      <c r="M6" s="139"/>
      <c r="N6" s="139"/>
      <c r="O6" s="139"/>
      <c r="P6" s="2124"/>
      <c r="Q6" s="2124"/>
      <c r="R6" s="2124"/>
      <c r="S6" s="2124"/>
      <c r="T6" s="2124"/>
      <c r="U6" s="2124"/>
      <c r="V6" s="2124"/>
      <c r="W6" s="2124"/>
    </row>
    <row r="7" spans="1:27">
      <c r="A7" s="514" t="s">
        <v>228</v>
      </c>
      <c r="B7" s="497" t="s">
        <v>229</v>
      </c>
      <c r="C7" s="497" t="s">
        <v>230</v>
      </c>
      <c r="D7" s="570" t="s">
        <v>231</v>
      </c>
      <c r="E7" s="514" t="s">
        <v>228</v>
      </c>
      <c r="F7" s="497" t="s">
        <v>232</v>
      </c>
      <c r="G7" s="497" t="s">
        <v>233</v>
      </c>
      <c r="H7" s="497" t="s">
        <v>68</v>
      </c>
      <c r="I7" s="678" t="s">
        <v>69</v>
      </c>
      <c r="L7" s="36"/>
      <c r="M7" s="36"/>
      <c r="N7" s="36"/>
      <c r="O7" s="36"/>
      <c r="P7" s="2124"/>
      <c r="Q7" s="2124"/>
      <c r="R7" s="2124"/>
      <c r="S7" s="2124"/>
      <c r="T7" s="2124"/>
      <c r="U7" s="2124"/>
      <c r="V7" s="2124"/>
      <c r="W7" s="2124"/>
    </row>
    <row r="8" spans="1:27">
      <c r="A8" s="204" t="s">
        <v>70</v>
      </c>
      <c r="B8" s="605">
        <v>26749</v>
      </c>
      <c r="C8" s="5">
        <f>B8-F8</f>
        <v>196</v>
      </c>
      <c r="D8" s="6">
        <f>B8</f>
        <v>26749</v>
      </c>
      <c r="E8" s="204" t="s">
        <v>70</v>
      </c>
      <c r="F8" s="500">
        <v>26553</v>
      </c>
      <c r="G8" s="502">
        <v>45341</v>
      </c>
      <c r="H8" s="7">
        <f>F8+$C$3</f>
        <v>27553</v>
      </c>
      <c r="I8" s="559">
        <f>H8-B8</f>
        <v>804</v>
      </c>
      <c r="L8" s="36"/>
      <c r="M8" s="36"/>
      <c r="N8" s="36"/>
      <c r="O8" s="36"/>
      <c r="P8" s="2124"/>
      <c r="Q8" s="2124"/>
      <c r="R8" s="2124"/>
      <c r="S8" s="2124"/>
      <c r="T8" s="2124"/>
      <c r="U8" s="2124"/>
      <c r="V8" s="2124"/>
      <c r="W8" s="2124"/>
    </row>
    <row r="9" spans="1:27">
      <c r="A9" s="204" t="s">
        <v>71</v>
      </c>
      <c r="B9" s="605">
        <v>26732</v>
      </c>
      <c r="C9" s="5">
        <f>B9-F9</f>
        <v>180</v>
      </c>
      <c r="D9" s="6">
        <f t="shared" ref="D9:D12" si="0">B9</f>
        <v>26732</v>
      </c>
      <c r="E9" s="204" t="s">
        <v>71</v>
      </c>
      <c r="F9" s="500">
        <v>26552</v>
      </c>
      <c r="G9" s="502">
        <v>45345</v>
      </c>
      <c r="H9" s="7">
        <f>F9+$C$3</f>
        <v>27552</v>
      </c>
      <c r="I9" s="559">
        <f t="shared" ref="I9:I12" si="1">H9-B9</f>
        <v>820</v>
      </c>
      <c r="L9" s="36"/>
      <c r="M9" s="36"/>
      <c r="N9" s="36"/>
      <c r="O9" s="36"/>
      <c r="P9" s="2124"/>
      <c r="Q9" s="2124"/>
      <c r="R9" s="2124"/>
      <c r="S9" s="2124"/>
      <c r="T9" s="2124"/>
      <c r="U9" s="2124"/>
      <c r="V9" s="2124"/>
      <c r="W9" s="2124"/>
    </row>
    <row r="10" spans="1:27">
      <c r="A10" s="204" t="s">
        <v>72</v>
      </c>
      <c r="B10" s="605">
        <v>13569</v>
      </c>
      <c r="C10" s="5">
        <f>B10-F10</f>
        <v>29</v>
      </c>
      <c r="D10" s="6">
        <f t="shared" si="0"/>
        <v>13569</v>
      </c>
      <c r="E10" s="204" t="s">
        <v>72</v>
      </c>
      <c r="F10" s="500">
        <v>13540</v>
      </c>
      <c r="G10" s="502">
        <v>45359</v>
      </c>
      <c r="H10" s="7">
        <f>F10+$C$4</f>
        <v>13790</v>
      </c>
      <c r="I10" s="559">
        <f t="shared" si="1"/>
        <v>221</v>
      </c>
      <c r="L10" s="36"/>
      <c r="M10" s="36"/>
      <c r="N10" s="36"/>
      <c r="O10" s="36"/>
      <c r="P10" s="2124"/>
      <c r="Q10" s="2124"/>
      <c r="R10" s="2124"/>
      <c r="S10" s="2124"/>
      <c r="T10" s="2124"/>
      <c r="U10" s="2124"/>
      <c r="V10" s="2124"/>
      <c r="W10" s="2124"/>
    </row>
    <row r="11" spans="1:27">
      <c r="A11" s="205" t="s">
        <v>73</v>
      </c>
      <c r="B11" s="661">
        <v>13800</v>
      </c>
      <c r="C11" s="5">
        <f>B11-F11</f>
        <v>0</v>
      </c>
      <c r="D11" s="6">
        <f t="shared" si="0"/>
        <v>13800</v>
      </c>
      <c r="E11" s="204" t="s">
        <v>73</v>
      </c>
      <c r="F11" s="500">
        <v>13800</v>
      </c>
      <c r="G11" s="502">
        <v>45369</v>
      </c>
      <c r="H11" s="7">
        <f>F11+$C$4</f>
        <v>14050</v>
      </c>
      <c r="I11" s="559">
        <f t="shared" si="1"/>
        <v>250</v>
      </c>
      <c r="L11" s="36"/>
      <c r="M11" s="36"/>
      <c r="N11" s="36"/>
      <c r="O11" s="36"/>
      <c r="P11" s="2124"/>
      <c r="Q11" s="2124"/>
      <c r="R11" s="2124"/>
      <c r="S11" s="2124"/>
      <c r="T11" s="2124"/>
      <c r="U11" s="2124"/>
      <c r="V11" s="2124"/>
      <c r="W11" s="2124"/>
    </row>
    <row r="12" spans="1:27">
      <c r="A12" s="206" t="s">
        <v>236</v>
      </c>
      <c r="B12" s="662">
        <v>66</v>
      </c>
      <c r="C12" s="195">
        <f>B12-F12</f>
        <v>16</v>
      </c>
      <c r="D12" s="207">
        <f t="shared" si="0"/>
        <v>66</v>
      </c>
      <c r="E12" s="208" t="s">
        <v>236</v>
      </c>
      <c r="F12" s="548">
        <v>50</v>
      </c>
      <c r="G12" s="503"/>
      <c r="H12" s="175">
        <f>F12+$C$4</f>
        <v>300</v>
      </c>
      <c r="I12" s="560">
        <f t="shared" si="1"/>
        <v>234</v>
      </c>
      <c r="L12" s="36"/>
      <c r="M12" s="36"/>
      <c r="N12" s="36"/>
      <c r="O12" s="36"/>
      <c r="P12" s="35"/>
      <c r="Q12" s="35"/>
      <c r="R12" s="35"/>
      <c r="S12" s="35"/>
      <c r="T12" s="35"/>
      <c r="U12" s="35"/>
      <c r="V12" s="35"/>
      <c r="W12" s="35"/>
    </row>
    <row r="13" spans="1:27">
      <c r="L13" s="36"/>
      <c r="M13" s="36"/>
      <c r="N13" s="36"/>
      <c r="O13" s="36"/>
      <c r="P13" s="473"/>
      <c r="Q13" s="2125"/>
      <c r="R13" s="2125"/>
      <c r="S13" s="2125"/>
      <c r="T13" s="2125"/>
      <c r="U13" s="2125"/>
      <c r="V13" s="2125"/>
      <c r="W13" s="2125"/>
    </row>
    <row r="14" spans="1:27" s="31" customFormat="1" ht="20.25" customHeight="1">
      <c r="A14" s="773" t="s">
        <v>237</v>
      </c>
      <c r="B14" s="2092" t="s">
        <v>648</v>
      </c>
      <c r="C14" s="2093"/>
      <c r="D14" s="2093"/>
      <c r="E14" s="2093"/>
      <c r="F14" s="2093"/>
      <c r="G14" s="2093"/>
      <c r="H14" s="2093"/>
      <c r="I14" s="2093"/>
      <c r="J14" s="2094"/>
      <c r="K14" s="1565" t="s">
        <v>239</v>
      </c>
      <c r="L14" s="844" t="s">
        <v>240</v>
      </c>
      <c r="M14" s="36"/>
      <c r="N14" s="139"/>
      <c r="O14" s="139"/>
      <c r="P14" s="473"/>
      <c r="Q14" s="2275"/>
      <c r="R14" s="2275"/>
      <c r="S14" s="2275"/>
      <c r="T14" s="2275"/>
      <c r="U14" s="2275"/>
      <c r="V14" s="2275"/>
      <c r="W14" s="2275"/>
    </row>
    <row r="15" spans="1:27">
      <c r="A15" s="21"/>
      <c r="B15" s="523" t="s">
        <v>241</v>
      </c>
      <c r="C15" s="523" t="s">
        <v>242</v>
      </c>
      <c r="D15" s="523" t="s">
        <v>243</v>
      </c>
      <c r="E15" s="523" t="s">
        <v>244</v>
      </c>
      <c r="F15" s="523" t="s">
        <v>245</v>
      </c>
      <c r="G15" s="523" t="s">
        <v>246</v>
      </c>
      <c r="H15" s="523" t="s">
        <v>247</v>
      </c>
      <c r="I15" s="523" t="s">
        <v>248</v>
      </c>
      <c r="J15" s="523" t="s">
        <v>249</v>
      </c>
      <c r="K15" s="979" t="s">
        <v>435</v>
      </c>
      <c r="L15" s="1566" t="s">
        <v>435</v>
      </c>
      <c r="M15" s="4" t="s">
        <v>252</v>
      </c>
      <c r="N15" s="36"/>
      <c r="O15" s="36"/>
      <c r="P15" s="473"/>
      <c r="Q15" s="2125"/>
      <c r="R15" s="2125"/>
      <c r="S15" s="2125"/>
      <c r="T15" s="2125"/>
      <c r="U15" s="2125"/>
      <c r="V15" s="2125"/>
      <c r="W15" s="2125"/>
    </row>
    <row r="16" spans="1:27">
      <c r="A16" s="509" t="s">
        <v>9</v>
      </c>
      <c r="B16" s="46">
        <v>45014</v>
      </c>
      <c r="C16" s="46">
        <v>45014</v>
      </c>
      <c r="D16" s="46">
        <v>45009</v>
      </c>
      <c r="E16" s="46">
        <v>45198</v>
      </c>
      <c r="F16" s="7" t="s">
        <v>692</v>
      </c>
      <c r="G16" s="46">
        <v>44775</v>
      </c>
      <c r="H16" s="7"/>
      <c r="I16" s="46">
        <v>44228</v>
      </c>
      <c r="J16" s="7"/>
      <c r="K16" s="223">
        <v>44796</v>
      </c>
      <c r="L16" s="224">
        <v>45368</v>
      </c>
      <c r="M16" s="36"/>
      <c r="N16" s="36"/>
      <c r="O16" s="36"/>
      <c r="P16" s="102"/>
      <c r="Q16" s="37"/>
      <c r="R16" s="36"/>
      <c r="S16" s="36"/>
      <c r="T16" s="36"/>
      <c r="U16" s="36"/>
      <c r="V16" s="36"/>
      <c r="W16" s="36"/>
    </row>
    <row r="17" spans="1:23" ht="15.75" customHeight="1">
      <c r="A17" s="574" t="s">
        <v>10</v>
      </c>
      <c r="B17" s="180">
        <v>45014</v>
      </c>
      <c r="C17" s="180">
        <v>45014</v>
      </c>
      <c r="D17" s="180">
        <v>45009</v>
      </c>
      <c r="E17" s="180">
        <v>45198</v>
      </c>
      <c r="F17" s="49" t="s">
        <v>692</v>
      </c>
      <c r="G17" s="180">
        <v>44775</v>
      </c>
      <c r="H17" s="49"/>
      <c r="I17" s="180">
        <v>44228</v>
      </c>
      <c r="J17" s="49"/>
      <c r="K17" s="225">
        <v>44796</v>
      </c>
      <c r="L17" s="433">
        <v>45368</v>
      </c>
      <c r="M17" s="36"/>
      <c r="N17" s="36"/>
      <c r="O17" s="36"/>
      <c r="P17" s="2261"/>
      <c r="Q17" s="2260"/>
      <c r="R17" s="2260"/>
      <c r="S17" s="2260"/>
      <c r="T17" s="2260"/>
      <c r="U17" s="2260"/>
      <c r="V17" s="2260"/>
      <c r="W17" s="36"/>
    </row>
    <row r="18" spans="1:23">
      <c r="A18" s="2082" t="s">
        <v>254</v>
      </c>
      <c r="B18" s="2083"/>
      <c r="C18" s="2083"/>
      <c r="D18" s="2083"/>
      <c r="E18" s="2083"/>
      <c r="F18" s="2083"/>
      <c r="G18" s="2083"/>
      <c r="H18" s="2083"/>
      <c r="I18" s="2083"/>
      <c r="J18" s="2083"/>
      <c r="K18" s="2083"/>
      <c r="L18" s="2083"/>
      <c r="M18" s="2083"/>
      <c r="N18" s="2083"/>
      <c r="O18" s="2084"/>
      <c r="P18" s="2261"/>
      <c r="Q18" s="2260"/>
      <c r="R18" s="2260"/>
      <c r="S18" s="2260"/>
      <c r="T18" s="2260"/>
      <c r="U18" s="2260"/>
      <c r="V18" s="2260"/>
      <c r="W18" s="36"/>
    </row>
    <row r="19" spans="1:23">
      <c r="A19" s="2264" t="s">
        <v>218</v>
      </c>
      <c r="B19" s="539" t="s">
        <v>255</v>
      </c>
      <c r="C19" s="497" t="s">
        <v>256</v>
      </c>
      <c r="D19" s="497" t="s">
        <v>256</v>
      </c>
      <c r="E19" s="497" t="s">
        <v>256</v>
      </c>
      <c r="F19" s="497" t="s">
        <v>256</v>
      </c>
      <c r="G19" s="540" t="s">
        <v>295</v>
      </c>
      <c r="H19" s="497" t="s">
        <v>256</v>
      </c>
      <c r="I19" s="497" t="s">
        <v>256</v>
      </c>
      <c r="J19" s="2262" t="s">
        <v>192</v>
      </c>
      <c r="K19" s="2263"/>
      <c r="L19" s="497" t="s">
        <v>256</v>
      </c>
      <c r="M19" s="497" t="s">
        <v>256</v>
      </c>
      <c r="N19" s="776" t="s">
        <v>438</v>
      </c>
      <c r="O19" s="525" t="s">
        <v>256</v>
      </c>
      <c r="P19" s="2261"/>
      <c r="Q19" s="2260"/>
      <c r="R19" s="2260"/>
      <c r="S19" s="2260"/>
      <c r="T19" s="2260"/>
      <c r="U19" s="2260"/>
      <c r="V19" s="2260"/>
      <c r="W19" s="36"/>
    </row>
    <row r="20" spans="1:23">
      <c r="A20" s="2149"/>
      <c r="B20" s="663" t="s">
        <v>9</v>
      </c>
      <c r="C20" s="46">
        <v>44771</v>
      </c>
      <c r="D20" s="46">
        <v>44771</v>
      </c>
      <c r="E20" s="46">
        <v>44771</v>
      </c>
      <c r="F20" s="46">
        <v>44771</v>
      </c>
      <c r="G20" s="663" t="s">
        <v>9</v>
      </c>
      <c r="H20" s="46">
        <v>44952</v>
      </c>
      <c r="I20" s="46">
        <v>44952</v>
      </c>
      <c r="J20" s="2265" t="s">
        <v>693</v>
      </c>
      <c r="K20" s="2266"/>
      <c r="L20" s="46">
        <v>44964</v>
      </c>
      <c r="M20" s="46">
        <v>44771</v>
      </c>
      <c r="N20" s="663">
        <v>1</v>
      </c>
      <c r="O20" s="249">
        <v>44952</v>
      </c>
      <c r="P20" s="2261"/>
      <c r="Q20" s="2260"/>
      <c r="R20" s="2260"/>
      <c r="S20" s="2260"/>
      <c r="T20" s="2260"/>
      <c r="U20" s="2260"/>
      <c r="V20" s="2260"/>
      <c r="W20" s="36"/>
    </row>
    <row r="21" spans="1:23">
      <c r="A21" s="2150"/>
      <c r="B21" s="664" t="s">
        <v>10</v>
      </c>
      <c r="C21" s="174">
        <v>44771</v>
      </c>
      <c r="D21" s="174">
        <v>44771</v>
      </c>
      <c r="E21" s="174">
        <v>44771</v>
      </c>
      <c r="F21" s="174">
        <v>44771</v>
      </c>
      <c r="G21" s="664" t="s">
        <v>10</v>
      </c>
      <c r="H21" s="174">
        <v>44945</v>
      </c>
      <c r="I21" s="174">
        <v>44945</v>
      </c>
      <c r="J21" s="2267" t="s">
        <v>562</v>
      </c>
      <c r="K21" s="2268"/>
      <c r="L21" s="174">
        <v>44771</v>
      </c>
      <c r="M21" s="174">
        <v>44771</v>
      </c>
      <c r="N21" s="664">
        <v>2</v>
      </c>
      <c r="O21" s="250">
        <v>44952</v>
      </c>
      <c r="P21" s="2261"/>
      <c r="Q21" s="2260"/>
      <c r="R21" s="2260"/>
      <c r="S21" s="2260"/>
      <c r="T21" s="2260"/>
      <c r="U21" s="2260"/>
      <c r="V21" s="2260"/>
      <c r="W21" s="36"/>
    </row>
    <row r="22" spans="1:23">
      <c r="P22" s="36"/>
      <c r="Q22" s="36"/>
      <c r="R22" s="36"/>
      <c r="S22" s="36"/>
      <c r="T22" s="36"/>
      <c r="U22" s="36"/>
      <c r="V22" s="36"/>
      <c r="W22" s="36"/>
    </row>
    <row r="23" spans="1:23">
      <c r="A23" s="1031" t="s">
        <v>263</v>
      </c>
      <c r="B23" s="670" t="s">
        <v>264</v>
      </c>
      <c r="C23" s="670" t="s">
        <v>265</v>
      </c>
      <c r="D23" s="670" t="s">
        <v>266</v>
      </c>
      <c r="E23" s="670" t="s">
        <v>267</v>
      </c>
      <c r="F23" s="671" t="s">
        <v>268</v>
      </c>
      <c r="I23" s="876" t="s">
        <v>269</v>
      </c>
      <c r="J23" s="876" t="s">
        <v>270</v>
      </c>
      <c r="K23" s="871" t="s">
        <v>271</v>
      </c>
      <c r="P23" s="36"/>
      <c r="Q23" s="36"/>
      <c r="R23" s="36"/>
      <c r="S23" s="36"/>
      <c r="T23" s="36"/>
      <c r="U23" s="36"/>
      <c r="V23" s="36"/>
      <c r="W23" s="36"/>
    </row>
    <row r="24" spans="1:23">
      <c r="A24" s="1032" t="s">
        <v>184</v>
      </c>
      <c r="B24" s="110" t="s">
        <v>272</v>
      </c>
      <c r="C24" s="48" t="s">
        <v>273</v>
      </c>
      <c r="D24" s="48" t="s">
        <v>274</v>
      </c>
      <c r="E24" s="48" t="s">
        <v>275</v>
      </c>
      <c r="F24" s="1017">
        <v>1021048</v>
      </c>
      <c r="I24" s="625" t="s">
        <v>9</v>
      </c>
      <c r="J24" s="454">
        <v>45288</v>
      </c>
      <c r="K24" s="103">
        <v>45195</v>
      </c>
      <c r="P24" s="36"/>
      <c r="Q24" s="36"/>
      <c r="R24" s="36"/>
      <c r="S24" s="36"/>
      <c r="T24" s="36"/>
      <c r="U24" s="36"/>
      <c r="V24" s="36"/>
      <c r="W24" s="36"/>
    </row>
    <row r="25" spans="1:23">
      <c r="A25" s="1032" t="s">
        <v>277</v>
      </c>
      <c r="B25" s="110">
        <v>43462</v>
      </c>
      <c r="C25" s="48" t="s">
        <v>283</v>
      </c>
      <c r="D25" s="48" t="s">
        <v>284</v>
      </c>
      <c r="E25" s="48" t="s">
        <v>659</v>
      </c>
      <c r="F25" s="1017">
        <v>1019000282</v>
      </c>
      <c r="H25" s="1224" t="s">
        <v>112</v>
      </c>
      <c r="I25" s="626" t="s">
        <v>10</v>
      </c>
      <c r="J25" s="666">
        <v>45103</v>
      </c>
      <c r="K25" s="105">
        <v>45014</v>
      </c>
      <c r="P25" s="36"/>
      <c r="Q25" s="36"/>
      <c r="R25" s="36"/>
      <c r="S25" s="36"/>
      <c r="T25" s="36"/>
      <c r="U25" s="36"/>
      <c r="V25" s="36"/>
      <c r="W25" s="36"/>
    </row>
    <row r="26" spans="1:23">
      <c r="A26" s="1032" t="s">
        <v>281</v>
      </c>
      <c r="B26" s="110">
        <v>43462</v>
      </c>
      <c r="C26" s="48" t="s">
        <v>283</v>
      </c>
      <c r="D26" s="48" t="s">
        <v>284</v>
      </c>
      <c r="E26" s="48" t="s">
        <v>659</v>
      </c>
      <c r="F26" s="1017">
        <v>1019000283</v>
      </c>
      <c r="P26" s="36"/>
      <c r="Q26" s="36"/>
      <c r="R26" s="36"/>
      <c r="S26" s="36"/>
      <c r="T26" s="36"/>
      <c r="U26" s="36"/>
      <c r="V26" s="36"/>
      <c r="W26" s="36"/>
    </row>
    <row r="27" spans="1:23">
      <c r="A27" s="1032" t="s">
        <v>694</v>
      </c>
      <c r="B27" s="110"/>
      <c r="C27" s="48" t="s">
        <v>283</v>
      </c>
      <c r="D27" s="48" t="s">
        <v>284</v>
      </c>
      <c r="E27" s="48" t="s">
        <v>659</v>
      </c>
      <c r="F27" s="1017">
        <v>2677</v>
      </c>
      <c r="P27" s="36"/>
      <c r="Q27" s="36"/>
      <c r="R27" s="36"/>
      <c r="S27" s="36"/>
      <c r="T27" s="36"/>
      <c r="U27" s="36"/>
      <c r="V27" s="36"/>
      <c r="W27" s="36"/>
    </row>
    <row r="28" spans="1:23">
      <c r="A28" s="1033" t="s">
        <v>255</v>
      </c>
      <c r="B28" s="1030">
        <v>44127</v>
      </c>
      <c r="C28" s="1018" t="s">
        <v>278</v>
      </c>
      <c r="D28" s="1018" t="s">
        <v>284</v>
      </c>
      <c r="E28" s="1018" t="s">
        <v>695</v>
      </c>
      <c r="F28" s="1019">
        <v>536112204</v>
      </c>
      <c r="G28" t="s">
        <v>696</v>
      </c>
      <c r="P28" s="36"/>
      <c r="Q28" s="36"/>
      <c r="R28" s="36"/>
      <c r="S28" s="36"/>
      <c r="T28" s="36"/>
      <c r="U28" s="36"/>
      <c r="V28" s="36"/>
      <c r="W28" s="36"/>
    </row>
    <row r="29" spans="1:23">
      <c r="P29" s="36"/>
      <c r="Q29" s="36"/>
      <c r="R29" s="36"/>
      <c r="S29" s="36"/>
      <c r="T29" s="36"/>
      <c r="U29" s="36"/>
      <c r="V29" s="36"/>
      <c r="W29" s="36"/>
    </row>
    <row r="30" spans="1:23">
      <c r="C30" s="600" t="s">
        <v>287</v>
      </c>
      <c r="D30" s="537" t="s">
        <v>288</v>
      </c>
      <c r="E30" s="537" t="s">
        <v>289</v>
      </c>
      <c r="F30" s="537" t="s">
        <v>290</v>
      </c>
      <c r="G30" s="538" t="s">
        <v>291</v>
      </c>
      <c r="K30" s="623" t="s">
        <v>287</v>
      </c>
      <c r="L30" s="624" t="s">
        <v>288</v>
      </c>
      <c r="M30" s="624" t="s">
        <v>289</v>
      </c>
      <c r="N30" s="624" t="s">
        <v>290</v>
      </c>
      <c r="O30" s="624" t="s">
        <v>697</v>
      </c>
      <c r="P30" s="611" t="s">
        <v>292</v>
      </c>
      <c r="Q30" s="36"/>
      <c r="R30" s="36"/>
      <c r="S30" s="36"/>
      <c r="T30" s="36"/>
      <c r="U30" s="36"/>
      <c r="V30" s="36"/>
      <c r="W30" s="36"/>
    </row>
    <row r="31" spans="1:23">
      <c r="A31" s="2086" t="s">
        <v>293</v>
      </c>
      <c r="B31" s="343" t="s">
        <v>9</v>
      </c>
      <c r="C31" s="124"/>
      <c r="D31" s="124">
        <v>44228</v>
      </c>
      <c r="E31" s="343"/>
      <c r="F31" s="343"/>
      <c r="G31" s="345" t="s">
        <v>698</v>
      </c>
      <c r="H31" s="894">
        <v>44796</v>
      </c>
      <c r="I31" s="2090" t="s">
        <v>295</v>
      </c>
      <c r="J31" s="288" t="s">
        <v>9</v>
      </c>
      <c r="K31" s="1590">
        <v>43983</v>
      </c>
      <c r="L31" s="1591"/>
      <c r="M31" s="1592"/>
      <c r="N31" s="1595">
        <v>45008</v>
      </c>
      <c r="O31" s="1591" t="s">
        <v>699</v>
      </c>
      <c r="P31" s="1603">
        <v>12790</v>
      </c>
      <c r="Q31" s="1215">
        <v>45359</v>
      </c>
      <c r="R31" s="36"/>
      <c r="S31" s="36"/>
      <c r="T31" s="36"/>
      <c r="U31" s="36"/>
      <c r="V31" s="36"/>
      <c r="W31" s="36"/>
    </row>
    <row r="32" spans="1:23">
      <c r="A32" s="2087"/>
      <c r="B32" s="344" t="s">
        <v>10</v>
      </c>
      <c r="C32" s="384">
        <v>43998</v>
      </c>
      <c r="D32" s="380"/>
      <c r="E32" s="344"/>
      <c r="F32" s="344"/>
      <c r="G32" s="346" t="s">
        <v>700</v>
      </c>
      <c r="H32" s="374">
        <v>44796</v>
      </c>
      <c r="I32" s="2091"/>
      <c r="J32" s="291" t="s">
        <v>10</v>
      </c>
      <c r="K32" s="358">
        <v>43983</v>
      </c>
      <c r="L32" s="342"/>
      <c r="M32" s="291"/>
      <c r="N32" s="290">
        <v>45008</v>
      </c>
      <c r="O32" s="342" t="s">
        <v>699</v>
      </c>
      <c r="P32" s="1604">
        <v>13550</v>
      </c>
      <c r="Q32" s="1215">
        <v>45348</v>
      </c>
      <c r="R32" s="36"/>
      <c r="S32" s="36"/>
      <c r="T32" s="36"/>
      <c r="U32" s="36"/>
      <c r="V32" s="36"/>
      <c r="W32" s="36"/>
    </row>
    <row r="33" spans="1:23">
      <c r="A33" s="336"/>
      <c r="B33" s="59"/>
      <c r="C33" s="336"/>
      <c r="D33" s="336"/>
      <c r="E33" s="59"/>
      <c r="F33" s="101">
        <v>44590</v>
      </c>
      <c r="G33" s="59"/>
      <c r="H33" s="93"/>
      <c r="I33" s="1029">
        <v>45178</v>
      </c>
      <c r="J33" s="2151" t="s">
        <v>701</v>
      </c>
      <c r="K33" s="2151"/>
      <c r="L33" s="2151"/>
      <c r="M33" s="82"/>
      <c r="N33" s="82"/>
      <c r="O33" s="82"/>
      <c r="P33" s="36"/>
      <c r="Q33" s="36"/>
      <c r="R33" s="36"/>
      <c r="S33" s="36"/>
      <c r="T33" s="36"/>
      <c r="U33" s="36"/>
      <c r="V33" s="36"/>
      <c r="W33" s="36"/>
    </row>
    <row r="34" spans="1:23">
      <c r="A34" s="2086" t="s">
        <v>296</v>
      </c>
      <c r="B34" s="53" t="s">
        <v>9</v>
      </c>
      <c r="C34" s="375"/>
      <c r="D34" s="375"/>
      <c r="E34" s="53"/>
      <c r="F34" s="53"/>
      <c r="G34" s="55"/>
      <c r="H34" s="82"/>
      <c r="I34" s="2088" t="s">
        <v>240</v>
      </c>
      <c r="J34" s="280" t="s">
        <v>9</v>
      </c>
      <c r="K34" s="397"/>
      <c r="L34" s="406">
        <v>44228</v>
      </c>
      <c r="M34" s="406">
        <v>45005</v>
      </c>
      <c r="N34" s="262">
        <f>L16</f>
        <v>45368</v>
      </c>
      <c r="O34" s="829"/>
      <c r="P34" s="36"/>
      <c r="Q34" s="36"/>
      <c r="R34" s="36"/>
      <c r="S34" s="36"/>
      <c r="T34" s="36"/>
      <c r="U34" s="36"/>
      <c r="V34" s="36"/>
      <c r="W34" s="36"/>
    </row>
    <row r="35" spans="1:23">
      <c r="A35" s="2087"/>
      <c r="B35" s="56" t="s">
        <v>10</v>
      </c>
      <c r="C35" s="90">
        <v>45048</v>
      </c>
      <c r="D35" s="381"/>
      <c r="E35" s="56"/>
      <c r="F35" s="56"/>
      <c r="G35" s="58"/>
      <c r="H35" s="82"/>
      <c r="I35" s="2089"/>
      <c r="J35" s="264" t="s">
        <v>10</v>
      </c>
      <c r="K35" s="466">
        <v>44988</v>
      </c>
      <c r="L35" s="466">
        <v>44228</v>
      </c>
      <c r="M35" s="466">
        <v>45005</v>
      </c>
      <c r="N35" s="281">
        <f>L17</f>
        <v>45368</v>
      </c>
      <c r="O35" s="831"/>
      <c r="P35" s="36"/>
      <c r="Q35" s="36"/>
      <c r="R35" s="36"/>
      <c r="S35" s="36"/>
      <c r="T35" s="36"/>
      <c r="U35" s="36"/>
      <c r="V35" s="36"/>
      <c r="W35" s="36"/>
    </row>
    <row r="36" spans="1:23">
      <c r="A36" s="336"/>
      <c r="B36" s="59"/>
      <c r="C36" s="336"/>
      <c r="D36" s="336"/>
      <c r="E36" s="59"/>
      <c r="F36" s="59"/>
      <c r="G36" s="59"/>
      <c r="H36" s="93"/>
      <c r="I36" s="142"/>
      <c r="J36" s="82"/>
      <c r="K36" s="178"/>
      <c r="L36" s="178"/>
      <c r="M36" s="82"/>
      <c r="N36" s="82"/>
      <c r="O36" s="82"/>
      <c r="P36" s="36"/>
      <c r="Q36" s="36"/>
      <c r="R36" s="36"/>
      <c r="S36" s="36"/>
      <c r="T36" s="36"/>
      <c r="U36" s="36"/>
      <c r="V36" s="36"/>
      <c r="W36" s="36"/>
    </row>
    <row r="37" spans="1:23" ht="20.25" customHeight="1">
      <c r="A37" s="2088" t="s">
        <v>255</v>
      </c>
      <c r="B37" s="347" t="s">
        <v>9</v>
      </c>
      <c r="C37" s="376"/>
      <c r="D37" s="404">
        <v>44228</v>
      </c>
      <c r="E37" s="211"/>
      <c r="F37" s="353">
        <v>45005</v>
      </c>
      <c r="G37" s="2269" t="s">
        <v>702</v>
      </c>
      <c r="H37" s="82"/>
      <c r="I37" s="2088" t="s">
        <v>298</v>
      </c>
      <c r="J37" s="2138" t="s">
        <v>299</v>
      </c>
      <c r="K37" s="376"/>
      <c r="L37" s="410">
        <v>44228</v>
      </c>
      <c r="M37" s="353"/>
      <c r="N37" s="353">
        <v>45035</v>
      </c>
      <c r="O37" s="348" t="s">
        <v>703</v>
      </c>
      <c r="P37" s="36"/>
      <c r="Q37" s="36"/>
      <c r="R37" s="36"/>
      <c r="S37" s="36"/>
      <c r="T37" s="36"/>
      <c r="U37" s="36"/>
      <c r="V37" s="36"/>
      <c r="W37" s="36"/>
    </row>
    <row r="38" spans="1:23" ht="20.25" customHeight="1">
      <c r="A38" s="2089"/>
      <c r="B38" s="349" t="s">
        <v>10</v>
      </c>
      <c r="C38" s="377"/>
      <c r="D38" s="847">
        <v>44228</v>
      </c>
      <c r="E38" s="213"/>
      <c r="F38" s="354">
        <v>45005</v>
      </c>
      <c r="G38" s="2270"/>
      <c r="H38" s="82"/>
      <c r="I38" s="2089"/>
      <c r="J38" s="2139"/>
      <c r="K38" s="377"/>
      <c r="L38" s="411">
        <v>44228</v>
      </c>
      <c r="M38" s="213"/>
      <c r="N38" s="213"/>
      <c r="O38" s="214"/>
      <c r="P38" s="36"/>
      <c r="Q38" s="36"/>
      <c r="R38" s="36"/>
      <c r="S38" s="36"/>
      <c r="T38" s="36"/>
      <c r="U38" s="36"/>
      <c r="V38" s="36"/>
      <c r="W38" s="36"/>
    </row>
    <row r="39" spans="1:23">
      <c r="A39" s="336"/>
      <c r="B39" s="59"/>
      <c r="C39" s="336"/>
      <c r="D39" s="336"/>
      <c r="E39" s="59"/>
      <c r="F39" s="59"/>
      <c r="G39" s="59"/>
      <c r="H39" s="93"/>
      <c r="I39" s="142"/>
      <c r="J39" s="82"/>
      <c r="K39" s="178"/>
      <c r="L39" s="178"/>
      <c r="M39" s="82"/>
      <c r="N39" s="82"/>
      <c r="O39" s="82"/>
      <c r="P39" s="36"/>
      <c r="Q39" s="36"/>
      <c r="R39" s="36"/>
      <c r="S39" s="36"/>
      <c r="T39" s="36"/>
      <c r="U39" s="36"/>
      <c r="V39" s="36"/>
      <c r="W39" s="36"/>
    </row>
    <row r="40" spans="1:23" s="31" customFormat="1">
      <c r="A40" s="351" t="s">
        <v>300</v>
      </c>
      <c r="B40" s="1531"/>
      <c r="C40" s="1532"/>
      <c r="D40" s="1533">
        <v>44228</v>
      </c>
      <c r="E40" s="1531"/>
      <c r="F40" s="1531"/>
      <c r="G40" s="1534"/>
      <c r="H40" s="425"/>
      <c r="I40" s="221" t="s">
        <v>301</v>
      </c>
      <c r="J40" s="293"/>
      <c r="K40" s="386"/>
      <c r="L40" s="464">
        <v>44228</v>
      </c>
      <c r="M40" s="293"/>
      <c r="N40" s="298">
        <v>45363</v>
      </c>
      <c r="O40" s="299" t="s">
        <v>302</v>
      </c>
      <c r="P40" s="139"/>
      <c r="Q40" s="139"/>
      <c r="R40" s="139"/>
      <c r="S40" s="139"/>
      <c r="T40" s="139"/>
      <c r="U40" s="139"/>
      <c r="V40" s="139"/>
      <c r="W40" s="139"/>
    </row>
    <row r="41" spans="1:23">
      <c r="A41" s="336"/>
      <c r="B41" s="59"/>
      <c r="C41" s="336"/>
      <c r="D41" s="336"/>
      <c r="E41" s="59"/>
      <c r="F41" s="59"/>
      <c r="G41" s="59"/>
      <c r="H41" s="93"/>
      <c r="I41" s="142"/>
      <c r="J41" s="82"/>
      <c r="K41" s="178"/>
      <c r="L41" s="178"/>
      <c r="M41" s="82"/>
      <c r="N41" s="82"/>
      <c r="O41" s="82"/>
      <c r="P41" s="36"/>
      <c r="Q41" s="36"/>
      <c r="R41" s="36"/>
      <c r="S41" s="36"/>
      <c r="T41" s="36"/>
      <c r="U41" s="36"/>
      <c r="V41" s="36"/>
      <c r="W41" s="36"/>
    </row>
    <row r="42" spans="1:23" s="31" customFormat="1" ht="15" customHeight="1">
      <c r="A42" s="2086" t="s">
        <v>303</v>
      </c>
      <c r="B42" s="343" t="s">
        <v>304</v>
      </c>
      <c r="C42" s="1103"/>
      <c r="D42" s="124">
        <v>44228</v>
      </c>
      <c r="E42" s="434"/>
      <c r="F42" s="434">
        <v>45302</v>
      </c>
      <c r="G42" s="1104">
        <v>45356</v>
      </c>
      <c r="H42" s="1993" t="s">
        <v>704</v>
      </c>
      <c r="I42" s="221" t="s">
        <v>524</v>
      </c>
      <c r="J42" s="293"/>
      <c r="K42" s="386"/>
      <c r="L42" s="464">
        <v>44228</v>
      </c>
      <c r="M42" s="293"/>
      <c r="N42" s="293"/>
      <c r="O42" s="299"/>
      <c r="P42" s="139"/>
      <c r="Q42" s="139"/>
      <c r="R42" s="139"/>
      <c r="S42" s="139"/>
      <c r="T42" s="139"/>
      <c r="U42" s="139"/>
      <c r="V42" s="139"/>
      <c r="W42" s="139"/>
    </row>
    <row r="43" spans="1:23" ht="15" customHeight="1">
      <c r="A43" s="2087"/>
      <c r="B43" s="56" t="s">
        <v>306</v>
      </c>
      <c r="C43" s="668"/>
      <c r="D43" s="90">
        <v>44228</v>
      </c>
      <c r="E43" s="57"/>
      <c r="F43" s="57">
        <v>45302</v>
      </c>
      <c r="G43" s="837">
        <v>45356</v>
      </c>
      <c r="H43" s="1993" t="s">
        <v>704</v>
      </c>
      <c r="I43" s="142"/>
      <c r="J43" s="82"/>
      <c r="K43" s="178"/>
      <c r="L43" s="178"/>
      <c r="M43" s="82"/>
      <c r="N43" s="82"/>
      <c r="O43" s="82"/>
      <c r="P43" s="36"/>
      <c r="Q43" s="36"/>
      <c r="R43" s="36"/>
      <c r="S43" s="36"/>
      <c r="T43" s="36"/>
      <c r="U43" s="36"/>
      <c r="V43" s="36"/>
      <c r="W43" s="36"/>
    </row>
    <row r="44" spans="1:23">
      <c r="A44" s="336"/>
      <c r="B44" s="59"/>
      <c r="C44" s="336"/>
      <c r="D44" s="336"/>
      <c r="E44" s="59"/>
      <c r="F44" s="59"/>
      <c r="G44" s="59"/>
      <c r="H44" s="93"/>
      <c r="I44" s="2095" t="s">
        <v>308</v>
      </c>
      <c r="J44" s="237" t="s">
        <v>453</v>
      </c>
      <c r="K44" s="376"/>
      <c r="L44" s="382">
        <v>44228</v>
      </c>
      <c r="M44" s="376"/>
      <c r="N44" s="211"/>
      <c r="O44" s="212"/>
      <c r="P44" s="36"/>
      <c r="Q44" s="36"/>
      <c r="R44" s="36"/>
      <c r="S44" s="36"/>
      <c r="T44" s="36"/>
      <c r="U44" s="36"/>
      <c r="V44" s="36"/>
      <c r="W44" s="36"/>
    </row>
    <row r="45" spans="1:23">
      <c r="A45" s="2088" t="s">
        <v>310</v>
      </c>
      <c r="B45" s="211" t="s">
        <v>9</v>
      </c>
      <c r="C45" s="376"/>
      <c r="D45" s="857">
        <v>44228</v>
      </c>
      <c r="E45" s="211"/>
      <c r="F45" s="215">
        <v>45009</v>
      </c>
      <c r="G45" s="212" t="s">
        <v>705</v>
      </c>
      <c r="H45" s="82"/>
      <c r="I45" s="2274"/>
      <c r="J45" s="1778" t="s">
        <v>454</v>
      </c>
      <c r="K45" s="1597"/>
      <c r="L45" s="1598">
        <v>44228</v>
      </c>
      <c r="M45" s="1598">
        <v>45005</v>
      </c>
      <c r="N45" s="1596"/>
      <c r="O45" s="1668">
        <v>45242</v>
      </c>
      <c r="P45" s="36" t="s">
        <v>312</v>
      </c>
      <c r="Q45" s="36"/>
      <c r="R45" s="36"/>
      <c r="S45" s="36"/>
      <c r="T45" s="36"/>
      <c r="U45" s="36"/>
      <c r="V45" s="36"/>
      <c r="W45" s="36"/>
    </row>
    <row r="46" spans="1:23">
      <c r="A46" s="2089"/>
      <c r="B46" s="213" t="s">
        <v>10</v>
      </c>
      <c r="C46" s="377"/>
      <c r="D46" s="858">
        <v>44228</v>
      </c>
      <c r="E46" s="213"/>
      <c r="F46" s="216">
        <v>45009</v>
      </c>
      <c r="G46" s="214" t="s">
        <v>705</v>
      </c>
      <c r="H46" s="82"/>
      <c r="I46" s="2274"/>
      <c r="J46" s="944" t="s">
        <v>316</v>
      </c>
      <c r="K46" s="364"/>
      <c r="L46" s="407">
        <v>44228</v>
      </c>
      <c r="M46" s="364"/>
      <c r="N46" s="201"/>
      <c r="O46" s="373"/>
      <c r="P46" s="36"/>
      <c r="Q46" s="36"/>
      <c r="R46" s="36"/>
      <c r="S46" s="36"/>
      <c r="T46" s="36"/>
      <c r="U46" s="36"/>
      <c r="V46" s="36"/>
      <c r="W46" s="36"/>
    </row>
    <row r="47" spans="1:23">
      <c r="A47" s="142"/>
      <c r="B47" s="82"/>
      <c r="C47" s="178"/>
      <c r="D47" s="920"/>
      <c r="E47" s="82"/>
      <c r="F47" s="136"/>
      <c r="G47" s="82"/>
      <c r="H47" s="82"/>
      <c r="I47" s="2274"/>
      <c r="J47" s="944" t="s">
        <v>186</v>
      </c>
      <c r="K47" s="364"/>
      <c r="L47" s="407"/>
      <c r="M47" s="407">
        <v>45005</v>
      </c>
      <c r="N47" s="201"/>
      <c r="O47" s="1060">
        <v>45242</v>
      </c>
      <c r="P47" s="36" t="s">
        <v>312</v>
      </c>
      <c r="Q47" s="36"/>
      <c r="R47" s="36"/>
      <c r="S47" s="36"/>
      <c r="T47" s="36"/>
      <c r="U47" s="36"/>
      <c r="V47" s="36"/>
      <c r="W47" s="36"/>
    </row>
    <row r="48" spans="1:23">
      <c r="A48" s="2088" t="s">
        <v>318</v>
      </c>
      <c r="B48" s="347" t="s">
        <v>9</v>
      </c>
      <c r="C48" s="408"/>
      <c r="D48" s="408"/>
      <c r="E48" s="347"/>
      <c r="F48" s="353">
        <v>45327</v>
      </c>
      <c r="G48" s="348" t="s">
        <v>251</v>
      </c>
      <c r="H48" s="82"/>
      <c r="I48" s="2274"/>
      <c r="J48" s="944" t="s">
        <v>706</v>
      </c>
      <c r="K48" s="364"/>
      <c r="L48" s="407"/>
      <c r="M48" s="407">
        <v>45005</v>
      </c>
      <c r="N48" s="201"/>
      <c r="O48" s="373"/>
      <c r="P48" s="36"/>
      <c r="Q48" s="36"/>
      <c r="R48" s="36"/>
      <c r="S48" s="36"/>
      <c r="T48" s="36"/>
      <c r="U48" s="36"/>
      <c r="V48" s="36"/>
      <c r="W48" s="36"/>
    </row>
    <row r="49" spans="1:27">
      <c r="A49" s="2089"/>
      <c r="B49" s="349" t="s">
        <v>10</v>
      </c>
      <c r="C49" s="409"/>
      <c r="D49" s="409"/>
      <c r="E49" s="349"/>
      <c r="F49" s="354">
        <v>45327</v>
      </c>
      <c r="G49" s="350" t="s">
        <v>251</v>
      </c>
      <c r="H49" s="82"/>
      <c r="I49" s="2096"/>
      <c r="J49" s="1944" t="s">
        <v>321</v>
      </c>
      <c r="K49" s="398"/>
      <c r="L49" s="466"/>
      <c r="M49" s="466">
        <v>45005</v>
      </c>
      <c r="N49" s="264"/>
      <c r="O49" s="831">
        <v>45242</v>
      </c>
      <c r="P49" s="36" t="s">
        <v>312</v>
      </c>
      <c r="Q49" s="36"/>
      <c r="R49" s="36"/>
      <c r="S49" s="36"/>
      <c r="T49" s="36"/>
      <c r="U49" s="36"/>
      <c r="V49" s="36"/>
      <c r="W49" s="36"/>
    </row>
    <row r="50" spans="1:27">
      <c r="A50" s="336"/>
      <c r="B50" s="59"/>
      <c r="C50" s="336"/>
      <c r="D50" s="336"/>
      <c r="E50" s="59"/>
      <c r="F50" s="59"/>
      <c r="G50" s="59"/>
      <c r="H50" s="82"/>
      <c r="I50" s="142"/>
      <c r="J50" s="82"/>
      <c r="K50" s="178"/>
      <c r="L50" s="178"/>
      <c r="M50" s="82"/>
      <c r="N50" s="82"/>
      <c r="O50" s="82"/>
      <c r="P50" s="36"/>
      <c r="Q50" s="36"/>
      <c r="R50" s="36"/>
      <c r="S50" s="36"/>
      <c r="T50" s="36"/>
      <c r="U50" s="36"/>
      <c r="V50" s="36"/>
      <c r="W50" s="36"/>
    </row>
    <row r="51" spans="1:27">
      <c r="A51" s="2088" t="s">
        <v>323</v>
      </c>
      <c r="B51" s="347" t="s">
        <v>9</v>
      </c>
      <c r="C51" s="404"/>
      <c r="D51" s="408"/>
      <c r="E51" s="347"/>
      <c r="F51" s="353">
        <v>45014</v>
      </c>
      <c r="G51" s="348" t="s">
        <v>666</v>
      </c>
      <c r="H51" s="374"/>
      <c r="I51" s="221" t="s">
        <v>326</v>
      </c>
      <c r="J51" s="438" t="s">
        <v>707</v>
      </c>
      <c r="K51" s="832"/>
      <c r="L51" s="832"/>
      <c r="M51" s="438"/>
      <c r="N51" s="1273">
        <v>45159</v>
      </c>
      <c r="O51" s="1197">
        <v>45370</v>
      </c>
      <c r="P51" s="36"/>
      <c r="Q51" s="36"/>
      <c r="R51" s="36"/>
      <c r="S51" s="36"/>
      <c r="T51" s="36"/>
      <c r="U51" s="36"/>
      <c r="V51" s="36"/>
      <c r="W51" s="36"/>
    </row>
    <row r="52" spans="1:27">
      <c r="A52" s="2089"/>
      <c r="B52" s="349" t="s">
        <v>10</v>
      </c>
      <c r="C52" s="847"/>
      <c r="D52" s="409"/>
      <c r="E52" s="349"/>
      <c r="F52" s="354">
        <v>45014</v>
      </c>
      <c r="G52" s="350" t="s">
        <v>666</v>
      </c>
      <c r="H52" s="374"/>
      <c r="I52" s="82"/>
      <c r="J52" s="82"/>
      <c r="K52" s="82"/>
      <c r="L52" s="82"/>
      <c r="M52" s="436"/>
      <c r="N52" s="436"/>
      <c r="O52" s="178" t="s">
        <v>206</v>
      </c>
      <c r="P52" s="36"/>
      <c r="Q52" s="36"/>
      <c r="R52" s="36"/>
      <c r="S52" s="36"/>
      <c r="T52" s="36"/>
      <c r="U52" s="36"/>
      <c r="V52" s="36"/>
      <c r="W52" s="36"/>
    </row>
    <row r="53" spans="1:27" ht="15" customHeight="1">
      <c r="A53" s="336"/>
      <c r="B53" s="59"/>
      <c r="C53" s="336"/>
      <c r="D53" s="336"/>
      <c r="E53" s="59"/>
      <c r="F53" s="59"/>
      <c r="G53" s="59"/>
      <c r="H53" s="93"/>
      <c r="I53" s="2090" t="s">
        <v>529</v>
      </c>
      <c r="J53" s="401" t="s">
        <v>9</v>
      </c>
      <c r="K53" s="406"/>
      <c r="L53" s="397"/>
      <c r="M53" s="397"/>
      <c r="N53" s="406">
        <v>45012</v>
      </c>
      <c r="O53" s="778">
        <f>N53+360</f>
        <v>45372</v>
      </c>
      <c r="P53" s="36"/>
      <c r="Q53" s="36"/>
      <c r="R53" s="36"/>
      <c r="S53" s="36"/>
      <c r="T53" s="36"/>
      <c r="U53" s="36"/>
      <c r="V53" s="36"/>
      <c r="W53" s="36"/>
    </row>
    <row r="54" spans="1:27">
      <c r="A54" s="2088" t="s">
        <v>328</v>
      </c>
      <c r="B54" s="211" t="s">
        <v>9</v>
      </c>
      <c r="C54" s="211"/>
      <c r="D54" s="857">
        <v>44228</v>
      </c>
      <c r="E54" s="211"/>
      <c r="F54" s="211"/>
      <c r="G54" s="212"/>
      <c r="H54" s="82"/>
      <c r="I54" s="2091"/>
      <c r="J54" s="869" t="s">
        <v>10</v>
      </c>
      <c r="K54" s="190"/>
      <c r="L54" s="190"/>
      <c r="M54" s="264"/>
      <c r="N54" s="466">
        <v>45012</v>
      </c>
      <c r="O54" s="779">
        <f>N54+360</f>
        <v>45372</v>
      </c>
      <c r="P54" s="36"/>
      <c r="Q54" s="36"/>
      <c r="R54" s="36"/>
      <c r="S54" s="36"/>
      <c r="T54" s="36"/>
      <c r="U54" s="36"/>
      <c r="V54" s="36"/>
      <c r="W54" s="36"/>
    </row>
    <row r="55" spans="1:27">
      <c r="A55" s="2089"/>
      <c r="B55" s="213" t="s">
        <v>10</v>
      </c>
      <c r="C55" s="213"/>
      <c r="D55" s="858">
        <v>44228</v>
      </c>
      <c r="E55" s="213"/>
      <c r="F55" s="213"/>
      <c r="G55" s="214"/>
      <c r="H55" s="82"/>
      <c r="N55" s="82"/>
      <c r="O55" s="178" t="s">
        <v>206</v>
      </c>
      <c r="P55" s="35"/>
      <c r="Q55" s="35"/>
      <c r="R55" s="35"/>
      <c r="S55" s="35"/>
      <c r="T55" s="35"/>
      <c r="U55" s="35"/>
      <c r="V55" s="35"/>
      <c r="W55" s="35"/>
      <c r="X55" s="48"/>
      <c r="Y55" s="48"/>
      <c r="Z55" s="48"/>
      <c r="AA55" s="48"/>
    </row>
    <row r="56" spans="1:27" ht="15" customHeight="1">
      <c r="A56" s="82"/>
      <c r="B56" s="82"/>
      <c r="C56" s="82"/>
      <c r="D56" s="82"/>
      <c r="E56" s="82"/>
      <c r="F56" s="82"/>
      <c r="G56" s="82"/>
      <c r="H56" s="93"/>
      <c r="I56" s="2090" t="s">
        <v>531</v>
      </c>
      <c r="J56" s="401" t="s">
        <v>9</v>
      </c>
      <c r="K56" s="406"/>
      <c r="L56" s="397"/>
      <c r="M56" s="397"/>
      <c r="N56" s="406">
        <v>45007</v>
      </c>
      <c r="O56" s="778">
        <f>N56+180</f>
        <v>45187</v>
      </c>
      <c r="P56" s="35"/>
      <c r="Q56" s="35"/>
      <c r="R56" s="35"/>
      <c r="S56" s="35"/>
      <c r="T56" s="35"/>
      <c r="U56" s="35"/>
      <c r="V56" s="35"/>
      <c r="W56" s="35"/>
      <c r="X56" s="48"/>
      <c r="Y56" s="48"/>
      <c r="Z56" s="48"/>
      <c r="AA56" s="48"/>
    </row>
    <row r="57" spans="1:27">
      <c r="A57" s="221" t="s">
        <v>330</v>
      </c>
      <c r="B57" s="217"/>
      <c r="C57" s="217"/>
      <c r="D57" s="217"/>
      <c r="E57" s="217"/>
      <c r="F57" s="1272">
        <v>45014</v>
      </c>
      <c r="G57" s="217" t="s">
        <v>666</v>
      </c>
      <c r="H57" s="82"/>
      <c r="I57" s="2091"/>
      <c r="J57" s="869" t="s">
        <v>10</v>
      </c>
      <c r="K57" s="190"/>
      <c r="L57" s="190"/>
      <c r="M57" s="264"/>
      <c r="N57" s="466">
        <v>45007</v>
      </c>
      <c r="O57" s="779">
        <f>N57+180</f>
        <v>45187</v>
      </c>
      <c r="P57" s="35"/>
      <c r="Q57" s="35"/>
      <c r="R57" s="35"/>
      <c r="S57" s="35"/>
      <c r="T57" s="35"/>
      <c r="U57" s="35"/>
      <c r="V57" s="35"/>
      <c r="W57" s="35"/>
      <c r="X57" s="48"/>
      <c r="Y57" s="48"/>
      <c r="Z57" s="48"/>
      <c r="AA57" s="48"/>
    </row>
    <row r="58" spans="1:27">
      <c r="H58" s="82"/>
      <c r="M58" s="82"/>
      <c r="N58" s="82"/>
      <c r="O58" s="82"/>
      <c r="P58" s="35"/>
      <c r="Q58" s="35"/>
      <c r="R58" s="35"/>
      <c r="S58" s="35"/>
      <c r="T58" s="35"/>
      <c r="U58" s="35"/>
      <c r="V58" s="35"/>
      <c r="W58" s="35"/>
      <c r="X58" s="48"/>
      <c r="Y58" s="48"/>
      <c r="Z58" s="48"/>
      <c r="AA58" s="48"/>
    </row>
    <row r="59" spans="1:27">
      <c r="H59" s="82"/>
      <c r="I59" s="2126" t="s">
        <v>186</v>
      </c>
      <c r="J59" s="887" t="s">
        <v>299</v>
      </c>
      <c r="K59" s="276"/>
      <c r="L59" s="276"/>
      <c r="M59" s="276"/>
      <c r="N59" s="406">
        <v>45361</v>
      </c>
      <c r="O59" s="365" t="s">
        <v>319</v>
      </c>
      <c r="P59" s="1198"/>
      <c r="Q59" s="1199"/>
      <c r="R59" s="35"/>
      <c r="S59" s="35"/>
      <c r="T59" s="35"/>
      <c r="U59" s="35"/>
      <c r="V59" s="35"/>
      <c r="W59" s="35"/>
      <c r="X59" s="48"/>
      <c r="Y59" s="48"/>
      <c r="Z59" s="48"/>
      <c r="AA59" s="48"/>
    </row>
    <row r="60" spans="1:27" ht="15" customHeight="1">
      <c r="A60" s="2157" t="s">
        <v>334</v>
      </c>
      <c r="B60" s="2157"/>
      <c r="C60" s="2157"/>
      <c r="D60" s="2157"/>
      <c r="E60" s="2157"/>
      <c r="F60" s="2157"/>
      <c r="G60" s="2157"/>
      <c r="H60" s="82"/>
      <c r="I60" s="2127"/>
      <c r="J60" s="888" t="s">
        <v>333</v>
      </c>
      <c r="K60" s="190"/>
      <c r="L60" s="190"/>
      <c r="M60" s="190"/>
      <c r="N60" s="466"/>
      <c r="O60" s="1091"/>
      <c r="Q60" s="35"/>
      <c r="R60" s="35"/>
      <c r="S60" s="35"/>
      <c r="T60" s="35"/>
      <c r="U60" s="35"/>
      <c r="V60" s="35"/>
      <c r="W60" s="35"/>
      <c r="X60" s="48"/>
      <c r="Y60" s="48"/>
      <c r="Z60" s="48"/>
      <c r="AA60" s="48"/>
    </row>
    <row r="61" spans="1:27" ht="14.45" customHeight="1">
      <c r="A61" s="14"/>
      <c r="B61" s="515" t="s">
        <v>335</v>
      </c>
      <c r="C61" s="515" t="s">
        <v>336</v>
      </c>
      <c r="D61" s="515" t="s">
        <v>337</v>
      </c>
      <c r="E61" s="516" t="s">
        <v>338</v>
      </c>
      <c r="F61" s="515" t="s">
        <v>339</v>
      </c>
      <c r="G61" s="516" t="s">
        <v>340</v>
      </c>
      <c r="H61" s="82"/>
      <c r="Q61" s="35"/>
      <c r="R61" s="35"/>
      <c r="S61" s="35"/>
      <c r="T61" s="35"/>
      <c r="U61" s="35"/>
      <c r="V61" s="35"/>
      <c r="W61" s="35"/>
      <c r="X61" s="48"/>
      <c r="Y61" s="48"/>
      <c r="Z61" s="48"/>
      <c r="AA61" s="48"/>
    </row>
    <row r="62" spans="1:27" ht="14.45" customHeight="1">
      <c r="A62" s="1214" t="s">
        <v>342</v>
      </c>
      <c r="B62" s="268">
        <v>4</v>
      </c>
      <c r="C62" s="268">
        <v>24</v>
      </c>
      <c r="D62" s="309"/>
      <c r="E62" s="309"/>
      <c r="F62" s="268"/>
      <c r="G62" s="309"/>
      <c r="H62" s="82"/>
      <c r="I62" s="723" t="s">
        <v>344</v>
      </c>
      <c r="J62" s="904"/>
      <c r="K62" s="439"/>
      <c r="L62" s="439"/>
      <c r="M62" s="1357">
        <v>45008</v>
      </c>
      <c r="N62" s="1396">
        <v>45353</v>
      </c>
      <c r="O62" s="953" t="s">
        <v>251</v>
      </c>
      <c r="Q62" s="35"/>
      <c r="R62" s="35"/>
      <c r="S62" s="35"/>
      <c r="T62" s="35"/>
      <c r="U62" s="35"/>
      <c r="V62" s="35"/>
      <c r="W62" s="35"/>
      <c r="X62" s="48"/>
      <c r="Y62" s="48"/>
      <c r="Z62" s="48"/>
      <c r="AA62" s="48"/>
    </row>
    <row r="63" spans="1:27" ht="14.45" customHeight="1">
      <c r="A63" s="1214"/>
      <c r="B63" s="268"/>
      <c r="C63" s="268"/>
      <c r="D63" s="309"/>
      <c r="E63" s="309"/>
      <c r="F63" s="268"/>
      <c r="G63" s="309"/>
      <c r="H63" s="82"/>
      <c r="Q63" s="35"/>
      <c r="R63" s="35"/>
      <c r="S63" s="35"/>
      <c r="T63" s="35"/>
      <c r="U63" s="35"/>
      <c r="V63" s="35"/>
      <c r="W63" s="35"/>
      <c r="X63" s="48"/>
      <c r="Y63" s="48"/>
      <c r="Z63" s="48"/>
      <c r="AA63" s="48"/>
    </row>
    <row r="64" spans="1:27" ht="14.45" customHeight="1">
      <c r="A64" s="1214" t="s">
        <v>343</v>
      </c>
      <c r="B64" s="268">
        <v>4.5</v>
      </c>
      <c r="C64" s="268">
        <v>24</v>
      </c>
      <c r="D64" s="309"/>
      <c r="E64" s="309"/>
      <c r="F64" s="268"/>
      <c r="G64" s="309"/>
      <c r="H64" s="14"/>
      <c r="I64" s="2095" t="s">
        <v>341</v>
      </c>
      <c r="J64" s="843" t="s">
        <v>9</v>
      </c>
      <c r="K64" s="276"/>
      <c r="L64" s="276"/>
      <c r="M64" s="276"/>
      <c r="N64" s="276"/>
      <c r="O64" s="898">
        <v>45360</v>
      </c>
      <c r="P64" t="s">
        <v>312</v>
      </c>
      <c r="Q64" s="35"/>
      <c r="R64" s="35"/>
      <c r="S64" s="35"/>
      <c r="T64" s="35"/>
      <c r="U64" s="35"/>
      <c r="V64" s="35"/>
      <c r="W64" s="35"/>
      <c r="X64" s="48"/>
      <c r="Y64" s="48"/>
      <c r="Z64" s="48"/>
      <c r="AA64" s="48"/>
    </row>
    <row r="65" spans="1:27">
      <c r="A65" s="31"/>
      <c r="B65" s="14"/>
      <c r="C65" s="14"/>
      <c r="D65" s="9"/>
      <c r="E65" s="9"/>
      <c r="F65" s="14"/>
      <c r="G65" s="9"/>
      <c r="H65" s="82"/>
      <c r="I65" s="2096"/>
      <c r="J65" s="264" t="s">
        <v>10</v>
      </c>
      <c r="K65" s="264"/>
      <c r="L65" s="264"/>
      <c r="M65" s="264"/>
      <c r="N65" s="264"/>
      <c r="O65" s="779">
        <v>45368</v>
      </c>
      <c r="P65" t="s">
        <v>312</v>
      </c>
      <c r="Q65" s="35"/>
      <c r="R65" s="35"/>
      <c r="S65" s="35"/>
      <c r="T65" s="35"/>
      <c r="U65" s="35"/>
      <c r="V65" s="35"/>
      <c r="W65" s="35"/>
      <c r="X65" s="48"/>
      <c r="Y65" s="48"/>
      <c r="Z65" s="48"/>
      <c r="AA65" s="48"/>
    </row>
    <row r="66" spans="1:27" ht="14.45" customHeight="1">
      <c r="A66" s="1214" t="s">
        <v>345</v>
      </c>
      <c r="B66" s="15"/>
      <c r="C66" s="15"/>
      <c r="D66" s="50"/>
      <c r="E66" s="50"/>
      <c r="F66" s="15"/>
      <c r="G66" s="50"/>
      <c r="H66" s="9"/>
      <c r="I66" s="2272" t="s">
        <v>708</v>
      </c>
      <c r="J66" s="2272"/>
      <c r="K66" s="2272"/>
      <c r="L66" s="2272"/>
      <c r="M66" s="2273"/>
      <c r="N66" s="2273"/>
      <c r="O66" s="2273"/>
      <c r="Q66" s="35"/>
      <c r="R66" s="35"/>
      <c r="S66" s="35"/>
      <c r="T66" s="35"/>
      <c r="U66" s="35"/>
      <c r="V66" s="35"/>
      <c r="W66" s="35"/>
      <c r="X66" s="48"/>
      <c r="Y66" s="48"/>
      <c r="Z66" s="48"/>
      <c r="AA66" s="48"/>
    </row>
    <row r="67" spans="1:27" ht="14.45" customHeight="1">
      <c r="A67" s="1214"/>
      <c r="B67" s="15"/>
      <c r="C67" s="15"/>
      <c r="D67" s="50"/>
      <c r="E67" s="50"/>
      <c r="F67" s="15"/>
      <c r="G67" s="50"/>
      <c r="H67" s="9"/>
      <c r="I67" s="669"/>
      <c r="J67" s="670"/>
      <c r="K67" s="568" t="s">
        <v>312</v>
      </c>
      <c r="L67" s="568" t="s">
        <v>346</v>
      </c>
      <c r="M67" s="588"/>
      <c r="N67" s="589"/>
      <c r="O67" s="1795" t="s">
        <v>312</v>
      </c>
      <c r="P67" s="670" t="s">
        <v>287</v>
      </c>
      <c r="Q67" s="590" t="s">
        <v>347</v>
      </c>
      <c r="R67" s="35"/>
      <c r="S67" s="35"/>
      <c r="T67" s="35"/>
      <c r="U67" s="35"/>
      <c r="V67" s="35"/>
      <c r="W67" s="35"/>
      <c r="X67" s="48"/>
      <c r="Y67" s="48"/>
      <c r="Z67" s="48"/>
      <c r="AA67" s="48"/>
    </row>
    <row r="68" spans="1:27" ht="14.45" customHeight="1">
      <c r="A68" s="1214" t="s">
        <v>353</v>
      </c>
      <c r="B68" s="15"/>
      <c r="C68" s="15"/>
      <c r="D68" s="50"/>
      <c r="E68" s="50"/>
      <c r="F68" s="15"/>
      <c r="G68" s="50"/>
      <c r="H68" s="9"/>
      <c r="I68" s="2152" t="s">
        <v>348</v>
      </c>
      <c r="J68" s="2" t="s">
        <v>397</v>
      </c>
      <c r="K68" s="1302">
        <v>45014</v>
      </c>
      <c r="L68" s="1642" t="s">
        <v>539</v>
      </c>
      <c r="M68" s="2154" t="s">
        <v>351</v>
      </c>
      <c r="N68" s="167" t="s">
        <v>352</v>
      </c>
      <c r="O68" s="314">
        <v>45321</v>
      </c>
      <c r="P68" s="1208" t="s">
        <v>709</v>
      </c>
      <c r="Q68" s="610" t="s">
        <v>710</v>
      </c>
      <c r="R68" s="35"/>
      <c r="S68" s="35"/>
      <c r="T68" s="35"/>
      <c r="U68" s="35"/>
      <c r="V68" s="35"/>
      <c r="W68" s="35"/>
      <c r="X68" s="48"/>
      <c r="Y68" s="48"/>
      <c r="Z68" s="48"/>
      <c r="AA68" s="48"/>
    </row>
    <row r="69" spans="1:27" ht="14.45" customHeight="1">
      <c r="H69" s="9"/>
      <c r="I69" s="2118"/>
      <c r="J69" s="10" t="s">
        <v>542</v>
      </c>
      <c r="K69" s="1303">
        <v>45014</v>
      </c>
      <c r="L69" s="1303">
        <v>45014</v>
      </c>
      <c r="M69" s="2155"/>
      <c r="N69" s="168" t="s">
        <v>355</v>
      </c>
      <c r="O69" s="314">
        <v>45321</v>
      </c>
      <c r="P69" s="1208" t="s">
        <v>709</v>
      </c>
      <c r="Q69" s="421" t="s">
        <v>710</v>
      </c>
      <c r="R69" s="35"/>
      <c r="S69" s="35"/>
      <c r="T69" s="35"/>
      <c r="U69" s="35"/>
      <c r="V69" s="35"/>
      <c r="W69" s="35"/>
      <c r="X69" s="48"/>
      <c r="Y69" s="48"/>
      <c r="Z69" s="48"/>
      <c r="AA69" s="48"/>
    </row>
    <row r="70" spans="1:27" ht="14.45" customHeight="1">
      <c r="A70" s="558" t="s">
        <v>134</v>
      </c>
      <c r="H70" s="9"/>
      <c r="I70" s="2153"/>
      <c r="J70" s="12" t="s">
        <v>356</v>
      </c>
      <c r="K70" s="840">
        <v>45014</v>
      </c>
      <c r="L70" s="840">
        <v>45014</v>
      </c>
      <c r="M70" s="2155"/>
      <c r="N70" s="169" t="s">
        <v>357</v>
      </c>
      <c r="O70" s="314">
        <v>45321</v>
      </c>
      <c r="P70" s="1208" t="s">
        <v>709</v>
      </c>
      <c r="Q70" s="421" t="s">
        <v>710</v>
      </c>
      <c r="R70" s="35"/>
      <c r="S70" s="35"/>
      <c r="T70" s="35"/>
      <c r="U70" s="35"/>
      <c r="V70" s="35"/>
      <c r="W70" s="35"/>
      <c r="X70" s="48"/>
      <c r="Y70" s="48"/>
      <c r="Z70" s="48"/>
      <c r="AA70" s="48"/>
    </row>
    <row r="71" spans="1:27" ht="14.45" customHeight="1">
      <c r="A71" s="437">
        <v>45014</v>
      </c>
      <c r="H71" s="9"/>
      <c r="I71" s="556"/>
      <c r="J71" s="555"/>
      <c r="K71" s="506" t="s">
        <v>287</v>
      </c>
      <c r="L71" s="685"/>
      <c r="M71" s="2155"/>
      <c r="N71" s="168" t="s">
        <v>358</v>
      </c>
      <c r="O71" s="314">
        <v>45321</v>
      </c>
      <c r="P71" s="1208" t="s">
        <v>709</v>
      </c>
      <c r="Q71" s="421" t="s">
        <v>710</v>
      </c>
      <c r="R71" s="35"/>
      <c r="S71" s="35"/>
      <c r="T71" s="35"/>
      <c r="U71" s="35"/>
      <c r="V71" s="35"/>
      <c r="W71" s="35"/>
      <c r="X71" s="48"/>
      <c r="Y71" s="48"/>
      <c r="Z71" s="48"/>
      <c r="AA71" s="48"/>
    </row>
    <row r="72" spans="1:27">
      <c r="H72" s="9"/>
      <c r="I72" s="2271" t="s">
        <v>359</v>
      </c>
      <c r="J72" s="2" t="s">
        <v>360</v>
      </c>
      <c r="K72" s="314">
        <v>45014</v>
      </c>
      <c r="L72" s="1547"/>
      <c r="M72" s="2156"/>
      <c r="N72" s="170" t="s">
        <v>361</v>
      </c>
      <c r="O72" s="186">
        <v>45258</v>
      </c>
      <c r="P72" s="1927" t="s">
        <v>709</v>
      </c>
      <c r="Q72" s="422" t="s">
        <v>710</v>
      </c>
    </row>
    <row r="73" spans="1:27">
      <c r="H73" s="9"/>
      <c r="I73" s="2107"/>
      <c r="J73" s="10" t="s">
        <v>362</v>
      </c>
      <c r="K73" s="179">
        <v>45014</v>
      </c>
      <c r="L73" s="1314"/>
    </row>
    <row r="74" spans="1:27">
      <c r="H74" s="9"/>
      <c r="I74" s="2107"/>
      <c r="J74" s="12" t="s">
        <v>193</v>
      </c>
      <c r="K74" s="179">
        <v>45014</v>
      </c>
      <c r="L74" s="1314"/>
    </row>
    <row r="75" spans="1:27">
      <c r="H75" s="9"/>
      <c r="I75" s="2107"/>
      <c r="J75" s="284" t="s">
        <v>711</v>
      </c>
      <c r="K75" s="179">
        <v>45014</v>
      </c>
      <c r="L75" s="1314"/>
    </row>
    <row r="76" spans="1:27">
      <c r="H76" s="9"/>
      <c r="I76" s="2108"/>
      <c r="J76" s="947" t="s">
        <v>712</v>
      </c>
      <c r="K76" s="186">
        <v>45014</v>
      </c>
      <c r="L76" s="1315"/>
    </row>
    <row r="77" spans="1:27">
      <c r="I77" s="4" t="s">
        <v>713</v>
      </c>
    </row>
    <row r="78" spans="1:27">
      <c r="A78" s="2110" t="s">
        <v>364</v>
      </c>
      <c r="B78" s="2110"/>
      <c r="C78" s="2110" t="s">
        <v>365</v>
      </c>
      <c r="D78" s="2110"/>
      <c r="E78" s="2110"/>
      <c r="F78" s="2110"/>
      <c r="G78" s="2110"/>
      <c r="H78" s="2110"/>
      <c r="I78" s="2110"/>
      <c r="J78" s="2110"/>
      <c r="K78" s="2110"/>
      <c r="L78" s="2110"/>
      <c r="M78" s="2110"/>
      <c r="N78" s="2110"/>
    </row>
    <row r="79" spans="1:27">
      <c r="A79" s="504">
        <f>B8</f>
        <v>26749</v>
      </c>
      <c r="B79" s="510" t="s">
        <v>366</v>
      </c>
      <c r="C79" s="505"/>
      <c r="D79" s="505"/>
      <c r="E79" s="505"/>
      <c r="F79" s="505"/>
      <c r="G79" s="505"/>
      <c r="H79" s="505"/>
      <c r="I79" s="505"/>
      <c r="J79" s="505"/>
      <c r="K79" s="505"/>
      <c r="L79" s="505"/>
      <c r="M79" s="505"/>
      <c r="N79" s="505"/>
    </row>
    <row r="80" spans="1:27">
      <c r="A80" s="504">
        <f>B9</f>
        <v>26732</v>
      </c>
      <c r="B80" s="510" t="s">
        <v>367</v>
      </c>
      <c r="C80" s="33">
        <v>1000</v>
      </c>
      <c r="D80" s="33">
        <v>2000</v>
      </c>
      <c r="E80" s="33">
        <v>3000</v>
      </c>
      <c r="F80" s="33">
        <v>4000</v>
      </c>
      <c r="G80" s="33">
        <v>5000</v>
      </c>
      <c r="H80" s="33">
        <v>6000</v>
      </c>
      <c r="I80" s="33">
        <v>7000</v>
      </c>
      <c r="J80" s="33">
        <v>8000</v>
      </c>
      <c r="K80" s="33">
        <v>9000</v>
      </c>
      <c r="L80" s="33">
        <v>10000</v>
      </c>
      <c r="M80" s="33">
        <v>11000</v>
      </c>
      <c r="N80" s="33">
        <v>12000</v>
      </c>
    </row>
    <row r="81" spans="1:15" ht="30" customHeight="1">
      <c r="A81" s="2136" t="s">
        <v>368</v>
      </c>
      <c r="B81" s="2137"/>
      <c r="C81" s="32" t="s">
        <v>369</v>
      </c>
      <c r="D81" s="32" t="s">
        <v>369</v>
      </c>
      <c r="E81" s="32" t="s">
        <v>369</v>
      </c>
      <c r="F81" s="32" t="s">
        <v>369</v>
      </c>
      <c r="G81" s="32" t="s">
        <v>369</v>
      </c>
      <c r="H81" s="32" t="s">
        <v>369</v>
      </c>
      <c r="I81" s="32" t="s">
        <v>369</v>
      </c>
      <c r="J81" s="32" t="s">
        <v>369</v>
      </c>
      <c r="K81" s="32" t="s">
        <v>369</v>
      </c>
      <c r="L81" s="32" t="s">
        <v>369</v>
      </c>
      <c r="M81" s="32" t="s">
        <v>369</v>
      </c>
      <c r="N81" s="32" t="s">
        <v>369</v>
      </c>
    </row>
    <row r="82" spans="1:15" ht="30" customHeight="1">
      <c r="A82" s="2136" t="s">
        <v>370</v>
      </c>
      <c r="B82" s="2137"/>
      <c r="C82" s="32" t="s">
        <v>369</v>
      </c>
      <c r="D82" s="32" t="s">
        <v>369</v>
      </c>
      <c r="E82" s="32" t="s">
        <v>369</v>
      </c>
      <c r="F82" s="32" t="s">
        <v>369</v>
      </c>
      <c r="G82" s="32" t="s">
        <v>369</v>
      </c>
      <c r="H82" s="32" t="s">
        <v>369</v>
      </c>
      <c r="I82" s="32" t="s">
        <v>369</v>
      </c>
      <c r="J82" s="32" t="s">
        <v>369</v>
      </c>
      <c r="K82" s="32" t="s">
        <v>369</v>
      </c>
      <c r="L82" s="32" t="s">
        <v>369</v>
      </c>
      <c r="M82" s="32" t="s">
        <v>369</v>
      </c>
      <c r="N82" s="32" t="s">
        <v>369</v>
      </c>
      <c r="O82" s="39"/>
    </row>
    <row r="83" spans="1:15" ht="30" customHeight="1">
      <c r="A83" s="2136" t="s">
        <v>371</v>
      </c>
      <c r="B83" s="2137"/>
      <c r="C83" s="32" t="s">
        <v>369</v>
      </c>
      <c r="D83" s="32" t="s">
        <v>369</v>
      </c>
      <c r="E83" s="32" t="s">
        <v>369</v>
      </c>
      <c r="F83" s="32" t="s">
        <v>369</v>
      </c>
      <c r="G83" s="32" t="s">
        <v>369</v>
      </c>
      <c r="H83" s="32" t="s">
        <v>369</v>
      </c>
      <c r="I83" s="32" t="s">
        <v>369</v>
      </c>
      <c r="J83" s="32" t="s">
        <v>369</v>
      </c>
      <c r="K83" s="32" t="s">
        <v>369</v>
      </c>
      <c r="L83" s="32" t="s">
        <v>369</v>
      </c>
      <c r="M83" s="32" t="s">
        <v>369</v>
      </c>
      <c r="N83" s="32" t="s">
        <v>369</v>
      </c>
      <c r="O83" s="39"/>
    </row>
    <row r="84" spans="1:15" ht="30" customHeight="1">
      <c r="A84" s="2136" t="s">
        <v>372</v>
      </c>
      <c r="B84" s="2137"/>
      <c r="C84" s="32" t="s">
        <v>369</v>
      </c>
      <c r="D84" s="32" t="s">
        <v>369</v>
      </c>
      <c r="E84" s="32" t="s">
        <v>369</v>
      </c>
      <c r="F84" s="32" t="s">
        <v>369</v>
      </c>
      <c r="G84" s="32" t="s">
        <v>369</v>
      </c>
      <c r="H84" s="32" t="s">
        <v>369</v>
      </c>
      <c r="I84" s="32" t="s">
        <v>369</v>
      </c>
      <c r="J84" s="32" t="s">
        <v>369</v>
      </c>
      <c r="K84" s="32" t="s">
        <v>369</v>
      </c>
      <c r="L84" s="32" t="s">
        <v>369</v>
      </c>
      <c r="M84" s="32" t="s">
        <v>369</v>
      </c>
      <c r="N84" s="32" t="s">
        <v>369</v>
      </c>
      <c r="O84" s="39"/>
    </row>
    <row r="85" spans="1:15" ht="30" customHeight="1">
      <c r="A85" s="2136" t="s">
        <v>370</v>
      </c>
      <c r="B85" s="2137"/>
      <c r="C85" s="32" t="s">
        <v>369</v>
      </c>
      <c r="D85" s="32" t="s">
        <v>369</v>
      </c>
      <c r="E85" s="32" t="s">
        <v>369</v>
      </c>
      <c r="F85" s="32" t="s">
        <v>369</v>
      </c>
      <c r="G85" s="32" t="s">
        <v>369</v>
      </c>
      <c r="H85" s="32" t="s">
        <v>369</v>
      </c>
      <c r="I85" s="32" t="s">
        <v>369</v>
      </c>
      <c r="J85" s="32" t="s">
        <v>369</v>
      </c>
      <c r="K85" s="32" t="s">
        <v>369</v>
      </c>
      <c r="L85" s="32" t="s">
        <v>369</v>
      </c>
      <c r="M85" s="32" t="s">
        <v>369</v>
      </c>
      <c r="N85" s="32" t="s">
        <v>369</v>
      </c>
      <c r="O85" s="39"/>
    </row>
    <row r="86" spans="1:15" ht="30" customHeight="1">
      <c r="A86" s="2136" t="s">
        <v>373</v>
      </c>
      <c r="B86" s="2137"/>
      <c r="C86" s="32" t="s">
        <v>369</v>
      </c>
      <c r="D86" s="32" t="s">
        <v>369</v>
      </c>
      <c r="E86" s="32" t="s">
        <v>369</v>
      </c>
      <c r="F86" s="32" t="s">
        <v>369</v>
      </c>
      <c r="G86" s="32" t="s">
        <v>369</v>
      </c>
      <c r="H86" s="32" t="s">
        <v>369</v>
      </c>
      <c r="I86" s="32" t="s">
        <v>369</v>
      </c>
      <c r="J86" s="32" t="s">
        <v>369</v>
      </c>
      <c r="K86" s="32" t="s">
        <v>369</v>
      </c>
      <c r="L86" s="32" t="s">
        <v>369</v>
      </c>
      <c r="M86" s="32" t="s">
        <v>369</v>
      </c>
      <c r="N86" s="32" t="s">
        <v>369</v>
      </c>
      <c r="O86" s="39"/>
    </row>
    <row r="87" spans="1:15" ht="30" customHeight="1">
      <c r="A87" s="2136" t="s">
        <v>374</v>
      </c>
      <c r="B87" s="2137"/>
      <c r="C87" s="32" t="s">
        <v>369</v>
      </c>
      <c r="D87" s="32" t="s">
        <v>369</v>
      </c>
      <c r="E87" s="32" t="s">
        <v>369</v>
      </c>
      <c r="F87" s="32" t="s">
        <v>369</v>
      </c>
      <c r="G87" s="32" t="s">
        <v>369</v>
      </c>
      <c r="H87" s="32" t="s">
        <v>369</v>
      </c>
      <c r="I87" s="32" t="s">
        <v>369</v>
      </c>
      <c r="J87" s="32" t="s">
        <v>369</v>
      </c>
      <c r="K87" s="32" t="s">
        <v>369</v>
      </c>
      <c r="L87" s="32" t="s">
        <v>369</v>
      </c>
      <c r="M87" s="32" t="s">
        <v>369</v>
      </c>
      <c r="N87" s="32" t="s">
        <v>369</v>
      </c>
      <c r="O87" s="39"/>
    </row>
    <row r="88" spans="1:15" ht="30" customHeight="1">
      <c r="A88" s="2136" t="s">
        <v>375</v>
      </c>
      <c r="B88" s="2137"/>
      <c r="C88" s="32" t="s">
        <v>369</v>
      </c>
      <c r="D88" s="32" t="s">
        <v>369</v>
      </c>
      <c r="E88" s="32" t="s">
        <v>369</v>
      </c>
      <c r="F88" s="32" t="s">
        <v>369</v>
      </c>
      <c r="G88" s="32" t="s">
        <v>369</v>
      </c>
      <c r="H88" s="32" t="s">
        <v>369</v>
      </c>
      <c r="I88" s="32" t="s">
        <v>369</v>
      </c>
      <c r="J88" s="32" t="s">
        <v>369</v>
      </c>
      <c r="K88" s="32" t="s">
        <v>369</v>
      </c>
      <c r="L88" s="32" t="s">
        <v>369</v>
      </c>
      <c r="M88" s="32" t="s">
        <v>369</v>
      </c>
      <c r="N88" s="32" t="s">
        <v>369</v>
      </c>
      <c r="O88" s="39"/>
    </row>
    <row r="89" spans="1:15" ht="30" customHeight="1">
      <c r="A89" s="2136" t="s">
        <v>376</v>
      </c>
      <c r="B89" s="2137"/>
      <c r="C89" s="32"/>
      <c r="D89" s="32" t="s">
        <v>369</v>
      </c>
      <c r="E89" s="32"/>
      <c r="F89" s="32" t="s">
        <v>369</v>
      </c>
      <c r="G89" s="32"/>
      <c r="H89" s="32" t="s">
        <v>369</v>
      </c>
      <c r="I89" s="32"/>
      <c r="J89" s="32" t="s">
        <v>369</v>
      </c>
      <c r="K89" s="32"/>
      <c r="L89" s="32" t="s">
        <v>369</v>
      </c>
      <c r="M89" s="32"/>
      <c r="N89" s="32" t="s">
        <v>369</v>
      </c>
      <c r="O89" s="39"/>
    </row>
    <row r="90" spans="1:15" ht="30" customHeight="1">
      <c r="A90" s="2136" t="s">
        <v>377</v>
      </c>
      <c r="B90" s="2137"/>
      <c r="C90" s="32"/>
      <c r="D90" s="32" t="s">
        <v>369</v>
      </c>
      <c r="E90" s="32"/>
      <c r="F90" s="32" t="s">
        <v>369</v>
      </c>
      <c r="G90" s="32"/>
      <c r="H90" s="32" t="s">
        <v>369</v>
      </c>
      <c r="I90" s="32"/>
      <c r="J90" s="32" t="s">
        <v>369</v>
      </c>
      <c r="K90" s="32"/>
      <c r="L90" s="32" t="s">
        <v>369</v>
      </c>
      <c r="M90" s="32"/>
      <c r="N90" s="32" t="s">
        <v>369</v>
      </c>
      <c r="O90" s="39"/>
    </row>
    <row r="91" spans="1:15" ht="30" customHeight="1">
      <c r="A91" s="2136" t="s">
        <v>378</v>
      </c>
      <c r="B91" s="2137"/>
      <c r="C91" s="32"/>
      <c r="D91" s="32" t="s">
        <v>369</v>
      </c>
      <c r="E91" s="32"/>
      <c r="F91" s="32" t="s">
        <v>369</v>
      </c>
      <c r="G91" s="32"/>
      <c r="H91" s="32" t="s">
        <v>369</v>
      </c>
      <c r="I91" s="32"/>
      <c r="J91" s="32" t="s">
        <v>369</v>
      </c>
      <c r="K91" s="32"/>
      <c r="L91" s="32" t="s">
        <v>369</v>
      </c>
      <c r="M91" s="32"/>
      <c r="N91" s="32" t="s">
        <v>369</v>
      </c>
      <c r="O91" s="39"/>
    </row>
    <row r="92" spans="1:15" ht="30" customHeight="1">
      <c r="A92" s="2136" t="s">
        <v>379</v>
      </c>
      <c r="B92" s="2137"/>
      <c r="C92" s="32"/>
      <c r="D92" s="32"/>
      <c r="E92" s="32" t="s">
        <v>369</v>
      </c>
      <c r="F92" s="32"/>
      <c r="G92" s="32"/>
      <c r="H92" s="32" t="s">
        <v>369</v>
      </c>
      <c r="I92" s="32"/>
      <c r="J92" s="32"/>
      <c r="K92" s="32" t="s">
        <v>369</v>
      </c>
      <c r="L92" s="32"/>
      <c r="M92" s="32"/>
      <c r="N92" s="32" t="s">
        <v>369</v>
      </c>
      <c r="O92" s="39"/>
    </row>
    <row r="93" spans="1:15" ht="30" customHeight="1">
      <c r="A93" s="2136" t="s">
        <v>380</v>
      </c>
      <c r="B93" s="2137"/>
      <c r="C93" s="32"/>
      <c r="D93" s="32"/>
      <c r="E93" s="32"/>
      <c r="F93" s="32" t="s">
        <v>369</v>
      </c>
      <c r="G93" s="32"/>
      <c r="H93" s="32"/>
      <c r="I93" s="32"/>
      <c r="J93" s="32" t="s">
        <v>369</v>
      </c>
      <c r="K93" s="32"/>
      <c r="L93" s="32"/>
      <c r="M93" s="32"/>
      <c r="N93" s="32" t="s">
        <v>369</v>
      </c>
      <c r="O93" s="39"/>
    </row>
    <row r="94" spans="1:15" ht="30" customHeight="1">
      <c r="A94" s="2136" t="s">
        <v>381</v>
      </c>
      <c r="B94" s="2137"/>
      <c r="C94" s="32"/>
      <c r="D94" s="32"/>
      <c r="E94" s="32"/>
      <c r="F94" s="32" t="s">
        <v>369</v>
      </c>
      <c r="G94" s="32"/>
      <c r="H94" s="32"/>
      <c r="I94" s="32"/>
      <c r="J94" s="32" t="s">
        <v>369</v>
      </c>
      <c r="K94" s="32"/>
      <c r="L94" s="32"/>
      <c r="M94" s="32"/>
      <c r="N94" s="32" t="s">
        <v>369</v>
      </c>
      <c r="O94" s="39"/>
    </row>
    <row r="95" spans="1:15" ht="30" customHeight="1">
      <c r="A95" s="2136" t="s">
        <v>382</v>
      </c>
      <c r="B95" s="2137"/>
      <c r="C95" s="32"/>
      <c r="D95" s="32"/>
      <c r="E95" s="32"/>
      <c r="F95" s="32" t="s">
        <v>369</v>
      </c>
      <c r="G95" s="32"/>
      <c r="H95" s="32"/>
      <c r="I95" s="32"/>
      <c r="J95" s="32" t="s">
        <v>369</v>
      </c>
      <c r="K95" s="32"/>
      <c r="L95" s="32"/>
      <c r="M95" s="32"/>
      <c r="N95" s="32" t="s">
        <v>369</v>
      </c>
      <c r="O95" s="39"/>
    </row>
    <row r="96" spans="1:15" ht="30" customHeight="1">
      <c r="A96" s="2136" t="s">
        <v>383</v>
      </c>
      <c r="B96" s="2137"/>
      <c r="C96" s="32"/>
      <c r="D96" s="32"/>
      <c r="E96" s="32"/>
      <c r="F96" s="32"/>
      <c r="G96" s="32"/>
      <c r="H96" s="32" t="s">
        <v>369</v>
      </c>
      <c r="I96" s="32"/>
      <c r="J96" s="32"/>
      <c r="K96" s="32"/>
      <c r="L96" s="32"/>
      <c r="M96" s="32"/>
      <c r="N96" s="32" t="s">
        <v>369</v>
      </c>
      <c r="O96" s="39"/>
    </row>
    <row r="97" spans="1:15" ht="30" customHeight="1">
      <c r="A97" s="2136" t="s">
        <v>384</v>
      </c>
      <c r="B97" s="2137"/>
      <c r="C97" s="32"/>
      <c r="D97" s="32"/>
      <c r="E97" s="32"/>
      <c r="F97" s="32"/>
      <c r="G97" s="32"/>
      <c r="H97" s="32" t="s">
        <v>369</v>
      </c>
      <c r="I97" s="32"/>
      <c r="J97" s="32"/>
      <c r="K97" s="32"/>
      <c r="L97" s="32"/>
      <c r="M97" s="32"/>
      <c r="N97" s="32" t="s">
        <v>369</v>
      </c>
      <c r="O97" s="39"/>
    </row>
    <row r="98" spans="1:15" ht="30" customHeight="1">
      <c r="A98" s="2136" t="s">
        <v>385</v>
      </c>
      <c r="B98" s="2137"/>
      <c r="C98" s="32"/>
      <c r="D98" s="32"/>
      <c r="E98" s="32"/>
      <c r="F98" s="32"/>
      <c r="G98" s="32"/>
      <c r="H98" s="32" t="s">
        <v>369</v>
      </c>
      <c r="I98" s="32"/>
      <c r="J98" s="32"/>
      <c r="K98" s="32"/>
      <c r="L98" s="32"/>
      <c r="M98" s="32"/>
      <c r="N98" s="32" t="s">
        <v>369</v>
      </c>
      <c r="O98" s="39"/>
    </row>
    <row r="99" spans="1:15" ht="30" customHeight="1">
      <c r="A99" s="2136" t="s">
        <v>386</v>
      </c>
      <c r="B99" s="2137"/>
      <c r="C99" s="32"/>
      <c r="D99" s="32"/>
      <c r="E99" s="32"/>
      <c r="F99" s="32"/>
      <c r="G99" s="32"/>
      <c r="H99" s="32" t="s">
        <v>369</v>
      </c>
      <c r="I99" s="32"/>
      <c r="J99" s="32"/>
      <c r="K99" s="32"/>
      <c r="L99" s="32"/>
      <c r="M99" s="32"/>
      <c r="N99" s="32" t="s">
        <v>369</v>
      </c>
      <c r="O99" s="39"/>
    </row>
    <row r="100" spans="1:15" ht="30" customHeight="1">
      <c r="A100" s="2136" t="s">
        <v>387</v>
      </c>
      <c r="B100" s="2137"/>
      <c r="C100" s="32"/>
      <c r="D100" s="32"/>
      <c r="E100" s="32"/>
      <c r="F100" s="32"/>
      <c r="G100" s="32"/>
      <c r="H100" s="32" t="s">
        <v>369</v>
      </c>
      <c r="I100" s="32"/>
      <c r="J100" s="32"/>
      <c r="K100" s="32"/>
      <c r="L100" s="32"/>
      <c r="M100" s="32"/>
      <c r="N100" s="32" t="s">
        <v>369</v>
      </c>
      <c r="O100" s="39"/>
    </row>
    <row r="101" spans="1:15" ht="30" customHeight="1">
      <c r="A101" s="2136" t="s">
        <v>388</v>
      </c>
      <c r="B101" s="2137"/>
      <c r="C101" s="32"/>
      <c r="D101" s="32"/>
      <c r="E101" s="32"/>
      <c r="F101" s="32"/>
      <c r="G101" s="32"/>
      <c r="H101" s="32" t="s">
        <v>369</v>
      </c>
      <c r="I101" s="32"/>
      <c r="J101" s="32"/>
      <c r="K101" s="32"/>
      <c r="L101" s="32"/>
      <c r="M101" s="32"/>
      <c r="N101" s="32" t="s">
        <v>369</v>
      </c>
      <c r="O101" s="39"/>
    </row>
    <row r="102" spans="1:15" ht="30" customHeight="1">
      <c r="A102" s="2085" t="s">
        <v>389</v>
      </c>
      <c r="B102" s="2085"/>
      <c r="C102" s="32"/>
      <c r="D102" s="32"/>
      <c r="E102" s="32"/>
      <c r="F102" s="32"/>
      <c r="G102" s="32"/>
      <c r="H102" s="32"/>
      <c r="I102" s="32"/>
      <c r="J102" s="32" t="s">
        <v>369</v>
      </c>
      <c r="K102" s="32"/>
      <c r="L102" s="32"/>
      <c r="M102" s="32"/>
      <c r="N102" s="32" t="s">
        <v>369</v>
      </c>
      <c r="O102" s="39"/>
    </row>
    <row r="103" spans="1:15" ht="30" customHeight="1">
      <c r="A103" s="2085" t="s">
        <v>390</v>
      </c>
      <c r="B103" s="2085"/>
      <c r="C103" s="32"/>
      <c r="D103" s="32"/>
      <c r="E103" s="32"/>
      <c r="F103" s="32"/>
      <c r="G103" s="32"/>
      <c r="H103" s="32"/>
      <c r="I103" s="32"/>
      <c r="J103" s="32"/>
      <c r="K103" s="32"/>
      <c r="L103" s="32"/>
      <c r="M103" s="32"/>
      <c r="N103" s="32" t="s">
        <v>369</v>
      </c>
      <c r="O103" s="39"/>
    </row>
    <row r="105" spans="1:15">
      <c r="A105" s="504">
        <f>A79</f>
        <v>26749</v>
      </c>
      <c r="B105" s="510" t="s">
        <v>366</v>
      </c>
      <c r="C105" s="511"/>
      <c r="D105" s="511"/>
      <c r="E105" s="511"/>
      <c r="F105" s="511"/>
      <c r="G105" s="511"/>
      <c r="H105" s="511"/>
      <c r="I105" s="511"/>
      <c r="J105" s="511"/>
      <c r="K105" s="511"/>
      <c r="L105" s="511"/>
      <c r="M105" s="511"/>
      <c r="N105" s="511"/>
    </row>
    <row r="106" spans="1:15">
      <c r="A106" s="504">
        <f>A80</f>
        <v>26732</v>
      </c>
      <c r="B106" s="510" t="s">
        <v>367</v>
      </c>
      <c r="C106" s="193">
        <v>13000</v>
      </c>
      <c r="D106" s="193">
        <v>14000</v>
      </c>
      <c r="E106" s="193">
        <v>15000</v>
      </c>
      <c r="F106" s="193">
        <v>16000</v>
      </c>
      <c r="G106" s="193">
        <v>17000</v>
      </c>
      <c r="H106" s="193">
        <v>18000</v>
      </c>
      <c r="I106" s="193">
        <v>19000</v>
      </c>
      <c r="J106" s="193">
        <v>20000</v>
      </c>
      <c r="K106" s="193">
        <v>21000</v>
      </c>
      <c r="L106" s="193">
        <v>22000</v>
      </c>
      <c r="M106" s="193">
        <v>23000</v>
      </c>
      <c r="N106" s="193">
        <v>24000</v>
      </c>
      <c r="O106" s="41"/>
    </row>
    <row r="107" spans="1:15" ht="15" customHeight="1">
      <c r="A107" s="2136" t="s">
        <v>368</v>
      </c>
      <c r="B107" s="2137"/>
      <c r="C107" s="32" t="s">
        <v>369</v>
      </c>
      <c r="D107" s="32" t="s">
        <v>369</v>
      </c>
      <c r="E107" s="32" t="s">
        <v>369</v>
      </c>
      <c r="F107" s="32" t="s">
        <v>369</v>
      </c>
      <c r="G107" s="32" t="s">
        <v>369</v>
      </c>
      <c r="H107" s="32" t="s">
        <v>369</v>
      </c>
      <c r="I107" s="32" t="s">
        <v>369</v>
      </c>
      <c r="J107" s="32" t="s">
        <v>369</v>
      </c>
      <c r="K107" s="32" t="s">
        <v>369</v>
      </c>
      <c r="L107" s="32" t="s">
        <v>369</v>
      </c>
      <c r="M107" s="32" t="s">
        <v>369</v>
      </c>
      <c r="N107" s="32" t="s">
        <v>369</v>
      </c>
      <c r="O107" s="39"/>
    </row>
    <row r="108" spans="1:15" ht="15" customHeight="1">
      <c r="A108" s="2136" t="s">
        <v>370</v>
      </c>
      <c r="B108" s="2137"/>
      <c r="C108" s="32" t="s">
        <v>369</v>
      </c>
      <c r="D108" s="32" t="s">
        <v>369</v>
      </c>
      <c r="E108" s="32" t="s">
        <v>369</v>
      </c>
      <c r="F108" s="32" t="s">
        <v>369</v>
      </c>
      <c r="G108" s="32" t="s">
        <v>369</v>
      </c>
      <c r="H108" s="32" t="s">
        <v>369</v>
      </c>
      <c r="I108" s="32" t="s">
        <v>369</v>
      </c>
      <c r="J108" s="32" t="s">
        <v>369</v>
      </c>
      <c r="K108" s="32" t="s">
        <v>369</v>
      </c>
      <c r="L108" s="32" t="s">
        <v>369</v>
      </c>
      <c r="M108" s="32" t="s">
        <v>369</v>
      </c>
      <c r="N108" s="32" t="s">
        <v>369</v>
      </c>
      <c r="O108" s="39"/>
    </row>
    <row r="109" spans="1:15" ht="15" customHeight="1">
      <c r="A109" s="2136" t="s">
        <v>371</v>
      </c>
      <c r="B109" s="2137"/>
      <c r="C109" s="32" t="s">
        <v>369</v>
      </c>
      <c r="D109" s="32" t="s">
        <v>369</v>
      </c>
      <c r="E109" s="32" t="s">
        <v>369</v>
      </c>
      <c r="F109" s="32" t="s">
        <v>369</v>
      </c>
      <c r="G109" s="32" t="s">
        <v>369</v>
      </c>
      <c r="H109" s="32" t="s">
        <v>369</v>
      </c>
      <c r="I109" s="32" t="s">
        <v>369</v>
      </c>
      <c r="J109" s="32" t="s">
        <v>369</v>
      </c>
      <c r="K109" s="32" t="s">
        <v>369</v>
      </c>
      <c r="L109" s="32" t="s">
        <v>369</v>
      </c>
      <c r="M109" s="32" t="s">
        <v>369</v>
      </c>
      <c r="N109" s="32" t="s">
        <v>369</v>
      </c>
      <c r="O109" s="39"/>
    </row>
    <row r="110" spans="1:15" ht="15" customHeight="1">
      <c r="A110" s="2136" t="s">
        <v>372</v>
      </c>
      <c r="B110" s="2137"/>
      <c r="C110" s="32" t="s">
        <v>369</v>
      </c>
      <c r="D110" s="32" t="s">
        <v>369</v>
      </c>
      <c r="E110" s="32" t="s">
        <v>369</v>
      </c>
      <c r="F110" s="32" t="s">
        <v>369</v>
      </c>
      <c r="G110" s="32" t="s">
        <v>369</v>
      </c>
      <c r="H110" s="32" t="s">
        <v>369</v>
      </c>
      <c r="I110" s="32" t="s">
        <v>369</v>
      </c>
      <c r="J110" s="32" t="s">
        <v>369</v>
      </c>
      <c r="K110" s="32" t="s">
        <v>369</v>
      </c>
      <c r="L110" s="32" t="s">
        <v>369</v>
      </c>
      <c r="M110" s="32" t="s">
        <v>369</v>
      </c>
      <c r="N110" s="32" t="s">
        <v>369</v>
      </c>
      <c r="O110" s="39"/>
    </row>
    <row r="111" spans="1:15" ht="15" customHeight="1">
      <c r="A111" s="2136" t="s">
        <v>370</v>
      </c>
      <c r="B111" s="2137"/>
      <c r="C111" s="32" t="s">
        <v>369</v>
      </c>
      <c r="D111" s="32" t="s">
        <v>369</v>
      </c>
      <c r="E111" s="32" t="s">
        <v>369</v>
      </c>
      <c r="F111" s="32" t="s">
        <v>369</v>
      </c>
      <c r="G111" s="32" t="s">
        <v>369</v>
      </c>
      <c r="H111" s="32" t="s">
        <v>369</v>
      </c>
      <c r="I111" s="32" t="s">
        <v>369</v>
      </c>
      <c r="J111" s="32" t="s">
        <v>369</v>
      </c>
      <c r="K111" s="32" t="s">
        <v>369</v>
      </c>
      <c r="L111" s="32" t="s">
        <v>369</v>
      </c>
      <c r="M111" s="32" t="s">
        <v>369</v>
      </c>
      <c r="N111" s="32" t="s">
        <v>369</v>
      </c>
      <c r="O111" s="39"/>
    </row>
    <row r="112" spans="1:15" ht="15" customHeight="1">
      <c r="A112" s="2136" t="s">
        <v>373</v>
      </c>
      <c r="B112" s="2137"/>
      <c r="C112" s="32" t="s">
        <v>369</v>
      </c>
      <c r="D112" s="32" t="s">
        <v>369</v>
      </c>
      <c r="E112" s="32" t="s">
        <v>369</v>
      </c>
      <c r="F112" s="32" t="s">
        <v>369</v>
      </c>
      <c r="G112" s="32" t="s">
        <v>369</v>
      </c>
      <c r="H112" s="32" t="s">
        <v>369</v>
      </c>
      <c r="I112" s="32" t="s">
        <v>369</v>
      </c>
      <c r="J112" s="32" t="s">
        <v>369</v>
      </c>
      <c r="K112" s="32" t="s">
        <v>369</v>
      </c>
      <c r="L112" s="32" t="s">
        <v>369</v>
      </c>
      <c r="M112" s="32" t="s">
        <v>369</v>
      </c>
      <c r="N112" s="32" t="s">
        <v>369</v>
      </c>
      <c r="O112" s="39"/>
    </row>
    <row r="113" spans="1:15" ht="25.5" customHeight="1">
      <c r="A113" s="2136" t="s">
        <v>374</v>
      </c>
      <c r="B113" s="2137"/>
      <c r="C113" s="32" t="s">
        <v>369</v>
      </c>
      <c r="D113" s="32" t="s">
        <v>369</v>
      </c>
      <c r="E113" s="32" t="s">
        <v>369</v>
      </c>
      <c r="F113" s="32" t="s">
        <v>369</v>
      </c>
      <c r="G113" s="32" t="s">
        <v>369</v>
      </c>
      <c r="H113" s="32" t="s">
        <v>369</v>
      </c>
      <c r="I113" s="32" t="s">
        <v>369</v>
      </c>
      <c r="J113" s="32" t="s">
        <v>369</v>
      </c>
      <c r="K113" s="32" t="s">
        <v>369</v>
      </c>
      <c r="L113" s="32" t="s">
        <v>369</v>
      </c>
      <c r="M113" s="32" t="s">
        <v>369</v>
      </c>
      <c r="N113" s="32" t="s">
        <v>369</v>
      </c>
      <c r="O113" s="39"/>
    </row>
    <row r="114" spans="1:15" ht="25.5" customHeight="1">
      <c r="A114" s="2136" t="s">
        <v>375</v>
      </c>
      <c r="B114" s="2137"/>
      <c r="C114" s="32" t="s">
        <v>369</v>
      </c>
      <c r="D114" s="32" t="s">
        <v>369</v>
      </c>
      <c r="E114" s="32" t="s">
        <v>369</v>
      </c>
      <c r="F114" s="32" t="s">
        <v>369</v>
      </c>
      <c r="G114" s="32" t="s">
        <v>369</v>
      </c>
      <c r="H114" s="32" t="s">
        <v>369</v>
      </c>
      <c r="I114" s="32" t="s">
        <v>369</v>
      </c>
      <c r="J114" s="32" t="s">
        <v>369</v>
      </c>
      <c r="K114" s="32" t="s">
        <v>369</v>
      </c>
      <c r="L114" s="32" t="s">
        <v>369</v>
      </c>
      <c r="M114" s="32" t="s">
        <v>369</v>
      </c>
      <c r="N114" s="32" t="s">
        <v>369</v>
      </c>
      <c r="O114" s="39"/>
    </row>
    <row r="115" spans="1:15" ht="25.5" customHeight="1">
      <c r="A115" s="2136" t="s">
        <v>376</v>
      </c>
      <c r="B115" s="2137"/>
      <c r="C115" s="32"/>
      <c r="D115" s="32" t="s">
        <v>369</v>
      </c>
      <c r="E115" s="32"/>
      <c r="F115" s="32" t="s">
        <v>369</v>
      </c>
      <c r="G115" s="32"/>
      <c r="H115" s="32" t="s">
        <v>369</v>
      </c>
      <c r="I115" s="32"/>
      <c r="J115" s="32" t="s">
        <v>369</v>
      </c>
      <c r="K115" s="32"/>
      <c r="L115" s="32" t="s">
        <v>369</v>
      </c>
      <c r="M115" s="32"/>
      <c r="N115" s="32" t="s">
        <v>369</v>
      </c>
      <c r="O115" s="39"/>
    </row>
    <row r="116" spans="1:15">
      <c r="A116" s="2136" t="s">
        <v>377</v>
      </c>
      <c r="B116" s="2137"/>
      <c r="C116" s="32"/>
      <c r="D116" s="32" t="s">
        <v>369</v>
      </c>
      <c r="E116" s="32"/>
      <c r="F116" s="32" t="s">
        <v>369</v>
      </c>
      <c r="G116" s="32"/>
      <c r="H116" s="32" t="s">
        <v>369</v>
      </c>
      <c r="I116" s="32"/>
      <c r="J116" s="32" t="s">
        <v>369</v>
      </c>
      <c r="K116" s="32"/>
      <c r="L116" s="32" t="s">
        <v>369</v>
      </c>
      <c r="M116" s="32"/>
      <c r="N116" s="32" t="s">
        <v>369</v>
      </c>
      <c r="O116" s="39"/>
    </row>
    <row r="117" spans="1:15" ht="15" customHeight="1">
      <c r="A117" s="2136" t="s">
        <v>378</v>
      </c>
      <c r="B117" s="2137"/>
      <c r="C117" s="32"/>
      <c r="D117" s="32" t="s">
        <v>369</v>
      </c>
      <c r="E117" s="32"/>
      <c r="F117" s="32" t="s">
        <v>369</v>
      </c>
      <c r="G117" s="32"/>
      <c r="H117" s="32" t="s">
        <v>369</v>
      </c>
      <c r="I117" s="32"/>
      <c r="J117" s="32" t="s">
        <v>369</v>
      </c>
      <c r="K117" s="32"/>
      <c r="L117" s="32" t="s">
        <v>369</v>
      </c>
      <c r="M117" s="32"/>
      <c r="N117" s="32" t="s">
        <v>369</v>
      </c>
      <c r="O117" s="39"/>
    </row>
    <row r="118" spans="1:15" ht="15" customHeight="1">
      <c r="A118" s="2136" t="s">
        <v>379</v>
      </c>
      <c r="B118" s="2137"/>
      <c r="C118" s="32"/>
      <c r="D118" s="32"/>
      <c r="E118" s="32" t="s">
        <v>369</v>
      </c>
      <c r="F118" s="32"/>
      <c r="G118" s="32"/>
      <c r="H118" s="32" t="s">
        <v>369</v>
      </c>
      <c r="I118" s="32"/>
      <c r="J118" s="32"/>
      <c r="K118" s="32" t="s">
        <v>369</v>
      </c>
      <c r="L118" s="32"/>
      <c r="M118" s="32"/>
      <c r="N118" s="32" t="s">
        <v>369</v>
      </c>
      <c r="O118" s="39"/>
    </row>
    <row r="119" spans="1:15" ht="15" customHeight="1">
      <c r="A119" s="2136" t="s">
        <v>380</v>
      </c>
      <c r="B119" s="2137"/>
      <c r="C119" s="32"/>
      <c r="D119" s="32"/>
      <c r="E119" s="32"/>
      <c r="F119" s="32" t="s">
        <v>369</v>
      </c>
      <c r="G119" s="32"/>
      <c r="H119" s="32"/>
      <c r="I119" s="32"/>
      <c r="J119" s="32" t="s">
        <v>369</v>
      </c>
      <c r="K119" s="32"/>
      <c r="L119" s="32"/>
      <c r="M119" s="32"/>
      <c r="N119" s="32" t="s">
        <v>369</v>
      </c>
      <c r="O119" s="39"/>
    </row>
    <row r="120" spans="1:15" ht="15" customHeight="1">
      <c r="A120" s="2136" t="s">
        <v>381</v>
      </c>
      <c r="B120" s="2137"/>
      <c r="C120" s="32"/>
      <c r="D120" s="32"/>
      <c r="E120" s="32"/>
      <c r="F120" s="32" t="s">
        <v>369</v>
      </c>
      <c r="G120" s="32"/>
      <c r="H120" s="32"/>
      <c r="I120" s="32"/>
      <c r="J120" s="32" t="s">
        <v>369</v>
      </c>
      <c r="K120" s="32"/>
      <c r="L120" s="32"/>
      <c r="M120" s="32"/>
      <c r="N120" s="32" t="s">
        <v>369</v>
      </c>
      <c r="O120" s="39"/>
    </row>
    <row r="121" spans="1:15">
      <c r="A121" s="2136" t="s">
        <v>382</v>
      </c>
      <c r="B121" s="2137"/>
      <c r="C121" s="32"/>
      <c r="D121" s="32"/>
      <c r="E121" s="32"/>
      <c r="F121" s="32" t="s">
        <v>369</v>
      </c>
      <c r="G121" s="32"/>
      <c r="H121" s="32"/>
      <c r="I121" s="32"/>
      <c r="J121" s="32" t="s">
        <v>369</v>
      </c>
      <c r="K121" s="32"/>
      <c r="L121" s="32"/>
      <c r="M121" s="32"/>
      <c r="N121" s="32" t="s">
        <v>369</v>
      </c>
      <c r="O121" s="39"/>
    </row>
    <row r="122" spans="1:15" ht="28.5" customHeight="1">
      <c r="A122" s="2136" t="s">
        <v>383</v>
      </c>
      <c r="B122" s="2137"/>
      <c r="C122" s="32"/>
      <c r="D122" s="32"/>
      <c r="E122" s="32"/>
      <c r="F122" s="32"/>
      <c r="G122" s="32"/>
      <c r="H122" s="32" t="s">
        <v>369</v>
      </c>
      <c r="I122" s="32"/>
      <c r="J122" s="32"/>
      <c r="K122" s="32"/>
      <c r="L122" s="32"/>
      <c r="M122" s="32"/>
      <c r="N122" s="32" t="s">
        <v>369</v>
      </c>
      <c r="O122" s="39"/>
    </row>
    <row r="123" spans="1:15" ht="15" customHeight="1">
      <c r="A123" s="2136" t="s">
        <v>384</v>
      </c>
      <c r="B123" s="2137"/>
      <c r="C123" s="32"/>
      <c r="D123" s="32"/>
      <c r="E123" s="32"/>
      <c r="F123" s="32"/>
      <c r="G123" s="32"/>
      <c r="H123" s="32" t="s">
        <v>369</v>
      </c>
      <c r="I123" s="32"/>
      <c r="J123" s="897"/>
      <c r="K123" s="32"/>
      <c r="L123" s="32"/>
      <c r="M123" s="32"/>
      <c r="N123" s="32" t="s">
        <v>369</v>
      </c>
      <c r="O123" s="39"/>
    </row>
    <row r="124" spans="1:15" ht="24.75" customHeight="1">
      <c r="A124" s="2136" t="s">
        <v>385</v>
      </c>
      <c r="B124" s="2137"/>
      <c r="C124" s="32"/>
      <c r="D124" s="32"/>
      <c r="E124" s="32"/>
      <c r="F124" s="32"/>
      <c r="G124" s="32"/>
      <c r="H124" s="32" t="s">
        <v>369</v>
      </c>
      <c r="I124" s="32"/>
      <c r="J124" s="32"/>
      <c r="K124" s="32"/>
      <c r="L124" s="32"/>
      <c r="M124" s="32"/>
      <c r="N124" s="32" t="s">
        <v>369</v>
      </c>
      <c r="O124" s="39"/>
    </row>
    <row r="125" spans="1:15" ht="15" customHeight="1">
      <c r="A125" s="2136" t="s">
        <v>386</v>
      </c>
      <c r="B125" s="2137"/>
      <c r="C125" s="32"/>
      <c r="D125" s="32"/>
      <c r="E125" s="32"/>
      <c r="F125" s="32"/>
      <c r="G125" s="32"/>
      <c r="H125" s="32" t="s">
        <v>369</v>
      </c>
      <c r="I125" s="32"/>
      <c r="J125" s="32"/>
      <c r="K125" s="32"/>
      <c r="L125" s="32"/>
      <c r="M125" s="32"/>
      <c r="N125" s="32" t="s">
        <v>369</v>
      </c>
      <c r="O125" s="39"/>
    </row>
    <row r="126" spans="1:15" ht="15" customHeight="1">
      <c r="A126" s="2136" t="s">
        <v>387</v>
      </c>
      <c r="B126" s="2137"/>
      <c r="C126" s="32"/>
      <c r="D126" s="32"/>
      <c r="E126" s="32"/>
      <c r="F126" s="32"/>
      <c r="G126" s="32"/>
      <c r="H126" s="32" t="s">
        <v>369</v>
      </c>
      <c r="I126" s="32"/>
      <c r="J126" s="32"/>
      <c r="K126" s="32"/>
      <c r="L126" s="32"/>
      <c r="M126" s="32"/>
      <c r="N126" s="32" t="s">
        <v>369</v>
      </c>
      <c r="O126" s="39"/>
    </row>
    <row r="127" spans="1:15" ht="15" customHeight="1">
      <c r="A127" s="2136" t="s">
        <v>388</v>
      </c>
      <c r="B127" s="2137"/>
      <c r="C127" s="32"/>
      <c r="D127" s="32"/>
      <c r="E127" s="32"/>
      <c r="F127" s="32"/>
      <c r="G127" s="32"/>
      <c r="H127" s="32" t="s">
        <v>369</v>
      </c>
      <c r="I127" s="32"/>
      <c r="J127" s="32"/>
      <c r="K127" s="32"/>
      <c r="L127" s="32"/>
      <c r="M127" s="32"/>
      <c r="N127" s="32" t="s">
        <v>369</v>
      </c>
      <c r="O127" s="39"/>
    </row>
    <row r="128" spans="1:15" ht="26.25" customHeight="1">
      <c r="A128" s="2085" t="s">
        <v>389</v>
      </c>
      <c r="B128" s="2085"/>
      <c r="C128" s="32"/>
      <c r="D128" s="32"/>
      <c r="E128" s="32"/>
      <c r="F128" s="32"/>
      <c r="G128" s="32"/>
      <c r="H128" s="32"/>
      <c r="I128" s="32"/>
      <c r="J128" s="32" t="s">
        <v>369</v>
      </c>
      <c r="K128" s="32"/>
      <c r="L128" s="32"/>
      <c r="M128" s="32"/>
      <c r="N128" s="32" t="s">
        <v>369</v>
      </c>
      <c r="O128" s="39"/>
    </row>
    <row r="129" spans="1:15">
      <c r="A129" s="2085" t="s">
        <v>390</v>
      </c>
      <c r="B129" s="2085"/>
      <c r="C129" s="32"/>
      <c r="D129" s="32"/>
      <c r="E129" s="32"/>
      <c r="F129" s="32"/>
      <c r="G129" s="32"/>
      <c r="H129" s="32"/>
      <c r="I129" s="32"/>
      <c r="J129" s="32"/>
      <c r="K129" s="32"/>
      <c r="L129" s="32"/>
      <c r="M129" s="32"/>
      <c r="N129" s="32" t="s">
        <v>369</v>
      </c>
      <c r="O129" s="39"/>
    </row>
    <row r="131" spans="1:15">
      <c r="A131" s="1486" t="s">
        <v>392</v>
      </c>
      <c r="B131" s="1528" t="s">
        <v>393</v>
      </c>
      <c r="C131" s="1528" t="s">
        <v>267</v>
      </c>
      <c r="D131" s="1528" t="s">
        <v>394</v>
      </c>
      <c r="E131" s="1528" t="s">
        <v>395</v>
      </c>
      <c r="F131" s="1528" t="s">
        <v>242</v>
      </c>
      <c r="G131" s="1528" t="s">
        <v>396</v>
      </c>
      <c r="H131" s="1528" t="s">
        <v>397</v>
      </c>
      <c r="I131" s="1528" t="s">
        <v>398</v>
      </c>
      <c r="J131" s="1528" t="s">
        <v>399</v>
      </c>
      <c r="K131" s="1528" t="s">
        <v>400</v>
      </c>
      <c r="L131" s="1529" t="s">
        <v>401</v>
      </c>
    </row>
    <row r="132" spans="1:15" ht="28.9">
      <c r="A132" s="2133" t="s">
        <v>91</v>
      </c>
      <c r="B132" s="655" t="s">
        <v>255</v>
      </c>
      <c r="C132" s="129" t="s">
        <v>462</v>
      </c>
      <c r="D132" s="675" t="s">
        <v>463</v>
      </c>
      <c r="E132" s="130" t="s">
        <v>464</v>
      </c>
      <c r="F132" s="130" t="s">
        <v>465</v>
      </c>
      <c r="G132" s="131"/>
      <c r="H132" s="132" t="s">
        <v>466</v>
      </c>
      <c r="I132" s="132" t="s">
        <v>467</v>
      </c>
      <c r="J132" s="132">
        <v>2020</v>
      </c>
      <c r="K132" s="132"/>
      <c r="L132" s="20"/>
    </row>
    <row r="133" spans="1:15" ht="43.15">
      <c r="A133" s="2134"/>
      <c r="B133" s="593" t="s">
        <v>404</v>
      </c>
      <c r="C133" s="43" t="s">
        <v>221</v>
      </c>
      <c r="D133" s="38" t="s">
        <v>468</v>
      </c>
      <c r="E133" s="43" t="s">
        <v>469</v>
      </c>
      <c r="F133" s="43" t="s">
        <v>470</v>
      </c>
      <c r="G133" s="45"/>
      <c r="H133" s="43" t="s">
        <v>466</v>
      </c>
      <c r="I133" s="45" t="s">
        <v>471</v>
      </c>
      <c r="J133" s="43">
        <v>2020</v>
      </c>
      <c r="K133" s="43" t="s">
        <v>472</v>
      </c>
      <c r="L133" s="17"/>
    </row>
    <row r="134" spans="1:15" ht="57.6">
      <c r="A134" s="2134"/>
      <c r="B134" s="593" t="s">
        <v>237</v>
      </c>
      <c r="C134" s="68" t="s">
        <v>238</v>
      </c>
      <c r="D134" s="38" t="s">
        <v>473</v>
      </c>
      <c r="E134" s="45"/>
      <c r="F134" s="43" t="s">
        <v>474</v>
      </c>
      <c r="G134" s="43" t="s">
        <v>475</v>
      </c>
      <c r="H134" s="43"/>
      <c r="I134" s="45"/>
      <c r="J134" s="43"/>
      <c r="K134" s="43" t="s">
        <v>476</v>
      </c>
      <c r="L134" s="17"/>
    </row>
    <row r="135" spans="1:15">
      <c r="A135" s="2134"/>
      <c r="B135" s="593" t="s">
        <v>186</v>
      </c>
      <c r="C135" s="43"/>
      <c r="D135" s="10"/>
      <c r="E135" s="45"/>
      <c r="F135" s="45"/>
      <c r="G135" s="43" t="s">
        <v>477</v>
      </c>
      <c r="H135" s="43"/>
      <c r="I135" s="45"/>
      <c r="J135" s="43"/>
      <c r="K135" s="43"/>
      <c r="L135" s="17"/>
    </row>
    <row r="136" spans="1:15" ht="28.9">
      <c r="A136" s="2134"/>
      <c r="B136" s="529" t="s">
        <v>303</v>
      </c>
      <c r="C136" s="43" t="s">
        <v>478</v>
      </c>
      <c r="D136" s="43" t="s">
        <v>479</v>
      </c>
      <c r="E136" s="43"/>
      <c r="F136" s="43"/>
      <c r="G136" s="43"/>
      <c r="H136" s="43"/>
      <c r="I136" s="43"/>
      <c r="J136" s="43"/>
      <c r="K136" s="43" t="s">
        <v>480</v>
      </c>
      <c r="L136" s="17"/>
    </row>
    <row r="137" spans="1:15">
      <c r="A137" s="2134"/>
      <c r="B137" s="529"/>
      <c r="C137" s="43"/>
      <c r="D137" s="43"/>
      <c r="E137" s="43"/>
      <c r="F137" s="43"/>
      <c r="G137" s="43"/>
      <c r="H137" s="43"/>
      <c r="I137" s="43"/>
      <c r="J137" s="43"/>
      <c r="K137" s="43"/>
      <c r="L137" s="17"/>
    </row>
    <row r="138" spans="1:15">
      <c r="A138" s="2134"/>
      <c r="B138" s="529" t="s">
        <v>412</v>
      </c>
      <c r="C138" s="43"/>
      <c r="D138" s="43"/>
      <c r="E138" s="43"/>
      <c r="F138" s="43"/>
      <c r="G138" s="43"/>
      <c r="H138" s="43"/>
      <c r="I138" s="43"/>
      <c r="J138" s="43"/>
      <c r="K138" s="43"/>
      <c r="L138" s="17"/>
    </row>
    <row r="139" spans="1:15">
      <c r="A139" s="2134"/>
      <c r="B139" s="529" t="s">
        <v>481</v>
      </c>
      <c r="C139" s="10" t="s">
        <v>482</v>
      </c>
      <c r="D139" s="10"/>
      <c r="E139" s="10"/>
      <c r="F139" s="10"/>
      <c r="G139" s="10"/>
      <c r="H139" s="10"/>
      <c r="I139" s="10"/>
      <c r="J139" s="10"/>
      <c r="K139" s="10"/>
      <c r="L139" s="17"/>
    </row>
    <row r="140" spans="1:15" ht="45.75" customHeight="1">
      <c r="A140" s="2135"/>
      <c r="B140" s="676" t="s">
        <v>714</v>
      </c>
      <c r="C140" s="18"/>
      <c r="D140" s="18"/>
      <c r="E140" s="18"/>
      <c r="F140" s="18"/>
      <c r="G140" s="18"/>
      <c r="H140" s="18"/>
      <c r="I140" s="18"/>
      <c r="J140" s="18"/>
      <c r="K140" s="18"/>
      <c r="L140" s="135" t="s">
        <v>484</v>
      </c>
    </row>
  </sheetData>
  <sheetProtection selectLockedCells="1" selectUnlockedCells="1"/>
  <mergeCells count="89">
    <mergeCell ref="P2:W11"/>
    <mergeCell ref="Q13:W13"/>
    <mergeCell ref="Q14:W14"/>
    <mergeCell ref="Q15:W15"/>
    <mergeCell ref="A1:D2"/>
    <mergeCell ref="A6:D6"/>
    <mergeCell ref="E1:E2"/>
    <mergeCell ref="B14:J14"/>
    <mergeCell ref="E6:I6"/>
    <mergeCell ref="A100:B100"/>
    <mergeCell ref="I72:I76"/>
    <mergeCell ref="I66:O66"/>
    <mergeCell ref="I44:I49"/>
    <mergeCell ref="A48:A49"/>
    <mergeCell ref="A98:B98"/>
    <mergeCell ref="A99:B99"/>
    <mergeCell ref="A93:B93"/>
    <mergeCell ref="A94:B94"/>
    <mergeCell ref="A97:B97"/>
    <mergeCell ref="A54:A55"/>
    <mergeCell ref="A51:A52"/>
    <mergeCell ref="A60:G60"/>
    <mergeCell ref="I53:I54"/>
    <mergeCell ref="A109:B109"/>
    <mergeCell ref="I56:I57"/>
    <mergeCell ref="I59:I60"/>
    <mergeCell ref="I64:I65"/>
    <mergeCell ref="I68:I70"/>
    <mergeCell ref="A84:B84"/>
    <mergeCell ref="A85:B85"/>
    <mergeCell ref="A86:B86"/>
    <mergeCell ref="A87:B87"/>
    <mergeCell ref="A88:B88"/>
    <mergeCell ref="A89:B89"/>
    <mergeCell ref="A90:B90"/>
    <mergeCell ref="A91:B91"/>
    <mergeCell ref="A108:B108"/>
    <mergeCell ref="A107:B107"/>
    <mergeCell ref="A103:B103"/>
    <mergeCell ref="A118:B118"/>
    <mergeCell ref="A42:A43"/>
    <mergeCell ref="I34:I35"/>
    <mergeCell ref="A34:A35"/>
    <mergeCell ref="A95:B95"/>
    <mergeCell ref="A96:B96"/>
    <mergeCell ref="A92:B92"/>
    <mergeCell ref="A81:B81"/>
    <mergeCell ref="A82:B82"/>
    <mergeCell ref="A83:B83"/>
    <mergeCell ref="A37:A38"/>
    <mergeCell ref="I37:I38"/>
    <mergeCell ref="A78:B78"/>
    <mergeCell ref="C78:N78"/>
    <mergeCell ref="M68:M72"/>
    <mergeCell ref="A45:A46"/>
    <mergeCell ref="A111:B111"/>
    <mergeCell ref="A114:B114"/>
    <mergeCell ref="A115:B115"/>
    <mergeCell ref="A116:B116"/>
    <mergeCell ref="A112:B112"/>
    <mergeCell ref="A113:B113"/>
    <mergeCell ref="A132:A140"/>
    <mergeCell ref="A101:B101"/>
    <mergeCell ref="A102:B102"/>
    <mergeCell ref="A117:B117"/>
    <mergeCell ref="A119:B119"/>
    <mergeCell ref="A120:B120"/>
    <mergeCell ref="A121:B121"/>
    <mergeCell ref="A122:B122"/>
    <mergeCell ref="A123:B123"/>
    <mergeCell ref="A129:B129"/>
    <mergeCell ref="A124:B124"/>
    <mergeCell ref="A125:B125"/>
    <mergeCell ref="A126:B126"/>
    <mergeCell ref="A127:B127"/>
    <mergeCell ref="A128:B128"/>
    <mergeCell ref="A110:B110"/>
    <mergeCell ref="Q17:V21"/>
    <mergeCell ref="P17:P21"/>
    <mergeCell ref="J37:J38"/>
    <mergeCell ref="A18:O18"/>
    <mergeCell ref="A31:A32"/>
    <mergeCell ref="J19:K19"/>
    <mergeCell ref="I31:I32"/>
    <mergeCell ref="A19:A21"/>
    <mergeCell ref="J20:K20"/>
    <mergeCell ref="J21:K21"/>
    <mergeCell ref="G37:G38"/>
    <mergeCell ref="J33:L33"/>
  </mergeCells>
  <hyperlinks>
    <hyperlink ref="E1" location="'RES LUB'!Area_de_impressao" display="'RES LUB'!Area_de_impressao" xr:uid="{27D8C2A1-73B3-4488-8EFF-B044AEF0E0D2}"/>
    <hyperlink ref="E1:E2" location="'RES MNT'!A1" display="RESUMO" xr:uid="{9A41EE44-B036-4548-8FEA-7420A64558B0}"/>
  </hyperlinks>
  <pageMargins left="0.51181102362204722" right="0.51181102362204722" top="0.78740157480314965" bottom="0.78740157480314965" header="0.31496062992125984" footer="0.31496062992125984"/>
  <pageSetup paperSize="9" scale="56" orientation="landscape" r:id="rId1"/>
  <colBreaks count="1" manualBreakCount="1">
    <brk id="15" max="138" man="1"/>
  </colBreaks>
  <legacyDrawing r:id="rId2"/>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31C67A-ABCD-4C8C-BC50-5321D4EA6F3C}">
  <dimension ref="A1:P100"/>
  <sheetViews>
    <sheetView showGridLines="0" view="pageBreakPreview" zoomScale="80" zoomScaleNormal="100" zoomScaleSheetLayoutView="80" workbookViewId="0">
      <selection activeCell="K5" sqref="K5"/>
    </sheetView>
  </sheetViews>
  <sheetFormatPr defaultRowHeight="14.45"/>
  <cols>
    <col min="1" max="14" width="20.7109375" customWidth="1"/>
    <col min="15" max="15" width="24" customWidth="1"/>
    <col min="16" max="16" width="20.7109375" customWidth="1"/>
    <col min="17" max="18" width="11.42578125" bestFit="1" customWidth="1"/>
  </cols>
  <sheetData>
    <row r="1" spans="1:16" ht="15" customHeight="1">
      <c r="A1" s="2075" t="s">
        <v>715</v>
      </c>
      <c r="B1" s="2076"/>
      <c r="C1" s="2076"/>
      <c r="D1" s="2077"/>
      <c r="E1" s="2081" t="s">
        <v>216</v>
      </c>
      <c r="M1" s="36"/>
      <c r="O1" s="36"/>
      <c r="P1" s="36"/>
    </row>
    <row r="2" spans="1:16" ht="15" customHeight="1">
      <c r="A2" s="2078"/>
      <c r="B2" s="2079"/>
      <c r="C2" s="2079"/>
      <c r="D2" s="2080"/>
      <c r="E2" s="2081"/>
      <c r="L2" s="36"/>
      <c r="M2" s="36"/>
      <c r="N2" s="36"/>
      <c r="O2" s="36"/>
      <c r="P2" s="36"/>
    </row>
    <row r="3" spans="1:16">
      <c r="A3" s="4" t="s">
        <v>217</v>
      </c>
      <c r="B3" s="4" t="s">
        <v>218</v>
      </c>
      <c r="C3">
        <v>1000</v>
      </c>
      <c r="D3" t="s">
        <v>219</v>
      </c>
      <c r="F3" s="48">
        <v>500</v>
      </c>
      <c r="G3" t="s">
        <v>716</v>
      </c>
      <c r="L3" s="36"/>
      <c r="M3" s="36"/>
      <c r="N3" s="36"/>
      <c r="O3" s="36"/>
      <c r="P3" s="36"/>
    </row>
    <row r="4" spans="1:16">
      <c r="A4" s="4" t="s">
        <v>220</v>
      </c>
      <c r="B4" s="4" t="s">
        <v>488</v>
      </c>
      <c r="C4">
        <v>250</v>
      </c>
      <c r="D4" t="s">
        <v>219</v>
      </c>
      <c r="G4" t="s">
        <v>717</v>
      </c>
      <c r="L4" s="36"/>
      <c r="M4" s="36"/>
      <c r="N4" s="36"/>
      <c r="O4" s="36"/>
      <c r="P4" s="36"/>
    </row>
    <row r="5" spans="1:16">
      <c r="A5" t="s">
        <v>222</v>
      </c>
      <c r="B5" s="517">
        <v>45371</v>
      </c>
      <c r="C5" s="1114" t="s">
        <v>718</v>
      </c>
      <c r="D5" s="4" t="s">
        <v>719</v>
      </c>
      <c r="L5" s="36"/>
      <c r="M5" s="36"/>
      <c r="N5" s="36"/>
      <c r="O5" s="36"/>
      <c r="P5" s="36"/>
    </row>
    <row r="6" spans="1:16" s="31" customFormat="1" ht="20.25" customHeight="1">
      <c r="A6" s="2172" t="s">
        <v>226</v>
      </c>
      <c r="B6" s="2173"/>
      <c r="C6" s="2173"/>
      <c r="D6" s="2174"/>
      <c r="E6" s="2098" t="s">
        <v>227</v>
      </c>
      <c r="F6" s="2099"/>
      <c r="G6" s="2099"/>
      <c r="H6" s="2099"/>
      <c r="I6" s="2222"/>
      <c r="J6" s="798"/>
      <c r="K6" s="798"/>
      <c r="L6" s="798"/>
      <c r="M6" s="798"/>
      <c r="N6" s="798"/>
      <c r="O6" s="139"/>
      <c r="P6" s="139"/>
    </row>
    <row r="7" spans="1:16">
      <c r="A7" s="688" t="s">
        <v>228</v>
      </c>
      <c r="B7" s="497" t="s">
        <v>229</v>
      </c>
      <c r="C7" s="497" t="s">
        <v>230</v>
      </c>
      <c r="D7" s="570" t="s">
        <v>231</v>
      </c>
      <c r="E7" s="970" t="s">
        <v>228</v>
      </c>
      <c r="F7" s="495" t="s">
        <v>232</v>
      </c>
      <c r="G7" s="495" t="s">
        <v>233</v>
      </c>
      <c r="H7" s="495" t="s">
        <v>68</v>
      </c>
      <c r="I7" s="541" t="s">
        <v>69</v>
      </c>
      <c r="J7" s="40"/>
      <c r="K7" s="803"/>
      <c r="L7" s="803"/>
      <c r="M7" s="1122"/>
      <c r="N7" s="1121"/>
      <c r="O7" s="36"/>
      <c r="P7" s="36"/>
    </row>
    <row r="8" spans="1:16">
      <c r="A8" s="204" t="s">
        <v>70</v>
      </c>
      <c r="B8" s="500">
        <v>4609</v>
      </c>
      <c r="C8" s="5">
        <f>B8-F8</f>
        <v>8</v>
      </c>
      <c r="D8" s="6">
        <f>B8</f>
        <v>4609</v>
      </c>
      <c r="E8" s="204" t="s">
        <v>70</v>
      </c>
      <c r="F8" s="500">
        <v>4601</v>
      </c>
      <c r="G8" s="1645">
        <v>45369</v>
      </c>
      <c r="H8" s="7">
        <f>F8+$C$3</f>
        <v>5601</v>
      </c>
      <c r="I8" s="559">
        <f>H8-B8</f>
        <v>992</v>
      </c>
      <c r="K8" s="122"/>
      <c r="L8" s="1123"/>
      <c r="M8" s="1122"/>
      <c r="N8" s="1124"/>
      <c r="O8" s="36"/>
      <c r="P8" s="36"/>
    </row>
    <row r="9" spans="1:16">
      <c r="A9" s="204" t="s">
        <v>71</v>
      </c>
      <c r="B9" s="500">
        <v>4614</v>
      </c>
      <c r="C9" s="5">
        <f>B9-F9</f>
        <v>8</v>
      </c>
      <c r="D9" s="6">
        <f t="shared" ref="D9:D11" si="0">B9</f>
        <v>4614</v>
      </c>
      <c r="E9" s="204" t="s">
        <v>71</v>
      </c>
      <c r="F9" s="500">
        <v>4606</v>
      </c>
      <c r="G9" s="1184">
        <v>45369</v>
      </c>
      <c r="H9" s="7">
        <f>F9+$C$3</f>
        <v>5606</v>
      </c>
      <c r="I9" s="559">
        <f t="shared" ref="I9:I11" si="1">H9-B9</f>
        <v>992</v>
      </c>
      <c r="K9" s="122"/>
      <c r="L9" s="1123"/>
      <c r="M9" s="1122"/>
      <c r="N9" s="1124"/>
      <c r="O9" s="36"/>
      <c r="P9" s="36"/>
    </row>
    <row r="10" spans="1:16">
      <c r="A10" s="204" t="s">
        <v>72</v>
      </c>
      <c r="B10" s="1999">
        <v>10426</v>
      </c>
      <c r="C10" s="5">
        <f>B10-F10</f>
        <v>0</v>
      </c>
      <c r="D10" s="6">
        <f t="shared" si="0"/>
        <v>10426</v>
      </c>
      <c r="E10" s="204" t="s">
        <v>72</v>
      </c>
      <c r="F10" s="1999">
        <v>10426</v>
      </c>
      <c r="G10" s="1184">
        <v>45338</v>
      </c>
      <c r="H10" s="7">
        <f>F10+$C$4</f>
        <v>10676</v>
      </c>
      <c r="I10" s="559">
        <f t="shared" si="1"/>
        <v>250</v>
      </c>
      <c r="L10" s="36"/>
      <c r="M10" s="36"/>
      <c r="N10" s="36"/>
      <c r="O10" s="36"/>
      <c r="P10" s="36"/>
    </row>
    <row r="11" spans="1:16">
      <c r="A11" s="206" t="s">
        <v>73</v>
      </c>
      <c r="B11" s="548">
        <v>9818</v>
      </c>
      <c r="C11" s="195">
        <f>B11-F11</f>
        <v>175</v>
      </c>
      <c r="D11" s="207">
        <f t="shared" si="0"/>
        <v>9818</v>
      </c>
      <c r="E11" s="206" t="s">
        <v>73</v>
      </c>
      <c r="F11" s="548">
        <v>9643</v>
      </c>
      <c r="G11" s="1469">
        <v>45347</v>
      </c>
      <c r="H11" s="175">
        <f>F11+$C$4</f>
        <v>9893</v>
      </c>
      <c r="I11" s="560">
        <f t="shared" si="1"/>
        <v>75</v>
      </c>
      <c r="J11" s="202"/>
      <c r="K11" s="202"/>
      <c r="L11" s="36"/>
      <c r="M11" s="36"/>
      <c r="N11" s="36"/>
      <c r="O11" s="36"/>
      <c r="P11" s="36"/>
    </row>
    <row r="12" spans="1:16" ht="15" customHeight="1">
      <c r="L12" s="36"/>
      <c r="M12" s="36"/>
      <c r="N12" s="36"/>
      <c r="O12" s="36"/>
      <c r="P12" s="36"/>
    </row>
    <row r="13" spans="1:16" ht="18.75" customHeight="1">
      <c r="A13" s="773" t="s">
        <v>237</v>
      </c>
      <c r="B13" s="2092" t="s">
        <v>720</v>
      </c>
      <c r="C13" s="2093"/>
      <c r="D13" s="2093"/>
      <c r="E13" s="2093"/>
      <c r="F13" s="2093"/>
      <c r="G13" s="2093"/>
      <c r="H13" s="2093"/>
      <c r="I13" s="2093"/>
      <c r="J13" s="2094"/>
      <c r="K13" s="882" t="s">
        <v>240</v>
      </c>
      <c r="N13" s="36"/>
      <c r="O13" s="36"/>
      <c r="P13" s="36"/>
    </row>
    <row r="14" spans="1:16">
      <c r="A14" s="191"/>
      <c r="B14" s="523" t="s">
        <v>241</v>
      </c>
      <c r="C14" s="523" t="s">
        <v>242</v>
      </c>
      <c r="D14" s="523" t="s">
        <v>243</v>
      </c>
      <c r="E14" s="523" t="s">
        <v>244</v>
      </c>
      <c r="F14" s="523" t="s">
        <v>245</v>
      </c>
      <c r="G14" s="523" t="s">
        <v>246</v>
      </c>
      <c r="H14" s="523" t="s">
        <v>247</v>
      </c>
      <c r="I14" s="523" t="s">
        <v>248</v>
      </c>
      <c r="J14" s="765" t="s">
        <v>249</v>
      </c>
      <c r="K14" s="1566" t="s">
        <v>435</v>
      </c>
      <c r="L14" s="4" t="s">
        <v>721</v>
      </c>
      <c r="N14" s="36"/>
      <c r="O14" s="36"/>
      <c r="P14" s="36"/>
    </row>
    <row r="15" spans="1:16">
      <c r="A15" s="815" t="s">
        <v>9</v>
      </c>
      <c r="B15" s="46"/>
      <c r="C15" s="46">
        <v>45020</v>
      </c>
      <c r="D15" s="46">
        <v>45149</v>
      </c>
      <c r="E15" s="46">
        <v>45314</v>
      </c>
      <c r="F15" s="46"/>
      <c r="G15" s="173">
        <v>44835</v>
      </c>
      <c r="H15" s="173"/>
      <c r="I15" s="7"/>
      <c r="J15" s="750"/>
      <c r="K15" s="224">
        <v>45334</v>
      </c>
      <c r="N15" s="36"/>
      <c r="O15" s="36"/>
      <c r="P15" s="36"/>
    </row>
    <row r="16" spans="1:16">
      <c r="A16" s="816" t="s">
        <v>10</v>
      </c>
      <c r="B16" s="180"/>
      <c r="C16" s="180">
        <v>45020</v>
      </c>
      <c r="D16" s="180">
        <v>45149</v>
      </c>
      <c r="E16" s="180">
        <v>45314</v>
      </c>
      <c r="F16" s="180"/>
      <c r="G16" s="1066">
        <v>44835</v>
      </c>
      <c r="H16" s="1066"/>
      <c r="I16" s="49"/>
      <c r="J16" s="813"/>
      <c r="K16" s="433">
        <v>45334</v>
      </c>
      <c r="N16" s="36"/>
      <c r="O16" s="36"/>
      <c r="P16" s="36"/>
    </row>
    <row r="17" spans="1:16">
      <c r="A17" s="2082" t="s">
        <v>254</v>
      </c>
      <c r="B17" s="2083"/>
      <c r="C17" s="2083"/>
      <c r="D17" s="2083"/>
      <c r="E17" s="2083"/>
      <c r="F17" s="2083"/>
      <c r="G17" s="2083"/>
      <c r="H17" s="2083"/>
      <c r="I17" s="2083"/>
      <c r="J17" s="2083"/>
      <c r="K17" s="2083"/>
      <c r="L17" s="2083"/>
      <c r="M17" s="2083"/>
      <c r="N17" s="2084"/>
      <c r="O17" s="4"/>
      <c r="P17" s="4"/>
    </row>
    <row r="18" spans="1:16">
      <c r="A18" s="2159" t="s">
        <v>218</v>
      </c>
      <c r="B18" s="540" t="s">
        <v>255</v>
      </c>
      <c r="C18" s="497" t="s">
        <v>256</v>
      </c>
      <c r="D18" s="497" t="s">
        <v>256</v>
      </c>
      <c r="E18" s="497" t="s">
        <v>256</v>
      </c>
      <c r="F18" s="497" t="s">
        <v>256</v>
      </c>
      <c r="G18" s="540" t="s">
        <v>257</v>
      </c>
      <c r="H18" s="497" t="s">
        <v>256</v>
      </c>
      <c r="I18" s="497" t="s">
        <v>256</v>
      </c>
      <c r="J18" s="497" t="s">
        <v>256</v>
      </c>
      <c r="K18" s="497" t="s">
        <v>256</v>
      </c>
      <c r="M18" s="497" t="s">
        <v>256</v>
      </c>
      <c r="N18" s="525" t="s">
        <v>256</v>
      </c>
      <c r="O18" s="4"/>
      <c r="P18" s="4"/>
    </row>
    <row r="19" spans="1:16">
      <c r="A19" s="2160"/>
      <c r="B19" s="663" t="s">
        <v>9</v>
      </c>
      <c r="C19" s="173">
        <v>45131</v>
      </c>
      <c r="D19" s="173">
        <v>45131</v>
      </c>
      <c r="E19" s="173">
        <v>45131</v>
      </c>
      <c r="F19" s="173">
        <v>45131</v>
      </c>
      <c r="G19" s="500">
        <v>1</v>
      </c>
      <c r="H19" s="46">
        <v>45180</v>
      </c>
      <c r="I19" s="665" t="s">
        <v>722</v>
      </c>
      <c r="J19" s="179">
        <v>44595</v>
      </c>
      <c r="K19" s="186">
        <v>44806</v>
      </c>
      <c r="L19" s="1354" t="s">
        <v>723</v>
      </c>
      <c r="M19" s="186">
        <v>44786</v>
      </c>
      <c r="N19" s="422">
        <v>44912</v>
      </c>
      <c r="O19" s="4"/>
      <c r="P19" s="4"/>
    </row>
    <row r="20" spans="1:16">
      <c r="A20" s="2161"/>
      <c r="B20" s="664" t="s">
        <v>10</v>
      </c>
      <c r="C20" s="174">
        <v>45131</v>
      </c>
      <c r="D20" s="174">
        <v>45131</v>
      </c>
      <c r="E20" s="174">
        <v>45131</v>
      </c>
      <c r="F20" s="174">
        <v>45131</v>
      </c>
      <c r="G20" s="548">
        <v>2</v>
      </c>
      <c r="H20" s="174">
        <v>44786</v>
      </c>
      <c r="I20" s="726" t="s">
        <v>724</v>
      </c>
      <c r="J20" s="745">
        <v>45163</v>
      </c>
      <c r="K20" s="110"/>
      <c r="L20" s="40"/>
      <c r="M20" s="110"/>
      <c r="N20" s="1123"/>
      <c r="O20" s="4"/>
      <c r="P20" s="4"/>
    </row>
    <row r="21" spans="1:16">
      <c r="A21" t="s">
        <v>725</v>
      </c>
      <c r="N21" s="36"/>
      <c r="O21" s="4"/>
      <c r="P21" s="4"/>
    </row>
    <row r="22" spans="1:16">
      <c r="A22" s="1111" t="s">
        <v>263</v>
      </c>
      <c r="B22" s="1061" t="s">
        <v>264</v>
      </c>
      <c r="C22" s="670" t="s">
        <v>265</v>
      </c>
      <c r="D22" s="670" t="s">
        <v>266</v>
      </c>
      <c r="E22" s="670" t="s">
        <v>267</v>
      </c>
      <c r="F22" s="671" t="s">
        <v>268</v>
      </c>
      <c r="I22" s="876" t="s">
        <v>186</v>
      </c>
      <c r="J22" s="876" t="s">
        <v>241</v>
      </c>
      <c r="K22" s="876" t="s">
        <v>206</v>
      </c>
      <c r="O22" s="4"/>
      <c r="P22" s="4"/>
    </row>
    <row r="23" spans="1:16">
      <c r="A23" s="1112" t="s">
        <v>726</v>
      </c>
      <c r="B23" s="110">
        <v>43783</v>
      </c>
      <c r="C23" s="48" t="s">
        <v>283</v>
      </c>
      <c r="D23" s="48" t="s">
        <v>284</v>
      </c>
      <c r="E23" s="48" t="s">
        <v>727</v>
      </c>
      <c r="F23" s="1017">
        <v>1019000345</v>
      </c>
      <c r="I23" s="1148" t="s">
        <v>728</v>
      </c>
      <c r="J23" s="1149">
        <v>45276</v>
      </c>
      <c r="K23" s="1149">
        <f>J23+90</f>
        <v>45366</v>
      </c>
      <c r="P23" s="36"/>
    </row>
    <row r="24" spans="1:16">
      <c r="A24" s="1112" t="s">
        <v>203</v>
      </c>
      <c r="B24" s="110">
        <v>44105</v>
      </c>
      <c r="C24" s="48" t="s">
        <v>278</v>
      </c>
      <c r="D24" s="48" t="s">
        <v>729</v>
      </c>
      <c r="E24" s="48" t="s">
        <v>730</v>
      </c>
      <c r="F24" s="1017">
        <v>2716</v>
      </c>
      <c r="K24" s="110"/>
      <c r="P24" s="36"/>
    </row>
    <row r="25" spans="1:16">
      <c r="A25" s="1360" t="s">
        <v>193</v>
      </c>
      <c r="B25" s="1030">
        <v>44887</v>
      </c>
      <c r="C25" s="1018" t="s">
        <v>283</v>
      </c>
      <c r="D25" s="1018" t="s">
        <v>284</v>
      </c>
      <c r="E25" s="1018" t="s">
        <v>731</v>
      </c>
      <c r="F25" s="1019">
        <v>1019000497</v>
      </c>
      <c r="I25" s="803"/>
      <c r="J25" s="110"/>
      <c r="K25" s="110"/>
      <c r="O25" s="36"/>
      <c r="P25" s="36"/>
    </row>
    <row r="26" spans="1:16" ht="15.75" customHeight="1">
      <c r="A26" s="1113" t="s">
        <v>732</v>
      </c>
      <c r="B26" s="1109"/>
      <c r="C26" s="1110"/>
      <c r="D26" s="1110"/>
      <c r="E26" s="1110"/>
      <c r="F26" s="1110"/>
      <c r="P26" s="36"/>
    </row>
    <row r="27" spans="1:16">
      <c r="C27" s="600" t="s">
        <v>287</v>
      </c>
      <c r="D27" s="537" t="s">
        <v>288</v>
      </c>
      <c r="E27" s="537" t="s">
        <v>289</v>
      </c>
      <c r="F27" s="537" t="s">
        <v>290</v>
      </c>
      <c r="G27" s="538" t="s">
        <v>291</v>
      </c>
      <c r="H27" s="21"/>
      <c r="K27" s="601" t="s">
        <v>287</v>
      </c>
      <c r="L27" s="549" t="s">
        <v>288</v>
      </c>
      <c r="M27" s="549" t="s">
        <v>289</v>
      </c>
      <c r="N27" s="549" t="s">
        <v>290</v>
      </c>
      <c r="O27" s="546" t="s">
        <v>291</v>
      </c>
      <c r="P27" s="36"/>
    </row>
    <row r="28" spans="1:16" ht="15.75" customHeight="1">
      <c r="A28" s="2293" t="s">
        <v>293</v>
      </c>
      <c r="B28" s="53" t="s">
        <v>9</v>
      </c>
      <c r="C28" s="54"/>
      <c r="D28" s="54"/>
      <c r="E28" s="53"/>
      <c r="F28" s="53"/>
      <c r="G28" s="55"/>
      <c r="H28" s="82"/>
      <c r="I28" s="2095" t="s">
        <v>295</v>
      </c>
      <c r="J28" s="280" t="s">
        <v>9</v>
      </c>
      <c r="K28" s="262"/>
      <c r="L28" s="262"/>
      <c r="M28" s="280"/>
      <c r="N28" s="262"/>
      <c r="O28" s="778">
        <v>46414</v>
      </c>
      <c r="P28" s="36"/>
    </row>
    <row r="29" spans="1:16">
      <c r="A29" s="2294"/>
      <c r="B29" s="56" t="s">
        <v>10</v>
      </c>
      <c r="C29" s="57"/>
      <c r="D29" s="57"/>
      <c r="E29" s="56"/>
      <c r="F29" s="56"/>
      <c r="G29" s="58"/>
      <c r="H29" s="82"/>
      <c r="I29" s="2096"/>
      <c r="J29" s="264" t="s">
        <v>10</v>
      </c>
      <c r="K29" s="281"/>
      <c r="L29" s="281"/>
      <c r="M29" s="264"/>
      <c r="N29" s="281"/>
      <c r="O29" s="779">
        <v>45307</v>
      </c>
      <c r="P29" s="36"/>
    </row>
    <row r="30" spans="1:16">
      <c r="A30" s="729"/>
      <c r="B30" s="233"/>
      <c r="C30" s="233"/>
      <c r="D30" s="233"/>
      <c r="E30" s="233"/>
      <c r="F30" s="82"/>
      <c r="G30" s="233"/>
      <c r="H30" s="82"/>
      <c r="I30" s="82"/>
      <c r="J30" s="82"/>
      <c r="K30" s="82"/>
      <c r="L30" s="82"/>
      <c r="M30" s="82"/>
      <c r="N30" s="91"/>
      <c r="O30" s="59"/>
      <c r="P30" s="36"/>
    </row>
    <row r="31" spans="1:16">
      <c r="A31" s="2234" t="s">
        <v>296</v>
      </c>
      <c r="B31" s="211" t="s">
        <v>9</v>
      </c>
      <c r="C31" s="215"/>
      <c r="D31" s="211"/>
      <c r="E31" s="211"/>
      <c r="F31" s="234"/>
      <c r="G31" s="212"/>
      <c r="H31" s="82"/>
      <c r="I31" s="2088" t="s">
        <v>240</v>
      </c>
      <c r="J31" s="211" t="s">
        <v>9</v>
      </c>
      <c r="K31" s="262"/>
      <c r="L31" s="280"/>
      <c r="M31" s="262"/>
      <c r="N31" s="262">
        <v>44881</v>
      </c>
      <c r="O31" s="285"/>
      <c r="P31" s="36"/>
    </row>
    <row r="32" spans="1:16" s="31" customFormat="1">
      <c r="A32" s="2235"/>
      <c r="B32" s="349" t="s">
        <v>10</v>
      </c>
      <c r="C32" s="354"/>
      <c r="D32" s="349"/>
      <c r="E32" s="349"/>
      <c r="F32" s="460"/>
      <c r="G32" s="350"/>
      <c r="H32" s="425"/>
      <c r="I32" s="2089"/>
      <c r="J32" s="213" t="s">
        <v>10</v>
      </c>
      <c r="K32" s="290"/>
      <c r="L32" s="291"/>
      <c r="M32" s="290"/>
      <c r="N32" s="290">
        <v>44881</v>
      </c>
      <c r="O32" s="292"/>
      <c r="P32" s="139"/>
    </row>
    <row r="33" spans="1:16" ht="15" thickBot="1">
      <c r="A33" s="729"/>
      <c r="B33" s="146"/>
      <c r="C33" s="146"/>
      <c r="D33" s="82"/>
      <c r="E33" s="146"/>
      <c r="F33" s="146"/>
      <c r="G33" s="146"/>
      <c r="H33" s="91"/>
      <c r="I33" s="82"/>
      <c r="J33" s="82"/>
      <c r="K33" s="59"/>
      <c r="L33" s="59"/>
      <c r="M33" s="59"/>
      <c r="N33" s="59"/>
      <c r="O33" s="59"/>
      <c r="P33" s="36"/>
    </row>
    <row r="34" spans="1:16" s="31" customFormat="1" ht="28.9">
      <c r="A34" s="2293" t="s">
        <v>255</v>
      </c>
      <c r="B34" s="343" t="s">
        <v>9</v>
      </c>
      <c r="C34" s="434"/>
      <c r="D34" s="434"/>
      <c r="E34" s="343"/>
      <c r="F34" s="1070">
        <v>45050</v>
      </c>
      <c r="G34" s="1431" t="s">
        <v>733</v>
      </c>
      <c r="H34" s="425"/>
      <c r="I34" s="2088" t="s">
        <v>298</v>
      </c>
      <c r="J34" s="288" t="s">
        <v>299</v>
      </c>
      <c r="K34" s="287"/>
      <c r="L34" s="288"/>
      <c r="M34" s="287"/>
      <c r="N34" s="287"/>
      <c r="O34" s="289"/>
      <c r="P34" s="139"/>
    </row>
    <row r="35" spans="1:16" s="31" customFormat="1" ht="29.45" thickBot="1">
      <c r="A35" s="2294"/>
      <c r="B35" s="344" t="s">
        <v>10</v>
      </c>
      <c r="C35" s="435"/>
      <c r="D35" s="435"/>
      <c r="E35" s="344"/>
      <c r="F35" s="1071">
        <v>45050</v>
      </c>
      <c r="G35" s="1432" t="s">
        <v>733</v>
      </c>
      <c r="H35" s="425"/>
      <c r="I35" s="2089"/>
      <c r="J35" s="1660"/>
      <c r="K35" s="290"/>
      <c r="L35" s="291"/>
      <c r="M35" s="291"/>
      <c r="N35" s="290"/>
      <c r="O35" s="292"/>
      <c r="P35" s="139"/>
    </row>
    <row r="36" spans="1:16" ht="15" thickBot="1">
      <c r="A36" s="729"/>
      <c r="B36" s="145"/>
      <c r="C36" s="145"/>
      <c r="D36" s="145"/>
      <c r="E36" s="145"/>
      <c r="F36" s="82"/>
      <c r="G36" s="145"/>
      <c r="H36" s="91"/>
      <c r="I36" s="82"/>
      <c r="J36" s="82"/>
      <c r="K36" s="59"/>
      <c r="L36" s="59"/>
      <c r="M36" s="59"/>
      <c r="N36" s="59"/>
      <c r="O36" s="59"/>
      <c r="P36" s="36"/>
    </row>
    <row r="37" spans="1:16" s="31" customFormat="1">
      <c r="A37" s="351" t="s">
        <v>522</v>
      </c>
      <c r="B37" s="1531"/>
      <c r="C37" s="1531"/>
      <c r="D37" s="1531"/>
      <c r="E37" s="1531"/>
      <c r="F37" s="1536"/>
      <c r="G37" s="1534"/>
      <c r="H37" s="425"/>
      <c r="I37" s="221" t="s">
        <v>301</v>
      </c>
      <c r="J37" s="293"/>
      <c r="K37" s="298"/>
      <c r="L37" s="298"/>
      <c r="M37" s="293"/>
      <c r="N37" s="298">
        <v>45331</v>
      </c>
      <c r="O37" s="299" t="s">
        <v>302</v>
      </c>
      <c r="P37" s="139"/>
    </row>
    <row r="38" spans="1:16">
      <c r="A38" s="730"/>
      <c r="B38" s="82"/>
      <c r="C38" s="233"/>
      <c r="D38" s="233"/>
      <c r="E38" s="82"/>
      <c r="F38" s="233"/>
      <c r="G38" s="233"/>
      <c r="H38" s="91"/>
      <c r="I38" s="82"/>
      <c r="J38" s="82"/>
      <c r="K38" s="59"/>
      <c r="L38" s="59"/>
      <c r="M38" s="59"/>
      <c r="N38" s="59"/>
      <c r="O38" s="59"/>
      <c r="P38" s="36"/>
    </row>
    <row r="39" spans="1:16" ht="14.45" customHeight="1">
      <c r="A39" s="1193" t="s">
        <v>303</v>
      </c>
      <c r="B39" s="245" t="s">
        <v>304</v>
      </c>
      <c r="C39" s="246"/>
      <c r="D39" s="217"/>
      <c r="E39" s="246"/>
      <c r="F39" s="246">
        <v>45338</v>
      </c>
      <c r="G39" s="1942"/>
      <c r="H39" s="82"/>
      <c r="I39" s="221" t="s">
        <v>524</v>
      </c>
      <c r="J39" s="293"/>
      <c r="K39" s="246"/>
      <c r="L39" s="246"/>
      <c r="M39" s="217"/>
      <c r="N39" s="246"/>
      <c r="O39" s="218"/>
      <c r="P39" s="36"/>
    </row>
    <row r="40" spans="1:16">
      <c r="A40" s="729"/>
      <c r="B40" s="82"/>
      <c r="C40" s="82"/>
      <c r="D40" s="82"/>
      <c r="E40" s="82"/>
      <c r="F40" s="82"/>
      <c r="G40" s="82"/>
      <c r="H40" s="82"/>
      <c r="I40" s="2088" t="s">
        <v>308</v>
      </c>
      <c r="J40" s="347" t="s">
        <v>453</v>
      </c>
      <c r="K40" s="262"/>
      <c r="L40" s="262"/>
      <c r="M40" s="280"/>
      <c r="N40" s="262"/>
      <c r="O40" s="285"/>
      <c r="P40" s="36"/>
    </row>
    <row r="41" spans="1:16" s="31" customFormat="1" ht="28.9">
      <c r="A41" s="2288" t="s">
        <v>310</v>
      </c>
      <c r="B41" s="288" t="s">
        <v>9</v>
      </c>
      <c r="C41" s="287"/>
      <c r="D41" s="287"/>
      <c r="E41" s="288"/>
      <c r="F41" s="287"/>
      <c r="G41" s="289" t="s">
        <v>734</v>
      </c>
      <c r="H41" s="425"/>
      <c r="I41" s="2162"/>
      <c r="J41" s="352" t="s">
        <v>454</v>
      </c>
      <c r="K41" s="1358"/>
      <c r="L41" s="1388">
        <v>45093</v>
      </c>
      <c r="M41" s="1330"/>
      <c r="N41" s="1358"/>
      <c r="O41" s="1359"/>
      <c r="P41" s="139"/>
    </row>
    <row r="42" spans="1:16" s="31" customFormat="1" ht="28.9">
      <c r="A42" s="2289"/>
      <c r="B42" s="291" t="s">
        <v>10</v>
      </c>
      <c r="C42" s="290"/>
      <c r="D42" s="290"/>
      <c r="E42" s="291"/>
      <c r="F42" s="290"/>
      <c r="G42" s="1430" t="s">
        <v>734</v>
      </c>
      <c r="H42" s="425"/>
      <c r="I42" s="2089"/>
      <c r="J42" s="349" t="s">
        <v>316</v>
      </c>
      <c r="K42" s="290"/>
      <c r="L42" s="290"/>
      <c r="M42" s="291"/>
      <c r="N42" s="290"/>
      <c r="O42" s="292"/>
      <c r="P42" s="139"/>
    </row>
    <row r="43" spans="1:16">
      <c r="A43" s="729"/>
      <c r="B43" s="82"/>
      <c r="C43" s="82"/>
      <c r="D43" s="82"/>
      <c r="E43" s="82"/>
      <c r="F43" s="82"/>
      <c r="G43" s="82"/>
      <c r="H43" s="91"/>
      <c r="I43" s="732"/>
      <c r="J43" s="59"/>
      <c r="K43" s="59"/>
      <c r="L43" s="59"/>
      <c r="M43" s="59"/>
      <c r="N43" s="59"/>
      <c r="O43" s="59"/>
      <c r="P43" s="36"/>
    </row>
    <row r="44" spans="1:16">
      <c r="A44" s="2234" t="s">
        <v>574</v>
      </c>
      <c r="B44" s="347" t="s">
        <v>9</v>
      </c>
      <c r="C44" s="353"/>
      <c r="D44" s="353"/>
      <c r="E44" s="353"/>
      <c r="F44" s="462">
        <v>45327</v>
      </c>
      <c r="G44" s="838" t="s">
        <v>735</v>
      </c>
      <c r="H44" s="82"/>
      <c r="I44" s="711" t="s">
        <v>736</v>
      </c>
      <c r="J44" s="288"/>
      <c r="K44" s="287"/>
      <c r="L44" s="287"/>
      <c r="M44" s="288"/>
      <c r="N44" s="287">
        <v>45069</v>
      </c>
      <c r="O44" s="457" t="s">
        <v>737</v>
      </c>
      <c r="P44" s="36"/>
    </row>
    <row r="45" spans="1:16">
      <c r="A45" s="2235"/>
      <c r="B45" s="349" t="s">
        <v>10</v>
      </c>
      <c r="C45" s="354"/>
      <c r="D45" s="354"/>
      <c r="E45" s="354"/>
      <c r="F45" s="460">
        <v>45327</v>
      </c>
      <c r="G45" s="1269" t="s">
        <v>735</v>
      </c>
      <c r="H45" s="82"/>
      <c r="I45" s="733" t="s">
        <v>738</v>
      </c>
      <c r="J45" s="264"/>
      <c r="K45" s="281"/>
      <c r="L45" s="282"/>
      <c r="M45" s="282"/>
      <c r="N45" s="282"/>
      <c r="O45" s="283"/>
      <c r="P45" s="36"/>
    </row>
    <row r="46" spans="1:16">
      <c r="A46" s="731"/>
      <c r="B46" s="59"/>
      <c r="C46" s="59"/>
      <c r="D46" s="59"/>
      <c r="E46" s="59"/>
      <c r="F46" s="59"/>
      <c r="G46" s="59"/>
      <c r="H46" s="82"/>
      <c r="I46" s="823"/>
      <c r="J46" s="825"/>
      <c r="K46" s="826"/>
      <c r="L46" s="826"/>
      <c r="M46" s="825"/>
      <c r="N46" s="826"/>
      <c r="O46" s="827"/>
      <c r="P46" s="36"/>
    </row>
    <row r="47" spans="1:16" ht="15.75" customHeight="1">
      <c r="A47" s="2234" t="s">
        <v>323</v>
      </c>
      <c r="B47" s="211" t="s">
        <v>9</v>
      </c>
      <c r="C47" s="215"/>
      <c r="D47" s="215"/>
      <c r="E47" s="211"/>
      <c r="F47" s="234">
        <v>45149</v>
      </c>
      <c r="G47" s="241" t="s">
        <v>666</v>
      </c>
      <c r="H47" s="82"/>
      <c r="I47" s="2288" t="s">
        <v>341</v>
      </c>
      <c r="J47" s="288" t="s">
        <v>9</v>
      </c>
      <c r="K47" s="287"/>
      <c r="L47" s="287"/>
      <c r="M47" s="288"/>
      <c r="N47" s="839"/>
      <c r="O47" s="1097">
        <v>45363</v>
      </c>
      <c r="P47" t="s">
        <v>739</v>
      </c>
    </row>
    <row r="48" spans="1:16" ht="15" customHeight="1">
      <c r="A48" s="2235"/>
      <c r="B48" s="213" t="s">
        <v>10</v>
      </c>
      <c r="C48" s="216"/>
      <c r="D48" s="216"/>
      <c r="E48" s="213"/>
      <c r="F48" s="235">
        <v>45149</v>
      </c>
      <c r="G48" s="242" t="s">
        <v>666</v>
      </c>
      <c r="H48" s="82"/>
      <c r="I48" s="2289"/>
      <c r="J48" s="291" t="s">
        <v>10</v>
      </c>
      <c r="K48" s="290"/>
      <c r="L48" s="290"/>
      <c r="M48" s="291"/>
      <c r="N48" s="290"/>
      <c r="O48" s="1099">
        <v>45363</v>
      </c>
      <c r="P48" t="s">
        <v>739</v>
      </c>
    </row>
    <row r="49" spans="1:16" ht="15" customHeight="1">
      <c r="A49" s="731"/>
      <c r="B49" s="59"/>
      <c r="C49" s="59"/>
      <c r="D49" s="59"/>
      <c r="E49" s="59"/>
      <c r="F49" s="93"/>
      <c r="G49" s="243"/>
      <c r="H49" s="82"/>
      <c r="I49" s="2292" t="s">
        <v>740</v>
      </c>
      <c r="J49" s="2292"/>
      <c r="K49" s="2292"/>
      <c r="L49" s="2292"/>
      <c r="M49" s="2292"/>
      <c r="N49" s="2292"/>
      <c r="O49" s="2292"/>
    </row>
    <row r="50" spans="1:16" ht="15" customHeight="1">
      <c r="A50" s="2234" t="s">
        <v>741</v>
      </c>
      <c r="B50" s="347" t="s">
        <v>9</v>
      </c>
      <c r="C50" s="353"/>
      <c r="D50" s="353"/>
      <c r="E50" s="347"/>
      <c r="F50" s="458"/>
      <c r="G50" s="459"/>
      <c r="H50" s="82"/>
      <c r="I50" s="2090" t="s">
        <v>529</v>
      </c>
      <c r="J50" s="887" t="s">
        <v>9</v>
      </c>
      <c r="K50" s="357"/>
      <c r="L50" s="341"/>
      <c r="M50" s="341"/>
      <c r="N50" s="839">
        <v>45148</v>
      </c>
      <c r="O50" s="817">
        <f>N50+360</f>
        <v>45508</v>
      </c>
    </row>
    <row r="51" spans="1:16" ht="15" customHeight="1">
      <c r="A51" s="2235"/>
      <c r="B51" s="349" t="s">
        <v>10</v>
      </c>
      <c r="C51" s="354"/>
      <c r="D51" s="354"/>
      <c r="E51" s="349"/>
      <c r="F51" s="460"/>
      <c r="G51" s="461"/>
      <c r="H51" s="82"/>
      <c r="I51" s="2091"/>
      <c r="J51" s="888" t="s">
        <v>10</v>
      </c>
      <c r="K51" s="273"/>
      <c r="L51" s="273"/>
      <c r="M51" s="291"/>
      <c r="N51" s="884">
        <v>45148</v>
      </c>
      <c r="O51" s="818">
        <f>N51+360</f>
        <v>45508</v>
      </c>
    </row>
    <row r="52" spans="1:16">
      <c r="B52" s="9"/>
      <c r="C52" s="9"/>
      <c r="D52" s="9"/>
      <c r="E52" s="9"/>
      <c r="F52" s="9"/>
      <c r="G52" s="9"/>
      <c r="H52" s="9"/>
      <c r="N52" s="82"/>
      <c r="O52" s="178"/>
    </row>
    <row r="53" spans="1:16" ht="15.75" customHeight="1">
      <c r="A53" s="2288" t="s">
        <v>742</v>
      </c>
      <c r="B53" s="288" t="s">
        <v>9</v>
      </c>
      <c r="C53" s="287"/>
      <c r="D53" s="287"/>
      <c r="E53" s="288"/>
      <c r="F53" s="287"/>
      <c r="G53" s="289"/>
      <c r="H53" s="9"/>
      <c r="I53" s="2090" t="s">
        <v>531</v>
      </c>
      <c r="J53" s="401" t="s">
        <v>9</v>
      </c>
      <c r="K53" s="406"/>
      <c r="L53" s="397"/>
      <c r="M53" s="397"/>
      <c r="N53" s="885">
        <v>45050</v>
      </c>
      <c r="O53" s="778">
        <f>N53+180</f>
        <v>45230</v>
      </c>
    </row>
    <row r="54" spans="1:16" ht="15.75" customHeight="1">
      <c r="A54" s="2289"/>
      <c r="B54" s="291" t="s">
        <v>10</v>
      </c>
      <c r="C54" s="290"/>
      <c r="D54" s="290"/>
      <c r="E54" s="291"/>
      <c r="F54" s="290">
        <v>45294</v>
      </c>
      <c r="G54" s="1914" t="s">
        <v>743</v>
      </c>
      <c r="H54" s="9"/>
      <c r="I54" s="2091"/>
      <c r="J54" s="869" t="s">
        <v>10</v>
      </c>
      <c r="K54" s="190"/>
      <c r="L54" s="190"/>
      <c r="M54" s="264"/>
      <c r="N54" s="886">
        <v>45050</v>
      </c>
      <c r="O54" s="779">
        <f>N54+180</f>
        <v>45230</v>
      </c>
    </row>
    <row r="55" spans="1:16" ht="15" thickBot="1">
      <c r="A55" s="9"/>
      <c r="B55" s="9"/>
      <c r="C55" s="9"/>
      <c r="D55" s="9"/>
      <c r="E55" s="9"/>
      <c r="F55" s="9"/>
      <c r="G55" s="9"/>
      <c r="H55" s="9"/>
    </row>
    <row r="56" spans="1:16" ht="15" customHeight="1" thickBot="1">
      <c r="A56" s="221" t="s">
        <v>330</v>
      </c>
      <c r="B56" s="217"/>
      <c r="C56" s="217"/>
      <c r="D56" s="217"/>
      <c r="E56" s="217"/>
      <c r="F56" s="1272">
        <v>45149</v>
      </c>
      <c r="G56" s="491">
        <v>45320</v>
      </c>
      <c r="H56" s="9"/>
      <c r="I56" s="2163" t="s">
        <v>186</v>
      </c>
      <c r="J56" s="887" t="s">
        <v>299</v>
      </c>
      <c r="K56" s="276"/>
      <c r="L56" s="276"/>
      <c r="M56" s="280"/>
      <c r="N56" s="1310"/>
      <c r="O56" s="890">
        <v>45363</v>
      </c>
    </row>
    <row r="57" spans="1:16" ht="15" thickBot="1">
      <c r="A57" s="1158"/>
      <c r="B57" s="82"/>
      <c r="C57" s="136"/>
      <c r="D57" s="136"/>
      <c r="E57" s="82"/>
      <c r="F57" s="136"/>
      <c r="G57" s="136"/>
      <c r="H57" s="9"/>
      <c r="I57" s="2164"/>
      <c r="J57" s="888" t="s">
        <v>333</v>
      </c>
      <c r="K57" s="264"/>
      <c r="L57" s="264"/>
      <c r="M57" s="264"/>
      <c r="N57" s="893"/>
      <c r="O57" s="324"/>
    </row>
    <row r="58" spans="1:16" ht="15" thickBot="1">
      <c r="A58" s="9"/>
      <c r="B58" s="9"/>
      <c r="C58" s="9"/>
      <c r="D58" s="9"/>
      <c r="E58" s="9"/>
      <c r="F58" s="9"/>
      <c r="G58" s="9"/>
      <c r="H58" s="9"/>
      <c r="I58" s="803"/>
      <c r="J58" s="902"/>
      <c r="K58" s="82"/>
      <c r="L58" s="82"/>
      <c r="M58" s="82"/>
      <c r="N58" s="903"/>
      <c r="O58" s="22"/>
    </row>
    <row r="59" spans="1:16">
      <c r="A59" s="9"/>
      <c r="B59" s="9"/>
      <c r="C59" s="9"/>
      <c r="D59" s="9"/>
      <c r="E59" s="9"/>
      <c r="F59" s="9"/>
      <c r="G59" s="9"/>
      <c r="H59" s="9"/>
      <c r="I59" s="723" t="s">
        <v>344</v>
      </c>
      <c r="J59" s="904"/>
      <c r="K59" s="439"/>
      <c r="L59" s="439"/>
      <c r="M59" s="439"/>
      <c r="N59" s="905">
        <v>45031</v>
      </c>
      <c r="O59" s="906"/>
    </row>
    <row r="60" spans="1:16">
      <c r="A60" s="2157" t="s">
        <v>334</v>
      </c>
      <c r="B60" s="2157"/>
      <c r="C60" s="2157"/>
      <c r="D60" s="2157"/>
      <c r="E60" s="2157"/>
      <c r="F60" s="2157"/>
      <c r="G60" s="2157"/>
      <c r="H60" s="140"/>
      <c r="I60" s="140"/>
      <c r="N60" s="48"/>
      <c r="O60" s="22"/>
    </row>
    <row r="61" spans="1:16">
      <c r="A61" s="14"/>
      <c r="B61" s="515" t="s">
        <v>335</v>
      </c>
      <c r="C61" s="515" t="s">
        <v>336</v>
      </c>
      <c r="D61" s="515" t="s">
        <v>337</v>
      </c>
      <c r="E61" s="2290" t="s">
        <v>744</v>
      </c>
      <c r="F61" s="2291"/>
      <c r="G61" s="516" t="s">
        <v>338</v>
      </c>
      <c r="H61" s="515" t="s">
        <v>339</v>
      </c>
      <c r="I61" s="516" t="s">
        <v>340</v>
      </c>
    </row>
    <row r="62" spans="1:16">
      <c r="A62" s="15" t="s">
        <v>342</v>
      </c>
      <c r="B62" s="16"/>
      <c r="C62" s="16"/>
      <c r="D62" s="259"/>
      <c r="E62" s="16"/>
      <c r="F62" s="16"/>
      <c r="G62" s="266"/>
      <c r="H62" s="15"/>
      <c r="I62" s="50"/>
    </row>
    <row r="63" spans="1:16">
      <c r="A63" s="15"/>
      <c r="B63" s="15"/>
      <c r="C63" s="16"/>
      <c r="D63" s="259"/>
      <c r="E63" s="284"/>
      <c r="F63" s="177"/>
      <c r="G63" s="266"/>
      <c r="H63" s="15"/>
      <c r="I63" s="50"/>
      <c r="M63" s="682"/>
      <c r="N63" s="683"/>
      <c r="O63" s="568" t="s">
        <v>312</v>
      </c>
      <c r="P63" s="569" t="s">
        <v>346</v>
      </c>
    </row>
    <row r="64" spans="1:16">
      <c r="A64" s="15" t="s">
        <v>343</v>
      </c>
      <c r="B64" s="16"/>
      <c r="C64" s="16"/>
      <c r="D64" s="259"/>
      <c r="E64" s="16"/>
      <c r="F64" s="16"/>
      <c r="G64" s="266"/>
      <c r="H64" s="15"/>
      <c r="I64" s="50"/>
      <c r="M64" s="2134" t="s">
        <v>348</v>
      </c>
      <c r="N64" s="3" t="s">
        <v>397</v>
      </c>
      <c r="O64" s="314"/>
      <c r="P64" s="1643" t="s">
        <v>539</v>
      </c>
    </row>
    <row r="65" spans="1:16">
      <c r="A65" s="14"/>
      <c r="B65" s="14"/>
      <c r="C65" s="14"/>
      <c r="D65" s="9"/>
      <c r="E65" s="9"/>
      <c r="F65" s="14"/>
      <c r="G65" s="9"/>
      <c r="H65" s="9"/>
      <c r="M65" s="2134"/>
      <c r="N65" s="10" t="s">
        <v>542</v>
      </c>
      <c r="O65" s="179"/>
      <c r="P65" s="161"/>
    </row>
    <row r="66" spans="1:16">
      <c r="A66" s="14"/>
      <c r="B66" s="14"/>
      <c r="C66" s="14"/>
      <c r="D66" s="9"/>
      <c r="E66" s="9"/>
      <c r="F66" s="14"/>
      <c r="G66" s="9"/>
      <c r="H66" s="9"/>
      <c r="I66" s="684"/>
      <c r="J66" s="589"/>
      <c r="K66" s="568" t="s">
        <v>312</v>
      </c>
      <c r="L66" s="1540" t="s">
        <v>106</v>
      </c>
      <c r="M66" s="2135"/>
      <c r="N66" s="172" t="s">
        <v>356</v>
      </c>
      <c r="O66" s="186"/>
      <c r="P66" s="164"/>
    </row>
    <row r="67" spans="1:16">
      <c r="A67" s="1214" t="s">
        <v>345</v>
      </c>
      <c r="B67" s="15"/>
      <c r="C67" s="15"/>
      <c r="D67" s="50"/>
      <c r="E67" s="50"/>
      <c r="F67" s="15"/>
      <c r="G67" s="50"/>
      <c r="H67" s="9"/>
      <c r="I67" s="2154" t="s">
        <v>351</v>
      </c>
      <c r="J67" s="167" t="s">
        <v>352</v>
      </c>
      <c r="K67" s="165"/>
      <c r="L67" s="166"/>
      <c r="M67" s="191"/>
      <c r="P67" s="275"/>
    </row>
    <row r="68" spans="1:16">
      <c r="A68" s="1214"/>
      <c r="B68" s="15"/>
      <c r="C68" s="15"/>
      <c r="D68" s="50"/>
      <c r="E68" s="50"/>
      <c r="F68" s="15"/>
      <c r="G68" s="50"/>
      <c r="H68" s="9"/>
      <c r="I68" s="2155"/>
      <c r="J68" s="168" t="s">
        <v>355</v>
      </c>
      <c r="K68" s="156"/>
      <c r="L68" s="161"/>
      <c r="M68" s="1535"/>
      <c r="N68" s="735"/>
      <c r="O68" s="1329" t="s">
        <v>287</v>
      </c>
      <c r="P68" s="736"/>
    </row>
    <row r="69" spans="1:16">
      <c r="A69" s="1214" t="s">
        <v>353</v>
      </c>
      <c r="B69" s="15"/>
      <c r="C69" s="15"/>
      <c r="D69" s="50"/>
      <c r="E69" s="50"/>
      <c r="F69" s="15"/>
      <c r="G69" s="50"/>
      <c r="H69" s="9"/>
      <c r="I69" s="2155"/>
      <c r="J69" s="169" t="s">
        <v>357</v>
      </c>
      <c r="K69" s="156"/>
      <c r="L69" s="284"/>
      <c r="M69" s="2133" t="s">
        <v>359</v>
      </c>
      <c r="N69" s="1479" t="s">
        <v>360</v>
      </c>
      <c r="O69" s="189"/>
      <c r="P69" s="159"/>
    </row>
    <row r="70" spans="1:16" ht="15" customHeight="1">
      <c r="A70" s="14"/>
      <c r="B70" s="14"/>
      <c r="C70" s="14"/>
      <c r="D70" s="9"/>
      <c r="E70" s="9"/>
      <c r="F70" s="14"/>
      <c r="G70" s="9"/>
      <c r="H70" s="9"/>
      <c r="I70" s="2155"/>
      <c r="J70" s="168" t="s">
        <v>358</v>
      </c>
      <c r="K70" s="156"/>
      <c r="L70" s="284"/>
      <c r="M70" s="2134"/>
      <c r="N70" s="10" t="s">
        <v>362</v>
      </c>
      <c r="O70" s="179"/>
      <c r="P70" s="161"/>
    </row>
    <row r="71" spans="1:16" ht="15.6">
      <c r="A71" s="558" t="s">
        <v>134</v>
      </c>
      <c r="B71" s="14"/>
      <c r="C71" s="14"/>
      <c r="D71" s="9"/>
      <c r="E71" s="9"/>
      <c r="F71" s="14"/>
      <c r="G71" s="9"/>
      <c r="H71" s="9"/>
      <c r="I71" s="2156"/>
      <c r="J71" s="170" t="s">
        <v>361</v>
      </c>
      <c r="K71" s="163"/>
      <c r="L71" s="947"/>
      <c r="M71" s="2135"/>
      <c r="N71" s="172" t="s">
        <v>193</v>
      </c>
      <c r="O71" s="186"/>
      <c r="P71" s="164"/>
    </row>
    <row r="72" spans="1:16">
      <c r="A72" s="322">
        <v>45051</v>
      </c>
      <c r="I72" s="2196"/>
      <c r="J72" s="2196"/>
      <c r="K72" s="2196"/>
      <c r="L72" s="2196"/>
    </row>
    <row r="73" spans="1:16">
      <c r="A73" s="14"/>
    </row>
    <row r="74" spans="1:16">
      <c r="A74" s="2284" t="s">
        <v>745</v>
      </c>
      <c r="B74" s="2285"/>
      <c r="C74" s="2285"/>
      <c r="D74" s="2285"/>
      <c r="E74" s="2285"/>
      <c r="F74" s="2285"/>
      <c r="G74" s="2285"/>
      <c r="H74" s="2285"/>
      <c r="I74" s="2285"/>
      <c r="J74" s="2285"/>
      <c r="K74" s="2285"/>
      <c r="L74" s="2285"/>
      <c r="M74" s="2285"/>
      <c r="N74" s="2286"/>
    </row>
    <row r="75" spans="1:16">
      <c r="A75" s="2287" t="s">
        <v>364</v>
      </c>
      <c r="B75" s="2110"/>
      <c r="C75" s="2111" t="s">
        <v>746</v>
      </c>
      <c r="D75" s="2285"/>
      <c r="E75" s="2285"/>
      <c r="F75" s="2285"/>
      <c r="G75" s="2285"/>
      <c r="H75" s="2285"/>
      <c r="I75" s="2285"/>
      <c r="J75" s="2285"/>
      <c r="K75" s="2285"/>
      <c r="L75" s="2285"/>
      <c r="M75" s="2285"/>
      <c r="N75" s="2286"/>
      <c r="P75" s="1039"/>
    </row>
    <row r="76" spans="1:16">
      <c r="A76" s="509">
        <f>B8</f>
        <v>4609</v>
      </c>
      <c r="B76" s="510" t="s">
        <v>366</v>
      </c>
      <c r="C76" s="2280">
        <v>1000</v>
      </c>
      <c r="D76" s="2280">
        <v>2000</v>
      </c>
      <c r="E76" s="2280">
        <v>3000</v>
      </c>
      <c r="F76" s="2280">
        <v>4000</v>
      </c>
      <c r="G76" s="2280">
        <v>5000</v>
      </c>
      <c r="H76" s="2280">
        <v>6000</v>
      </c>
      <c r="I76" s="2280">
        <v>7000</v>
      </c>
      <c r="J76" s="2280">
        <v>8000</v>
      </c>
      <c r="K76" s="2280">
        <v>9000</v>
      </c>
      <c r="L76" s="2280">
        <v>10000</v>
      </c>
      <c r="M76" s="2280">
        <v>11000</v>
      </c>
      <c r="N76" s="2282">
        <v>12000</v>
      </c>
    </row>
    <row r="77" spans="1:16">
      <c r="A77" s="509">
        <f>B9</f>
        <v>4614</v>
      </c>
      <c r="B77" s="510" t="s">
        <v>367</v>
      </c>
      <c r="C77" s="2281"/>
      <c r="D77" s="2281"/>
      <c r="E77" s="2281"/>
      <c r="F77" s="2281"/>
      <c r="G77" s="2281"/>
      <c r="H77" s="2281"/>
      <c r="I77" s="2281"/>
      <c r="J77" s="2281"/>
      <c r="K77" s="2281"/>
      <c r="L77" s="2281"/>
      <c r="M77" s="2281"/>
      <c r="N77" s="2283"/>
    </row>
    <row r="78" spans="1:16">
      <c r="A78" s="2276" t="s">
        <v>747</v>
      </c>
      <c r="B78" s="2085"/>
      <c r="C78" s="32" t="s">
        <v>369</v>
      </c>
      <c r="D78" s="32" t="s">
        <v>369</v>
      </c>
      <c r="E78" s="32" t="s">
        <v>369</v>
      </c>
      <c r="F78" s="32" t="s">
        <v>369</v>
      </c>
      <c r="G78" s="32" t="s">
        <v>369</v>
      </c>
      <c r="H78" s="32" t="s">
        <v>369</v>
      </c>
      <c r="I78" s="32" t="s">
        <v>369</v>
      </c>
      <c r="J78" s="32" t="s">
        <v>369</v>
      </c>
      <c r="K78" s="32" t="s">
        <v>369</v>
      </c>
      <c r="L78" s="32" t="s">
        <v>369</v>
      </c>
      <c r="M78" s="32" t="s">
        <v>369</v>
      </c>
      <c r="N78" s="116" t="s">
        <v>369</v>
      </c>
    </row>
    <row r="79" spans="1:16">
      <c r="A79" s="2276" t="s">
        <v>748</v>
      </c>
      <c r="B79" s="2085"/>
      <c r="C79" s="32" t="s">
        <v>369</v>
      </c>
      <c r="D79" s="32" t="s">
        <v>369</v>
      </c>
      <c r="E79" s="32" t="s">
        <v>369</v>
      </c>
      <c r="F79" s="32" t="s">
        <v>369</v>
      </c>
      <c r="G79" s="32" t="s">
        <v>369</v>
      </c>
      <c r="H79" s="32" t="s">
        <v>369</v>
      </c>
      <c r="I79" s="32" t="s">
        <v>369</v>
      </c>
      <c r="J79" s="32" t="s">
        <v>369</v>
      </c>
      <c r="K79" s="32" t="s">
        <v>369</v>
      </c>
      <c r="L79" s="32" t="s">
        <v>369</v>
      </c>
      <c r="M79" s="32" t="s">
        <v>369</v>
      </c>
      <c r="N79" s="116" t="s">
        <v>369</v>
      </c>
    </row>
    <row r="80" spans="1:16">
      <c r="A80" s="2276" t="s">
        <v>749</v>
      </c>
      <c r="B80" s="2085"/>
      <c r="C80" s="32" t="s">
        <v>369</v>
      </c>
      <c r="D80" s="32" t="s">
        <v>369</v>
      </c>
      <c r="E80" s="32" t="s">
        <v>369</v>
      </c>
      <c r="F80" s="32" t="s">
        <v>369</v>
      </c>
      <c r="G80" s="32" t="s">
        <v>369</v>
      </c>
      <c r="H80" s="32" t="s">
        <v>369</v>
      </c>
      <c r="I80" s="32" t="s">
        <v>369</v>
      </c>
      <c r="J80" s="32" t="s">
        <v>369</v>
      </c>
      <c r="K80" s="32" t="s">
        <v>369</v>
      </c>
      <c r="L80" s="32" t="s">
        <v>369</v>
      </c>
      <c r="M80" s="32" t="s">
        <v>369</v>
      </c>
      <c r="N80" s="116" t="s">
        <v>369</v>
      </c>
    </row>
    <row r="81" spans="1:14">
      <c r="A81" s="2276" t="s">
        <v>750</v>
      </c>
      <c r="B81" s="2085"/>
      <c r="C81" s="32" t="s">
        <v>369</v>
      </c>
      <c r="D81" s="32" t="s">
        <v>369</v>
      </c>
      <c r="E81" s="32" t="s">
        <v>369</v>
      </c>
      <c r="F81" s="32" t="s">
        <v>369</v>
      </c>
      <c r="G81" s="32" t="s">
        <v>369</v>
      </c>
      <c r="H81" s="32" t="s">
        <v>369</v>
      </c>
      <c r="I81" s="32" t="s">
        <v>369</v>
      </c>
      <c r="J81" s="32" t="s">
        <v>369</v>
      </c>
      <c r="K81" s="32" t="s">
        <v>369</v>
      </c>
      <c r="L81" s="32" t="s">
        <v>369</v>
      </c>
      <c r="M81" s="32" t="s">
        <v>369</v>
      </c>
      <c r="N81" s="116" t="s">
        <v>369</v>
      </c>
    </row>
    <row r="82" spans="1:14">
      <c r="A82" s="2276" t="s">
        <v>751</v>
      </c>
      <c r="B82" s="2085"/>
      <c r="C82" s="32"/>
      <c r="D82" s="32"/>
      <c r="E82" s="32" t="s">
        <v>369</v>
      </c>
      <c r="F82" s="32"/>
      <c r="G82" s="32"/>
      <c r="H82" s="32" t="s">
        <v>369</v>
      </c>
      <c r="I82" s="32"/>
      <c r="J82" s="32"/>
      <c r="K82" s="32" t="s">
        <v>369</v>
      </c>
      <c r="L82" s="32"/>
      <c r="M82" s="32"/>
      <c r="N82" s="116" t="s">
        <v>369</v>
      </c>
    </row>
    <row r="83" spans="1:14">
      <c r="A83" s="2276" t="s">
        <v>752</v>
      </c>
      <c r="B83" s="2085"/>
      <c r="C83" s="32"/>
      <c r="D83" s="32"/>
      <c r="E83" s="32" t="s">
        <v>369</v>
      </c>
      <c r="F83" s="32"/>
      <c r="G83" s="32"/>
      <c r="H83" s="32" t="s">
        <v>369</v>
      </c>
      <c r="I83" s="32"/>
      <c r="J83" s="32"/>
      <c r="K83" s="32" t="s">
        <v>369</v>
      </c>
      <c r="L83" s="32"/>
      <c r="M83" s="32"/>
      <c r="N83" s="116" t="s">
        <v>369</v>
      </c>
    </row>
    <row r="84" spans="1:14">
      <c r="A84" s="2276" t="s">
        <v>753</v>
      </c>
      <c r="B84" s="2085"/>
      <c r="C84" s="32"/>
      <c r="D84" s="32"/>
      <c r="E84" s="32" t="s">
        <v>369</v>
      </c>
      <c r="F84" s="32"/>
      <c r="G84" s="32"/>
      <c r="H84" s="32" t="s">
        <v>369</v>
      </c>
      <c r="I84" s="32"/>
      <c r="J84" s="32"/>
      <c r="K84" s="32" t="s">
        <v>369</v>
      </c>
      <c r="L84" s="32"/>
      <c r="M84" s="32"/>
      <c r="N84" s="116" t="s">
        <v>369</v>
      </c>
    </row>
    <row r="85" spans="1:14">
      <c r="A85" s="2276" t="s">
        <v>398</v>
      </c>
      <c r="B85" s="2085"/>
      <c r="C85" s="32"/>
      <c r="D85" s="32"/>
      <c r="E85" s="32" t="s">
        <v>369</v>
      </c>
      <c r="F85" s="32"/>
      <c r="G85" s="32"/>
      <c r="H85" s="32" t="s">
        <v>369</v>
      </c>
      <c r="I85" s="32"/>
      <c r="J85" s="32"/>
      <c r="K85" s="32" t="s">
        <v>369</v>
      </c>
      <c r="L85" s="32"/>
      <c r="M85" s="32"/>
      <c r="N85" s="116" t="s">
        <v>369</v>
      </c>
    </row>
    <row r="86" spans="1:14">
      <c r="A86" s="2276" t="s">
        <v>754</v>
      </c>
      <c r="B86" s="2085"/>
      <c r="C86" s="32"/>
      <c r="D86" s="32"/>
      <c r="E86" s="32"/>
      <c r="F86" s="32"/>
      <c r="G86" s="32"/>
      <c r="H86" s="32" t="s">
        <v>369</v>
      </c>
      <c r="I86" s="32"/>
      <c r="J86" s="32"/>
      <c r="K86" s="32"/>
      <c r="L86" s="32"/>
      <c r="M86" s="32"/>
      <c r="N86" s="116" t="s">
        <v>369</v>
      </c>
    </row>
    <row r="87" spans="1:14">
      <c r="A87" s="2276" t="s">
        <v>755</v>
      </c>
      <c r="B87" s="2085"/>
      <c r="C87" s="32"/>
      <c r="D87" s="32"/>
      <c r="E87" s="32"/>
      <c r="F87" s="32"/>
      <c r="G87" s="32"/>
      <c r="H87" s="32" t="s">
        <v>369</v>
      </c>
      <c r="I87" s="32"/>
      <c r="J87" s="32"/>
      <c r="K87" s="32"/>
      <c r="L87" s="32"/>
      <c r="M87" s="32"/>
      <c r="N87" s="116" t="s">
        <v>369</v>
      </c>
    </row>
    <row r="88" spans="1:14">
      <c r="A88" s="2276" t="s">
        <v>756</v>
      </c>
      <c r="B88" s="2085"/>
      <c r="C88" s="32"/>
      <c r="D88" s="32"/>
      <c r="E88" s="32"/>
      <c r="F88" s="32"/>
      <c r="G88" s="32"/>
      <c r="H88" s="32" t="s">
        <v>369</v>
      </c>
      <c r="I88" s="32"/>
      <c r="J88" s="32"/>
      <c r="K88" s="32"/>
      <c r="L88" s="32"/>
      <c r="M88" s="32"/>
      <c r="N88" s="116" t="s">
        <v>369</v>
      </c>
    </row>
    <row r="89" spans="1:14">
      <c r="A89" s="2277" t="s">
        <v>757</v>
      </c>
      <c r="B89" s="2278"/>
      <c r="C89" s="109"/>
      <c r="D89" s="109"/>
      <c r="E89" s="109"/>
      <c r="F89" s="109"/>
      <c r="G89" s="109"/>
      <c r="H89" s="109" t="s">
        <v>369</v>
      </c>
      <c r="I89" s="109"/>
      <c r="J89" s="109"/>
      <c r="K89" s="109"/>
      <c r="L89" s="109"/>
      <c r="M89" s="109"/>
      <c r="N89" s="117" t="s">
        <v>369</v>
      </c>
    </row>
    <row r="91" spans="1:14">
      <c r="A91" s="2020" t="s">
        <v>391</v>
      </c>
      <c r="B91" s="2020"/>
      <c r="C91" s="2020"/>
      <c r="D91" s="2020"/>
      <c r="E91" s="2020"/>
      <c r="F91" s="2020"/>
      <c r="G91" s="2020"/>
      <c r="H91" s="2020"/>
      <c r="I91" s="2020"/>
      <c r="J91" s="2020"/>
    </row>
    <row r="92" spans="1:14">
      <c r="A92" s="1486" t="s">
        <v>392</v>
      </c>
      <c r="B92" s="1528" t="s">
        <v>393</v>
      </c>
      <c r="C92" s="1528" t="s">
        <v>267</v>
      </c>
      <c r="D92" s="1528" t="s">
        <v>394</v>
      </c>
      <c r="E92" s="1528" t="s">
        <v>395</v>
      </c>
      <c r="F92" s="1528" t="s">
        <v>242</v>
      </c>
      <c r="G92" s="1528" t="s">
        <v>396</v>
      </c>
      <c r="H92" s="1528" t="s">
        <v>397</v>
      </c>
      <c r="I92" s="1528" t="s">
        <v>398</v>
      </c>
      <c r="J92" s="1528" t="s">
        <v>399</v>
      </c>
      <c r="K92" s="1528" t="s">
        <v>400</v>
      </c>
      <c r="L92" s="29"/>
    </row>
    <row r="93" spans="1:14" ht="43.15">
      <c r="A93" s="2279" t="s">
        <v>715</v>
      </c>
      <c r="B93" s="742" t="s">
        <v>255</v>
      </c>
      <c r="C93" s="737"/>
      <c r="D93" s="737"/>
      <c r="E93" s="738"/>
      <c r="F93" s="738"/>
      <c r="G93" s="739"/>
      <c r="H93" s="740"/>
      <c r="I93" s="740" t="s">
        <v>717</v>
      </c>
      <c r="J93" s="740"/>
      <c r="K93" s="741"/>
    </row>
    <row r="94" spans="1:14">
      <c r="A94" s="2107"/>
      <c r="B94" s="530" t="s">
        <v>404</v>
      </c>
      <c r="C94" s="43"/>
      <c r="D94" s="43"/>
      <c r="E94" s="43"/>
      <c r="F94" s="43"/>
      <c r="G94" s="45"/>
      <c r="H94" s="43"/>
      <c r="I94" s="45"/>
      <c r="J94" s="43"/>
      <c r="K94" s="295"/>
    </row>
    <row r="95" spans="1:14">
      <c r="A95" s="2107"/>
      <c r="B95" s="530" t="s">
        <v>237</v>
      </c>
      <c r="C95" s="43"/>
      <c r="D95" s="43"/>
      <c r="E95" s="45"/>
      <c r="F95" s="43"/>
      <c r="G95" s="43"/>
      <c r="H95" s="43"/>
      <c r="I95" s="45"/>
      <c r="J95" s="43"/>
      <c r="K95" s="295"/>
    </row>
    <row r="96" spans="1:14">
      <c r="A96" s="2107"/>
      <c r="B96" s="530" t="s">
        <v>186</v>
      </c>
      <c r="C96" s="43"/>
      <c r="D96" s="43"/>
      <c r="E96" s="45"/>
      <c r="F96" s="45"/>
      <c r="G96" s="43"/>
      <c r="H96" s="43"/>
      <c r="I96" s="45"/>
      <c r="J96" s="43"/>
      <c r="K96" s="295"/>
    </row>
    <row r="97" spans="1:11">
      <c r="A97" s="2107"/>
      <c r="B97" s="743" t="s">
        <v>303</v>
      </c>
      <c r="C97" s="43"/>
      <c r="D97" s="43"/>
      <c r="E97" s="43"/>
      <c r="F97" s="43"/>
      <c r="G97" s="43"/>
      <c r="H97" s="43"/>
      <c r="I97" s="43"/>
      <c r="J97" s="43"/>
      <c r="K97" s="295"/>
    </row>
    <row r="98" spans="1:11">
      <c r="A98" s="2107"/>
      <c r="B98" s="743" t="s">
        <v>758</v>
      </c>
      <c r="C98" s="43"/>
      <c r="D98" s="43"/>
      <c r="E98" s="43"/>
      <c r="F98" s="43"/>
      <c r="G98" s="43"/>
      <c r="H98" s="43"/>
      <c r="I98" s="43"/>
      <c r="J98" s="43"/>
      <c r="K98" s="295"/>
    </row>
    <row r="99" spans="1:11">
      <c r="A99" s="2107"/>
      <c r="B99" s="1050" t="s">
        <v>412</v>
      </c>
      <c r="C99" s="1051"/>
      <c r="D99" s="1051"/>
      <c r="E99" s="1051"/>
      <c r="F99" s="1051"/>
      <c r="G99" s="1051"/>
      <c r="H99" s="1051"/>
      <c r="I99" s="1051"/>
      <c r="J99" s="1051"/>
      <c r="K99" s="1052"/>
    </row>
    <row r="100" spans="1:11" ht="15" customHeight="1">
      <c r="A100" s="2108"/>
      <c r="B100" s="1053" t="s">
        <v>759</v>
      </c>
      <c r="C100" s="1054"/>
      <c r="D100" s="1054"/>
      <c r="E100" s="1054"/>
      <c r="F100" s="1054"/>
      <c r="G100" s="1054"/>
      <c r="H100" s="1054"/>
      <c r="I100" s="1054"/>
      <c r="J100" s="1054"/>
      <c r="K100" s="1055"/>
    </row>
  </sheetData>
  <sheetProtection selectLockedCells="1" selectUnlockedCells="1"/>
  <mergeCells count="59">
    <mergeCell ref="A34:A35"/>
    <mergeCell ref="I34:I35"/>
    <mergeCell ref="A17:N17"/>
    <mergeCell ref="A1:D2"/>
    <mergeCell ref="E1:E2"/>
    <mergeCell ref="A6:D6"/>
    <mergeCell ref="E6:I6"/>
    <mergeCell ref="B13:J13"/>
    <mergeCell ref="A18:A20"/>
    <mergeCell ref="A28:A29"/>
    <mergeCell ref="I28:I29"/>
    <mergeCell ref="A31:A32"/>
    <mergeCell ref="I31:I32"/>
    <mergeCell ref="M64:M66"/>
    <mergeCell ref="I40:I42"/>
    <mergeCell ref="A41:A42"/>
    <mergeCell ref="A44:A45"/>
    <mergeCell ref="A47:A48"/>
    <mergeCell ref="I47:I48"/>
    <mergeCell ref="A50:A51"/>
    <mergeCell ref="I50:I51"/>
    <mergeCell ref="A53:A54"/>
    <mergeCell ref="I53:I54"/>
    <mergeCell ref="I56:I57"/>
    <mergeCell ref="E61:F61"/>
    <mergeCell ref="A60:G60"/>
    <mergeCell ref="I49:O49"/>
    <mergeCell ref="I67:I71"/>
    <mergeCell ref="M69:M71"/>
    <mergeCell ref="I72:L72"/>
    <mergeCell ref="A74:N74"/>
    <mergeCell ref="A75:B75"/>
    <mergeCell ref="C75:N75"/>
    <mergeCell ref="A86:B86"/>
    <mergeCell ref="L76:L77"/>
    <mergeCell ref="M76:M77"/>
    <mergeCell ref="N76:N77"/>
    <mergeCell ref="A78:B78"/>
    <mergeCell ref="A79:B79"/>
    <mergeCell ref="A80:B80"/>
    <mergeCell ref="C76:C77"/>
    <mergeCell ref="D76:D77"/>
    <mergeCell ref="E76:E77"/>
    <mergeCell ref="F76:F77"/>
    <mergeCell ref="G76:G77"/>
    <mergeCell ref="H76:H77"/>
    <mergeCell ref="I76:I77"/>
    <mergeCell ref="J76:J77"/>
    <mergeCell ref="K76:K77"/>
    <mergeCell ref="A81:B81"/>
    <mergeCell ref="A82:B82"/>
    <mergeCell ref="A83:B83"/>
    <mergeCell ref="A84:B84"/>
    <mergeCell ref="A85:B85"/>
    <mergeCell ref="A87:B87"/>
    <mergeCell ref="A88:B88"/>
    <mergeCell ref="A89:B89"/>
    <mergeCell ref="A91:J91"/>
    <mergeCell ref="A93:A100"/>
  </mergeCells>
  <hyperlinks>
    <hyperlink ref="E1" location="'RES LUB'!Area_de_impressao" display="'RES LUB'!Area_de_impressao" xr:uid="{BA602F1A-B38C-42C3-8C13-6695518118CC}"/>
    <hyperlink ref="E1:E2" location="'RES MNT'!A1" display="RESUMO" xr:uid="{0527B229-C7F5-4D92-8449-CE5B7154A4DE}"/>
  </hyperlinks>
  <pageMargins left="0.51181102362204722" right="0.51181102362204722" top="0.78740157480314965" bottom="0.78740157480314965" header="0.31496062992125984" footer="0.31496062992125984"/>
  <pageSetup paperSize="9" scale="64" orientation="landscape" r:id="rId1"/>
  <legacyDrawing r:id="rId2"/>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FC5D4-EC81-47AC-9D93-33D8902AF89D}">
  <dimension ref="A1:S102"/>
  <sheetViews>
    <sheetView showGridLines="0" view="pageBreakPreview" zoomScale="80" zoomScaleNormal="100" zoomScaleSheetLayoutView="80" workbookViewId="0">
      <selection activeCell="K7" sqref="K7"/>
    </sheetView>
  </sheetViews>
  <sheetFormatPr defaultRowHeight="14.45"/>
  <cols>
    <col min="1" max="15" width="20.7109375" customWidth="1"/>
    <col min="16" max="16" width="21" customWidth="1"/>
  </cols>
  <sheetData>
    <row r="1" spans="1:16" ht="15" customHeight="1">
      <c r="A1" s="2075" t="s">
        <v>760</v>
      </c>
      <c r="B1" s="2076"/>
      <c r="C1" s="2076"/>
      <c r="D1" s="2077"/>
      <c r="E1" s="2081" t="s">
        <v>216</v>
      </c>
      <c r="M1" s="36"/>
      <c r="O1" s="36"/>
      <c r="P1" s="36"/>
    </row>
    <row r="2" spans="1:16" ht="15" customHeight="1">
      <c r="A2" s="2078"/>
      <c r="B2" s="2079"/>
      <c r="C2" s="2079"/>
      <c r="D2" s="2080"/>
      <c r="E2" s="2081"/>
      <c r="L2" s="36"/>
      <c r="M2" s="36"/>
      <c r="N2" s="36"/>
      <c r="O2" s="36"/>
      <c r="P2" s="36"/>
    </row>
    <row r="3" spans="1:16">
      <c r="A3" s="4" t="s">
        <v>217</v>
      </c>
      <c r="B3" s="4" t="s">
        <v>218</v>
      </c>
      <c r="C3">
        <v>1000</v>
      </c>
      <c r="D3" t="s">
        <v>219</v>
      </c>
      <c r="F3" s="48">
        <v>500</v>
      </c>
      <c r="G3" t="s">
        <v>716</v>
      </c>
      <c r="L3" s="36"/>
      <c r="M3" s="36"/>
      <c r="N3" s="36"/>
      <c r="O3" s="36"/>
      <c r="P3" s="36"/>
    </row>
    <row r="4" spans="1:16">
      <c r="A4" s="4" t="s">
        <v>220</v>
      </c>
      <c r="B4" s="4" t="s">
        <v>488</v>
      </c>
      <c r="C4">
        <v>250</v>
      </c>
      <c r="D4" t="s">
        <v>219</v>
      </c>
      <c r="L4" s="36"/>
      <c r="M4" s="36"/>
      <c r="N4" s="36"/>
      <c r="O4" s="36"/>
      <c r="P4" s="36"/>
    </row>
    <row r="5" spans="1:16">
      <c r="A5" t="s">
        <v>222</v>
      </c>
      <c r="B5" s="517">
        <v>45371</v>
      </c>
      <c r="C5" s="1114" t="s">
        <v>718</v>
      </c>
      <c r="D5" s="4" t="s">
        <v>719</v>
      </c>
      <c r="L5" s="36"/>
      <c r="M5" s="36"/>
      <c r="N5" s="36"/>
      <c r="O5" s="36"/>
      <c r="P5" s="36"/>
    </row>
    <row r="6" spans="1:16" s="31" customFormat="1" ht="20.25" customHeight="1">
      <c r="A6" s="2172" t="s">
        <v>226</v>
      </c>
      <c r="B6" s="2173"/>
      <c r="C6" s="2173"/>
      <c r="D6" s="2174"/>
      <c r="E6" s="2098" t="s">
        <v>227</v>
      </c>
      <c r="F6" s="2099"/>
      <c r="G6" s="2099"/>
      <c r="H6" s="2099"/>
      <c r="I6" s="2222"/>
      <c r="J6" s="2298"/>
      <c r="K6" s="2298"/>
      <c r="L6" s="2298"/>
      <c r="M6" s="2298"/>
      <c r="N6" s="2298"/>
      <c r="O6" s="139"/>
      <c r="P6" s="139"/>
    </row>
    <row r="7" spans="1:16">
      <c r="A7" s="688" t="s">
        <v>228</v>
      </c>
      <c r="B7" s="497" t="s">
        <v>229</v>
      </c>
      <c r="C7" s="497" t="s">
        <v>230</v>
      </c>
      <c r="D7" s="570" t="s">
        <v>231</v>
      </c>
      <c r="E7" s="970" t="s">
        <v>228</v>
      </c>
      <c r="F7" s="495" t="s">
        <v>232</v>
      </c>
      <c r="G7" s="495" t="s">
        <v>233</v>
      </c>
      <c r="H7" s="495" t="s">
        <v>68</v>
      </c>
      <c r="I7" s="541" t="s">
        <v>69</v>
      </c>
      <c r="J7" s="40"/>
      <c r="K7" s="803"/>
      <c r="L7" s="803"/>
      <c r="M7" s="1122"/>
      <c r="N7" s="1121"/>
      <c r="O7" s="36"/>
      <c r="P7" s="36"/>
    </row>
    <row r="8" spans="1:16">
      <c r="A8" s="204" t="s">
        <v>70</v>
      </c>
      <c r="B8" s="500">
        <v>6810</v>
      </c>
      <c r="C8" s="5">
        <f>B8-F8</f>
        <v>529</v>
      </c>
      <c r="D8" s="6">
        <f>B8</f>
        <v>6810</v>
      </c>
      <c r="E8" s="204" t="s">
        <v>70</v>
      </c>
      <c r="F8" s="500">
        <v>6281</v>
      </c>
      <c r="G8" s="1991">
        <v>45240</v>
      </c>
      <c r="H8" s="7">
        <f>F8+$C$3</f>
        <v>7281</v>
      </c>
      <c r="I8" s="559">
        <f>H8-B8</f>
        <v>471</v>
      </c>
      <c r="K8" s="122"/>
      <c r="L8" s="1123"/>
      <c r="M8" s="1122"/>
      <c r="N8" s="1124"/>
      <c r="O8" s="36"/>
      <c r="P8" s="36"/>
    </row>
    <row r="9" spans="1:16">
      <c r="A9" s="204" t="s">
        <v>71</v>
      </c>
      <c r="B9" s="605">
        <v>6782</v>
      </c>
      <c r="C9" s="5">
        <f>B9-F9</f>
        <v>528</v>
      </c>
      <c r="D9" s="6">
        <f t="shared" ref="D9:D11" si="0">B9</f>
        <v>6782</v>
      </c>
      <c r="E9" s="204" t="s">
        <v>71</v>
      </c>
      <c r="F9" s="500">
        <v>6254</v>
      </c>
      <c r="G9" s="502">
        <v>45240</v>
      </c>
      <c r="H9" s="7">
        <f>F9+$C$3</f>
        <v>7254</v>
      </c>
      <c r="I9" s="559">
        <f t="shared" ref="I9:I11" si="1">H9-B9</f>
        <v>472</v>
      </c>
      <c r="K9" s="122"/>
      <c r="L9" s="1123"/>
      <c r="M9" s="1122"/>
      <c r="N9" s="1124"/>
      <c r="O9" s="36"/>
      <c r="P9" s="36"/>
    </row>
    <row r="10" spans="1:16" ht="15" customHeight="1">
      <c r="A10" s="204" t="s">
        <v>72</v>
      </c>
      <c r="B10" s="500">
        <v>7803</v>
      </c>
      <c r="C10" s="1117">
        <f>B10-F10</f>
        <v>33</v>
      </c>
      <c r="D10" s="1266">
        <f t="shared" si="0"/>
        <v>7803</v>
      </c>
      <c r="E10" s="205" t="s">
        <v>72</v>
      </c>
      <c r="F10" s="500">
        <v>7770</v>
      </c>
      <c r="G10" s="1998">
        <v>45366</v>
      </c>
      <c r="H10" s="49">
        <f>F10+$C$4</f>
        <v>8020</v>
      </c>
      <c r="I10" s="1118">
        <f t="shared" si="1"/>
        <v>217</v>
      </c>
      <c r="J10" t="s">
        <v>761</v>
      </c>
      <c r="L10" s="36"/>
      <c r="M10" s="2260"/>
      <c r="N10" s="2260"/>
      <c r="O10" s="36"/>
      <c r="P10" s="36"/>
    </row>
    <row r="11" spans="1:16">
      <c r="A11" s="206" t="s">
        <v>73</v>
      </c>
      <c r="B11" s="1120">
        <v>7400</v>
      </c>
      <c r="C11" s="363">
        <f>B11-F11</f>
        <v>0</v>
      </c>
      <c r="D11" s="307">
        <f t="shared" si="0"/>
        <v>7400</v>
      </c>
      <c r="E11" s="162" t="s">
        <v>73</v>
      </c>
      <c r="F11" s="548">
        <v>7400</v>
      </c>
      <c r="G11" s="1961">
        <v>45370</v>
      </c>
      <c r="H11" s="316">
        <f>F11+$C$4</f>
        <v>7650</v>
      </c>
      <c r="I11" s="1119">
        <f t="shared" si="1"/>
        <v>250</v>
      </c>
      <c r="J11" t="s">
        <v>762</v>
      </c>
      <c r="K11" s="202"/>
      <c r="L11" s="36"/>
      <c r="M11" s="36"/>
      <c r="N11" s="36"/>
      <c r="O11" s="36"/>
      <c r="P11" s="36"/>
    </row>
    <row r="12" spans="1:16" ht="15" customHeight="1">
      <c r="L12" s="36"/>
      <c r="M12" s="36"/>
      <c r="N12" s="36"/>
      <c r="O12" s="36"/>
      <c r="P12" s="36"/>
    </row>
    <row r="13" spans="1:16" ht="18.75" customHeight="1">
      <c r="A13" s="773" t="s">
        <v>237</v>
      </c>
      <c r="B13" s="2092" t="s">
        <v>238</v>
      </c>
      <c r="C13" s="2093"/>
      <c r="D13" s="2093"/>
      <c r="E13" s="2093"/>
      <c r="F13" s="2093"/>
      <c r="G13" s="2093"/>
      <c r="H13" s="2093"/>
      <c r="I13" s="2093"/>
      <c r="J13" s="2093"/>
      <c r="K13" s="1705" t="s">
        <v>240</v>
      </c>
      <c r="L13" s="1656" t="s">
        <v>239</v>
      </c>
      <c r="N13" s="36"/>
      <c r="O13" s="36"/>
      <c r="P13" s="36"/>
    </row>
    <row r="14" spans="1:16">
      <c r="A14" s="191"/>
      <c r="B14" s="523" t="s">
        <v>241</v>
      </c>
      <c r="C14" s="523" t="s">
        <v>242</v>
      </c>
      <c r="D14" s="523" t="s">
        <v>243</v>
      </c>
      <c r="E14" s="523" t="s">
        <v>244</v>
      </c>
      <c r="F14" s="523" t="s">
        <v>245</v>
      </c>
      <c r="G14" s="523" t="s">
        <v>246</v>
      </c>
      <c r="H14" s="523" t="s">
        <v>247</v>
      </c>
      <c r="I14" s="523" t="s">
        <v>248</v>
      </c>
      <c r="J14" s="765" t="s">
        <v>249</v>
      </c>
      <c r="K14" s="1151" t="s">
        <v>435</v>
      </c>
      <c r="L14" s="1390" t="s">
        <v>763</v>
      </c>
      <c r="M14" t="s">
        <v>493</v>
      </c>
      <c r="N14" s="36"/>
      <c r="O14" s="36"/>
      <c r="P14" s="36"/>
    </row>
    <row r="15" spans="1:16">
      <c r="A15" s="815" t="s">
        <v>9</v>
      </c>
      <c r="B15" s="46"/>
      <c r="C15" s="46">
        <v>45363</v>
      </c>
      <c r="D15" s="46">
        <v>45138</v>
      </c>
      <c r="E15" s="46">
        <v>45282</v>
      </c>
      <c r="F15" s="46"/>
      <c r="G15" s="173"/>
      <c r="H15" s="173"/>
      <c r="I15" s="7"/>
      <c r="J15" s="750"/>
      <c r="K15" s="811">
        <v>45335</v>
      </c>
      <c r="L15" s="1391">
        <v>45180</v>
      </c>
      <c r="N15" s="36"/>
      <c r="O15" s="36"/>
      <c r="P15" s="36"/>
    </row>
    <row r="16" spans="1:16">
      <c r="A16" s="816" t="s">
        <v>10</v>
      </c>
      <c r="B16" s="180"/>
      <c r="C16" s="180">
        <v>45369</v>
      </c>
      <c r="D16" s="180">
        <v>45138</v>
      </c>
      <c r="E16" s="180">
        <v>45282</v>
      </c>
      <c r="F16" s="180"/>
      <c r="G16" s="1066"/>
      <c r="H16" s="1066"/>
      <c r="I16" s="49"/>
      <c r="J16" s="813"/>
      <c r="K16" s="812">
        <v>45341</v>
      </c>
      <c r="L16" s="1393">
        <v>45180</v>
      </c>
      <c r="N16" s="36"/>
      <c r="O16" s="36"/>
      <c r="P16" s="36"/>
    </row>
    <row r="17" spans="1:16">
      <c r="A17" s="2082" t="s">
        <v>254</v>
      </c>
      <c r="B17" s="2083"/>
      <c r="C17" s="2083"/>
      <c r="D17" s="2083"/>
      <c r="E17" s="2083"/>
      <c r="F17" s="2083"/>
      <c r="G17" s="2083"/>
      <c r="H17" s="2083"/>
      <c r="I17" s="2083"/>
      <c r="J17" s="2083"/>
      <c r="K17" s="2083"/>
      <c r="L17" s="2083"/>
      <c r="M17" s="2084"/>
      <c r="N17" s="36"/>
      <c r="O17" s="36"/>
      <c r="P17" s="4"/>
    </row>
    <row r="18" spans="1:16">
      <c r="A18" s="2159" t="s">
        <v>218</v>
      </c>
      <c r="B18" s="540" t="s">
        <v>255</v>
      </c>
      <c r="C18" s="497" t="s">
        <v>256</v>
      </c>
      <c r="D18" s="497" t="s">
        <v>256</v>
      </c>
      <c r="E18" s="497" t="s">
        <v>256</v>
      </c>
      <c r="F18" s="497" t="s">
        <v>256</v>
      </c>
      <c r="G18" s="1567" t="s">
        <v>257</v>
      </c>
      <c r="H18" s="497" t="s">
        <v>256</v>
      </c>
      <c r="J18" s="497" t="s">
        <v>256</v>
      </c>
      <c r="K18" s="497" t="s">
        <v>256</v>
      </c>
      <c r="L18" s="1166"/>
      <c r="M18" s="520" t="s">
        <v>256</v>
      </c>
      <c r="N18" s="36"/>
      <c r="O18" s="36"/>
    </row>
    <row r="19" spans="1:16">
      <c r="A19" s="2160"/>
      <c r="B19" s="663" t="s">
        <v>9</v>
      </c>
      <c r="C19" s="173">
        <v>44511</v>
      </c>
      <c r="D19" s="173">
        <v>44511</v>
      </c>
      <c r="E19" s="173">
        <v>44511</v>
      </c>
      <c r="F19" s="173">
        <v>44511</v>
      </c>
      <c r="G19" s="1164">
        <v>1</v>
      </c>
      <c r="H19" s="1324">
        <v>44786</v>
      </c>
      <c r="I19" s="1165" t="s">
        <v>764</v>
      </c>
      <c r="J19" s="174">
        <v>44786</v>
      </c>
      <c r="K19" s="174">
        <v>44912</v>
      </c>
      <c r="L19" s="1165" t="s">
        <v>185</v>
      </c>
      <c r="M19" s="1665">
        <v>45181</v>
      </c>
    </row>
    <row r="20" spans="1:16">
      <c r="A20" s="2161"/>
      <c r="B20" s="664" t="s">
        <v>10</v>
      </c>
      <c r="C20" s="174">
        <v>44999</v>
      </c>
      <c r="D20" s="174">
        <v>44999</v>
      </c>
      <c r="E20" s="174">
        <v>45054</v>
      </c>
      <c r="F20" s="174">
        <v>45054</v>
      </c>
      <c r="G20" s="1120">
        <v>2</v>
      </c>
      <c r="H20" s="1325">
        <v>44517</v>
      </c>
      <c r="I20" s="1122" t="s">
        <v>562</v>
      </c>
      <c r="J20" s="110"/>
      <c r="K20" s="110"/>
      <c r="L20" s="110"/>
      <c r="M20" s="36"/>
    </row>
    <row r="21" spans="1:16">
      <c r="N21" s="36"/>
      <c r="O21" s="36"/>
      <c r="P21" s="36"/>
    </row>
    <row r="22" spans="1:16">
      <c r="A22" s="623" t="s">
        <v>263</v>
      </c>
      <c r="B22" s="1734" t="s">
        <v>264</v>
      </c>
      <c r="C22" s="568" t="s">
        <v>265</v>
      </c>
      <c r="D22" s="568" t="s">
        <v>266</v>
      </c>
      <c r="E22" s="568" t="s">
        <v>267</v>
      </c>
      <c r="F22" s="1129" t="s">
        <v>394</v>
      </c>
      <c r="I22" s="876" t="s">
        <v>186</v>
      </c>
      <c r="J22" s="876" t="s">
        <v>241</v>
      </c>
      <c r="K22" s="876" t="s">
        <v>206</v>
      </c>
      <c r="P22" s="36"/>
    </row>
    <row r="23" spans="1:16">
      <c r="A23" s="1342" t="s">
        <v>726</v>
      </c>
      <c r="B23" s="2299">
        <v>44317</v>
      </c>
      <c r="C23" s="2300" t="s">
        <v>278</v>
      </c>
      <c r="D23" s="2300" t="s">
        <v>729</v>
      </c>
      <c r="E23" s="2300" t="s">
        <v>765</v>
      </c>
      <c r="F23" s="2301">
        <v>2962</v>
      </c>
      <c r="G23" s="2125" t="s">
        <v>766</v>
      </c>
      <c r="I23" s="1148" t="s">
        <v>728</v>
      </c>
      <c r="J23" s="1149">
        <v>45280</v>
      </c>
      <c r="K23" s="1149">
        <f>J23+90</f>
        <v>45370</v>
      </c>
      <c r="P23" s="36"/>
    </row>
    <row r="24" spans="1:16">
      <c r="A24" s="1342" t="s">
        <v>573</v>
      </c>
      <c r="B24" s="2299"/>
      <c r="C24" s="2300"/>
      <c r="D24" s="2300"/>
      <c r="E24" s="2300"/>
      <c r="F24" s="2301"/>
      <c r="G24" s="2125"/>
      <c r="I24" s="803"/>
      <c r="J24" s="110"/>
      <c r="K24" s="110"/>
      <c r="P24" s="36"/>
    </row>
    <row r="25" spans="1:16">
      <c r="A25" s="1342" t="s">
        <v>767</v>
      </c>
      <c r="B25" s="2299"/>
      <c r="C25" s="2300"/>
      <c r="D25" s="2300"/>
      <c r="E25" s="2300"/>
      <c r="F25" s="2301"/>
      <c r="G25" s="2125"/>
      <c r="I25" s="803"/>
      <c r="J25" s="110"/>
      <c r="K25" s="110"/>
      <c r="P25" s="36"/>
    </row>
    <row r="26" spans="1:16">
      <c r="A26" s="1342" t="s">
        <v>203</v>
      </c>
      <c r="B26" s="1341">
        <v>44317</v>
      </c>
      <c r="C26" s="48" t="s">
        <v>278</v>
      </c>
      <c r="D26" s="48" t="s">
        <v>768</v>
      </c>
      <c r="E26" s="48" t="s">
        <v>765</v>
      </c>
      <c r="F26" s="1017">
        <v>2963</v>
      </c>
      <c r="G26" s="127"/>
      <c r="I26" s="803"/>
      <c r="J26" s="110"/>
      <c r="K26" s="110"/>
      <c r="P26" s="36"/>
    </row>
    <row r="27" spans="1:16">
      <c r="A27" s="1336" t="s">
        <v>204</v>
      </c>
      <c r="B27" s="1343">
        <v>45051</v>
      </c>
      <c r="C27" s="1018" t="s">
        <v>283</v>
      </c>
      <c r="D27" s="1018" t="s">
        <v>284</v>
      </c>
      <c r="E27" s="1018" t="s">
        <v>441</v>
      </c>
      <c r="F27" s="1019">
        <v>1019000092</v>
      </c>
      <c r="I27" s="803"/>
      <c r="J27" s="110"/>
      <c r="K27" s="110"/>
      <c r="O27" s="36"/>
      <c r="P27" s="36"/>
    </row>
    <row r="28" spans="1:16" ht="15.75" customHeight="1">
      <c r="A28" s="1113" t="s">
        <v>769</v>
      </c>
      <c r="B28" s="110"/>
      <c r="C28" s="48"/>
      <c r="D28" s="48"/>
      <c r="E28" s="48"/>
      <c r="F28" s="48"/>
      <c r="P28" s="36"/>
    </row>
    <row r="29" spans="1:16">
      <c r="C29" s="600" t="s">
        <v>287</v>
      </c>
      <c r="D29" s="537" t="s">
        <v>288</v>
      </c>
      <c r="E29" s="537" t="s">
        <v>289</v>
      </c>
      <c r="F29" s="537" t="s">
        <v>290</v>
      </c>
      <c r="G29" s="538" t="s">
        <v>291</v>
      </c>
      <c r="H29" s="21"/>
      <c r="K29" s="601" t="s">
        <v>287</v>
      </c>
      <c r="L29" s="549" t="s">
        <v>288</v>
      </c>
      <c r="M29" s="549" t="s">
        <v>289</v>
      </c>
      <c r="N29" s="549" t="s">
        <v>290</v>
      </c>
      <c r="O29" s="546" t="s">
        <v>291</v>
      </c>
      <c r="P29" s="36"/>
    </row>
    <row r="30" spans="1:16" ht="15.75" customHeight="1">
      <c r="A30" s="2293" t="s">
        <v>293</v>
      </c>
      <c r="B30" s="53" t="s">
        <v>9</v>
      </c>
      <c r="C30" s="54"/>
      <c r="D30" s="54"/>
      <c r="E30" s="53"/>
      <c r="F30" s="54">
        <v>45180</v>
      </c>
      <c r="G30" s="55" t="s">
        <v>294</v>
      </c>
      <c r="H30" s="82"/>
      <c r="I30" s="2288" t="s">
        <v>295</v>
      </c>
      <c r="J30" s="280" t="s">
        <v>9</v>
      </c>
      <c r="K30" s="262"/>
      <c r="L30" s="262"/>
      <c r="M30" s="280"/>
      <c r="N30" s="262"/>
      <c r="O30" s="829">
        <v>45186</v>
      </c>
      <c r="P30" s="36" t="s">
        <v>770</v>
      </c>
    </row>
    <row r="31" spans="1:16">
      <c r="A31" s="2294"/>
      <c r="B31" s="56" t="s">
        <v>10</v>
      </c>
      <c r="C31" s="57"/>
      <c r="D31" s="57"/>
      <c r="E31" s="56"/>
      <c r="F31" s="57">
        <v>45180</v>
      </c>
      <c r="G31" s="58" t="s">
        <v>294</v>
      </c>
      <c r="H31" s="82"/>
      <c r="I31" s="2289"/>
      <c r="J31" s="264" t="s">
        <v>10</v>
      </c>
      <c r="K31" s="281"/>
      <c r="L31" s="281"/>
      <c r="M31" s="264"/>
      <c r="N31" s="281"/>
      <c r="O31" s="831">
        <v>45242</v>
      </c>
      <c r="P31" s="36" t="s">
        <v>770</v>
      </c>
    </row>
    <row r="32" spans="1:16">
      <c r="A32" s="729"/>
      <c r="B32" s="233"/>
      <c r="C32" s="233"/>
      <c r="D32" s="233"/>
      <c r="E32" s="233"/>
      <c r="F32" s="82"/>
      <c r="G32" s="233"/>
      <c r="H32" s="82"/>
      <c r="I32" s="181"/>
      <c r="J32" s="82"/>
      <c r="K32" s="82"/>
      <c r="L32" s="82"/>
      <c r="M32" s="82"/>
      <c r="N32" s="91"/>
      <c r="O32" s="59"/>
      <c r="P32" s="36"/>
    </row>
    <row r="33" spans="1:19">
      <c r="A33" s="2234" t="s">
        <v>296</v>
      </c>
      <c r="B33" s="211" t="s">
        <v>9</v>
      </c>
      <c r="C33" s="215"/>
      <c r="D33" s="211"/>
      <c r="E33" s="211"/>
      <c r="F33" s="234"/>
      <c r="G33" s="212"/>
      <c r="H33" s="82"/>
      <c r="I33" s="2088" t="s">
        <v>240</v>
      </c>
      <c r="J33" s="280" t="s">
        <v>9</v>
      </c>
      <c r="K33" s="262"/>
      <c r="L33" s="280"/>
      <c r="M33" s="262"/>
      <c r="N33" s="262"/>
      <c r="O33" s="285"/>
      <c r="P33" s="36"/>
    </row>
    <row r="34" spans="1:19" s="31" customFormat="1">
      <c r="A34" s="2235"/>
      <c r="B34" s="349" t="s">
        <v>10</v>
      </c>
      <c r="C34" s="354"/>
      <c r="D34" s="349"/>
      <c r="E34" s="349"/>
      <c r="F34" s="460"/>
      <c r="G34" s="350"/>
      <c r="H34" s="425"/>
      <c r="I34" s="2089"/>
      <c r="J34" s="291" t="s">
        <v>10</v>
      </c>
      <c r="K34" s="290"/>
      <c r="L34" s="291"/>
      <c r="M34" s="290"/>
      <c r="N34" s="290"/>
      <c r="O34" s="292"/>
      <c r="P34" s="139"/>
    </row>
    <row r="35" spans="1:19">
      <c r="A35" s="729"/>
      <c r="B35" s="146"/>
      <c r="C35" s="146"/>
      <c r="D35" s="82"/>
      <c r="E35" s="146"/>
      <c r="F35" s="146"/>
      <c r="G35" s="146"/>
      <c r="H35" s="91"/>
      <c r="I35" s="732"/>
      <c r="J35" s="59"/>
      <c r="K35" s="59"/>
      <c r="L35" s="59"/>
      <c r="M35" s="59"/>
      <c r="N35" s="59"/>
      <c r="O35" s="59"/>
      <c r="P35" s="36"/>
    </row>
    <row r="36" spans="1:19" ht="28.9">
      <c r="A36" s="2293" t="s">
        <v>255</v>
      </c>
      <c r="B36" s="1433" t="s">
        <v>9</v>
      </c>
      <c r="C36" s="54"/>
      <c r="D36" s="54"/>
      <c r="E36" s="53"/>
      <c r="F36" s="1070">
        <v>45050</v>
      </c>
      <c r="G36" s="345" t="s">
        <v>733</v>
      </c>
      <c r="H36" s="82"/>
      <c r="I36" s="2088" t="s">
        <v>298</v>
      </c>
      <c r="J36" s="288" t="s">
        <v>771</v>
      </c>
      <c r="K36" s="287"/>
      <c r="L36" s="288"/>
      <c r="M36" s="287"/>
      <c r="N36" s="287"/>
      <c r="O36" s="289"/>
      <c r="P36" s="36"/>
    </row>
    <row r="37" spans="1:19" ht="28.9">
      <c r="A37" s="2294"/>
      <c r="B37" s="1434" t="s">
        <v>10</v>
      </c>
      <c r="C37" s="57"/>
      <c r="D37" s="57"/>
      <c r="E37" s="56"/>
      <c r="F37" s="1071">
        <v>45050</v>
      </c>
      <c r="G37" s="346" t="s">
        <v>733</v>
      </c>
      <c r="H37" s="82"/>
      <c r="I37" s="2089"/>
      <c r="J37" s="291"/>
      <c r="K37" s="290"/>
      <c r="L37" s="291"/>
      <c r="M37" s="291"/>
      <c r="N37" s="290"/>
      <c r="O37" s="292"/>
      <c r="P37" s="36"/>
    </row>
    <row r="38" spans="1:19">
      <c r="A38" s="729"/>
      <c r="B38" s="145"/>
      <c r="C38" s="145"/>
      <c r="D38" s="145"/>
      <c r="E38" s="145"/>
      <c r="F38" s="82"/>
      <c r="G38" s="145"/>
      <c r="H38" s="91"/>
      <c r="I38" s="732"/>
      <c r="J38" s="59"/>
      <c r="K38" s="59"/>
      <c r="L38" s="59"/>
      <c r="M38" s="59"/>
      <c r="N38" s="101"/>
      <c r="O38" s="59"/>
      <c r="P38" s="36"/>
    </row>
    <row r="39" spans="1:19" s="31" customFormat="1">
      <c r="A39" s="351" t="s">
        <v>522</v>
      </c>
      <c r="B39" s="1531"/>
      <c r="C39" s="1531"/>
      <c r="D39" s="1531"/>
      <c r="E39" s="1531"/>
      <c r="F39" s="1536"/>
      <c r="G39" s="1534"/>
      <c r="H39" s="425"/>
      <c r="I39" s="1083" t="s">
        <v>301</v>
      </c>
      <c r="J39" s="438"/>
      <c r="K39" s="824"/>
      <c r="L39" s="824"/>
      <c r="M39" s="438"/>
      <c r="N39" s="824">
        <v>45362</v>
      </c>
      <c r="O39" s="1537" t="s">
        <v>772</v>
      </c>
      <c r="P39" s="139"/>
    </row>
    <row r="40" spans="1:19">
      <c r="A40" s="730"/>
      <c r="B40" s="82"/>
      <c r="C40" s="233"/>
      <c r="D40" s="233"/>
      <c r="E40" s="82"/>
      <c r="F40" s="233"/>
      <c r="G40" s="233"/>
      <c r="H40" s="91"/>
      <c r="I40" s="732"/>
      <c r="J40" s="59"/>
      <c r="K40" s="59"/>
      <c r="L40" s="59"/>
      <c r="M40" s="59"/>
      <c r="N40" s="59"/>
      <c r="O40" s="59"/>
      <c r="P40" s="36"/>
    </row>
    <row r="41" spans="1:19">
      <c r="A41" s="1193" t="s">
        <v>303</v>
      </c>
      <c r="B41" s="245" t="s">
        <v>773</v>
      </c>
      <c r="C41" s="246"/>
      <c r="D41" s="217"/>
      <c r="E41" s="246">
        <v>45268</v>
      </c>
      <c r="F41" s="1940">
        <v>45308</v>
      </c>
      <c r="G41" s="218" t="s">
        <v>666</v>
      </c>
      <c r="H41" s="374">
        <v>45352</v>
      </c>
      <c r="I41" s="221" t="s">
        <v>524</v>
      </c>
      <c r="J41" s="217"/>
      <c r="K41" s="246"/>
      <c r="L41" s="246"/>
      <c r="M41" s="217"/>
      <c r="N41" s="246"/>
      <c r="O41" s="218"/>
      <c r="P41" s="36"/>
    </row>
    <row r="42" spans="1:19">
      <c r="A42" s="1158"/>
      <c r="B42" s="82"/>
      <c r="C42" s="136"/>
      <c r="D42" s="82"/>
      <c r="E42" s="136"/>
      <c r="F42" s="136"/>
      <c r="G42" s="82"/>
      <c r="H42" s="82"/>
      <c r="I42" s="732"/>
      <c r="J42" s="59"/>
      <c r="K42" s="59"/>
      <c r="L42" s="59"/>
      <c r="M42" s="59"/>
      <c r="N42" s="59"/>
      <c r="O42" s="59"/>
      <c r="P42" s="36"/>
    </row>
    <row r="43" spans="1:19" s="31" customFormat="1" ht="15" customHeight="1">
      <c r="A43" s="2296" t="s">
        <v>310</v>
      </c>
      <c r="B43" s="280" t="s">
        <v>9</v>
      </c>
      <c r="C43" s="262"/>
      <c r="D43" s="262"/>
      <c r="E43" s="280"/>
      <c r="F43" s="262"/>
      <c r="G43" s="285"/>
      <c r="H43" s="425"/>
      <c r="I43" s="2088" t="s">
        <v>308</v>
      </c>
      <c r="J43" s="347" t="s">
        <v>453</v>
      </c>
      <c r="K43" s="287"/>
      <c r="L43" s="287"/>
      <c r="M43" s="288"/>
      <c r="N43" s="287"/>
      <c r="O43" s="459">
        <v>44901</v>
      </c>
      <c r="P43" s="2295"/>
      <c r="Q43" s="2165"/>
      <c r="R43" s="2165"/>
      <c r="S43" s="2165"/>
    </row>
    <row r="44" spans="1:19">
      <c r="A44" s="2297"/>
      <c r="B44" s="264" t="s">
        <v>10</v>
      </c>
      <c r="C44" s="281"/>
      <c r="D44" s="281"/>
      <c r="E44" s="264"/>
      <c r="F44" s="281"/>
      <c r="G44" s="286"/>
      <c r="H44" s="82"/>
      <c r="I44" s="2162"/>
      <c r="J44" s="352" t="s">
        <v>454</v>
      </c>
      <c r="K44" s="463"/>
      <c r="L44" s="463"/>
      <c r="M44" s="201"/>
      <c r="N44" s="463"/>
      <c r="O44" s="373"/>
      <c r="P44" s="36"/>
    </row>
    <row r="45" spans="1:19">
      <c r="A45" s="729"/>
      <c r="B45" s="82"/>
      <c r="C45" s="82"/>
      <c r="D45" s="82"/>
      <c r="E45" s="82"/>
      <c r="F45" s="82"/>
      <c r="G45" s="82"/>
      <c r="H45" s="82"/>
      <c r="I45" s="2089"/>
      <c r="J45" s="349" t="s">
        <v>316</v>
      </c>
      <c r="K45" s="281"/>
      <c r="L45" s="281"/>
      <c r="M45" s="264"/>
      <c r="N45" s="281"/>
      <c r="O45" s="286"/>
      <c r="P45" s="36"/>
    </row>
    <row r="46" spans="1:19">
      <c r="A46" s="2234" t="s">
        <v>318</v>
      </c>
      <c r="B46" s="347" t="s">
        <v>9</v>
      </c>
      <c r="C46" s="353"/>
      <c r="D46" s="353"/>
      <c r="E46" s="353"/>
      <c r="F46" s="462">
        <v>45318</v>
      </c>
      <c r="G46" s="348"/>
      <c r="H46" s="91"/>
      <c r="I46" s="732"/>
      <c r="J46" s="59"/>
      <c r="K46" s="59"/>
      <c r="L46" s="59"/>
      <c r="M46" s="59"/>
      <c r="N46" s="59"/>
      <c r="O46" s="59"/>
      <c r="P46" s="36"/>
    </row>
    <row r="47" spans="1:19">
      <c r="A47" s="2235"/>
      <c r="B47" s="349" t="s">
        <v>10</v>
      </c>
      <c r="C47" s="354"/>
      <c r="D47" s="354"/>
      <c r="E47" s="354"/>
      <c r="F47" s="460">
        <v>45318</v>
      </c>
      <c r="G47" s="350"/>
      <c r="H47" s="82"/>
      <c r="I47" s="762" t="s">
        <v>326</v>
      </c>
      <c r="J47" s="438"/>
      <c r="K47" s="824"/>
      <c r="L47" s="824"/>
      <c r="M47" s="438"/>
      <c r="N47" s="824"/>
      <c r="O47" s="1084"/>
      <c r="P47" s="36"/>
    </row>
    <row r="48" spans="1:19">
      <c r="A48" s="731"/>
      <c r="B48" s="59"/>
      <c r="C48" s="59"/>
      <c r="D48" s="59"/>
      <c r="E48" s="59"/>
      <c r="F48" s="93"/>
      <c r="G48" s="82"/>
      <c r="H48" s="82"/>
      <c r="I48" s="1085" t="s">
        <v>774</v>
      </c>
      <c r="J48" s="1086"/>
      <c r="K48" s="1087"/>
      <c r="L48" s="1088"/>
      <c r="M48" s="1088"/>
      <c r="N48" s="1088"/>
      <c r="O48" s="1089"/>
      <c r="P48" s="36"/>
    </row>
    <row r="49" spans="1:16">
      <c r="A49" s="2234" t="s">
        <v>323</v>
      </c>
      <c r="B49" s="211" t="s">
        <v>9</v>
      </c>
      <c r="C49" s="215"/>
      <c r="D49" s="215"/>
      <c r="E49" s="211"/>
      <c r="F49" s="234">
        <v>45138</v>
      </c>
      <c r="G49" s="241" t="s">
        <v>666</v>
      </c>
      <c r="H49" s="82"/>
      <c r="I49" s="823"/>
      <c r="J49" s="825"/>
      <c r="K49" s="826"/>
      <c r="L49" s="826"/>
      <c r="M49" s="825"/>
      <c r="N49" s="826"/>
      <c r="O49" s="827"/>
      <c r="P49" s="36"/>
    </row>
    <row r="50" spans="1:16" ht="15.75" customHeight="1">
      <c r="A50" s="2235"/>
      <c r="B50" s="213" t="s">
        <v>10</v>
      </c>
      <c r="C50" s="216"/>
      <c r="D50" s="216"/>
      <c r="E50" s="213"/>
      <c r="F50" s="235">
        <v>45138</v>
      </c>
      <c r="G50" s="242" t="s">
        <v>666</v>
      </c>
      <c r="H50" s="82"/>
      <c r="I50" s="2288" t="s">
        <v>341</v>
      </c>
      <c r="J50" s="288" t="s">
        <v>9</v>
      </c>
      <c r="K50" s="287"/>
      <c r="L50" s="287"/>
      <c r="M50" s="288"/>
      <c r="N50" s="839">
        <v>45325</v>
      </c>
      <c r="O50" s="1097">
        <v>45353</v>
      </c>
      <c r="P50" t="s">
        <v>775</v>
      </c>
    </row>
    <row r="51" spans="1:16" ht="15" customHeight="1">
      <c r="A51" s="731"/>
      <c r="B51" s="59"/>
      <c r="C51" s="59"/>
      <c r="D51" s="59"/>
      <c r="E51" s="59"/>
      <c r="F51" s="93"/>
      <c r="G51" s="82"/>
      <c r="H51" s="82"/>
      <c r="I51" s="2289"/>
      <c r="J51" s="291" t="s">
        <v>10</v>
      </c>
      <c r="K51" s="290"/>
      <c r="L51" s="290"/>
      <c r="M51" s="291"/>
      <c r="N51" s="290">
        <v>45325</v>
      </c>
      <c r="O51" s="1098">
        <v>45353</v>
      </c>
      <c r="P51" t="s">
        <v>776</v>
      </c>
    </row>
    <row r="52" spans="1:16">
      <c r="A52" s="2234" t="s">
        <v>777</v>
      </c>
      <c r="B52" s="347" t="s">
        <v>9</v>
      </c>
      <c r="C52" s="353"/>
      <c r="D52" s="353"/>
      <c r="E52" s="347"/>
      <c r="F52" s="458"/>
      <c r="G52" s="459"/>
      <c r="H52" s="82"/>
      <c r="I52" s="178"/>
      <c r="J52" s="82"/>
      <c r="K52" s="82"/>
      <c r="L52" s="82"/>
      <c r="M52" s="82"/>
      <c r="N52" s="82"/>
      <c r="O52" s="178"/>
    </row>
    <row r="53" spans="1:16" ht="15" customHeight="1">
      <c r="A53" s="2235"/>
      <c r="B53" s="349" t="s">
        <v>10</v>
      </c>
      <c r="C53" s="354"/>
      <c r="D53" s="354"/>
      <c r="E53" s="349"/>
      <c r="F53" s="460"/>
      <c r="G53" s="461"/>
      <c r="H53" s="82"/>
      <c r="I53" s="2090" t="s">
        <v>529</v>
      </c>
      <c r="J53" s="887" t="s">
        <v>9</v>
      </c>
      <c r="K53" s="357"/>
      <c r="L53" s="341"/>
      <c r="M53" s="341"/>
      <c r="N53" s="839">
        <v>45099</v>
      </c>
      <c r="O53" s="817">
        <f>N53+360</f>
        <v>45459</v>
      </c>
    </row>
    <row r="54" spans="1:16" ht="15" customHeight="1">
      <c r="B54" s="9"/>
      <c r="C54" s="9"/>
      <c r="D54" s="9"/>
      <c r="E54" s="9"/>
      <c r="F54" s="9"/>
      <c r="G54" s="9"/>
      <c r="H54" s="82"/>
      <c r="I54" s="2091"/>
      <c r="J54" s="888" t="s">
        <v>10</v>
      </c>
      <c r="K54" s="273"/>
      <c r="L54" s="273"/>
      <c r="M54" s="291"/>
      <c r="N54" s="884">
        <v>45099</v>
      </c>
      <c r="O54" s="818">
        <f>N54+360</f>
        <v>45459</v>
      </c>
    </row>
    <row r="55" spans="1:16">
      <c r="A55" s="2296" t="s">
        <v>742</v>
      </c>
      <c r="B55" s="288" t="s">
        <v>9</v>
      </c>
      <c r="C55" s="287"/>
      <c r="D55" s="287"/>
      <c r="E55" s="288"/>
      <c r="F55" s="287"/>
      <c r="G55" s="289"/>
      <c r="H55" s="9"/>
      <c r="N55" s="82"/>
      <c r="O55" s="178"/>
    </row>
    <row r="56" spans="1:16" ht="15.75" customHeight="1">
      <c r="A56" s="2297"/>
      <c r="B56" s="291" t="s">
        <v>10</v>
      </c>
      <c r="C56" s="290"/>
      <c r="D56" s="290"/>
      <c r="E56" s="291"/>
      <c r="F56" s="290"/>
      <c r="G56" s="292"/>
      <c r="H56" s="9"/>
      <c r="I56" s="2090" t="s">
        <v>531</v>
      </c>
      <c r="J56" s="401" t="s">
        <v>9</v>
      </c>
      <c r="K56" s="406"/>
      <c r="L56" s="397"/>
      <c r="M56" s="397"/>
      <c r="N56" s="885">
        <v>45049</v>
      </c>
      <c r="O56" s="778">
        <f>N56+180</f>
        <v>45229</v>
      </c>
    </row>
    <row r="57" spans="1:16" ht="15.75" customHeight="1">
      <c r="H57" s="9"/>
      <c r="I57" s="2091"/>
      <c r="J57" s="869" t="s">
        <v>10</v>
      </c>
      <c r="K57" s="190"/>
      <c r="L57" s="190"/>
      <c r="M57" s="264"/>
      <c r="N57" s="886">
        <v>45049</v>
      </c>
      <c r="O57" s="779">
        <f>N57+180</f>
        <v>45229</v>
      </c>
    </row>
    <row r="58" spans="1:16">
      <c r="A58" s="221" t="s">
        <v>330</v>
      </c>
      <c r="B58" s="217"/>
      <c r="C58" s="217"/>
      <c r="D58" s="217"/>
      <c r="E58" s="217"/>
      <c r="F58" s="905">
        <v>44968</v>
      </c>
      <c r="G58" s="218" t="s">
        <v>666</v>
      </c>
      <c r="H58" s="9"/>
    </row>
    <row r="59" spans="1:16">
      <c r="A59" s="9"/>
      <c r="B59" s="9"/>
      <c r="C59" s="9"/>
      <c r="D59" s="9"/>
      <c r="E59" s="9"/>
      <c r="F59" s="9"/>
      <c r="G59" s="9"/>
      <c r="H59" s="9"/>
      <c r="I59" s="2163" t="s">
        <v>186</v>
      </c>
      <c r="J59" s="887" t="s">
        <v>771</v>
      </c>
      <c r="K59" s="276"/>
      <c r="L59" s="276"/>
      <c r="M59" s="280"/>
      <c r="N59" s="1212"/>
      <c r="O59" s="1125">
        <v>45352</v>
      </c>
      <c r="P59" s="325"/>
    </row>
    <row r="60" spans="1:16">
      <c r="A60" s="9"/>
      <c r="B60" s="9"/>
      <c r="C60" s="9"/>
      <c r="D60" s="9"/>
      <c r="E60" s="9"/>
      <c r="F60" s="9"/>
      <c r="G60" s="9"/>
      <c r="H60" s="9"/>
      <c r="I60" s="2164"/>
      <c r="J60" s="888" t="s">
        <v>333</v>
      </c>
      <c r="K60" s="264"/>
      <c r="L60" s="264"/>
      <c r="M60" s="264"/>
      <c r="N60" s="893"/>
      <c r="O60" s="324"/>
    </row>
    <row r="61" spans="1:16">
      <c r="A61" s="9"/>
      <c r="B61" s="9"/>
      <c r="C61" s="9"/>
      <c r="D61" s="9"/>
      <c r="E61" s="9"/>
      <c r="F61" s="9"/>
      <c r="G61" s="9"/>
      <c r="H61" s="9"/>
      <c r="I61" s="803"/>
      <c r="J61" s="902"/>
      <c r="K61" s="82"/>
      <c r="L61" s="82"/>
      <c r="M61" s="82"/>
      <c r="N61" s="903"/>
      <c r="O61" s="22"/>
    </row>
    <row r="62" spans="1:16">
      <c r="A62" s="9"/>
      <c r="B62" s="9"/>
      <c r="C62" s="9"/>
      <c r="D62" s="9"/>
      <c r="E62" s="9"/>
      <c r="F62" s="9"/>
      <c r="G62" s="9"/>
      <c r="H62" s="9"/>
      <c r="I62" s="723" t="s">
        <v>344</v>
      </c>
      <c r="J62" s="904"/>
      <c r="K62" s="439"/>
      <c r="L62" s="439"/>
      <c r="M62" s="439"/>
      <c r="N62" s="905">
        <v>45334</v>
      </c>
      <c r="O62" s="953" t="s">
        <v>251</v>
      </c>
    </row>
    <row r="63" spans="1:16">
      <c r="A63" s="2157" t="s">
        <v>334</v>
      </c>
      <c r="B63" s="2157"/>
      <c r="C63" s="2157"/>
      <c r="D63" s="2157"/>
      <c r="E63" s="2157"/>
      <c r="F63" s="2157"/>
      <c r="G63" s="2157"/>
      <c r="H63" s="140"/>
      <c r="I63" s="140"/>
      <c r="N63" s="48"/>
      <c r="O63" s="22"/>
    </row>
    <row r="64" spans="1:16">
      <c r="A64" s="14"/>
      <c r="B64" s="515" t="s">
        <v>335</v>
      </c>
      <c r="C64" s="515" t="s">
        <v>336</v>
      </c>
      <c r="D64" s="515" t="s">
        <v>337</v>
      </c>
      <c r="E64" s="2290" t="s">
        <v>744</v>
      </c>
      <c r="F64" s="2291"/>
      <c r="G64" s="516" t="s">
        <v>338</v>
      </c>
      <c r="H64" s="515" t="s">
        <v>339</v>
      </c>
      <c r="I64" s="516" t="s">
        <v>340</v>
      </c>
    </row>
    <row r="65" spans="1:16">
      <c r="A65" s="15" t="s">
        <v>342</v>
      </c>
      <c r="B65" s="16"/>
      <c r="C65" s="16"/>
      <c r="D65" s="259"/>
      <c r="E65" s="16"/>
      <c r="F65" s="16"/>
      <c r="G65" s="266"/>
      <c r="H65" s="15"/>
      <c r="I65" s="50"/>
    </row>
    <row r="66" spans="1:16">
      <c r="A66" s="15"/>
      <c r="B66" s="15"/>
      <c r="C66" s="16"/>
      <c r="D66" s="259"/>
      <c r="E66" s="284"/>
      <c r="F66" s="177"/>
      <c r="G66" s="266"/>
      <c r="H66" s="15"/>
      <c r="I66" s="50"/>
      <c r="M66" s="1260"/>
      <c r="N66" s="683"/>
      <c r="O66" s="568" t="s">
        <v>312</v>
      </c>
      <c r="P66" s="569" t="s">
        <v>346</v>
      </c>
    </row>
    <row r="67" spans="1:16">
      <c r="A67" s="15" t="s">
        <v>343</v>
      </c>
      <c r="B67" s="16"/>
      <c r="C67" s="16"/>
      <c r="D67" s="259"/>
      <c r="E67" s="16"/>
      <c r="F67" s="16"/>
      <c r="G67" s="266"/>
      <c r="H67" s="15"/>
      <c r="I67" s="50"/>
      <c r="M67" s="2133" t="s">
        <v>348</v>
      </c>
      <c r="N67" s="968" t="s">
        <v>397</v>
      </c>
      <c r="O67" s="314">
        <v>45015</v>
      </c>
      <c r="P67" s="1643" t="s">
        <v>539</v>
      </c>
    </row>
    <row r="68" spans="1:16">
      <c r="A68" s="14"/>
      <c r="B68" s="14"/>
      <c r="C68" s="14"/>
      <c r="D68" s="9"/>
      <c r="E68" s="9"/>
      <c r="F68" s="14"/>
      <c r="G68" s="9"/>
      <c r="H68" s="9"/>
      <c r="M68" s="2134"/>
      <c r="N68" s="176" t="s">
        <v>542</v>
      </c>
      <c r="O68" s="179"/>
      <c r="P68" s="161"/>
    </row>
    <row r="69" spans="1:16">
      <c r="A69" s="14"/>
      <c r="B69" s="14"/>
      <c r="C69" s="14"/>
      <c r="D69" s="9"/>
      <c r="E69" s="9"/>
      <c r="F69" s="14"/>
      <c r="G69" s="9"/>
      <c r="H69" s="9"/>
      <c r="I69" s="684"/>
      <c r="J69" s="589"/>
      <c r="K69" s="568" t="s">
        <v>312</v>
      </c>
      <c r="L69" s="568" t="s">
        <v>106</v>
      </c>
      <c r="M69" s="2135"/>
      <c r="N69" s="630" t="s">
        <v>356</v>
      </c>
      <c r="O69" s="186">
        <v>45049</v>
      </c>
      <c r="P69" s="422">
        <v>45049</v>
      </c>
    </row>
    <row r="70" spans="1:16">
      <c r="A70" s="1214" t="s">
        <v>345</v>
      </c>
      <c r="B70" s="15"/>
      <c r="C70" s="15"/>
      <c r="D70" s="50"/>
      <c r="E70" s="50"/>
      <c r="F70" s="15"/>
      <c r="G70" s="50"/>
      <c r="H70" s="9"/>
      <c r="I70" s="2154" t="s">
        <v>351</v>
      </c>
      <c r="J70" s="167" t="s">
        <v>352</v>
      </c>
      <c r="K70" s="165"/>
      <c r="L70" s="166"/>
      <c r="M70" s="191"/>
      <c r="P70" s="275"/>
    </row>
    <row r="71" spans="1:16">
      <c r="A71" s="1214"/>
      <c r="B71" s="15"/>
      <c r="C71" s="15"/>
      <c r="D71" s="50"/>
      <c r="E71" s="50"/>
      <c r="F71" s="15"/>
      <c r="G71" s="50"/>
      <c r="H71" s="9"/>
      <c r="I71" s="2155"/>
      <c r="J71" s="168" t="s">
        <v>355</v>
      </c>
      <c r="K71" s="156"/>
      <c r="L71" s="284"/>
      <c r="M71" s="2133" t="s">
        <v>359</v>
      </c>
      <c r="N71" s="735"/>
      <c r="O71" s="506" t="s">
        <v>287</v>
      </c>
      <c r="P71" s="736"/>
    </row>
    <row r="72" spans="1:16">
      <c r="A72" s="1214" t="s">
        <v>353</v>
      </c>
      <c r="B72" s="15"/>
      <c r="C72" s="15"/>
      <c r="D72" s="50"/>
      <c r="E72" s="50"/>
      <c r="F72" s="15"/>
      <c r="G72" s="50"/>
      <c r="H72" s="9"/>
      <c r="I72" s="2155"/>
      <c r="J72" s="169" t="s">
        <v>357</v>
      </c>
      <c r="K72" s="179">
        <v>45062</v>
      </c>
      <c r="L72" s="284"/>
      <c r="M72" s="2134"/>
      <c r="N72" s="1646" t="s">
        <v>360</v>
      </c>
      <c r="O72" s="189"/>
      <c r="P72" s="159"/>
    </row>
    <row r="73" spans="1:16" ht="15" customHeight="1">
      <c r="A73" s="14"/>
      <c r="B73" s="14"/>
      <c r="C73" s="14"/>
      <c r="D73" s="9"/>
      <c r="E73" s="9"/>
      <c r="F73" s="14"/>
      <c r="G73" s="9"/>
      <c r="H73" s="9"/>
      <c r="I73" s="2155"/>
      <c r="J73" s="168" t="s">
        <v>358</v>
      </c>
      <c r="K73" s="179">
        <v>45062</v>
      </c>
      <c r="L73" s="284"/>
      <c r="M73" s="2134"/>
      <c r="N73" s="854" t="s">
        <v>362</v>
      </c>
      <c r="O73" s="179"/>
      <c r="P73" s="161"/>
    </row>
    <row r="74" spans="1:16" ht="15.6">
      <c r="A74" s="558" t="s">
        <v>134</v>
      </c>
      <c r="B74" s="14"/>
      <c r="C74" s="14"/>
      <c r="D74" s="9"/>
      <c r="E74" s="9"/>
      <c r="F74" s="14"/>
      <c r="G74" s="9"/>
      <c r="H74" s="9"/>
      <c r="I74" s="2156"/>
      <c r="J74" s="170" t="s">
        <v>361</v>
      </c>
      <c r="K74" s="163"/>
      <c r="L74" s="947"/>
      <c r="M74" s="2135"/>
      <c r="N74" s="1647" t="s">
        <v>193</v>
      </c>
      <c r="O74" s="186"/>
      <c r="P74" s="164"/>
    </row>
    <row r="75" spans="1:16">
      <c r="A75" s="322">
        <v>45048</v>
      </c>
      <c r="I75" s="2196"/>
      <c r="J75" s="2196"/>
      <c r="K75" s="2196"/>
      <c r="L75" s="2196"/>
    </row>
    <row r="76" spans="1:16">
      <c r="A76" s="14"/>
    </row>
    <row r="77" spans="1:16">
      <c r="A77" s="2284" t="s">
        <v>745</v>
      </c>
      <c r="B77" s="2285"/>
      <c r="C77" s="2285"/>
      <c r="D77" s="2285"/>
      <c r="E77" s="2285"/>
      <c r="F77" s="2285"/>
      <c r="G77" s="2285"/>
      <c r="H77" s="2285"/>
      <c r="I77" s="2285"/>
      <c r="J77" s="2285"/>
      <c r="K77" s="2285"/>
      <c r="L77" s="2285"/>
      <c r="M77" s="2285"/>
      <c r="N77" s="2286"/>
    </row>
    <row r="78" spans="1:16">
      <c r="A78" s="2287" t="s">
        <v>364</v>
      </c>
      <c r="B78" s="2110"/>
      <c r="C78" s="2111" t="s">
        <v>746</v>
      </c>
      <c r="D78" s="2285"/>
      <c r="E78" s="2285"/>
      <c r="F78" s="2285"/>
      <c r="G78" s="2285"/>
      <c r="H78" s="2285"/>
      <c r="I78" s="2285"/>
      <c r="J78" s="2285"/>
      <c r="K78" s="2285"/>
      <c r="L78" s="2285"/>
      <c r="M78" s="2285"/>
      <c r="N78" s="2286"/>
      <c r="P78" s="1039"/>
    </row>
    <row r="79" spans="1:16">
      <c r="A79" s="509">
        <f>B8</f>
        <v>6810</v>
      </c>
      <c r="B79" s="510" t="s">
        <v>366</v>
      </c>
      <c r="C79" s="2280">
        <v>1000</v>
      </c>
      <c r="D79" s="2280">
        <v>2000</v>
      </c>
      <c r="E79" s="2280">
        <v>3000</v>
      </c>
      <c r="F79" s="2280">
        <v>4000</v>
      </c>
      <c r="G79" s="2280">
        <v>5000</v>
      </c>
      <c r="H79" s="2280">
        <v>6000</v>
      </c>
      <c r="I79" s="2280">
        <v>7000</v>
      </c>
      <c r="J79" s="2280">
        <v>8000</v>
      </c>
      <c r="K79" s="2280">
        <v>9000</v>
      </c>
      <c r="L79" s="2280">
        <v>10000</v>
      </c>
      <c r="M79" s="2280">
        <v>11000</v>
      </c>
      <c r="N79" s="2282">
        <v>12000</v>
      </c>
    </row>
    <row r="80" spans="1:16">
      <c r="A80" s="509">
        <f>B9</f>
        <v>6782</v>
      </c>
      <c r="B80" s="510" t="s">
        <v>367</v>
      </c>
      <c r="C80" s="2281"/>
      <c r="D80" s="2281"/>
      <c r="E80" s="2281"/>
      <c r="F80" s="2281"/>
      <c r="G80" s="2281"/>
      <c r="H80" s="2281"/>
      <c r="I80" s="2281"/>
      <c r="J80" s="2281"/>
      <c r="K80" s="2281"/>
      <c r="L80" s="2281"/>
      <c r="M80" s="2281"/>
      <c r="N80" s="2283"/>
    </row>
    <row r="81" spans="1:14">
      <c r="A81" s="2276" t="s">
        <v>747</v>
      </c>
      <c r="B81" s="2085"/>
      <c r="C81" s="32" t="s">
        <v>369</v>
      </c>
      <c r="D81" s="32" t="s">
        <v>369</v>
      </c>
      <c r="E81" s="32" t="s">
        <v>369</v>
      </c>
      <c r="F81" s="32" t="s">
        <v>369</v>
      </c>
      <c r="G81" s="32" t="s">
        <v>369</v>
      </c>
      <c r="H81" s="32" t="s">
        <v>369</v>
      </c>
      <c r="I81" s="32" t="s">
        <v>369</v>
      </c>
      <c r="J81" s="32" t="s">
        <v>369</v>
      </c>
      <c r="K81" s="32" t="s">
        <v>369</v>
      </c>
      <c r="L81" s="32" t="s">
        <v>369</v>
      </c>
      <c r="M81" s="32" t="s">
        <v>369</v>
      </c>
      <c r="N81" s="116" t="s">
        <v>369</v>
      </c>
    </row>
    <row r="82" spans="1:14">
      <c r="A82" s="2276" t="s">
        <v>748</v>
      </c>
      <c r="B82" s="2085"/>
      <c r="C82" s="32" t="s">
        <v>369</v>
      </c>
      <c r="D82" s="32" t="s">
        <v>369</v>
      </c>
      <c r="E82" s="32" t="s">
        <v>369</v>
      </c>
      <c r="F82" s="32" t="s">
        <v>369</v>
      </c>
      <c r="G82" s="32" t="s">
        <v>369</v>
      </c>
      <c r="H82" s="32" t="s">
        <v>369</v>
      </c>
      <c r="I82" s="32" t="s">
        <v>369</v>
      </c>
      <c r="J82" s="32" t="s">
        <v>369</v>
      </c>
      <c r="K82" s="32" t="s">
        <v>369</v>
      </c>
      <c r="L82" s="32" t="s">
        <v>369</v>
      </c>
      <c r="M82" s="32" t="s">
        <v>369</v>
      </c>
      <c r="N82" s="116" t="s">
        <v>369</v>
      </c>
    </row>
    <row r="83" spans="1:14">
      <c r="A83" s="2276" t="s">
        <v>749</v>
      </c>
      <c r="B83" s="2085"/>
      <c r="C83" s="32" t="s">
        <v>369</v>
      </c>
      <c r="D83" s="32" t="s">
        <v>369</v>
      </c>
      <c r="E83" s="32" t="s">
        <v>369</v>
      </c>
      <c r="F83" s="32" t="s">
        <v>369</v>
      </c>
      <c r="G83" s="32" t="s">
        <v>369</v>
      </c>
      <c r="H83" s="32" t="s">
        <v>369</v>
      </c>
      <c r="I83" s="32" t="s">
        <v>369</v>
      </c>
      <c r="J83" s="32" t="s">
        <v>369</v>
      </c>
      <c r="K83" s="32" t="s">
        <v>369</v>
      </c>
      <c r="L83" s="32" t="s">
        <v>369</v>
      </c>
      <c r="M83" s="32" t="s">
        <v>369</v>
      </c>
      <c r="N83" s="116" t="s">
        <v>369</v>
      </c>
    </row>
    <row r="84" spans="1:14">
      <c r="A84" s="2276" t="s">
        <v>750</v>
      </c>
      <c r="B84" s="2085"/>
      <c r="C84" s="32" t="s">
        <v>369</v>
      </c>
      <c r="D84" s="32" t="s">
        <v>369</v>
      </c>
      <c r="E84" s="32" t="s">
        <v>369</v>
      </c>
      <c r="F84" s="32" t="s">
        <v>369</v>
      </c>
      <c r="G84" s="32" t="s">
        <v>369</v>
      </c>
      <c r="H84" s="32" t="s">
        <v>369</v>
      </c>
      <c r="I84" s="32" t="s">
        <v>369</v>
      </c>
      <c r="J84" s="32" t="s">
        <v>369</v>
      </c>
      <c r="K84" s="32" t="s">
        <v>369</v>
      </c>
      <c r="L84" s="32" t="s">
        <v>369</v>
      </c>
      <c r="M84" s="32" t="s">
        <v>369</v>
      </c>
      <c r="N84" s="116" t="s">
        <v>369</v>
      </c>
    </row>
    <row r="85" spans="1:14">
      <c r="A85" s="2276" t="s">
        <v>751</v>
      </c>
      <c r="B85" s="2085"/>
      <c r="C85" s="32"/>
      <c r="D85" s="32"/>
      <c r="E85" s="32" t="s">
        <v>369</v>
      </c>
      <c r="F85" s="32"/>
      <c r="G85" s="32"/>
      <c r="H85" s="32" t="s">
        <v>369</v>
      </c>
      <c r="I85" s="32"/>
      <c r="J85" s="32"/>
      <c r="K85" s="32" t="s">
        <v>369</v>
      </c>
      <c r="L85" s="32"/>
      <c r="M85" s="32"/>
      <c r="N85" s="116" t="s">
        <v>369</v>
      </c>
    </row>
    <row r="86" spans="1:14">
      <c r="A86" s="2276" t="s">
        <v>752</v>
      </c>
      <c r="B86" s="2085"/>
      <c r="C86" s="32"/>
      <c r="D86" s="32"/>
      <c r="E86" s="32" t="s">
        <v>369</v>
      </c>
      <c r="F86" s="32"/>
      <c r="G86" s="32"/>
      <c r="H86" s="32" t="s">
        <v>369</v>
      </c>
      <c r="I86" s="32"/>
      <c r="J86" s="32"/>
      <c r="K86" s="32" t="s">
        <v>369</v>
      </c>
      <c r="L86" s="32"/>
      <c r="M86" s="32"/>
      <c r="N86" s="116" t="s">
        <v>369</v>
      </c>
    </row>
    <row r="87" spans="1:14">
      <c r="A87" s="2276" t="s">
        <v>753</v>
      </c>
      <c r="B87" s="2085"/>
      <c r="C87" s="32"/>
      <c r="D87" s="32"/>
      <c r="E87" s="32" t="s">
        <v>369</v>
      </c>
      <c r="F87" s="32"/>
      <c r="G87" s="32"/>
      <c r="H87" s="32" t="s">
        <v>369</v>
      </c>
      <c r="I87" s="32"/>
      <c r="J87" s="32"/>
      <c r="K87" s="32" t="s">
        <v>369</v>
      </c>
      <c r="L87" s="32"/>
      <c r="M87" s="32"/>
      <c r="N87" s="116" t="s">
        <v>369</v>
      </c>
    </row>
    <row r="88" spans="1:14">
      <c r="A88" s="2276" t="s">
        <v>398</v>
      </c>
      <c r="B88" s="2085"/>
      <c r="C88" s="32"/>
      <c r="D88" s="32"/>
      <c r="E88" s="32" t="s">
        <v>369</v>
      </c>
      <c r="F88" s="32"/>
      <c r="G88" s="32"/>
      <c r="H88" s="32" t="s">
        <v>369</v>
      </c>
      <c r="I88" s="32"/>
      <c r="J88" s="32"/>
      <c r="K88" s="32" t="s">
        <v>369</v>
      </c>
      <c r="L88" s="32"/>
      <c r="M88" s="32"/>
      <c r="N88" s="116" t="s">
        <v>369</v>
      </c>
    </row>
    <row r="89" spans="1:14">
      <c r="A89" s="2276" t="s">
        <v>754</v>
      </c>
      <c r="B89" s="2085"/>
      <c r="C89" s="32"/>
      <c r="D89" s="32"/>
      <c r="E89" s="32"/>
      <c r="F89" s="32"/>
      <c r="G89" s="32"/>
      <c r="H89" s="32" t="s">
        <v>369</v>
      </c>
      <c r="I89" s="32"/>
      <c r="J89" s="32"/>
      <c r="K89" s="32"/>
      <c r="L89" s="32"/>
      <c r="M89" s="32"/>
      <c r="N89" s="116" t="s">
        <v>369</v>
      </c>
    </row>
    <row r="90" spans="1:14">
      <c r="A90" s="2276" t="s">
        <v>755</v>
      </c>
      <c r="B90" s="2085"/>
      <c r="C90" s="32"/>
      <c r="D90" s="32"/>
      <c r="E90" s="32"/>
      <c r="F90" s="32"/>
      <c r="G90" s="32"/>
      <c r="H90" s="32" t="s">
        <v>369</v>
      </c>
      <c r="I90" s="32"/>
      <c r="J90" s="32"/>
      <c r="K90" s="32"/>
      <c r="L90" s="32"/>
      <c r="M90" s="32"/>
      <c r="N90" s="116" t="s">
        <v>369</v>
      </c>
    </row>
    <row r="91" spans="1:14">
      <c r="A91" s="2276" t="s">
        <v>756</v>
      </c>
      <c r="B91" s="2085"/>
      <c r="C91" s="32"/>
      <c r="D91" s="32"/>
      <c r="E91" s="32"/>
      <c r="F91" s="32"/>
      <c r="G91" s="32"/>
      <c r="H91" s="32" t="s">
        <v>369</v>
      </c>
      <c r="I91" s="32"/>
      <c r="J91" s="32"/>
      <c r="K91" s="32"/>
      <c r="L91" s="32"/>
      <c r="M91" s="32"/>
      <c r="N91" s="116" t="s">
        <v>369</v>
      </c>
    </row>
    <row r="92" spans="1:14">
      <c r="A92" s="2277" t="s">
        <v>757</v>
      </c>
      <c r="B92" s="2278"/>
      <c r="C92" s="109"/>
      <c r="D92" s="109"/>
      <c r="E92" s="109"/>
      <c r="F92" s="109"/>
      <c r="G92" s="109"/>
      <c r="H92" s="109" t="s">
        <v>369</v>
      </c>
      <c r="I92" s="109"/>
      <c r="J92" s="109"/>
      <c r="K92" s="109"/>
      <c r="L92" s="109"/>
      <c r="M92" s="109"/>
      <c r="N92" s="117" t="s">
        <v>369</v>
      </c>
    </row>
    <row r="94" spans="1:14">
      <c r="A94" s="1486" t="s">
        <v>392</v>
      </c>
      <c r="B94" s="1528" t="s">
        <v>393</v>
      </c>
      <c r="C94" s="1528" t="s">
        <v>267</v>
      </c>
      <c r="D94" s="1048" t="s">
        <v>394</v>
      </c>
      <c r="E94" s="1048" t="s">
        <v>395</v>
      </c>
      <c r="F94" s="1048" t="s">
        <v>242</v>
      </c>
      <c r="G94" s="1048" t="s">
        <v>396</v>
      </c>
      <c r="H94" s="1048" t="s">
        <v>397</v>
      </c>
      <c r="I94" s="1048" t="s">
        <v>398</v>
      </c>
      <c r="J94" s="1048" t="s">
        <v>399</v>
      </c>
      <c r="K94" s="1049" t="s">
        <v>400</v>
      </c>
    </row>
    <row r="95" spans="1:14">
      <c r="A95" s="2279" t="s">
        <v>760</v>
      </c>
      <c r="B95" s="742" t="s">
        <v>255</v>
      </c>
      <c r="C95" s="737"/>
      <c r="D95" s="737"/>
      <c r="E95" s="738"/>
      <c r="F95" s="738"/>
      <c r="G95" s="739"/>
      <c r="H95" s="740"/>
      <c r="I95" s="740"/>
      <c r="J95" s="740"/>
      <c r="K95" s="741"/>
    </row>
    <row r="96" spans="1:14">
      <c r="A96" s="2107"/>
      <c r="B96" s="530" t="s">
        <v>404</v>
      </c>
      <c r="C96" s="43"/>
      <c r="D96" s="43"/>
      <c r="E96" s="43"/>
      <c r="F96" s="43"/>
      <c r="G96" s="45"/>
      <c r="H96" s="43"/>
      <c r="I96" s="45"/>
      <c r="J96" s="43"/>
      <c r="K96" s="295"/>
    </row>
    <row r="97" spans="1:11">
      <c r="A97" s="2107"/>
      <c r="B97" s="530" t="s">
        <v>237</v>
      </c>
      <c r="C97" s="43"/>
      <c r="D97" s="43"/>
      <c r="E97" s="45"/>
      <c r="F97" s="43"/>
      <c r="G97" s="43"/>
      <c r="H97" s="43"/>
      <c r="I97" s="45"/>
      <c r="J97" s="43"/>
      <c r="K97" s="295"/>
    </row>
    <row r="98" spans="1:11">
      <c r="A98" s="2107"/>
      <c r="B98" s="530" t="s">
        <v>186</v>
      </c>
      <c r="C98" s="43"/>
      <c r="D98" s="43"/>
      <c r="E98" s="45"/>
      <c r="F98" s="45"/>
      <c r="G98" s="43"/>
      <c r="H98" s="43"/>
      <c r="I98" s="45"/>
      <c r="J98" s="43"/>
      <c r="K98" s="295"/>
    </row>
    <row r="99" spans="1:11">
      <c r="A99" s="2107"/>
      <c r="B99" s="743" t="s">
        <v>303</v>
      </c>
      <c r="C99" s="43"/>
      <c r="D99" s="43"/>
      <c r="E99" s="43"/>
      <c r="F99" s="43"/>
      <c r="G99" s="43"/>
      <c r="H99" s="43"/>
      <c r="I99" s="43"/>
      <c r="J99" s="43"/>
      <c r="K99" s="295"/>
    </row>
    <row r="100" spans="1:11">
      <c r="A100" s="2107"/>
      <c r="B100" s="743" t="s">
        <v>758</v>
      </c>
      <c r="C100" s="43"/>
      <c r="D100" s="43"/>
      <c r="E100" s="43"/>
      <c r="F100" s="43"/>
      <c r="G100" s="43"/>
      <c r="H100" s="43"/>
      <c r="I100" s="43"/>
      <c r="J100" s="43"/>
      <c r="K100" s="295"/>
    </row>
    <row r="101" spans="1:11">
      <c r="A101" s="2107"/>
      <c r="B101" s="1050" t="s">
        <v>412</v>
      </c>
      <c r="C101" s="1051"/>
      <c r="D101" s="1051"/>
      <c r="E101" s="1051"/>
      <c r="F101" s="1051"/>
      <c r="G101" s="1051"/>
      <c r="H101" s="1051"/>
      <c r="I101" s="1051"/>
      <c r="J101" s="1051"/>
      <c r="K101" s="1052"/>
    </row>
    <row r="102" spans="1:11" ht="15" customHeight="1">
      <c r="A102" s="2108"/>
      <c r="B102" s="1053" t="s">
        <v>759</v>
      </c>
      <c r="C102" s="1054"/>
      <c r="D102" s="1054"/>
      <c r="E102" s="1054"/>
      <c r="F102" s="1054"/>
      <c r="G102" s="1054"/>
      <c r="H102" s="1054"/>
      <c r="I102" s="1054"/>
      <c r="J102" s="1054"/>
      <c r="K102" s="1055"/>
    </row>
  </sheetData>
  <sheetProtection selectLockedCells="1" selectUnlockedCells="1"/>
  <mergeCells count="66">
    <mergeCell ref="A17:M17"/>
    <mergeCell ref="G23:G25"/>
    <mergeCell ref="J6:N6"/>
    <mergeCell ref="B13:J13"/>
    <mergeCell ref="A33:A34"/>
    <mergeCell ref="I33:I34"/>
    <mergeCell ref="A18:A20"/>
    <mergeCell ref="A30:A31"/>
    <mergeCell ref="I30:I31"/>
    <mergeCell ref="B23:B25"/>
    <mergeCell ref="C23:C25"/>
    <mergeCell ref="D23:D25"/>
    <mergeCell ref="E23:E25"/>
    <mergeCell ref="F23:F25"/>
    <mergeCell ref="A1:D2"/>
    <mergeCell ref="E1:E2"/>
    <mergeCell ref="A6:D6"/>
    <mergeCell ref="E6:I6"/>
    <mergeCell ref="M10:N10"/>
    <mergeCell ref="A36:A37"/>
    <mergeCell ref="I36:I37"/>
    <mergeCell ref="A43:A44"/>
    <mergeCell ref="A46:A47"/>
    <mergeCell ref="I43:I45"/>
    <mergeCell ref="P43:S43"/>
    <mergeCell ref="I50:I51"/>
    <mergeCell ref="I53:I54"/>
    <mergeCell ref="A55:A56"/>
    <mergeCell ref="I56:I57"/>
    <mergeCell ref="A49:A50"/>
    <mergeCell ref="A52:A53"/>
    <mergeCell ref="I59:I60"/>
    <mergeCell ref="E64:F64"/>
    <mergeCell ref="M67:M69"/>
    <mergeCell ref="I70:I74"/>
    <mergeCell ref="A63:G63"/>
    <mergeCell ref="M71:M74"/>
    <mergeCell ref="M79:M80"/>
    <mergeCell ref="N79:N80"/>
    <mergeCell ref="I75:L75"/>
    <mergeCell ref="A77:N77"/>
    <mergeCell ref="A78:B78"/>
    <mergeCell ref="C78:N78"/>
    <mergeCell ref="C79:C80"/>
    <mergeCell ref="D79:D80"/>
    <mergeCell ref="E79:E80"/>
    <mergeCell ref="F79:F80"/>
    <mergeCell ref="G79:G80"/>
    <mergeCell ref="H79:H80"/>
    <mergeCell ref="A86:B86"/>
    <mergeCell ref="I79:I80"/>
    <mergeCell ref="J79:J80"/>
    <mergeCell ref="K79:K80"/>
    <mergeCell ref="L79:L80"/>
    <mergeCell ref="A81:B81"/>
    <mergeCell ref="A82:B82"/>
    <mergeCell ref="A83:B83"/>
    <mergeCell ref="A84:B84"/>
    <mergeCell ref="A85:B85"/>
    <mergeCell ref="A95:A102"/>
    <mergeCell ref="A87:B87"/>
    <mergeCell ref="A88:B88"/>
    <mergeCell ref="A89:B89"/>
    <mergeCell ref="A90:B90"/>
    <mergeCell ref="A91:B91"/>
    <mergeCell ref="A92:B92"/>
  </mergeCells>
  <hyperlinks>
    <hyperlink ref="E1" location="'RES LUB'!Area_de_impressao" display="'RES LUB'!Area_de_impressao" xr:uid="{089E6B0A-9FE0-4E17-A1B0-F1993FCC6C07}"/>
    <hyperlink ref="E1:E2" location="'RES MNT'!A1" display="RESUMO" xr:uid="{FE73AF0B-1A6F-451F-B420-3F7BC210BCBE}"/>
  </hyperlinks>
  <pageMargins left="0.51181102362204722" right="0.51181102362204722" top="0.78740157480314965" bottom="0.78740157480314965" header="0.31496062992125984" footer="0.31496062992125984"/>
  <pageSetup paperSize="9" scale="64" orientation="landscape"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E82D72-7BCB-459F-ACB6-BC161504D09E}">
  <dimension ref="A1:T83"/>
  <sheetViews>
    <sheetView showGridLines="0" view="pageBreakPreview" topLeftCell="F33" zoomScale="70" zoomScaleNormal="100" zoomScaleSheetLayoutView="70" workbookViewId="0">
      <selection activeCell="O48" sqref="O48"/>
    </sheetView>
  </sheetViews>
  <sheetFormatPr defaultRowHeight="14.45"/>
  <cols>
    <col min="1" max="20" width="20.7109375" customWidth="1"/>
  </cols>
  <sheetData>
    <row r="1" spans="1:17">
      <c r="A1" s="2075" t="s">
        <v>102</v>
      </c>
      <c r="B1" s="2076"/>
      <c r="C1" s="2076"/>
      <c r="D1" s="2077"/>
      <c r="E1" s="2081" t="s">
        <v>216</v>
      </c>
    </row>
    <row r="2" spans="1:17" ht="15" customHeight="1">
      <c r="A2" s="2078"/>
      <c r="B2" s="2079"/>
      <c r="C2" s="2079"/>
      <c r="D2" s="2080"/>
      <c r="E2" s="2081"/>
    </row>
    <row r="3" spans="1:17">
      <c r="A3" s="71" t="s">
        <v>217</v>
      </c>
      <c r="B3" s="1796" t="s">
        <v>778</v>
      </c>
      <c r="C3" s="1369">
        <v>1000</v>
      </c>
      <c r="D3" s="1369" t="s">
        <v>219</v>
      </c>
      <c r="F3" s="1797">
        <v>250</v>
      </c>
      <c r="G3" s="1369" t="s">
        <v>716</v>
      </c>
      <c r="H3" s="1369"/>
    </row>
    <row r="4" spans="1:17">
      <c r="A4" s="4" t="s">
        <v>220</v>
      </c>
      <c r="B4" s="1796" t="s">
        <v>779</v>
      </c>
      <c r="C4" s="1369">
        <v>250</v>
      </c>
      <c r="D4" s="1369" t="s">
        <v>219</v>
      </c>
      <c r="F4" s="1369"/>
      <c r="G4" s="1369" t="s">
        <v>780</v>
      </c>
      <c r="H4" s="1369"/>
    </row>
    <row r="5" spans="1:17">
      <c r="A5" t="s">
        <v>222</v>
      </c>
      <c r="B5" s="517">
        <v>45370</v>
      </c>
    </row>
    <row r="6" spans="1:17" s="31" customFormat="1" ht="20.25" customHeight="1">
      <c r="A6" s="2098" t="s">
        <v>226</v>
      </c>
      <c r="B6" s="2099"/>
      <c r="C6" s="2099"/>
      <c r="D6" s="2099"/>
      <c r="E6" s="2092" t="s">
        <v>227</v>
      </c>
      <c r="F6" s="2093"/>
      <c r="G6" s="2093"/>
      <c r="H6" s="2093"/>
      <c r="I6" s="2094"/>
      <c r="J6" s="2093" t="s">
        <v>781</v>
      </c>
      <c r="K6" s="2093"/>
      <c r="L6" s="2093"/>
      <c r="M6" s="2093"/>
      <c r="N6" s="2094"/>
      <c r="O6" s="39"/>
    </row>
    <row r="7" spans="1:17">
      <c r="A7" s="514" t="s">
        <v>228</v>
      </c>
      <c r="B7" s="497" t="s">
        <v>229</v>
      </c>
      <c r="C7" s="497" t="s">
        <v>230</v>
      </c>
      <c r="D7" s="570" t="s">
        <v>231</v>
      </c>
      <c r="E7" s="688" t="s">
        <v>228</v>
      </c>
      <c r="F7" s="497" t="s">
        <v>232</v>
      </c>
      <c r="G7" s="497" t="s">
        <v>233</v>
      </c>
      <c r="H7" s="497" t="s">
        <v>68</v>
      </c>
      <c r="I7" s="678" t="s">
        <v>69</v>
      </c>
      <c r="J7" s="964"/>
      <c r="K7" s="689" t="s">
        <v>232</v>
      </c>
      <c r="L7" s="689" t="s">
        <v>233</v>
      </c>
      <c r="M7" s="994" t="s">
        <v>68</v>
      </c>
      <c r="N7" s="692" t="s">
        <v>69</v>
      </c>
      <c r="O7" s="48"/>
    </row>
    <row r="8" spans="1:17">
      <c r="A8" s="204" t="s">
        <v>70</v>
      </c>
      <c r="B8" s="1798">
        <v>25400</v>
      </c>
      <c r="C8" s="5">
        <f>B8-F8</f>
        <v>975</v>
      </c>
      <c r="D8" s="6">
        <f>B8</f>
        <v>25400</v>
      </c>
      <c r="E8" s="204" t="s">
        <v>70</v>
      </c>
      <c r="F8" s="1798">
        <v>24425</v>
      </c>
      <c r="G8" s="1799">
        <v>45091</v>
      </c>
      <c r="H8" s="7">
        <f>F8+$C$3</f>
        <v>25425</v>
      </c>
      <c r="I8" s="559">
        <f>H8-B8</f>
        <v>25</v>
      </c>
      <c r="J8" s="965" t="s">
        <v>70</v>
      </c>
      <c r="K8" s="7">
        <v>25195</v>
      </c>
      <c r="L8" s="1800">
        <v>45293</v>
      </c>
      <c r="M8" s="995">
        <f>$F$3+K8</f>
        <v>25445</v>
      </c>
      <c r="N8" s="1010">
        <f>M8-B8</f>
        <v>45</v>
      </c>
      <c r="O8" s="48"/>
    </row>
    <row r="9" spans="1:17">
      <c r="A9" s="204" t="s">
        <v>71</v>
      </c>
      <c r="B9" s="1801">
        <v>23745</v>
      </c>
      <c r="C9" s="5">
        <f t="shared" ref="C9:C11" si="0">B9-F9</f>
        <v>975</v>
      </c>
      <c r="D9" s="6">
        <f t="shared" ref="D9:D11" si="1">B9</f>
        <v>23745</v>
      </c>
      <c r="E9" s="204" t="s">
        <v>71</v>
      </c>
      <c r="F9" s="1801">
        <v>22770</v>
      </c>
      <c r="G9" s="1802">
        <v>45091</v>
      </c>
      <c r="H9" s="7">
        <f>F9+$C$3</f>
        <v>23770</v>
      </c>
      <c r="I9" s="559">
        <f t="shared" ref="I9:I11" si="2">H9-B9</f>
        <v>25</v>
      </c>
      <c r="J9" s="966" t="s">
        <v>71</v>
      </c>
      <c r="K9" s="175">
        <v>23549</v>
      </c>
      <c r="L9" s="1803">
        <v>45293</v>
      </c>
      <c r="M9" s="996">
        <f>$F$3+K9</f>
        <v>23799</v>
      </c>
      <c r="N9" s="1011">
        <f>M9-B9</f>
        <v>54</v>
      </c>
      <c r="O9" s="48"/>
    </row>
    <row r="10" spans="1:17">
      <c r="A10" s="204" t="s">
        <v>72</v>
      </c>
      <c r="B10" s="1801">
        <v>6826</v>
      </c>
      <c r="C10" s="5">
        <f t="shared" si="0"/>
        <v>132</v>
      </c>
      <c r="D10" s="6">
        <f t="shared" si="1"/>
        <v>6826</v>
      </c>
      <c r="E10" s="204" t="s">
        <v>72</v>
      </c>
      <c r="F10" s="1801">
        <v>6694</v>
      </c>
      <c r="G10" s="1802">
        <v>45364</v>
      </c>
      <c r="H10" s="7">
        <f>F10+$C$4</f>
        <v>6944</v>
      </c>
      <c r="I10" s="559">
        <f t="shared" si="2"/>
        <v>118</v>
      </c>
      <c r="J10" t="s">
        <v>466</v>
      </c>
      <c r="K10" s="48"/>
      <c r="L10" s="677"/>
      <c r="M10" s="48"/>
      <c r="N10" s="48"/>
      <c r="O10" s="48"/>
    </row>
    <row r="11" spans="1:17">
      <c r="A11" s="206" t="s">
        <v>73</v>
      </c>
      <c r="B11" s="1804">
        <v>10107</v>
      </c>
      <c r="C11" s="195">
        <f t="shared" si="0"/>
        <v>0</v>
      </c>
      <c r="D11" s="207">
        <f t="shared" si="1"/>
        <v>10107</v>
      </c>
      <c r="E11" s="206" t="s">
        <v>73</v>
      </c>
      <c r="F11" s="1804">
        <v>10107</v>
      </c>
      <c r="G11" s="1805">
        <v>45342</v>
      </c>
      <c r="H11" s="175">
        <f>F11+$C$4</f>
        <v>10357</v>
      </c>
      <c r="I11" s="560">
        <f t="shared" si="2"/>
        <v>250</v>
      </c>
      <c r="J11" t="s">
        <v>782</v>
      </c>
      <c r="K11" s="48"/>
      <c r="L11" s="677"/>
      <c r="M11" s="48"/>
      <c r="N11" s="48"/>
      <c r="O11" s="48"/>
    </row>
    <row r="12" spans="1:17" ht="15" customHeight="1"/>
    <row r="13" spans="1:17" s="31" customFormat="1" ht="20.25" customHeight="1">
      <c r="A13" s="773" t="s">
        <v>237</v>
      </c>
      <c r="B13" s="2092" t="s">
        <v>783</v>
      </c>
      <c r="C13" s="2093"/>
      <c r="D13" s="2093"/>
      <c r="E13" s="2093"/>
      <c r="F13" s="2093"/>
      <c r="G13" s="2093"/>
      <c r="H13" s="2093"/>
      <c r="I13" s="2094"/>
      <c r="J13"/>
      <c r="K13"/>
      <c r="L13"/>
      <c r="M13"/>
      <c r="N13"/>
      <c r="O13"/>
      <c r="P13"/>
      <c r="Q13"/>
    </row>
    <row r="14" spans="1:17">
      <c r="A14" s="191"/>
      <c r="B14" s="708" t="s">
        <v>241</v>
      </c>
      <c r="C14" s="523" t="s">
        <v>242</v>
      </c>
      <c r="D14" s="523" t="s">
        <v>243</v>
      </c>
      <c r="E14" s="523" t="s">
        <v>244</v>
      </c>
      <c r="F14" s="523" t="s">
        <v>246</v>
      </c>
      <c r="G14" s="523" t="s">
        <v>247</v>
      </c>
      <c r="H14" s="523" t="s">
        <v>248</v>
      </c>
      <c r="I14" s="765" t="s">
        <v>249</v>
      </c>
      <c r="K14" s="764"/>
      <c r="L14" s="2310"/>
      <c r="M14" s="2310"/>
      <c r="N14" s="2310"/>
      <c r="O14" s="2310"/>
      <c r="P14" s="2310"/>
    </row>
    <row r="15" spans="1:17">
      <c r="A15" s="1806" t="s">
        <v>9</v>
      </c>
      <c r="B15" s="1807">
        <v>45075</v>
      </c>
      <c r="C15" s="1807">
        <v>45217</v>
      </c>
      <c r="D15" s="1808">
        <v>45075</v>
      </c>
      <c r="E15" s="1807">
        <v>45223</v>
      </c>
      <c r="F15" s="1808">
        <v>45192</v>
      </c>
      <c r="G15" s="1945" t="s">
        <v>784</v>
      </c>
      <c r="H15" s="1945" t="s">
        <v>784</v>
      </c>
      <c r="I15" s="1809">
        <v>45075</v>
      </c>
      <c r="K15" s="110"/>
      <c r="L15" s="2020"/>
      <c r="M15" s="2020"/>
      <c r="N15" s="2020"/>
      <c r="O15" s="2020"/>
      <c r="P15" s="2020"/>
    </row>
    <row r="16" spans="1:17">
      <c r="A16" s="1810" t="s">
        <v>10</v>
      </c>
      <c r="B16" s="1811">
        <v>45075</v>
      </c>
      <c r="C16" s="1812">
        <v>45217</v>
      </c>
      <c r="D16" s="1813">
        <v>45075</v>
      </c>
      <c r="E16" s="1812">
        <v>45223</v>
      </c>
      <c r="F16" s="1813">
        <v>45192</v>
      </c>
      <c r="G16" s="1946" t="s">
        <v>784</v>
      </c>
      <c r="H16" s="1946" t="s">
        <v>784</v>
      </c>
      <c r="I16" s="1814">
        <v>45075</v>
      </c>
      <c r="K16" s="110"/>
    </row>
    <row r="17" spans="1:20">
      <c r="A17" s="2082" t="s">
        <v>254</v>
      </c>
      <c r="B17" s="2083"/>
      <c r="C17" s="2083"/>
      <c r="D17" s="2083"/>
      <c r="E17" s="2083"/>
      <c r="F17" s="2083"/>
      <c r="G17" s="2083"/>
      <c r="H17" s="2083"/>
      <c r="I17" s="2083"/>
      <c r="J17" s="2083"/>
      <c r="K17" s="2083"/>
      <c r="L17" s="2084"/>
      <c r="M17" s="1408"/>
      <c r="N17" s="1408"/>
      <c r="O17" s="1408"/>
      <c r="P17" s="1408"/>
      <c r="Q17" s="1408"/>
      <c r="R17" s="1408"/>
      <c r="S17" s="4"/>
      <c r="T17" s="4"/>
    </row>
    <row r="18" spans="1:20">
      <c r="A18" s="2149" t="s">
        <v>778</v>
      </c>
      <c r="B18" s="539" t="s">
        <v>255</v>
      </c>
      <c r="C18" s="497" t="s">
        <v>256</v>
      </c>
      <c r="D18" s="540" t="s">
        <v>295</v>
      </c>
      <c r="E18" s="497" t="s">
        <v>256</v>
      </c>
      <c r="F18" s="497" t="s">
        <v>256</v>
      </c>
      <c r="G18" s="1502" t="s">
        <v>192</v>
      </c>
      <c r="H18" s="497" t="s">
        <v>256</v>
      </c>
      <c r="I18" s="1482" t="s">
        <v>184</v>
      </c>
      <c r="J18" s="497" t="s">
        <v>256</v>
      </c>
      <c r="K18" s="1508" t="s">
        <v>204</v>
      </c>
      <c r="L18" s="525" t="s">
        <v>256</v>
      </c>
      <c r="M18" s="1405"/>
      <c r="N18" s="1406"/>
      <c r="O18" s="1405"/>
      <c r="P18" s="1405"/>
      <c r="Q18" s="1406"/>
      <c r="R18" s="1407"/>
      <c r="S18" s="36"/>
      <c r="T18" s="36"/>
    </row>
    <row r="19" spans="1:20">
      <c r="A19" s="2149"/>
      <c r="B19" s="679" t="s">
        <v>9</v>
      </c>
      <c r="C19" s="1812">
        <v>44884</v>
      </c>
      <c r="D19" s="1403" t="s">
        <v>9</v>
      </c>
      <c r="E19" s="1812">
        <v>44981</v>
      </c>
      <c r="F19" s="1812">
        <v>44981</v>
      </c>
      <c r="G19" s="1190">
        <v>1</v>
      </c>
      <c r="H19" s="1815">
        <v>45320</v>
      </c>
      <c r="I19" s="1190">
        <v>1</v>
      </c>
      <c r="J19" s="1815">
        <v>45320</v>
      </c>
      <c r="K19" s="602">
        <v>1</v>
      </c>
      <c r="L19" s="1816">
        <v>44884</v>
      </c>
      <c r="M19" s="1405"/>
      <c r="N19" s="1109"/>
      <c r="O19" s="1405"/>
      <c r="P19" s="1405"/>
      <c r="Q19" s="1109"/>
      <c r="R19" s="1109"/>
      <c r="S19" s="36"/>
      <c r="T19" s="36"/>
    </row>
    <row r="20" spans="1:20">
      <c r="A20" s="2150"/>
      <c r="B20" s="842" t="s">
        <v>10</v>
      </c>
      <c r="C20" s="1817">
        <v>44884</v>
      </c>
      <c r="D20" s="1404" t="s">
        <v>10</v>
      </c>
      <c r="E20" s="1817">
        <v>44982</v>
      </c>
      <c r="F20" s="1817">
        <v>44982</v>
      </c>
      <c r="G20" s="1191">
        <v>2</v>
      </c>
      <c r="H20" s="1818">
        <v>45320</v>
      </c>
      <c r="I20" s="1191">
        <v>2</v>
      </c>
      <c r="J20" s="1818">
        <v>45320</v>
      </c>
      <c r="K20" s="1466">
        <v>2</v>
      </c>
      <c r="L20" s="1819">
        <v>44884</v>
      </c>
      <c r="M20" s="1405"/>
      <c r="N20" s="1109"/>
      <c r="O20" s="1405"/>
      <c r="P20" s="1405"/>
      <c r="Q20" s="1109"/>
      <c r="R20" s="1109"/>
      <c r="S20" s="36"/>
      <c r="T20" s="36"/>
    </row>
    <row r="22" spans="1:20" s="31" customFormat="1">
      <c r="A22" s="1338" t="s">
        <v>263</v>
      </c>
      <c r="B22" s="1061" t="s">
        <v>264</v>
      </c>
      <c r="C22" s="1061" t="s">
        <v>265</v>
      </c>
      <c r="D22" s="1061" t="s">
        <v>266</v>
      </c>
      <c r="E22" s="1061" t="s">
        <v>267</v>
      </c>
      <c r="F22" s="671" t="s">
        <v>268</v>
      </c>
      <c r="H22" s="39"/>
      <c r="I22" s="882" t="s">
        <v>269</v>
      </c>
      <c r="J22" s="882" t="s">
        <v>270</v>
      </c>
      <c r="K22" s="844" t="s">
        <v>271</v>
      </c>
      <c r="L22" s="1150" t="s">
        <v>785</v>
      </c>
      <c r="M22" s="882" t="s">
        <v>786</v>
      </c>
    </row>
    <row r="23" spans="1:20">
      <c r="A23" s="1409" t="s">
        <v>787</v>
      </c>
      <c r="B23" s="1820">
        <v>45022</v>
      </c>
      <c r="C23" s="1821" t="s">
        <v>283</v>
      </c>
      <c r="D23" s="1821" t="s">
        <v>284</v>
      </c>
      <c r="E23" s="1821" t="s">
        <v>788</v>
      </c>
      <c r="F23" s="1822">
        <v>1019000012</v>
      </c>
      <c r="I23" s="747" t="s">
        <v>9</v>
      </c>
      <c r="J23" s="326"/>
      <c r="K23" s="421"/>
      <c r="L23" s="226"/>
      <c r="M23" s="1219"/>
    </row>
    <row r="24" spans="1:20">
      <c r="A24" s="1409" t="s">
        <v>203</v>
      </c>
      <c r="B24" s="1820">
        <v>45022</v>
      </c>
      <c r="C24" s="1821" t="s">
        <v>283</v>
      </c>
      <c r="D24" s="1821" t="s">
        <v>284</v>
      </c>
      <c r="E24" s="1821" t="s">
        <v>788</v>
      </c>
      <c r="F24" s="1822">
        <v>1019000011</v>
      </c>
      <c r="G24" s="2302"/>
      <c r="H24" s="2303"/>
      <c r="I24" s="748" t="s">
        <v>10</v>
      </c>
      <c r="J24" s="323"/>
      <c r="K24" s="422"/>
      <c r="L24" s="1216"/>
      <c r="M24" s="1220"/>
    </row>
    <row r="25" spans="1:20">
      <c r="A25" s="1409" t="s">
        <v>286</v>
      </c>
      <c r="B25" s="1821" t="s">
        <v>789</v>
      </c>
      <c r="C25" s="1821"/>
      <c r="D25" s="1821"/>
      <c r="E25" s="1821"/>
      <c r="F25" s="1822" t="s">
        <v>790</v>
      </c>
      <c r="I25" s="202" t="s">
        <v>791</v>
      </c>
    </row>
    <row r="26" spans="1:20">
      <c r="A26" s="1409" t="s">
        <v>184</v>
      </c>
      <c r="B26" s="2304">
        <v>1999</v>
      </c>
      <c r="C26" s="2306" t="s">
        <v>511</v>
      </c>
      <c r="D26" s="2306" t="s">
        <v>792</v>
      </c>
      <c r="E26" s="2306" t="s">
        <v>793</v>
      </c>
      <c r="F26" s="2308">
        <v>3112</v>
      </c>
    </row>
    <row r="27" spans="1:20">
      <c r="A27" s="1410" t="s">
        <v>192</v>
      </c>
      <c r="B27" s="2305"/>
      <c r="C27" s="2307"/>
      <c r="D27" s="2307"/>
      <c r="E27" s="2307"/>
      <c r="F27" s="2309"/>
    </row>
    <row r="29" spans="1:20">
      <c r="C29" s="639" t="s">
        <v>287</v>
      </c>
      <c r="D29" s="575" t="s">
        <v>288</v>
      </c>
      <c r="E29" s="575" t="s">
        <v>289</v>
      </c>
      <c r="F29" s="575" t="s">
        <v>290</v>
      </c>
      <c r="G29" s="576" t="s">
        <v>794</v>
      </c>
      <c r="K29" s="639" t="s">
        <v>287</v>
      </c>
      <c r="L29" s="575" t="s">
        <v>288</v>
      </c>
      <c r="M29" s="575" t="s">
        <v>289</v>
      </c>
      <c r="N29" s="575" t="s">
        <v>290</v>
      </c>
      <c r="O29" s="576" t="s">
        <v>794</v>
      </c>
    </row>
    <row r="30" spans="1:20" ht="81" customHeight="1">
      <c r="A30" s="2088" t="s">
        <v>293</v>
      </c>
      <c r="B30" s="347" t="s">
        <v>9</v>
      </c>
      <c r="C30" s="215"/>
      <c r="D30" s="211"/>
      <c r="E30" s="211"/>
      <c r="F30" s="211"/>
      <c r="G30" s="212"/>
      <c r="I30" s="2088" t="s">
        <v>295</v>
      </c>
      <c r="J30" s="1419" t="s">
        <v>9</v>
      </c>
      <c r="K30" s="410"/>
      <c r="L30" s="211"/>
      <c r="M30" s="211"/>
      <c r="N30" s="1823">
        <v>45075</v>
      </c>
      <c r="O30" s="1824" t="s">
        <v>795</v>
      </c>
      <c r="P30" s="139" t="s">
        <v>796</v>
      </c>
    </row>
    <row r="31" spans="1:20" ht="79.5" customHeight="1">
      <c r="A31" s="2089"/>
      <c r="B31" s="349" t="s">
        <v>10</v>
      </c>
      <c r="C31" s="216"/>
      <c r="D31" s="213"/>
      <c r="E31" s="213"/>
      <c r="F31" s="213"/>
      <c r="G31" s="214"/>
      <c r="I31" s="2089"/>
      <c r="J31" s="1134" t="s">
        <v>10</v>
      </c>
      <c r="K31" s="388"/>
      <c r="L31" s="213"/>
      <c r="M31" s="213"/>
      <c r="N31" s="1825">
        <v>45075</v>
      </c>
      <c r="O31" s="1826" t="s">
        <v>795</v>
      </c>
      <c r="P31" s="1678" t="s">
        <v>797</v>
      </c>
    </row>
    <row r="32" spans="1:20">
      <c r="A32" s="355"/>
      <c r="B32" s="59"/>
      <c r="C32" s="59"/>
      <c r="D32" s="59"/>
      <c r="E32" s="59"/>
      <c r="F32" s="59"/>
      <c r="G32" s="59"/>
      <c r="I32" s="142"/>
      <c r="J32" s="82"/>
      <c r="K32" s="178"/>
      <c r="L32" s="82"/>
      <c r="M32" s="82"/>
      <c r="N32" s="82"/>
      <c r="O32" s="82"/>
    </row>
    <row r="33" spans="1:16" ht="72">
      <c r="A33" s="2088" t="s">
        <v>255</v>
      </c>
      <c r="B33" s="347" t="s">
        <v>9</v>
      </c>
      <c r="C33" s="215"/>
      <c r="D33" s="215"/>
      <c r="E33" s="211"/>
      <c r="F33" s="353">
        <v>45078</v>
      </c>
      <c r="G33" s="1827" t="s">
        <v>798</v>
      </c>
      <c r="H33" s="809" t="s">
        <v>799</v>
      </c>
      <c r="I33" s="2088" t="s">
        <v>240</v>
      </c>
      <c r="J33" s="347" t="s">
        <v>9</v>
      </c>
      <c r="K33" s="410"/>
      <c r="L33" s="347"/>
      <c r="M33" s="353"/>
      <c r="N33" s="1319"/>
      <c r="O33" s="1748"/>
    </row>
    <row r="34" spans="1:16" ht="72">
      <c r="A34" s="2089"/>
      <c r="B34" s="349" t="s">
        <v>10</v>
      </c>
      <c r="C34" s="216"/>
      <c r="D34" s="216"/>
      <c r="E34" s="213"/>
      <c r="F34" s="354">
        <v>45078</v>
      </c>
      <c r="G34" s="1828" t="s">
        <v>798</v>
      </c>
      <c r="H34" s="809" t="s">
        <v>800</v>
      </c>
      <c r="I34" s="2089"/>
      <c r="J34" s="349" t="s">
        <v>10</v>
      </c>
      <c r="K34" s="411"/>
      <c r="L34" s="349"/>
      <c r="M34" s="354"/>
      <c r="N34" s="1321"/>
      <c r="O34" s="1749"/>
    </row>
    <row r="35" spans="1:16">
      <c r="A35" s="355"/>
      <c r="B35" s="59"/>
      <c r="C35" s="59"/>
      <c r="D35" s="59"/>
      <c r="E35" s="59"/>
      <c r="F35" s="59"/>
      <c r="G35" s="59"/>
      <c r="I35" s="1073"/>
      <c r="J35" s="59"/>
      <c r="K35" s="336"/>
      <c r="L35" s="59"/>
      <c r="M35" s="59"/>
      <c r="N35" s="59"/>
      <c r="O35" s="451"/>
    </row>
    <row r="36" spans="1:16">
      <c r="A36" s="351" t="s">
        <v>522</v>
      </c>
      <c r="B36" s="217"/>
      <c r="C36" s="217"/>
      <c r="D36" s="217"/>
      <c r="E36" s="217"/>
      <c r="F36" s="217"/>
      <c r="G36" s="218"/>
      <c r="I36" s="2088" t="s">
        <v>298</v>
      </c>
      <c r="J36" s="2312" t="s">
        <v>299</v>
      </c>
      <c r="K36" s="449"/>
      <c r="L36" s="237"/>
      <c r="M36" s="215"/>
      <c r="N36" s="211"/>
      <c r="O36" s="212"/>
    </row>
    <row r="37" spans="1:16">
      <c r="A37" s="355"/>
      <c r="B37" s="59"/>
      <c r="C37" s="59"/>
      <c r="D37" s="59"/>
      <c r="E37" s="59"/>
      <c r="F37" s="59"/>
      <c r="G37" s="59"/>
      <c r="I37" s="2089"/>
      <c r="J37" s="2313"/>
      <c r="K37" s="450"/>
      <c r="L37" s="238"/>
      <c r="M37" s="213"/>
      <c r="N37" s="213"/>
      <c r="O37" s="214"/>
    </row>
    <row r="38" spans="1:16">
      <c r="A38" s="2088" t="s">
        <v>303</v>
      </c>
      <c r="B38" s="211" t="s">
        <v>801</v>
      </c>
      <c r="C38" s="215"/>
      <c r="D38" s="211"/>
      <c r="E38" s="215"/>
      <c r="F38" s="406">
        <v>45346</v>
      </c>
      <c r="G38" s="285" t="s">
        <v>666</v>
      </c>
      <c r="I38" s="142"/>
      <c r="J38" s="82"/>
      <c r="K38" s="178"/>
      <c r="L38" s="82"/>
      <c r="M38" s="82"/>
      <c r="N38" s="82"/>
      <c r="O38" s="82"/>
    </row>
    <row r="39" spans="1:16">
      <c r="A39" s="2089"/>
      <c r="B39" s="213" t="s">
        <v>802</v>
      </c>
      <c r="C39" s="216"/>
      <c r="D39" s="213"/>
      <c r="E39" s="216"/>
      <c r="F39" s="466">
        <v>45346</v>
      </c>
      <c r="G39" s="286" t="s">
        <v>666</v>
      </c>
      <c r="I39" s="221" t="s">
        <v>301</v>
      </c>
      <c r="J39" s="217"/>
      <c r="K39" s="389"/>
      <c r="L39" s="246"/>
      <c r="M39" s="217"/>
      <c r="N39" s="1829">
        <v>45356</v>
      </c>
      <c r="O39" s="1830" t="s">
        <v>803</v>
      </c>
      <c r="P39" s="325">
        <v>45363</v>
      </c>
    </row>
    <row r="40" spans="1:16">
      <c r="A40" s="355"/>
      <c r="B40" s="59"/>
      <c r="C40" s="59"/>
      <c r="D40" s="59"/>
      <c r="E40" s="59"/>
      <c r="F40" s="59"/>
      <c r="G40" s="59"/>
      <c r="I40" s="142"/>
      <c r="J40" s="82"/>
      <c r="K40" s="178"/>
      <c r="L40" s="82"/>
      <c r="M40" s="82"/>
      <c r="N40" s="82"/>
      <c r="O40" s="82"/>
    </row>
    <row r="41" spans="1:16" ht="28.9">
      <c r="A41" s="2088" t="s">
        <v>310</v>
      </c>
      <c r="B41" s="347" t="s">
        <v>9</v>
      </c>
      <c r="C41" s="215"/>
      <c r="D41" s="215"/>
      <c r="E41" s="1831">
        <v>45075</v>
      </c>
      <c r="F41" s="1832" t="s">
        <v>804</v>
      </c>
      <c r="G41" s="1027"/>
      <c r="I41" s="221" t="s">
        <v>524</v>
      </c>
      <c r="J41" s="217"/>
      <c r="K41" s="389"/>
      <c r="L41" s="246"/>
      <c r="M41" s="217"/>
      <c r="N41" s="1833">
        <v>45075</v>
      </c>
      <c r="O41" s="1834" t="s">
        <v>805</v>
      </c>
    </row>
    <row r="42" spans="1:16" ht="28.9">
      <c r="A42" s="2089"/>
      <c r="B42" s="349" t="s">
        <v>10</v>
      </c>
      <c r="C42" s="216"/>
      <c r="D42" s="216"/>
      <c r="E42" s="1835">
        <v>45075</v>
      </c>
      <c r="F42" s="1836" t="s">
        <v>804</v>
      </c>
      <c r="G42" s="1028"/>
      <c r="I42" s="142"/>
      <c r="J42" s="82"/>
      <c r="K42" s="178"/>
      <c r="L42" s="82"/>
      <c r="M42" s="82"/>
      <c r="N42" s="82"/>
      <c r="O42" s="82"/>
    </row>
    <row r="43" spans="1:16">
      <c r="A43" s="355"/>
      <c r="B43" s="59"/>
      <c r="C43" s="59"/>
      <c r="D43" s="59"/>
      <c r="E43" s="59"/>
      <c r="F43" s="59"/>
      <c r="G43" s="59"/>
      <c r="I43" s="2088" t="s">
        <v>308</v>
      </c>
      <c r="J43" s="211" t="s">
        <v>453</v>
      </c>
      <c r="K43" s="406"/>
      <c r="L43" s="237"/>
      <c r="M43" s="219"/>
      <c r="N43" s="1837">
        <v>45075</v>
      </c>
      <c r="O43" s="1838" t="s">
        <v>805</v>
      </c>
    </row>
    <row r="44" spans="1:16">
      <c r="A44" s="2088" t="s">
        <v>318</v>
      </c>
      <c r="B44" s="211" t="s">
        <v>9</v>
      </c>
      <c r="C44" s="215"/>
      <c r="D44" s="211"/>
      <c r="E44" s="211"/>
      <c r="F44" s="234">
        <v>45365</v>
      </c>
      <c r="G44" s="1421" t="s">
        <v>806</v>
      </c>
      <c r="I44" s="2162"/>
      <c r="J44" s="51" t="s">
        <v>454</v>
      </c>
      <c r="K44" s="407"/>
      <c r="L44" s="92"/>
      <c r="M44" s="84"/>
      <c r="N44" s="1839">
        <v>45190</v>
      </c>
      <c r="O44" s="1840" t="s">
        <v>807</v>
      </c>
    </row>
    <row r="45" spans="1:16">
      <c r="A45" s="2089"/>
      <c r="B45" s="213" t="s">
        <v>10</v>
      </c>
      <c r="C45" s="216"/>
      <c r="D45" s="213"/>
      <c r="E45" s="213"/>
      <c r="F45" s="235">
        <v>45365</v>
      </c>
      <c r="G45" s="1422" t="s">
        <v>806</v>
      </c>
      <c r="I45" s="2089"/>
      <c r="J45" s="213" t="s">
        <v>316</v>
      </c>
      <c r="K45" s="398"/>
      <c r="L45" s="238"/>
      <c r="M45" s="213"/>
      <c r="N45" s="1420"/>
      <c r="O45" s="240"/>
    </row>
    <row r="46" spans="1:16">
      <c r="A46" s="355"/>
      <c r="B46" s="59"/>
      <c r="C46" s="59"/>
      <c r="D46" s="59"/>
      <c r="E46" s="59"/>
      <c r="F46" s="59"/>
      <c r="G46" s="1423"/>
      <c r="I46" s="142"/>
      <c r="J46" s="82"/>
      <c r="K46" s="178"/>
      <c r="L46" s="82"/>
      <c r="M46" s="82"/>
      <c r="N46" s="82"/>
      <c r="O46" s="82"/>
    </row>
    <row r="47" spans="1:16">
      <c r="A47" s="2088" t="s">
        <v>323</v>
      </c>
      <c r="B47" s="211" t="s">
        <v>9</v>
      </c>
      <c r="C47" s="215"/>
      <c r="D47" s="211"/>
      <c r="E47" s="211"/>
      <c r="F47" s="215">
        <v>45075</v>
      </c>
      <c r="G47" s="1424" t="s">
        <v>666</v>
      </c>
      <c r="I47" s="221" t="s">
        <v>326</v>
      </c>
      <c r="J47" s="293"/>
      <c r="K47" s="464"/>
      <c r="L47" s="293"/>
      <c r="M47" s="298"/>
      <c r="N47" s="1829">
        <v>45203</v>
      </c>
      <c r="O47" s="1841">
        <v>45373</v>
      </c>
      <c r="P47" t="s">
        <v>312</v>
      </c>
    </row>
    <row r="48" spans="1:16">
      <c r="A48" s="2089"/>
      <c r="B48" s="213" t="s">
        <v>808</v>
      </c>
      <c r="C48" s="216"/>
      <c r="D48" s="213"/>
      <c r="E48" s="213"/>
      <c r="F48" s="1411">
        <v>45075</v>
      </c>
      <c r="G48" s="1425" t="s">
        <v>666</v>
      </c>
      <c r="I48" s="142"/>
      <c r="J48" s="82"/>
      <c r="K48" s="178"/>
      <c r="L48" s="82"/>
      <c r="M48" s="82"/>
      <c r="N48" s="82"/>
      <c r="O48" s="82"/>
    </row>
    <row r="49" spans="1:20">
      <c r="A49" s="355"/>
      <c r="B49" s="59"/>
      <c r="C49" s="59"/>
      <c r="D49" s="59"/>
      <c r="E49" s="59"/>
      <c r="F49" s="59"/>
      <c r="G49" s="1423"/>
      <c r="I49" s="900" t="s">
        <v>809</v>
      </c>
      <c r="J49" s="261"/>
      <c r="K49" s="389"/>
      <c r="L49" s="217"/>
      <c r="M49" s="217"/>
      <c r="N49" s="217"/>
      <c r="O49" s="390" t="s">
        <v>668</v>
      </c>
    </row>
    <row r="50" spans="1:20">
      <c r="A50" s="2296" t="s">
        <v>742</v>
      </c>
      <c r="B50" s="280" t="s">
        <v>9</v>
      </c>
      <c r="C50" s="262"/>
      <c r="D50" s="262"/>
      <c r="E50" s="280"/>
      <c r="F50" s="262">
        <v>45075</v>
      </c>
      <c r="G50" s="1426" t="s">
        <v>805</v>
      </c>
      <c r="I50" s="82"/>
      <c r="J50" s="82"/>
      <c r="K50" s="178"/>
      <c r="L50" s="82"/>
      <c r="M50" s="82"/>
      <c r="N50" s="82"/>
      <c r="O50" s="82"/>
      <c r="R50" s="82"/>
      <c r="S50" s="82"/>
      <c r="T50" s="82"/>
    </row>
    <row r="51" spans="1:20" ht="15" customHeight="1">
      <c r="A51" s="2297"/>
      <c r="B51" s="264" t="s">
        <v>10</v>
      </c>
      <c r="C51" s="281"/>
      <c r="D51" s="281"/>
      <c r="E51" s="264"/>
      <c r="F51" s="281">
        <v>45075</v>
      </c>
      <c r="G51" s="1427" t="s">
        <v>805</v>
      </c>
      <c r="I51" s="2095" t="s">
        <v>529</v>
      </c>
      <c r="J51" s="401" t="s">
        <v>9</v>
      </c>
      <c r="K51" s="406"/>
      <c r="L51" s="397"/>
      <c r="M51" s="397"/>
      <c r="N51" s="885">
        <v>45296</v>
      </c>
      <c r="O51" s="778">
        <f>N51+365</f>
        <v>45661</v>
      </c>
      <c r="R51" s="136"/>
      <c r="S51" s="136"/>
      <c r="T51" s="136"/>
    </row>
    <row r="52" spans="1:20">
      <c r="A52" s="59"/>
      <c r="B52" s="59"/>
      <c r="C52" s="59"/>
      <c r="D52" s="59"/>
      <c r="E52" s="59"/>
      <c r="F52" s="59"/>
      <c r="G52" s="59"/>
      <c r="I52" s="2096"/>
      <c r="J52" s="869" t="s">
        <v>10</v>
      </c>
      <c r="K52" s="316"/>
      <c r="L52" s="190"/>
      <c r="M52" s="264"/>
      <c r="N52" s="886">
        <v>45296</v>
      </c>
      <c r="O52" s="779">
        <f>N52+365</f>
        <v>45661</v>
      </c>
      <c r="R52" s="82"/>
      <c r="S52" s="82"/>
      <c r="T52" s="82"/>
    </row>
    <row r="53" spans="1:20">
      <c r="A53" s="2296" t="s">
        <v>810</v>
      </c>
      <c r="B53" s="641" t="s">
        <v>811</v>
      </c>
      <c r="C53" s="280"/>
      <c r="D53" s="280"/>
      <c r="E53" s="280"/>
      <c r="F53" s="262"/>
      <c r="G53" s="365" t="s">
        <v>668</v>
      </c>
      <c r="J53" s="111"/>
      <c r="K53" s="48"/>
      <c r="N53" s="82"/>
      <c r="O53" s="178"/>
      <c r="R53" s="82"/>
      <c r="S53" s="82"/>
      <c r="T53" s="82"/>
    </row>
    <row r="54" spans="1:20">
      <c r="A54" s="2297"/>
      <c r="B54" s="643" t="s">
        <v>812</v>
      </c>
      <c r="C54" s="264"/>
      <c r="D54" s="264"/>
      <c r="E54" s="264"/>
      <c r="F54" s="264"/>
      <c r="G54" s="1091" t="s">
        <v>668</v>
      </c>
      <c r="I54" s="2095" t="s">
        <v>531</v>
      </c>
      <c r="J54" s="401" t="s">
        <v>9</v>
      </c>
      <c r="K54" s="406"/>
      <c r="L54" s="397"/>
      <c r="M54" s="397"/>
      <c r="N54" s="839">
        <v>45268</v>
      </c>
      <c r="O54" s="778">
        <f>N54+180</f>
        <v>45448</v>
      </c>
      <c r="R54" s="82"/>
      <c r="S54" s="136"/>
      <c r="T54" s="82"/>
    </row>
    <row r="55" spans="1:20">
      <c r="I55" s="2096"/>
      <c r="J55" s="869" t="s">
        <v>10</v>
      </c>
      <c r="K55" s="316"/>
      <c r="L55" s="190"/>
      <c r="M55" s="264"/>
      <c r="N55" s="884">
        <v>45267</v>
      </c>
      <c r="O55" s="779">
        <f>N55+180</f>
        <v>45447</v>
      </c>
      <c r="R55" s="82"/>
      <c r="S55" s="136"/>
      <c r="T55" s="82"/>
    </row>
    <row r="56" spans="1:20">
      <c r="A56" s="2296" t="s">
        <v>813</v>
      </c>
      <c r="B56" s="280" t="s">
        <v>9</v>
      </c>
      <c r="C56" s="640"/>
      <c r="D56" s="641"/>
      <c r="E56" s="641"/>
      <c r="F56" s="641"/>
      <c r="G56" s="1316"/>
      <c r="K56" s="48"/>
      <c r="M56" s="82"/>
      <c r="N56" s="82"/>
      <c r="O56" s="82"/>
      <c r="R56" s="82"/>
      <c r="S56" s="82"/>
      <c r="T56" s="82"/>
    </row>
    <row r="57" spans="1:20">
      <c r="A57" s="2297"/>
      <c r="B57" s="264" t="s">
        <v>10</v>
      </c>
      <c r="C57" s="642"/>
      <c r="D57" s="643"/>
      <c r="E57" s="643"/>
      <c r="F57" s="643"/>
      <c r="G57" s="1317"/>
      <c r="I57" s="2126" t="s">
        <v>186</v>
      </c>
      <c r="J57" s="843" t="s">
        <v>299</v>
      </c>
      <c r="K57" s="896"/>
      <c r="L57" s="276"/>
      <c r="M57" s="276"/>
      <c r="N57" s="885">
        <v>45365</v>
      </c>
      <c r="O57" s="1377" t="s">
        <v>251</v>
      </c>
      <c r="P57" s="82"/>
      <c r="R57" s="82"/>
      <c r="S57" s="82"/>
      <c r="T57" s="82"/>
    </row>
    <row r="58" spans="1:20">
      <c r="I58" s="2127"/>
      <c r="J58" s="883" t="s">
        <v>333</v>
      </c>
      <c r="K58" s="190"/>
      <c r="L58" s="190"/>
      <c r="M58" s="190"/>
      <c r="N58" s="264"/>
      <c r="O58" s="366" t="s">
        <v>668</v>
      </c>
      <c r="S58" s="181"/>
      <c r="T58" s="181"/>
    </row>
    <row r="59" spans="1:20">
      <c r="A59" s="2296" t="s">
        <v>814</v>
      </c>
      <c r="B59" s="280" t="s">
        <v>9</v>
      </c>
      <c r="C59" s="280"/>
      <c r="D59" s="280"/>
      <c r="E59" s="280"/>
      <c r="F59" s="406"/>
      <c r="G59" s="285"/>
      <c r="S59" s="181"/>
      <c r="T59" s="181"/>
    </row>
    <row r="60" spans="1:20">
      <c r="A60" s="2297"/>
      <c r="B60" s="264" t="s">
        <v>10</v>
      </c>
      <c r="C60" s="264"/>
      <c r="D60" s="264"/>
      <c r="E60" s="264"/>
      <c r="F60" s="466"/>
      <c r="G60" s="286"/>
      <c r="I60" s="2095" t="s">
        <v>815</v>
      </c>
      <c r="J60" s="843" t="s">
        <v>9</v>
      </c>
      <c r="K60" s="276"/>
      <c r="L60" s="276"/>
      <c r="M60" s="276"/>
      <c r="N60" s="1842">
        <v>45369</v>
      </c>
      <c r="O60" s="1843" t="s">
        <v>816</v>
      </c>
      <c r="S60" s="181"/>
      <c r="T60" s="181"/>
    </row>
    <row r="61" spans="1:20">
      <c r="H61" s="133"/>
      <c r="I61" s="2096"/>
      <c r="J61" s="264" t="s">
        <v>10</v>
      </c>
      <c r="K61" s="264"/>
      <c r="L61" s="264"/>
      <c r="M61" s="264"/>
      <c r="N61" s="1844">
        <v>45321</v>
      </c>
      <c r="O61" s="1845" t="s">
        <v>816</v>
      </c>
    </row>
    <row r="62" spans="1:20">
      <c r="A62" s="1414"/>
      <c r="B62" s="1412"/>
      <c r="C62" s="1413"/>
      <c r="D62" s="1412"/>
      <c r="E62" s="1412"/>
      <c r="F62" s="1412"/>
      <c r="G62" s="1412"/>
      <c r="H62" s="14"/>
      <c r="I62" s="9"/>
      <c r="J62" s="9"/>
    </row>
    <row r="63" spans="1:20">
      <c r="A63" s="1414"/>
      <c r="B63" s="1412"/>
      <c r="C63" s="1413"/>
      <c r="D63" s="1412"/>
      <c r="E63" s="1412"/>
      <c r="F63" s="1412"/>
      <c r="G63" s="1412"/>
      <c r="H63" s="14"/>
      <c r="I63" s="723" t="s">
        <v>344</v>
      </c>
      <c r="J63" s="904"/>
      <c r="K63" s="439"/>
      <c r="L63" s="439"/>
      <c r="M63" s="439"/>
      <c r="N63" s="905">
        <v>45365</v>
      </c>
      <c r="O63" s="1429" t="s">
        <v>251</v>
      </c>
    </row>
    <row r="64" spans="1:20">
      <c r="A64" s="1370"/>
      <c r="B64" s="1370"/>
      <c r="C64" s="1370"/>
      <c r="D64" s="1370"/>
      <c r="E64" s="1370"/>
      <c r="F64" s="1370"/>
      <c r="G64" s="1370"/>
      <c r="H64" s="14"/>
      <c r="I64" s="803"/>
      <c r="J64" s="902"/>
      <c r="K64" s="82"/>
      <c r="L64" s="82"/>
      <c r="M64" s="82"/>
      <c r="N64" s="903"/>
      <c r="O64" s="908"/>
    </row>
    <row r="65" spans="1:20">
      <c r="A65" s="14"/>
      <c r="B65" s="14"/>
      <c r="C65" s="14"/>
      <c r="D65" s="9"/>
      <c r="E65" s="9"/>
      <c r="F65" s="9"/>
      <c r="G65" s="14"/>
      <c r="H65" s="14"/>
      <c r="I65" s="803"/>
      <c r="J65" s="902"/>
      <c r="K65" s="82"/>
      <c r="L65" s="82"/>
      <c r="M65" s="82"/>
      <c r="N65" s="903"/>
      <c r="O65" s="908"/>
    </row>
    <row r="66" spans="1:20">
      <c r="A66" s="2311" t="s">
        <v>334</v>
      </c>
      <c r="B66" s="2311"/>
      <c r="C66" s="2311"/>
      <c r="D66" s="2311"/>
      <c r="E66" s="2311"/>
      <c r="F66" s="2311"/>
      <c r="G66" s="2311"/>
      <c r="H66" s="2311"/>
      <c r="I66" s="2311"/>
    </row>
    <row r="67" spans="1:20" s="31" customFormat="1" ht="27.6">
      <c r="A67" s="1126"/>
      <c r="B67" s="1538" t="s">
        <v>335</v>
      </c>
      <c r="C67" s="687" t="s">
        <v>817</v>
      </c>
      <c r="D67" s="687" t="s">
        <v>818</v>
      </c>
      <c r="E67" s="687" t="s">
        <v>819</v>
      </c>
      <c r="F67" s="687" t="s">
        <v>820</v>
      </c>
      <c r="G67" s="1539" t="s">
        <v>338</v>
      </c>
      <c r="H67" s="1538" t="s">
        <v>339</v>
      </c>
      <c r="I67" s="1539" t="s">
        <v>340</v>
      </c>
      <c r="J67" s="790"/>
      <c r="K67" s="1541"/>
      <c r="L67" s="1542"/>
      <c r="M67" s="1276" t="s">
        <v>312</v>
      </c>
      <c r="N67" s="1276" t="s">
        <v>346</v>
      </c>
      <c r="O67" s="1276" t="s">
        <v>206</v>
      </c>
      <c r="P67" s="1127"/>
      <c r="Q67" s="822"/>
      <c r="R67" s="1276" t="s">
        <v>312</v>
      </c>
      <c r="S67" s="1529" t="s">
        <v>106</v>
      </c>
    </row>
    <row r="68" spans="1:20">
      <c r="A68" s="265" t="s">
        <v>342</v>
      </c>
      <c r="B68" s="791"/>
      <c r="C68" s="268"/>
      <c r="D68" s="268"/>
      <c r="E68" s="268"/>
      <c r="F68" s="268"/>
      <c r="G68" s="258"/>
      <c r="H68" s="258"/>
      <c r="I68" s="791"/>
      <c r="J68" s="14"/>
      <c r="K68" s="2134" t="s">
        <v>348</v>
      </c>
      <c r="L68" s="3" t="s">
        <v>397</v>
      </c>
      <c r="M68" s="1846">
        <v>45075</v>
      </c>
      <c r="N68" s="1642" t="s">
        <v>539</v>
      </c>
      <c r="O68" s="1208"/>
      <c r="P68" s="2155" t="s">
        <v>351</v>
      </c>
      <c r="Q68" s="1847" t="s">
        <v>352</v>
      </c>
      <c r="R68" s="1848">
        <v>45308</v>
      </c>
      <c r="S68" s="1014"/>
    </row>
    <row r="69" spans="1:20" ht="14.45" customHeight="1">
      <c r="A69" s="265"/>
      <c r="B69" s="791"/>
      <c r="C69" s="268"/>
      <c r="D69" s="309"/>
      <c r="E69" s="188"/>
      <c r="F69" s="177"/>
      <c r="G69" s="258"/>
      <c r="H69" s="258"/>
      <c r="I69" s="791"/>
      <c r="J69" s="14"/>
      <c r="K69" s="2134"/>
      <c r="L69" s="10" t="s">
        <v>542</v>
      </c>
      <c r="M69" s="1846">
        <v>45075</v>
      </c>
      <c r="N69" s="1846">
        <v>45075</v>
      </c>
      <c r="O69" s="284"/>
      <c r="P69" s="2155"/>
      <c r="Q69" s="1847" t="s">
        <v>355</v>
      </c>
      <c r="R69" s="1848">
        <v>45308</v>
      </c>
      <c r="S69" s="272"/>
    </row>
    <row r="70" spans="1:20" ht="14.45" customHeight="1">
      <c r="A70" s="265" t="s">
        <v>343</v>
      </c>
      <c r="B70" s="791"/>
      <c r="C70" s="268"/>
      <c r="D70" s="268"/>
      <c r="E70" s="268"/>
      <c r="F70" s="268"/>
      <c r="G70" s="258"/>
      <c r="H70" s="258"/>
      <c r="I70" s="791"/>
      <c r="J70" s="14"/>
      <c r="K70" s="2134"/>
      <c r="L70" s="1578" t="s">
        <v>356</v>
      </c>
      <c r="M70" s="1849">
        <v>45075</v>
      </c>
      <c r="N70" s="1849">
        <v>45075</v>
      </c>
      <c r="O70" s="284"/>
      <c r="P70" s="2155"/>
      <c r="Q70" s="1850" t="s">
        <v>357</v>
      </c>
      <c r="R70" s="1848">
        <v>45308</v>
      </c>
      <c r="S70" s="272"/>
    </row>
    <row r="71" spans="1:20" ht="14.45" customHeight="1">
      <c r="A71" s="14"/>
      <c r="B71" s="14"/>
      <c r="C71" s="14"/>
      <c r="D71" s="9"/>
      <c r="E71" s="9"/>
      <c r="F71" s="9"/>
      <c r="G71" s="14"/>
      <c r="H71" s="14"/>
      <c r="I71" s="9"/>
      <c r="J71" s="9"/>
      <c r="K71" s="2134"/>
      <c r="L71" s="1851" t="s">
        <v>821</v>
      </c>
      <c r="M71" s="1852">
        <v>45075</v>
      </c>
      <c r="N71" s="1853">
        <v>45075</v>
      </c>
      <c r="O71" s="331"/>
      <c r="P71" s="2155"/>
      <c r="Q71" s="1854" t="s">
        <v>358</v>
      </c>
      <c r="R71" s="1848">
        <v>45308</v>
      </c>
      <c r="S71" s="272"/>
    </row>
    <row r="72" spans="1:20" ht="14.45" customHeight="1">
      <c r="A72" s="14"/>
      <c r="B72" s="14"/>
      <c r="C72" s="14"/>
      <c r="D72" s="9"/>
      <c r="E72" s="9"/>
      <c r="F72" s="9"/>
      <c r="G72" s="14"/>
      <c r="H72" s="14"/>
      <c r="I72" s="9"/>
      <c r="J72" s="9"/>
      <c r="K72" s="2135"/>
      <c r="L72" s="1855" t="s">
        <v>822</v>
      </c>
      <c r="M72" s="1856">
        <v>45075</v>
      </c>
      <c r="N72" s="1857">
        <v>45075</v>
      </c>
      <c r="O72" s="332"/>
      <c r="P72" s="2156"/>
      <c r="Q72" s="170" t="s">
        <v>361</v>
      </c>
      <c r="R72" s="1857">
        <v>45075</v>
      </c>
      <c r="S72" s="274"/>
    </row>
    <row r="73" spans="1:20" ht="14.45" customHeight="1">
      <c r="A73" s="15" t="s">
        <v>345</v>
      </c>
      <c r="B73" s="1415">
        <v>2.3199999999999998</v>
      </c>
      <c r="C73" s="1416">
        <v>24.11</v>
      </c>
      <c r="D73" s="1416">
        <v>20.53</v>
      </c>
      <c r="E73" s="50"/>
      <c r="F73" s="50"/>
      <c r="G73" s="15"/>
      <c r="H73" s="15"/>
      <c r="I73" s="50"/>
      <c r="J73" s="9"/>
      <c r="O73" s="9"/>
    </row>
    <row r="74" spans="1:20" ht="14.45" customHeight="1">
      <c r="A74" s="15"/>
      <c r="B74" s="1417" t="s">
        <v>790</v>
      </c>
      <c r="C74" s="1418" t="s">
        <v>790</v>
      </c>
      <c r="D74" s="1418" t="s">
        <v>790</v>
      </c>
      <c r="E74" s="50"/>
      <c r="F74" s="50"/>
      <c r="G74" s="15"/>
      <c r="H74" s="15"/>
      <c r="I74" s="50"/>
      <c r="J74" s="9"/>
      <c r="K74" s="684"/>
      <c r="L74" s="685"/>
      <c r="M74" s="568" t="s">
        <v>287</v>
      </c>
      <c r="N74" s="686"/>
      <c r="O74" s="9"/>
    </row>
    <row r="75" spans="1:20" ht="15.75" customHeight="1">
      <c r="A75" s="15" t="s">
        <v>353</v>
      </c>
      <c r="B75" s="1417">
        <v>2.2200000000000002</v>
      </c>
      <c r="C75" s="1418">
        <v>25.03</v>
      </c>
      <c r="D75" s="1418">
        <v>22.95</v>
      </c>
      <c r="E75" s="50"/>
      <c r="F75" s="50"/>
      <c r="G75" s="15"/>
      <c r="H75" s="15"/>
      <c r="I75" s="50"/>
      <c r="J75" s="9"/>
      <c r="K75" s="2134" t="s">
        <v>359</v>
      </c>
      <c r="L75" s="3" t="s">
        <v>360</v>
      </c>
      <c r="M75" s="1858">
        <v>45075</v>
      </c>
      <c r="N75" s="166"/>
    </row>
    <row r="76" spans="1:20" ht="15.75" customHeight="1">
      <c r="A76" s="14"/>
      <c r="B76" s="14"/>
      <c r="C76" s="14"/>
      <c r="D76" s="9"/>
      <c r="E76" s="9"/>
      <c r="F76" s="9"/>
      <c r="G76" s="14"/>
      <c r="H76" s="14"/>
      <c r="I76" s="9"/>
      <c r="J76" s="9"/>
      <c r="K76" s="2134"/>
      <c r="L76" s="10" t="s">
        <v>362</v>
      </c>
      <c r="M76" s="1858">
        <v>45075</v>
      </c>
      <c r="N76" s="161"/>
    </row>
    <row r="77" spans="1:20">
      <c r="A77" s="2085" t="s">
        <v>754</v>
      </c>
      <c r="B77" s="2085"/>
      <c r="C77" s="32"/>
      <c r="D77" s="32"/>
      <c r="E77" s="32"/>
      <c r="F77" s="32"/>
      <c r="G77" s="32"/>
      <c r="H77" s="32"/>
      <c r="I77" s="32"/>
      <c r="J77" s="9"/>
      <c r="K77" s="2135"/>
      <c r="L77" s="172" t="s">
        <v>193</v>
      </c>
      <c r="M77" s="1856">
        <v>45075</v>
      </c>
      <c r="N77" s="164"/>
      <c r="S77" s="39"/>
      <c r="T77" s="39"/>
    </row>
    <row r="78" spans="1:20">
      <c r="A78" s="2085" t="s">
        <v>755</v>
      </c>
      <c r="B78" s="2085"/>
      <c r="C78" s="32"/>
      <c r="D78" s="32"/>
      <c r="E78" s="32"/>
      <c r="F78" s="32"/>
      <c r="G78" s="32"/>
      <c r="H78" s="32"/>
      <c r="I78" s="32"/>
      <c r="J78" s="9"/>
      <c r="S78" s="39"/>
      <c r="T78" s="39"/>
    </row>
    <row r="79" spans="1:20" ht="15.75" customHeight="1">
      <c r="A79" s="2085" t="s">
        <v>756</v>
      </c>
      <c r="B79" s="2085"/>
      <c r="C79" s="32"/>
      <c r="D79" s="32"/>
      <c r="E79" s="32"/>
      <c r="F79" s="32"/>
      <c r="G79" s="32"/>
      <c r="H79" s="32"/>
      <c r="I79" s="32"/>
      <c r="J79" s="9"/>
      <c r="S79" s="39"/>
      <c r="T79" s="39"/>
    </row>
    <row r="80" spans="1:20">
      <c r="A80" s="2085" t="s">
        <v>757</v>
      </c>
      <c r="B80" s="2085"/>
      <c r="C80" s="32"/>
      <c r="D80" s="32"/>
      <c r="E80" s="32"/>
      <c r="F80" s="32"/>
      <c r="G80" s="32"/>
      <c r="H80" s="32"/>
      <c r="I80" s="32"/>
      <c r="J80" s="9"/>
      <c r="S80" s="39"/>
      <c r="T80" s="39"/>
    </row>
    <row r="82" spans="1:1" ht="15.6">
      <c r="A82" s="558" t="s">
        <v>134</v>
      </c>
    </row>
    <row r="83" spans="1:1">
      <c r="A83" s="437">
        <v>45075</v>
      </c>
    </row>
  </sheetData>
  <sheetProtection selectLockedCells="1" selectUnlockedCells="1"/>
  <mergeCells count="43">
    <mergeCell ref="J36:J37"/>
    <mergeCell ref="A38:A39"/>
    <mergeCell ref="A41:A42"/>
    <mergeCell ref="I43:I45"/>
    <mergeCell ref="A44:A45"/>
    <mergeCell ref="A77:B77"/>
    <mergeCell ref="A78:B78"/>
    <mergeCell ref="A33:A34"/>
    <mergeCell ref="I33:I34"/>
    <mergeCell ref="A79:B79"/>
    <mergeCell ref="I36:I37"/>
    <mergeCell ref="A47:A48"/>
    <mergeCell ref="B13:I13"/>
    <mergeCell ref="L14:P14"/>
    <mergeCell ref="L15:P15"/>
    <mergeCell ref="A80:B80"/>
    <mergeCell ref="P68:P72"/>
    <mergeCell ref="A50:A51"/>
    <mergeCell ref="I51:I52"/>
    <mergeCell ref="A53:A54"/>
    <mergeCell ref="I54:I55"/>
    <mergeCell ref="A56:A57"/>
    <mergeCell ref="I57:I58"/>
    <mergeCell ref="A59:A60"/>
    <mergeCell ref="I60:I61"/>
    <mergeCell ref="A66:I66"/>
    <mergeCell ref="K68:K72"/>
    <mergeCell ref="K75:K77"/>
    <mergeCell ref="A17:L17"/>
    <mergeCell ref="A18:A20"/>
    <mergeCell ref="G24:H24"/>
    <mergeCell ref="A30:A31"/>
    <mergeCell ref="I30:I31"/>
    <mergeCell ref="B26:B27"/>
    <mergeCell ref="C26:C27"/>
    <mergeCell ref="D26:D27"/>
    <mergeCell ref="E26:E27"/>
    <mergeCell ref="F26:F27"/>
    <mergeCell ref="A1:D2"/>
    <mergeCell ref="E1:E2"/>
    <mergeCell ref="A6:D6"/>
    <mergeCell ref="E6:I6"/>
    <mergeCell ref="J6:N6"/>
  </mergeCells>
  <hyperlinks>
    <hyperlink ref="E1:E2" location="'RES MNT'!A1" display="RESUMO" xr:uid="{548CB6F2-243D-4E67-B787-4D5C1B2CCAE8}"/>
  </hyperlinks>
  <pageMargins left="0.51181102362204722" right="0.51181102362204722" top="0.78740157480314965" bottom="0.78740157480314965" header="0.31496062992125984" footer="0.31496062992125984"/>
  <pageSetup paperSize="9" scale="64" orientation="landscape" r:id="rId1"/>
  <rowBreaks count="1" manualBreakCount="1">
    <brk id="60" max="16383" man="1"/>
  </rowBreaks>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4FCFEC-757C-4357-B31C-468E24B99A39}">
  <dimension ref="A1:AE80"/>
  <sheetViews>
    <sheetView showGridLines="0" view="pageBreakPreview" zoomScale="70" zoomScaleNormal="100" zoomScaleSheetLayoutView="70" workbookViewId="0">
      <selection activeCell="B12" sqref="B12"/>
    </sheetView>
  </sheetViews>
  <sheetFormatPr defaultRowHeight="14.45"/>
  <cols>
    <col min="1" max="20" width="20.7109375" customWidth="1"/>
    <col min="21" max="21" width="12" bestFit="1" customWidth="1"/>
  </cols>
  <sheetData>
    <row r="1" spans="1:31">
      <c r="A1" s="2075" t="s">
        <v>101</v>
      </c>
      <c r="B1" s="2076"/>
      <c r="C1" s="2076"/>
      <c r="D1" s="2077"/>
      <c r="E1" s="2081" t="s">
        <v>216</v>
      </c>
      <c r="U1" s="2002"/>
      <c r="V1" s="2002"/>
      <c r="W1" s="2002"/>
      <c r="X1" s="2002"/>
      <c r="Y1" s="2002"/>
      <c r="Z1" s="2002"/>
      <c r="AA1" s="2002"/>
      <c r="AB1" s="2002"/>
      <c r="AC1" s="2002"/>
      <c r="AD1" s="2002"/>
      <c r="AE1" s="2002"/>
    </row>
    <row r="2" spans="1:31" ht="15" customHeight="1">
      <c r="A2" s="2078"/>
      <c r="B2" s="2079"/>
      <c r="C2" s="2079"/>
      <c r="D2" s="2080"/>
      <c r="E2" s="2081"/>
      <c r="U2" s="2314" t="s">
        <v>823</v>
      </c>
      <c r="V2" s="2315"/>
      <c r="W2" s="2315"/>
      <c r="X2" s="2315"/>
      <c r="Y2" s="2315"/>
      <c r="Z2" s="2315"/>
      <c r="AA2" s="2315"/>
      <c r="AB2" s="2316"/>
      <c r="AC2" s="7"/>
      <c r="AD2" s="7"/>
      <c r="AE2" s="7"/>
    </row>
    <row r="3" spans="1:31" ht="28.9">
      <c r="A3" s="71" t="s">
        <v>217</v>
      </c>
      <c r="B3" s="181" t="s">
        <v>824</v>
      </c>
      <c r="C3" s="31">
        <v>1000</v>
      </c>
      <c r="D3" s="31" t="s">
        <v>219</v>
      </c>
      <c r="F3" s="48">
        <v>250</v>
      </c>
      <c r="G3" t="s">
        <v>825</v>
      </c>
      <c r="U3" s="2317"/>
      <c r="V3" s="2124"/>
      <c r="W3" s="2124"/>
      <c r="X3" s="2124"/>
      <c r="Y3" s="2124"/>
      <c r="Z3" s="2124"/>
      <c r="AA3" s="2124"/>
      <c r="AB3" s="2318"/>
      <c r="AC3" s="7"/>
      <c r="AD3" s="7"/>
      <c r="AE3" s="7"/>
    </row>
    <row r="4" spans="1:31" ht="14.45" customHeight="1">
      <c r="A4" s="4" t="s">
        <v>220</v>
      </c>
      <c r="B4" s="4" t="s">
        <v>218</v>
      </c>
      <c r="C4">
        <v>250</v>
      </c>
      <c r="D4" t="s">
        <v>219</v>
      </c>
      <c r="E4" s="2020" t="s">
        <v>826</v>
      </c>
      <c r="F4" s="2020"/>
      <c r="U4" s="2317"/>
      <c r="V4" s="2124"/>
      <c r="W4" s="2124"/>
      <c r="X4" s="2124"/>
      <c r="Y4" s="2124"/>
      <c r="Z4" s="2124"/>
      <c r="AA4" s="2124"/>
      <c r="AB4" s="2318"/>
      <c r="AC4" s="7"/>
      <c r="AD4" s="7"/>
      <c r="AE4" s="7"/>
    </row>
    <row r="5" spans="1:31">
      <c r="A5" t="s">
        <v>222</v>
      </c>
      <c r="B5" s="517">
        <v>45370</v>
      </c>
      <c r="U5" s="2317"/>
      <c r="V5" s="2124"/>
      <c r="W5" s="2124"/>
      <c r="X5" s="2124"/>
      <c r="Y5" s="2124"/>
      <c r="Z5" s="2124"/>
      <c r="AA5" s="2124"/>
      <c r="AB5" s="2318"/>
      <c r="AC5" s="7"/>
      <c r="AD5" s="7"/>
      <c r="AE5" s="7"/>
    </row>
    <row r="6" spans="1:31" s="31" customFormat="1" ht="20.25" customHeight="1">
      <c r="A6" s="2098" t="s">
        <v>226</v>
      </c>
      <c r="B6" s="2099"/>
      <c r="C6" s="2099"/>
      <c r="D6" s="2099"/>
      <c r="E6" s="2322" t="s">
        <v>227</v>
      </c>
      <c r="F6" s="2093"/>
      <c r="G6" s="2093"/>
      <c r="H6" s="2093"/>
      <c r="I6" s="2094"/>
      <c r="J6" s="2093" t="s">
        <v>781</v>
      </c>
      <c r="K6" s="2093"/>
      <c r="L6" s="2093"/>
      <c r="M6" s="2093"/>
      <c r="N6" s="2094"/>
      <c r="O6" s="39"/>
      <c r="U6" s="2317"/>
      <c r="V6" s="2124"/>
      <c r="W6" s="2124"/>
      <c r="X6" s="2124"/>
      <c r="Y6" s="2124"/>
      <c r="Z6" s="2124"/>
      <c r="AA6" s="2124"/>
      <c r="AB6" s="2318"/>
      <c r="AC6" s="32"/>
      <c r="AD6" s="32"/>
      <c r="AE6" s="32"/>
    </row>
    <row r="7" spans="1:31">
      <c r="A7" s="514" t="s">
        <v>228</v>
      </c>
      <c r="B7" s="497" t="s">
        <v>229</v>
      </c>
      <c r="C7" s="497" t="s">
        <v>230</v>
      </c>
      <c r="D7" s="570" t="s">
        <v>231</v>
      </c>
      <c r="E7" s="688" t="s">
        <v>228</v>
      </c>
      <c r="F7" s="497" t="s">
        <v>232</v>
      </c>
      <c r="G7" s="497" t="s">
        <v>233</v>
      </c>
      <c r="H7" s="497" t="s">
        <v>68</v>
      </c>
      <c r="I7" s="678" t="s">
        <v>69</v>
      </c>
      <c r="J7" s="964"/>
      <c r="K7" s="689" t="s">
        <v>232</v>
      </c>
      <c r="L7" s="689" t="s">
        <v>233</v>
      </c>
      <c r="M7" s="994" t="s">
        <v>68</v>
      </c>
      <c r="N7" s="692" t="s">
        <v>69</v>
      </c>
      <c r="O7" s="48"/>
      <c r="U7" s="2317"/>
      <c r="V7" s="2124"/>
      <c r="W7" s="2124"/>
      <c r="X7" s="2124"/>
      <c r="Y7" s="2124"/>
      <c r="Z7" s="2124"/>
      <c r="AA7" s="2124"/>
      <c r="AB7" s="2318"/>
      <c r="AC7" s="7"/>
      <c r="AD7" s="7"/>
      <c r="AE7" s="7"/>
    </row>
    <row r="8" spans="1:31">
      <c r="A8" s="204" t="s">
        <v>70</v>
      </c>
      <c r="B8" s="605">
        <v>36661</v>
      </c>
      <c r="C8" s="5">
        <f>B8-F8</f>
        <v>326</v>
      </c>
      <c r="D8" s="6">
        <f>B8</f>
        <v>36661</v>
      </c>
      <c r="E8" s="204" t="s">
        <v>70</v>
      </c>
      <c r="F8" s="500">
        <v>36335</v>
      </c>
      <c r="G8" s="502">
        <v>45281</v>
      </c>
      <c r="H8" s="7">
        <f>F8+$C$3</f>
        <v>37335</v>
      </c>
      <c r="I8" s="559">
        <f>H8-B8</f>
        <v>674</v>
      </c>
      <c r="J8" s="965" t="s">
        <v>70</v>
      </c>
      <c r="K8" s="744">
        <v>36501</v>
      </c>
      <c r="L8" s="989">
        <v>45325</v>
      </c>
      <c r="M8" s="995">
        <f>$F$3+K8</f>
        <v>36751</v>
      </c>
      <c r="N8" s="1010">
        <f>M8-B8</f>
        <v>90</v>
      </c>
      <c r="O8" s="48"/>
      <c r="U8" s="2317"/>
      <c r="V8" s="2124"/>
      <c r="W8" s="2124"/>
      <c r="X8" s="2124"/>
      <c r="Y8" s="2124"/>
      <c r="Z8" s="2124"/>
      <c r="AA8" s="2124"/>
      <c r="AB8" s="2318"/>
      <c r="AC8" s="7"/>
      <c r="AD8" s="7"/>
      <c r="AE8" s="7"/>
    </row>
    <row r="9" spans="1:31">
      <c r="A9" s="204" t="s">
        <v>71</v>
      </c>
      <c r="B9" s="500">
        <v>37952</v>
      </c>
      <c r="C9" s="5">
        <f t="shared" ref="C9:C11" si="0">B9-F9</f>
        <v>381</v>
      </c>
      <c r="D9" s="6">
        <f t="shared" ref="D9:D11" si="1">B9</f>
        <v>37952</v>
      </c>
      <c r="E9" s="204" t="s">
        <v>71</v>
      </c>
      <c r="F9" s="500">
        <v>37571</v>
      </c>
      <c r="G9" s="502">
        <v>45269</v>
      </c>
      <c r="H9" s="7">
        <f>F9+$C$3</f>
        <v>38571</v>
      </c>
      <c r="I9" s="559">
        <f t="shared" ref="I9:I11" si="2">H9-B9</f>
        <v>619</v>
      </c>
      <c r="J9" s="966" t="s">
        <v>71</v>
      </c>
      <c r="K9" s="749">
        <v>37793</v>
      </c>
      <c r="L9" s="990">
        <v>45325</v>
      </c>
      <c r="M9" s="996">
        <f>$F$3+K9</f>
        <v>38043</v>
      </c>
      <c r="N9" s="1011">
        <f>M9-B9</f>
        <v>91</v>
      </c>
      <c r="O9" s="48"/>
      <c r="U9" s="2317"/>
      <c r="V9" s="2124"/>
      <c r="W9" s="2124"/>
      <c r="X9" s="2124"/>
      <c r="Y9" s="2124"/>
      <c r="Z9" s="2124"/>
      <c r="AA9" s="2124"/>
      <c r="AB9" s="2318"/>
      <c r="AC9" s="7"/>
      <c r="AD9" s="7"/>
      <c r="AE9" s="7"/>
    </row>
    <row r="10" spans="1:31">
      <c r="A10" s="204" t="s">
        <v>72</v>
      </c>
      <c r="B10" s="500">
        <v>44981</v>
      </c>
      <c r="C10" s="5">
        <f t="shared" si="0"/>
        <v>205</v>
      </c>
      <c r="D10" s="6">
        <f t="shared" si="1"/>
        <v>44981</v>
      </c>
      <c r="E10" s="204" t="s">
        <v>72</v>
      </c>
      <c r="F10" s="500">
        <v>44776</v>
      </c>
      <c r="G10" s="502">
        <v>45314</v>
      </c>
      <c r="H10" s="7">
        <f>F10+$C$4</f>
        <v>45026</v>
      </c>
      <c r="I10" s="559">
        <f t="shared" si="2"/>
        <v>45</v>
      </c>
      <c r="J10" t="s">
        <v>827</v>
      </c>
      <c r="K10" s="48"/>
      <c r="L10" s="677"/>
      <c r="M10" s="48"/>
      <c r="N10" s="48"/>
      <c r="O10" s="48"/>
      <c r="U10" s="2317"/>
      <c r="V10" s="2124"/>
      <c r="W10" s="2124"/>
      <c r="X10" s="2124"/>
      <c r="Y10" s="2124"/>
      <c r="Z10" s="2124"/>
      <c r="AA10" s="2124"/>
      <c r="AB10" s="2318"/>
      <c r="AC10" s="7"/>
      <c r="AD10" s="7"/>
      <c r="AE10" s="7"/>
    </row>
    <row r="11" spans="1:31">
      <c r="A11" s="206" t="s">
        <v>73</v>
      </c>
      <c r="B11" s="548">
        <v>44907</v>
      </c>
      <c r="C11" s="195">
        <f t="shared" si="0"/>
        <v>116</v>
      </c>
      <c r="D11" s="207">
        <f t="shared" si="1"/>
        <v>44907</v>
      </c>
      <c r="E11" s="206" t="s">
        <v>73</v>
      </c>
      <c r="F11" s="548">
        <v>44791</v>
      </c>
      <c r="G11" s="621">
        <v>45358</v>
      </c>
      <c r="H11" s="175">
        <f>F11+$C$4</f>
        <v>45041</v>
      </c>
      <c r="I11" s="560">
        <f t="shared" si="2"/>
        <v>134</v>
      </c>
      <c r="J11" t="s">
        <v>466</v>
      </c>
      <c r="K11" s="48"/>
      <c r="L11" s="677"/>
      <c r="M11" s="48"/>
      <c r="N11" s="48"/>
      <c r="O11" s="48"/>
      <c r="U11" s="2319"/>
      <c r="V11" s="2320"/>
      <c r="W11" s="2320"/>
      <c r="X11" s="2320"/>
      <c r="Y11" s="2320"/>
      <c r="Z11" s="2320"/>
      <c r="AA11" s="2320"/>
      <c r="AB11" s="2321"/>
      <c r="AC11" s="7"/>
      <c r="AD11" s="7"/>
      <c r="AE11" s="7"/>
    </row>
    <row r="12" spans="1:31" ht="15" customHeight="1">
      <c r="U12" s="42"/>
      <c r="V12" s="42"/>
      <c r="W12" s="42"/>
      <c r="X12" s="42"/>
      <c r="Y12" s="42"/>
      <c r="Z12" s="42"/>
      <c r="AA12" s="42"/>
      <c r="AB12" s="42"/>
      <c r="AC12" s="7"/>
      <c r="AD12" s="7"/>
      <c r="AE12" s="7"/>
    </row>
    <row r="13" spans="1:31" s="31" customFormat="1" ht="20.25" customHeight="1">
      <c r="A13" s="773" t="s">
        <v>237</v>
      </c>
      <c r="B13" s="2092" t="s">
        <v>828</v>
      </c>
      <c r="C13" s="2093"/>
      <c r="D13" s="2093"/>
      <c r="E13" s="2093"/>
      <c r="F13" s="2093"/>
      <c r="G13" s="2093"/>
      <c r="H13" s="2093"/>
      <c r="I13" s="2094"/>
      <c r="J13"/>
      <c r="K13"/>
      <c r="L13"/>
      <c r="M13"/>
      <c r="N13"/>
      <c r="O13"/>
      <c r="P13"/>
      <c r="Q13"/>
      <c r="U13" s="473">
        <v>43866</v>
      </c>
      <c r="V13" s="2038" t="s">
        <v>829</v>
      </c>
      <c r="W13" s="2038"/>
      <c r="X13" s="2038"/>
      <c r="Y13" s="2038"/>
      <c r="Z13" s="2038"/>
      <c r="AA13" s="2038"/>
      <c r="AB13" s="2323"/>
      <c r="AC13" s="32"/>
      <c r="AD13" s="32"/>
      <c r="AE13" s="32"/>
    </row>
    <row r="14" spans="1:31">
      <c r="A14" s="191"/>
      <c r="B14" s="708" t="s">
        <v>241</v>
      </c>
      <c r="C14" s="523" t="s">
        <v>242</v>
      </c>
      <c r="D14" s="523" t="s">
        <v>243</v>
      </c>
      <c r="E14" s="523" t="s">
        <v>244</v>
      </c>
      <c r="F14" s="523" t="s">
        <v>246</v>
      </c>
      <c r="G14" s="523" t="s">
        <v>247</v>
      </c>
      <c r="H14" s="523" t="s">
        <v>248</v>
      </c>
      <c r="I14" s="765" t="s">
        <v>249</v>
      </c>
      <c r="K14" s="764"/>
      <c r="L14" s="2310"/>
      <c r="M14" s="2310"/>
      <c r="N14" s="2310"/>
      <c r="O14" s="2310"/>
      <c r="P14" s="2310"/>
      <c r="U14" s="67">
        <v>43895</v>
      </c>
      <c r="V14" s="2324" t="s">
        <v>830</v>
      </c>
      <c r="W14" s="2324"/>
      <c r="X14" s="2324"/>
      <c r="Y14" s="2324"/>
      <c r="Z14" s="2324"/>
      <c r="AA14" s="2324"/>
      <c r="AB14" s="2325"/>
      <c r="AC14" s="7"/>
      <c r="AD14" s="7"/>
      <c r="AE14" s="7"/>
    </row>
    <row r="15" spans="1:31">
      <c r="A15" s="609" t="s">
        <v>9</v>
      </c>
      <c r="B15" s="1859">
        <v>45053</v>
      </c>
      <c r="C15" s="1860">
        <v>45053</v>
      </c>
      <c r="D15" s="1808"/>
      <c r="E15" s="1808">
        <v>45226</v>
      </c>
      <c r="F15" s="1808">
        <v>45107</v>
      </c>
      <c r="G15" s="1808">
        <v>44638</v>
      </c>
      <c r="H15" s="1808">
        <v>44638</v>
      </c>
      <c r="I15" s="1809">
        <v>45048</v>
      </c>
      <c r="K15" s="110"/>
      <c r="L15" s="2020"/>
      <c r="M15" s="2020"/>
      <c r="N15" s="2020"/>
      <c r="O15" s="2020"/>
      <c r="P15" s="2020"/>
      <c r="U15" s="22">
        <v>44232</v>
      </c>
      <c r="V15" s="83" t="s">
        <v>831</v>
      </c>
      <c r="W15" s="42"/>
      <c r="X15" s="42"/>
      <c r="Y15" s="42"/>
      <c r="Z15" s="42"/>
      <c r="AA15" s="42"/>
      <c r="AB15" s="42"/>
      <c r="AC15" s="7"/>
      <c r="AD15" s="7"/>
      <c r="AE15" s="7"/>
    </row>
    <row r="16" spans="1:31">
      <c r="A16" s="810" t="s">
        <v>10</v>
      </c>
      <c r="B16" s="1859">
        <v>45054</v>
      </c>
      <c r="C16" s="1860">
        <v>45207</v>
      </c>
      <c r="D16" s="1813"/>
      <c r="E16" s="1813">
        <v>45226</v>
      </c>
      <c r="F16" s="1813">
        <v>45107</v>
      </c>
      <c r="G16" s="1813">
        <v>44638</v>
      </c>
      <c r="H16" s="1813">
        <v>44638</v>
      </c>
      <c r="I16" s="1814">
        <v>45048</v>
      </c>
      <c r="K16" s="110"/>
      <c r="L16" s="2020"/>
      <c r="M16" s="2020"/>
      <c r="N16" s="2020"/>
      <c r="O16" s="2020"/>
      <c r="P16" s="2020"/>
      <c r="U16" s="445">
        <v>44312</v>
      </c>
      <c r="V16" s="446" t="s">
        <v>832</v>
      </c>
      <c r="W16" s="447"/>
      <c r="X16" s="447"/>
      <c r="Y16" s="447"/>
      <c r="Z16" s="447"/>
      <c r="AA16" s="447"/>
      <c r="AB16" s="447"/>
      <c r="AC16" s="49"/>
      <c r="AD16" s="49"/>
      <c r="AE16" s="49"/>
    </row>
    <row r="17" spans="1:31">
      <c r="A17" s="2082" t="s">
        <v>254</v>
      </c>
      <c r="B17" s="2083"/>
      <c r="C17" s="2083"/>
      <c r="D17" s="2083"/>
      <c r="E17" s="2083"/>
      <c r="F17" s="2083"/>
      <c r="G17" s="2083"/>
      <c r="H17" s="2083"/>
      <c r="I17" s="2083"/>
      <c r="J17" s="2083"/>
      <c r="K17" s="2084"/>
      <c r="L17" s="1116"/>
      <c r="M17" s="1116"/>
      <c r="N17" s="1116"/>
      <c r="O17" s="1116"/>
      <c r="P17" s="1116"/>
      <c r="Q17" s="1116"/>
      <c r="R17" s="1116"/>
      <c r="S17" s="4"/>
      <c r="T17" s="4"/>
      <c r="U17" s="102"/>
      <c r="V17" s="37"/>
      <c r="W17" s="36"/>
      <c r="X17" s="36"/>
      <c r="Y17" s="36"/>
      <c r="Z17" s="36"/>
      <c r="AA17" s="36"/>
      <c r="AB17" s="36"/>
      <c r="AC17" s="48"/>
      <c r="AD17" s="48"/>
      <c r="AE17" s="48"/>
    </row>
    <row r="18" spans="1:31" ht="14.45" customHeight="1">
      <c r="A18" s="2149" t="s">
        <v>778</v>
      </c>
      <c r="B18" s="539" t="s">
        <v>255</v>
      </c>
      <c r="C18" s="497" t="s">
        <v>256</v>
      </c>
      <c r="D18" s="540" t="s">
        <v>295</v>
      </c>
      <c r="E18" s="497" t="s">
        <v>256</v>
      </c>
      <c r="F18" s="497" t="s">
        <v>256</v>
      </c>
      <c r="G18" s="2326" t="s">
        <v>193</v>
      </c>
      <c r="H18" s="497" t="s">
        <v>256</v>
      </c>
      <c r="I18" s="2326" t="s">
        <v>184</v>
      </c>
      <c r="J18" s="497" t="s">
        <v>256</v>
      </c>
      <c r="K18" s="525" t="s">
        <v>256</v>
      </c>
      <c r="L18" s="803"/>
      <c r="M18" s="40"/>
      <c r="O18" s="1121"/>
      <c r="P18" s="40"/>
      <c r="Q18" s="40"/>
      <c r="R18" s="1121"/>
      <c r="S18" s="36"/>
      <c r="T18" s="36"/>
      <c r="U18" s="36"/>
      <c r="V18" s="36"/>
      <c r="W18" s="36"/>
      <c r="X18" s="36"/>
      <c r="Y18" s="36"/>
      <c r="Z18" s="48"/>
      <c r="AA18" s="48"/>
      <c r="AB18" s="48"/>
    </row>
    <row r="19" spans="1:31" ht="14.45" customHeight="1">
      <c r="A19" s="2149"/>
      <c r="B19" s="679" t="s">
        <v>9</v>
      </c>
      <c r="C19" s="180">
        <v>44569</v>
      </c>
      <c r="D19" s="607" t="s">
        <v>9</v>
      </c>
      <c r="E19" s="1807">
        <v>44569</v>
      </c>
      <c r="F19" s="1807">
        <v>44569</v>
      </c>
      <c r="G19" s="2327"/>
      <c r="H19" s="812">
        <v>45054</v>
      </c>
      <c r="I19" s="2327"/>
      <c r="J19" s="1808">
        <v>45045</v>
      </c>
      <c r="K19" s="1809">
        <v>45045</v>
      </c>
      <c r="L19" s="40"/>
      <c r="M19" s="110"/>
      <c r="O19" s="803"/>
      <c r="P19" s="110"/>
      <c r="Q19" s="110"/>
      <c r="R19" s="110"/>
      <c r="S19" s="36"/>
      <c r="T19" s="36"/>
      <c r="U19" s="36"/>
      <c r="V19" s="36"/>
      <c r="W19" s="36"/>
      <c r="X19" s="36"/>
      <c r="Y19" s="36"/>
      <c r="Z19" s="48"/>
      <c r="AA19" s="48"/>
      <c r="AB19" s="48"/>
    </row>
    <row r="20" spans="1:31" ht="14.45" customHeight="1">
      <c r="A20" s="2150"/>
      <c r="B20" s="842" t="s">
        <v>10</v>
      </c>
      <c r="C20" s="174">
        <v>44569</v>
      </c>
      <c r="D20" s="548" t="s">
        <v>10</v>
      </c>
      <c r="E20" s="1817">
        <v>44569</v>
      </c>
      <c r="F20" s="1817">
        <v>44569</v>
      </c>
      <c r="G20" s="2328"/>
      <c r="H20" s="1277">
        <v>45054</v>
      </c>
      <c r="I20" s="2328"/>
      <c r="J20" s="1861">
        <v>45045</v>
      </c>
      <c r="K20" s="1862">
        <v>45045</v>
      </c>
      <c r="L20" s="40"/>
      <c r="M20" s="110"/>
      <c r="O20" s="803"/>
      <c r="P20" s="110"/>
      <c r="Q20" s="110"/>
      <c r="R20" s="110"/>
      <c r="S20" s="36"/>
      <c r="T20" s="36"/>
      <c r="U20" s="36"/>
      <c r="V20" s="36"/>
      <c r="W20" s="36"/>
      <c r="X20" s="36"/>
      <c r="Y20" s="36"/>
      <c r="Z20" s="48"/>
      <c r="AA20" s="48"/>
      <c r="AB20" s="48"/>
    </row>
    <row r="21" spans="1:31">
      <c r="U21" s="36"/>
      <c r="V21" s="36"/>
      <c r="W21" s="36"/>
      <c r="X21" s="36"/>
      <c r="Y21" s="36"/>
      <c r="Z21" s="36"/>
      <c r="AA21" s="36"/>
      <c r="AB21" s="36"/>
      <c r="AC21" s="48"/>
      <c r="AD21" s="48"/>
      <c r="AE21" s="48"/>
    </row>
    <row r="22" spans="1:31" s="31" customFormat="1">
      <c r="A22" s="1338" t="s">
        <v>263</v>
      </c>
      <c r="B22" s="1061" t="s">
        <v>264</v>
      </c>
      <c r="C22" s="1061" t="s">
        <v>265</v>
      </c>
      <c r="D22" s="1061" t="s">
        <v>266</v>
      </c>
      <c r="E22" s="1061" t="s">
        <v>267</v>
      </c>
      <c r="F22" s="671" t="s">
        <v>268</v>
      </c>
      <c r="H22" s="39"/>
      <c r="I22" s="882" t="s">
        <v>269</v>
      </c>
      <c r="J22" s="882" t="s">
        <v>270</v>
      </c>
      <c r="K22" s="844" t="s">
        <v>271</v>
      </c>
      <c r="L22" s="1150" t="s">
        <v>785</v>
      </c>
      <c r="M22" s="882" t="s">
        <v>786</v>
      </c>
      <c r="U22" s="139"/>
      <c r="V22" s="139"/>
      <c r="W22" s="139"/>
      <c r="X22" s="139"/>
      <c r="Y22" s="139"/>
      <c r="Z22" s="139"/>
      <c r="AA22" s="139"/>
      <c r="AB22" s="139"/>
      <c r="AC22" s="39"/>
      <c r="AD22" s="39"/>
      <c r="AE22" s="39"/>
    </row>
    <row r="23" spans="1:31">
      <c r="A23" s="1037" t="s">
        <v>833</v>
      </c>
      <c r="B23" s="110" t="s">
        <v>307</v>
      </c>
      <c r="C23" s="48" t="s">
        <v>511</v>
      </c>
      <c r="D23" s="48" t="s">
        <v>792</v>
      </c>
      <c r="E23" s="48" t="s">
        <v>834</v>
      </c>
      <c r="F23" s="1339" t="s">
        <v>307</v>
      </c>
      <c r="I23" s="1497" t="s">
        <v>9</v>
      </c>
      <c r="J23" s="327"/>
      <c r="K23" s="610"/>
      <c r="L23" s="226"/>
      <c r="M23" s="1219"/>
      <c r="U23" s="36"/>
      <c r="V23" s="36"/>
      <c r="W23" s="36"/>
      <c r="X23" s="36"/>
      <c r="Y23" s="36"/>
      <c r="Z23" s="36"/>
      <c r="AA23" s="36"/>
      <c r="AB23" s="36"/>
      <c r="AC23" s="48"/>
      <c r="AD23" s="48"/>
      <c r="AE23" s="48"/>
    </row>
    <row r="24" spans="1:31">
      <c r="A24" s="1038" t="s">
        <v>286</v>
      </c>
      <c r="B24" s="1030" t="s">
        <v>307</v>
      </c>
      <c r="C24" s="1018" t="s">
        <v>835</v>
      </c>
      <c r="D24" s="1018" t="s">
        <v>836</v>
      </c>
      <c r="E24" s="1018" t="s">
        <v>837</v>
      </c>
      <c r="F24" s="1340" t="s">
        <v>307</v>
      </c>
      <c r="G24" s="2302"/>
      <c r="H24" s="2303"/>
      <c r="I24" s="748" t="s">
        <v>10</v>
      </c>
      <c r="J24" s="323"/>
      <c r="K24" s="422"/>
      <c r="L24" s="1216"/>
      <c r="M24" s="1220"/>
      <c r="U24" s="36"/>
      <c r="V24" s="36"/>
      <c r="W24" s="36"/>
      <c r="X24" s="36"/>
      <c r="Y24" s="36"/>
      <c r="Z24" s="36"/>
      <c r="AA24" s="36"/>
      <c r="AB24" s="36"/>
      <c r="AC24" s="48"/>
      <c r="AD24" s="48"/>
      <c r="AE24" s="48"/>
    </row>
    <row r="25" spans="1:31">
      <c r="I25" s="202" t="s">
        <v>791</v>
      </c>
      <c r="U25" s="36"/>
      <c r="V25" s="36"/>
      <c r="W25" s="36"/>
      <c r="X25" s="36"/>
      <c r="Y25" s="36"/>
      <c r="Z25" s="36"/>
      <c r="AA25" s="36"/>
      <c r="AB25" s="36"/>
      <c r="AC25" s="48"/>
      <c r="AD25" s="48"/>
      <c r="AE25" s="48"/>
    </row>
    <row r="26" spans="1:31">
      <c r="C26" s="639" t="s">
        <v>287</v>
      </c>
      <c r="D26" s="575" t="s">
        <v>288</v>
      </c>
      <c r="E26" s="575" t="s">
        <v>289</v>
      </c>
      <c r="F26" s="575" t="s">
        <v>290</v>
      </c>
      <c r="G26" s="576"/>
      <c r="K26" s="639" t="s">
        <v>287</v>
      </c>
      <c r="L26" s="575" t="s">
        <v>288</v>
      </c>
      <c r="M26" s="575" t="s">
        <v>289</v>
      </c>
      <c r="N26" s="575" t="s">
        <v>290</v>
      </c>
      <c r="O26" s="576" t="s">
        <v>291</v>
      </c>
      <c r="U26" s="36"/>
      <c r="V26" s="36"/>
      <c r="W26" s="36"/>
      <c r="X26" s="36"/>
      <c r="Y26" s="36"/>
      <c r="Z26" s="36"/>
      <c r="AA26" s="36"/>
      <c r="AB26" s="36"/>
      <c r="AC26" s="48"/>
      <c r="AD26" s="48"/>
      <c r="AE26" s="48"/>
    </row>
    <row r="27" spans="1:31">
      <c r="A27" s="2088" t="s">
        <v>293</v>
      </c>
      <c r="B27" s="211" t="s">
        <v>9</v>
      </c>
      <c r="C27" s="215"/>
      <c r="D27" s="211"/>
      <c r="E27" s="211"/>
      <c r="F27" s="1863">
        <v>44638</v>
      </c>
      <c r="G27" s="1864" t="s">
        <v>430</v>
      </c>
      <c r="I27" s="2088" t="s">
        <v>295</v>
      </c>
      <c r="J27" s="211" t="s">
        <v>838</v>
      </c>
      <c r="K27" s="410"/>
      <c r="L27" s="211"/>
      <c r="M27" s="211"/>
      <c r="N27" s="211"/>
      <c r="O27" s="212"/>
      <c r="U27" s="36"/>
      <c r="V27" s="36"/>
      <c r="W27" s="36"/>
      <c r="X27" s="36"/>
      <c r="Y27" s="36"/>
      <c r="Z27" s="36"/>
      <c r="AA27" s="36"/>
      <c r="AB27" s="36"/>
      <c r="AC27" s="48"/>
      <c r="AD27" s="48"/>
      <c r="AE27" s="48"/>
    </row>
    <row r="28" spans="1:31">
      <c r="A28" s="2089"/>
      <c r="B28" s="213" t="s">
        <v>10</v>
      </c>
      <c r="C28" s="216"/>
      <c r="D28" s="213"/>
      <c r="E28" s="213"/>
      <c r="F28" s="1865">
        <v>44638</v>
      </c>
      <c r="G28" s="1866" t="s">
        <v>430</v>
      </c>
      <c r="I28" s="2089"/>
      <c r="J28" s="213" t="s">
        <v>839</v>
      </c>
      <c r="K28" s="388"/>
      <c r="L28" s="213"/>
      <c r="M28" s="213"/>
      <c r="N28" s="213"/>
      <c r="O28" s="214"/>
      <c r="U28" s="36"/>
      <c r="V28" s="36"/>
      <c r="W28" s="36"/>
      <c r="X28" s="36"/>
      <c r="Y28" s="36"/>
      <c r="Z28" s="36"/>
      <c r="AA28" s="36"/>
      <c r="AB28" s="36"/>
      <c r="AC28" s="48"/>
      <c r="AD28" s="48"/>
      <c r="AE28" s="48"/>
    </row>
    <row r="29" spans="1:31">
      <c r="A29" s="355"/>
      <c r="B29" s="59"/>
      <c r="C29" s="59"/>
      <c r="D29" s="59"/>
      <c r="E29" s="59"/>
      <c r="F29" s="1867" t="s">
        <v>790</v>
      </c>
      <c r="G29" s="1868" t="s">
        <v>790</v>
      </c>
      <c r="I29" s="142"/>
      <c r="J29" s="82"/>
      <c r="K29" s="178"/>
      <c r="L29" s="82"/>
      <c r="M29" s="82"/>
      <c r="N29" s="82"/>
      <c r="O29" s="82"/>
      <c r="U29" s="36"/>
      <c r="V29" s="36"/>
      <c r="W29" s="36"/>
      <c r="X29" s="36"/>
      <c r="Y29" s="36"/>
      <c r="Z29" s="36"/>
      <c r="AA29" s="36"/>
      <c r="AB29" s="36"/>
      <c r="AC29" s="48"/>
      <c r="AD29" s="48"/>
      <c r="AE29" s="48"/>
    </row>
    <row r="30" spans="1:31" ht="45" customHeight="1">
      <c r="A30" s="2088" t="s">
        <v>255</v>
      </c>
      <c r="B30" s="1419" t="s">
        <v>9</v>
      </c>
      <c r="C30" s="215"/>
      <c r="D30" s="215"/>
      <c r="E30" s="211"/>
      <c r="F30" s="1869">
        <v>45266</v>
      </c>
      <c r="G30" s="1870" t="s">
        <v>840</v>
      </c>
      <c r="H30" s="325">
        <v>45359</v>
      </c>
      <c r="I30" s="2088" t="s">
        <v>240</v>
      </c>
      <c r="J30" s="347" t="s">
        <v>9</v>
      </c>
      <c r="K30" s="410"/>
      <c r="L30" s="347"/>
      <c r="M30" s="353"/>
      <c r="N30" s="1871">
        <v>45145</v>
      </c>
      <c r="O30" s="1872" t="s">
        <v>841</v>
      </c>
      <c r="U30" s="36"/>
      <c r="V30" s="36"/>
      <c r="W30" s="36"/>
      <c r="X30" s="36"/>
      <c r="Y30" s="36"/>
      <c r="Z30" s="36"/>
      <c r="AA30" s="36"/>
      <c r="AB30" s="36"/>
      <c r="AC30" s="48"/>
      <c r="AD30" s="48"/>
      <c r="AE30" s="48"/>
    </row>
    <row r="31" spans="1:31" ht="44.25" customHeight="1">
      <c r="A31" s="2089"/>
      <c r="B31" s="1134" t="s">
        <v>10</v>
      </c>
      <c r="C31" s="216"/>
      <c r="D31" s="216"/>
      <c r="E31" s="213"/>
      <c r="F31" s="1873">
        <v>45346</v>
      </c>
      <c r="G31" s="1874" t="s">
        <v>840</v>
      </c>
      <c r="H31" s="325">
        <v>45359</v>
      </c>
      <c r="I31" s="2089"/>
      <c r="J31" s="349" t="s">
        <v>10</v>
      </c>
      <c r="K31" s="411"/>
      <c r="L31" s="349"/>
      <c r="M31" s="354"/>
      <c r="N31" s="1825">
        <v>45145</v>
      </c>
      <c r="O31" s="1875" t="s">
        <v>841</v>
      </c>
      <c r="U31" s="36"/>
      <c r="V31" s="36"/>
      <c r="W31" s="36"/>
      <c r="X31" s="36"/>
      <c r="Y31" s="36"/>
      <c r="Z31" s="36"/>
      <c r="AA31" s="36"/>
      <c r="AB31" s="36"/>
      <c r="AC31" s="48"/>
      <c r="AD31" s="48"/>
      <c r="AE31" s="48"/>
    </row>
    <row r="32" spans="1:31">
      <c r="A32" s="355"/>
      <c r="B32" s="59"/>
      <c r="C32" s="59"/>
      <c r="D32" s="59"/>
      <c r="E32" s="59"/>
      <c r="F32" s="1867" t="s">
        <v>790</v>
      </c>
      <c r="G32" s="1868" t="s">
        <v>790</v>
      </c>
      <c r="I32" s="1073"/>
      <c r="J32" s="59"/>
      <c r="K32" s="336"/>
      <c r="L32" s="59"/>
      <c r="M32" s="59"/>
      <c r="N32" s="1630"/>
      <c r="O32" s="1629"/>
      <c r="U32" s="36"/>
      <c r="V32" s="36"/>
      <c r="W32" s="36"/>
      <c r="X32" s="36"/>
      <c r="Y32" s="36"/>
      <c r="Z32" s="36"/>
      <c r="AA32" s="36"/>
      <c r="AB32" s="36"/>
      <c r="AC32" s="48"/>
      <c r="AD32" s="48"/>
      <c r="AE32" s="48"/>
    </row>
    <row r="33" spans="1:31">
      <c r="A33" s="351" t="s">
        <v>522</v>
      </c>
      <c r="B33" s="217"/>
      <c r="C33" s="217"/>
      <c r="D33" s="217"/>
      <c r="E33" s="217"/>
      <c r="F33" s="1829">
        <v>45048</v>
      </c>
      <c r="G33" s="1876" t="s">
        <v>347</v>
      </c>
      <c r="I33" s="2088" t="s">
        <v>298</v>
      </c>
      <c r="J33" s="2312" t="s">
        <v>299</v>
      </c>
      <c r="K33" s="449"/>
      <c r="L33" s="237"/>
      <c r="M33" s="215"/>
      <c r="N33" s="1877">
        <v>45108</v>
      </c>
      <c r="O33" s="1878" t="s">
        <v>842</v>
      </c>
      <c r="U33" s="36"/>
      <c r="V33" s="36"/>
      <c r="W33" s="36"/>
      <c r="X33" s="36"/>
      <c r="Y33" s="36"/>
      <c r="Z33" s="36"/>
      <c r="AA33" s="36"/>
      <c r="AB33" s="36"/>
      <c r="AC33" s="48"/>
      <c r="AD33" s="48"/>
      <c r="AE33" s="48"/>
    </row>
    <row r="34" spans="1:31">
      <c r="A34" s="355"/>
      <c r="B34" s="59"/>
      <c r="C34" s="59"/>
      <c r="D34" s="59"/>
      <c r="E34" s="59"/>
      <c r="F34" s="1867" t="s">
        <v>790</v>
      </c>
      <c r="G34" s="1868" t="s">
        <v>790</v>
      </c>
      <c r="I34" s="2089"/>
      <c r="J34" s="2313"/>
      <c r="K34" s="450"/>
      <c r="L34" s="238"/>
      <c r="M34" s="213"/>
      <c r="N34" s="1879">
        <v>45138</v>
      </c>
      <c r="O34" s="1880" t="s">
        <v>843</v>
      </c>
      <c r="U34" s="36"/>
      <c r="V34" s="36"/>
      <c r="W34" s="36"/>
      <c r="X34" s="36"/>
      <c r="Y34" s="36"/>
      <c r="Z34" s="36"/>
      <c r="AA34" s="36"/>
      <c r="AB34" s="36"/>
      <c r="AC34" s="48"/>
      <c r="AD34" s="48"/>
      <c r="AE34" s="48"/>
    </row>
    <row r="35" spans="1:31" ht="15" customHeight="1">
      <c r="A35" s="2088" t="s">
        <v>303</v>
      </c>
      <c r="B35" s="211" t="s">
        <v>304</v>
      </c>
      <c r="C35" s="215"/>
      <c r="D35" s="382">
        <v>45194</v>
      </c>
      <c r="E35" s="215"/>
      <c r="F35" s="1837">
        <v>45313</v>
      </c>
      <c r="G35" s="1881" t="s">
        <v>844</v>
      </c>
      <c r="H35" s="2329" t="s">
        <v>845</v>
      </c>
      <c r="I35" s="142"/>
      <c r="J35" s="82"/>
      <c r="K35" s="178"/>
      <c r="L35" s="82"/>
      <c r="M35" s="82"/>
      <c r="N35" s="1024"/>
      <c r="O35" s="1135"/>
      <c r="U35" s="36"/>
      <c r="V35" s="36"/>
      <c r="W35" s="36"/>
      <c r="X35" s="36"/>
      <c r="Y35" s="36"/>
      <c r="Z35" s="36"/>
      <c r="AA35" s="36"/>
      <c r="AB35" s="36"/>
      <c r="AC35" s="48"/>
      <c r="AD35" s="48"/>
      <c r="AE35" s="48"/>
    </row>
    <row r="36" spans="1:31">
      <c r="A36" s="2089"/>
      <c r="B36" s="213" t="s">
        <v>306</v>
      </c>
      <c r="C36" s="216"/>
      <c r="D36" s="213"/>
      <c r="E36" s="216"/>
      <c r="F36" s="1882">
        <v>45340</v>
      </c>
      <c r="G36" s="1866" t="s">
        <v>844</v>
      </c>
      <c r="H36" s="2329"/>
      <c r="I36" s="221" t="s">
        <v>301</v>
      </c>
      <c r="J36" s="217"/>
      <c r="K36" s="389"/>
      <c r="L36" s="246"/>
      <c r="M36" s="217"/>
      <c r="N36" s="1883">
        <v>45358</v>
      </c>
      <c r="O36" s="1884" t="s">
        <v>846</v>
      </c>
      <c r="U36" s="36"/>
      <c r="V36" s="36"/>
      <c r="W36" s="36"/>
      <c r="X36" s="36"/>
      <c r="Y36" s="36"/>
      <c r="Z36" s="36"/>
      <c r="AA36" s="36"/>
      <c r="AB36" s="36"/>
      <c r="AC36" s="48"/>
      <c r="AD36" s="48"/>
      <c r="AE36" s="48"/>
    </row>
    <row r="37" spans="1:31" ht="14.45" customHeight="1">
      <c r="A37" s="355"/>
      <c r="B37" s="59"/>
      <c r="C37" s="59"/>
      <c r="D37" s="59"/>
      <c r="E37" s="59"/>
      <c r="F37" s="1867" t="s">
        <v>790</v>
      </c>
      <c r="G37" s="1868" t="s">
        <v>790</v>
      </c>
      <c r="H37" s="2329"/>
      <c r="I37" s="142"/>
      <c r="J37" s="82"/>
      <c r="K37" s="178"/>
      <c r="L37" s="82"/>
      <c r="M37" s="82"/>
      <c r="N37" s="1024"/>
      <c r="O37" s="1135"/>
      <c r="U37" s="36"/>
      <c r="V37" s="36"/>
      <c r="W37" s="36"/>
      <c r="X37" s="36"/>
      <c r="Y37" s="36"/>
      <c r="Z37" s="36"/>
      <c r="AA37" s="36"/>
      <c r="AB37" s="36"/>
      <c r="AC37" s="48"/>
      <c r="AD37" s="48"/>
      <c r="AE37" s="48"/>
    </row>
    <row r="38" spans="1:31" ht="14.45" customHeight="1">
      <c r="A38" s="2088" t="s">
        <v>310</v>
      </c>
      <c r="B38" s="211" t="s">
        <v>9</v>
      </c>
      <c r="C38" s="215"/>
      <c r="D38" s="215"/>
      <c r="E38" s="211"/>
      <c r="F38" s="1863">
        <v>44957</v>
      </c>
      <c r="G38" s="1864" t="s">
        <v>846</v>
      </c>
      <c r="H38" s="2329"/>
      <c r="I38" s="221" t="s">
        <v>524</v>
      </c>
      <c r="J38" s="217"/>
      <c r="K38" s="389"/>
      <c r="L38" s="246"/>
      <c r="M38" s="217"/>
      <c r="N38" s="1883">
        <v>45067</v>
      </c>
      <c r="O38" s="1884" t="s">
        <v>347</v>
      </c>
      <c r="U38" s="36"/>
      <c r="V38" s="36"/>
      <c r="W38" s="36"/>
      <c r="X38" s="36"/>
      <c r="Y38" s="36"/>
      <c r="Z38" s="36"/>
      <c r="AA38" s="36"/>
      <c r="AB38" s="36"/>
      <c r="AC38" s="48"/>
      <c r="AD38" s="48"/>
      <c r="AE38" s="48"/>
    </row>
    <row r="39" spans="1:31" ht="14.45" customHeight="1">
      <c r="A39" s="2089"/>
      <c r="B39" s="213" t="s">
        <v>10</v>
      </c>
      <c r="C39" s="216"/>
      <c r="D39" s="216"/>
      <c r="E39" s="213"/>
      <c r="F39" s="1865">
        <v>44957</v>
      </c>
      <c r="G39" s="1866" t="s">
        <v>846</v>
      </c>
      <c r="H39" s="2329"/>
      <c r="I39" s="142"/>
      <c r="J39" s="82"/>
      <c r="K39" s="178"/>
      <c r="L39" s="82"/>
      <c r="M39" s="82"/>
      <c r="N39" s="1024"/>
      <c r="O39" s="1135"/>
      <c r="U39" s="36"/>
      <c r="V39" s="36"/>
      <c r="W39" s="36"/>
      <c r="X39" s="36"/>
      <c r="Y39" s="36"/>
      <c r="Z39" s="36"/>
      <c r="AA39" s="36"/>
      <c r="AB39" s="36"/>
      <c r="AC39" s="48"/>
      <c r="AD39" s="48"/>
      <c r="AE39" s="48"/>
    </row>
    <row r="40" spans="1:31">
      <c r="A40" s="355"/>
      <c r="B40" s="59"/>
      <c r="C40" s="59"/>
      <c r="D40" s="59"/>
      <c r="E40" s="59"/>
      <c r="F40" s="1867" t="s">
        <v>790</v>
      </c>
      <c r="G40" s="1868" t="s">
        <v>790</v>
      </c>
      <c r="I40" s="2088" t="s">
        <v>308</v>
      </c>
      <c r="J40" s="211" t="s">
        <v>453</v>
      </c>
      <c r="K40" s="406"/>
      <c r="L40" s="237"/>
      <c r="M40" s="211"/>
      <c r="N40" s="1877">
        <v>45067</v>
      </c>
      <c r="O40" s="1878" t="s">
        <v>347</v>
      </c>
      <c r="U40" s="36"/>
      <c r="V40" s="36"/>
      <c r="W40" s="36"/>
      <c r="X40" s="36"/>
      <c r="Y40" s="36"/>
      <c r="Z40" s="36"/>
      <c r="AA40" s="36"/>
      <c r="AB40" s="36"/>
      <c r="AC40" s="48"/>
      <c r="AD40" s="48"/>
      <c r="AE40" s="48"/>
    </row>
    <row r="41" spans="1:31">
      <c r="A41" s="2088" t="s">
        <v>574</v>
      </c>
      <c r="B41" s="211" t="s">
        <v>9</v>
      </c>
      <c r="C41" s="215"/>
      <c r="D41" s="211"/>
      <c r="E41" s="211"/>
      <c r="F41" s="1863">
        <v>45279</v>
      </c>
      <c r="G41" s="1864" t="s">
        <v>251</v>
      </c>
      <c r="I41" s="2162"/>
      <c r="J41" s="51" t="s">
        <v>454</v>
      </c>
      <c r="K41" s="407"/>
      <c r="L41" s="92"/>
      <c r="M41" s="51"/>
      <c r="N41" s="1885">
        <v>45048</v>
      </c>
      <c r="O41" s="1886" t="s">
        <v>347</v>
      </c>
      <c r="U41" s="36"/>
      <c r="V41" s="36"/>
      <c r="W41" s="36"/>
      <c r="X41" s="36"/>
      <c r="Y41" s="36"/>
      <c r="Z41" s="36"/>
      <c r="AA41" s="36"/>
      <c r="AB41" s="36"/>
      <c r="AC41" s="48"/>
      <c r="AD41" s="48"/>
      <c r="AE41" s="48"/>
    </row>
    <row r="42" spans="1:31">
      <c r="A42" s="2089"/>
      <c r="B42" s="213" t="s">
        <v>10</v>
      </c>
      <c r="C42" s="216"/>
      <c r="D42" s="213"/>
      <c r="E42" s="213"/>
      <c r="F42" s="1865">
        <v>45279</v>
      </c>
      <c r="G42" s="1866" t="s">
        <v>251</v>
      </c>
      <c r="I42" s="2089"/>
      <c r="J42" s="213" t="s">
        <v>316</v>
      </c>
      <c r="K42" s="398"/>
      <c r="L42" s="238"/>
      <c r="M42" s="213"/>
      <c r="N42" s="1879">
        <v>45067</v>
      </c>
      <c r="O42" s="1880" t="s">
        <v>847</v>
      </c>
      <c r="U42" s="36"/>
      <c r="V42" s="36"/>
      <c r="W42" s="36"/>
      <c r="X42" s="36"/>
      <c r="Y42" s="36"/>
      <c r="Z42" s="36"/>
      <c r="AA42" s="36"/>
      <c r="AB42" s="36"/>
      <c r="AC42" s="48"/>
      <c r="AD42" s="48"/>
      <c r="AE42" s="48"/>
    </row>
    <row r="43" spans="1:31">
      <c r="A43" s="355"/>
      <c r="B43" s="59"/>
      <c r="C43" s="59"/>
      <c r="D43" s="59"/>
      <c r="E43" s="59"/>
      <c r="F43" s="1867" t="s">
        <v>790</v>
      </c>
      <c r="G43" s="1868" t="s">
        <v>790</v>
      </c>
      <c r="I43" s="142"/>
      <c r="J43" s="82"/>
      <c r="K43" s="178"/>
      <c r="L43" s="82"/>
      <c r="M43" s="82"/>
      <c r="N43" s="82"/>
      <c r="O43" s="82"/>
      <c r="U43" s="36"/>
      <c r="V43" s="36"/>
      <c r="W43" s="36"/>
      <c r="X43" s="36"/>
      <c r="Y43" s="36"/>
      <c r="Z43" s="36"/>
      <c r="AA43" s="36"/>
      <c r="AB43" s="36"/>
      <c r="AC43" s="48"/>
      <c r="AD43" s="48"/>
      <c r="AE43" s="48"/>
    </row>
    <row r="44" spans="1:31" ht="15" customHeight="1">
      <c r="A44" s="2088" t="s">
        <v>323</v>
      </c>
      <c r="B44" s="211" t="s">
        <v>9</v>
      </c>
      <c r="C44" s="215"/>
      <c r="D44" s="211"/>
      <c r="E44" s="211"/>
      <c r="F44" s="1887"/>
      <c r="G44" s="1864"/>
      <c r="I44" s="221" t="s">
        <v>326</v>
      </c>
      <c r="J44" s="293"/>
      <c r="K44" s="464"/>
      <c r="L44" s="293"/>
      <c r="M44" s="298"/>
      <c r="N44" s="1272"/>
      <c r="O44" s="1681">
        <v>45369</v>
      </c>
      <c r="P44" t="s">
        <v>312</v>
      </c>
    </row>
    <row r="45" spans="1:31">
      <c r="A45" s="2089"/>
      <c r="B45" s="213" t="s">
        <v>808</v>
      </c>
      <c r="C45" s="216"/>
      <c r="D45" s="213"/>
      <c r="E45" s="213"/>
      <c r="F45" s="1888"/>
      <c r="G45" s="1866" t="s">
        <v>848</v>
      </c>
      <c r="I45" s="142"/>
      <c r="J45" s="82"/>
      <c r="K45" s="178"/>
      <c r="L45" s="82"/>
      <c r="M45" s="82"/>
      <c r="N45" s="82"/>
      <c r="O45" s="82"/>
    </row>
    <row r="46" spans="1:31">
      <c r="A46" s="355"/>
      <c r="B46" s="59"/>
      <c r="C46" s="59"/>
      <c r="D46" s="59"/>
      <c r="E46" s="59"/>
      <c r="F46" s="1867" t="s">
        <v>790</v>
      </c>
      <c r="G46" s="1868" t="s">
        <v>790</v>
      </c>
      <c r="I46" s="900" t="s">
        <v>809</v>
      </c>
      <c r="J46" s="261"/>
      <c r="K46" s="389"/>
      <c r="L46" s="217"/>
      <c r="M46" s="217"/>
      <c r="N46" s="217"/>
      <c r="O46" s="218"/>
    </row>
    <row r="47" spans="1:31">
      <c r="A47" s="2088" t="s">
        <v>328</v>
      </c>
      <c r="B47" s="211" t="s">
        <v>9</v>
      </c>
      <c r="C47" s="215"/>
      <c r="D47" s="215"/>
      <c r="E47" s="211"/>
      <c r="F47" s="1863">
        <v>44638</v>
      </c>
      <c r="G47" s="1864" t="s">
        <v>430</v>
      </c>
      <c r="I47" s="82"/>
      <c r="J47" s="82"/>
      <c r="K47" s="178"/>
      <c r="L47" s="82"/>
      <c r="M47" s="82"/>
      <c r="N47" s="82"/>
      <c r="O47" s="82"/>
      <c r="R47" s="82"/>
      <c r="S47" s="82"/>
      <c r="T47" s="82"/>
    </row>
    <row r="48" spans="1:31" ht="15" customHeight="1">
      <c r="A48" s="2089"/>
      <c r="B48" s="213" t="s">
        <v>10</v>
      </c>
      <c r="C48" s="216"/>
      <c r="D48" s="216"/>
      <c r="E48" s="213"/>
      <c r="F48" s="1865">
        <v>44638</v>
      </c>
      <c r="G48" s="1866" t="s">
        <v>430</v>
      </c>
      <c r="I48" s="2095" t="s">
        <v>529</v>
      </c>
      <c r="J48" s="401" t="s">
        <v>9</v>
      </c>
      <c r="K48" s="406"/>
      <c r="L48" s="397"/>
      <c r="M48" s="397"/>
      <c r="N48" s="1837">
        <v>44345</v>
      </c>
      <c r="O48" s="778">
        <f>N48+360</f>
        <v>44705</v>
      </c>
      <c r="P48" t="s">
        <v>849</v>
      </c>
      <c r="R48" s="136"/>
      <c r="S48" s="136"/>
      <c r="T48" s="136"/>
    </row>
    <row r="49" spans="1:20">
      <c r="A49" s="59"/>
      <c r="B49" s="59"/>
      <c r="C49" s="59"/>
      <c r="D49" s="59"/>
      <c r="E49" s="59"/>
      <c r="F49" s="1867" t="s">
        <v>790</v>
      </c>
      <c r="G49" s="1868" t="s">
        <v>790</v>
      </c>
      <c r="I49" s="2096"/>
      <c r="J49" s="869" t="s">
        <v>10</v>
      </c>
      <c r="K49" s="316"/>
      <c r="L49" s="190"/>
      <c r="M49" s="264"/>
      <c r="N49" s="1882">
        <v>44340</v>
      </c>
      <c r="O49" s="779">
        <f>N49+360</f>
        <v>44700</v>
      </c>
      <c r="P49" t="s">
        <v>849</v>
      </c>
      <c r="R49" s="82"/>
      <c r="S49" s="82"/>
      <c r="T49" s="82"/>
    </row>
    <row r="50" spans="1:20">
      <c r="A50" s="2288" t="s">
        <v>742</v>
      </c>
      <c r="B50" s="280" t="s">
        <v>9</v>
      </c>
      <c r="C50" s="280"/>
      <c r="D50" s="280"/>
      <c r="E50" s="280"/>
      <c r="F50" s="1837">
        <v>44899</v>
      </c>
      <c r="G50" s="1881" t="s">
        <v>846</v>
      </c>
      <c r="J50" s="111"/>
      <c r="K50" s="48"/>
      <c r="N50" s="82"/>
      <c r="O50" s="178"/>
      <c r="R50" s="82"/>
      <c r="S50" s="82"/>
      <c r="T50" s="82"/>
    </row>
    <row r="51" spans="1:20" ht="15" customHeight="1">
      <c r="A51" s="2289"/>
      <c r="B51" s="264" t="s">
        <v>10</v>
      </c>
      <c r="C51" s="264"/>
      <c r="D51" s="264"/>
      <c r="E51" s="264"/>
      <c r="F51" s="1882">
        <v>44899</v>
      </c>
      <c r="G51" s="1866" t="s">
        <v>846</v>
      </c>
      <c r="I51" s="2095" t="s">
        <v>531</v>
      </c>
      <c r="J51" s="401" t="s">
        <v>9</v>
      </c>
      <c r="K51" s="406"/>
      <c r="L51" s="397"/>
      <c r="M51" s="397"/>
      <c r="N51" s="885">
        <v>45275</v>
      </c>
      <c r="O51" s="778">
        <f>N51+180</f>
        <v>45455</v>
      </c>
      <c r="P51" t="s">
        <v>850</v>
      </c>
      <c r="R51" s="82"/>
      <c r="S51" s="136"/>
      <c r="T51" s="82"/>
    </row>
    <row r="52" spans="1:20">
      <c r="F52" s="1369"/>
      <c r="G52" s="1369"/>
      <c r="I52" s="2096"/>
      <c r="J52" s="869" t="s">
        <v>10</v>
      </c>
      <c r="K52" s="316"/>
      <c r="L52" s="190"/>
      <c r="M52" s="264"/>
      <c r="N52" s="1889">
        <v>45275</v>
      </c>
      <c r="O52" s="779">
        <f>N52+180</f>
        <v>45455</v>
      </c>
      <c r="P52" t="s">
        <v>850</v>
      </c>
      <c r="R52" s="82"/>
      <c r="S52" s="136"/>
      <c r="T52" s="82"/>
    </row>
    <row r="53" spans="1:20">
      <c r="A53" s="2296" t="s">
        <v>810</v>
      </c>
      <c r="B53" s="641" t="s">
        <v>851</v>
      </c>
      <c r="C53" s="640"/>
      <c r="D53" s="641"/>
      <c r="E53" s="641"/>
      <c r="F53" s="1890" t="s">
        <v>790</v>
      </c>
      <c r="G53" s="1891" t="s">
        <v>790</v>
      </c>
      <c r="K53" s="48"/>
      <c r="M53" s="82"/>
      <c r="N53" s="82"/>
      <c r="O53" s="82"/>
      <c r="R53" s="82"/>
      <c r="S53" s="82"/>
      <c r="T53" s="82"/>
    </row>
    <row r="54" spans="1:20">
      <c r="A54" s="2297"/>
      <c r="B54" s="643" t="s">
        <v>852</v>
      </c>
      <c r="C54" s="642"/>
      <c r="D54" s="643"/>
      <c r="E54" s="643"/>
      <c r="F54" s="1892" t="s">
        <v>790</v>
      </c>
      <c r="G54" s="1893" t="s">
        <v>790</v>
      </c>
      <c r="I54" s="2126" t="s">
        <v>186</v>
      </c>
      <c r="J54" s="843" t="s">
        <v>299</v>
      </c>
      <c r="K54" s="896"/>
      <c r="L54" s="276"/>
      <c r="M54" s="276"/>
      <c r="N54" s="885">
        <v>45361</v>
      </c>
      <c r="O54" s="1377" t="s">
        <v>251</v>
      </c>
      <c r="P54" s="82"/>
      <c r="R54" s="82"/>
      <c r="S54" s="82"/>
      <c r="T54" s="82"/>
    </row>
    <row r="55" spans="1:20">
      <c r="F55" s="1369"/>
      <c r="G55" s="1369"/>
      <c r="I55" s="2127"/>
      <c r="J55" s="883" t="s">
        <v>333</v>
      </c>
      <c r="K55" s="190"/>
      <c r="L55" s="190"/>
      <c r="M55" s="190"/>
      <c r="N55" s="264"/>
      <c r="O55" s="286"/>
      <c r="S55" s="181"/>
      <c r="T55" s="181"/>
    </row>
    <row r="56" spans="1:20" ht="15" customHeight="1">
      <c r="A56" s="2296" t="s">
        <v>813</v>
      </c>
      <c r="B56" s="280" t="s">
        <v>9</v>
      </c>
      <c r="C56" s="280"/>
      <c r="D56" s="280"/>
      <c r="E56" s="280"/>
      <c r="F56" s="1837">
        <v>45058</v>
      </c>
      <c r="G56" s="1881" t="s">
        <v>844</v>
      </c>
      <c r="S56" s="181"/>
      <c r="T56" s="181"/>
    </row>
    <row r="57" spans="1:20" ht="15" customHeight="1">
      <c r="A57" s="2297"/>
      <c r="B57" s="264" t="s">
        <v>10</v>
      </c>
      <c r="C57" s="264"/>
      <c r="D57" s="264"/>
      <c r="E57" s="264"/>
      <c r="F57" s="1882">
        <v>45058</v>
      </c>
      <c r="G57" s="1866" t="s">
        <v>844</v>
      </c>
      <c r="I57" s="2095" t="s">
        <v>341</v>
      </c>
      <c r="J57" s="843" t="s">
        <v>9</v>
      </c>
      <c r="K57" s="276"/>
      <c r="L57" s="276"/>
      <c r="M57" s="1154"/>
      <c r="N57" s="262">
        <v>45366</v>
      </c>
      <c r="O57" s="1437" t="s">
        <v>312</v>
      </c>
      <c r="S57" s="181"/>
      <c r="T57" s="181"/>
    </row>
    <row r="58" spans="1:20">
      <c r="F58" s="1369"/>
      <c r="G58" s="1369"/>
      <c r="H58" s="133"/>
      <c r="I58" s="2096"/>
      <c r="J58" s="264" t="s">
        <v>10</v>
      </c>
      <c r="K58" s="264"/>
      <c r="L58" s="264"/>
      <c r="M58" s="264"/>
      <c r="N58" s="1087">
        <v>45366</v>
      </c>
      <c r="O58" s="1436" t="s">
        <v>312</v>
      </c>
    </row>
    <row r="59" spans="1:20">
      <c r="A59" s="2296" t="s">
        <v>814</v>
      </c>
      <c r="B59" s="280" t="s">
        <v>9</v>
      </c>
      <c r="C59" s="640"/>
      <c r="D59" s="641"/>
      <c r="E59" s="641"/>
      <c r="F59" s="1894">
        <v>45048</v>
      </c>
      <c r="G59" s="1881" t="s">
        <v>844</v>
      </c>
      <c r="H59" s="14"/>
      <c r="I59" s="9"/>
      <c r="J59" s="9"/>
      <c r="N59" s="22">
        <v>45198</v>
      </c>
      <c r="O59" t="s">
        <v>853</v>
      </c>
    </row>
    <row r="60" spans="1:20">
      <c r="A60" s="2297"/>
      <c r="B60" s="264" t="s">
        <v>10</v>
      </c>
      <c r="C60" s="642"/>
      <c r="D60" s="643"/>
      <c r="E60" s="643"/>
      <c r="F60" s="1895">
        <v>45067</v>
      </c>
      <c r="G60" s="1866" t="s">
        <v>844</v>
      </c>
      <c r="H60" s="14"/>
      <c r="I60" s="723" t="s">
        <v>344</v>
      </c>
      <c r="J60" s="904"/>
      <c r="K60" s="439"/>
      <c r="L60" s="439"/>
      <c r="M60" s="439"/>
      <c r="N60" s="905">
        <v>45361</v>
      </c>
      <c r="O60" s="1607" t="s">
        <v>251</v>
      </c>
    </row>
    <row r="61" spans="1:20">
      <c r="A61" s="1370"/>
      <c r="B61" s="1370"/>
      <c r="C61" s="1370"/>
      <c r="D61" s="1370"/>
      <c r="E61" s="1370"/>
      <c r="F61" s="1370"/>
      <c r="G61" s="1370"/>
      <c r="H61" s="14"/>
      <c r="I61" s="803"/>
      <c r="J61" s="902"/>
      <c r="K61" s="82"/>
      <c r="L61" s="82"/>
      <c r="M61" s="82"/>
      <c r="N61" s="903"/>
      <c r="O61" s="908"/>
    </row>
    <row r="62" spans="1:20">
      <c r="A62" s="14"/>
      <c r="B62" s="14"/>
      <c r="C62" s="14"/>
      <c r="D62" s="9"/>
      <c r="E62" s="9"/>
      <c r="F62" s="9"/>
      <c r="G62" s="14"/>
      <c r="H62" s="14"/>
      <c r="I62" s="803"/>
      <c r="J62" s="902"/>
      <c r="K62" s="82"/>
      <c r="L62" s="82"/>
      <c r="M62" s="82"/>
      <c r="N62" s="903"/>
      <c r="O62" s="908"/>
    </row>
    <row r="63" spans="1:20">
      <c r="A63" s="2311" t="s">
        <v>334</v>
      </c>
      <c r="B63" s="2311"/>
      <c r="C63" s="2311"/>
      <c r="D63" s="2311"/>
      <c r="E63" s="2311"/>
      <c r="F63" s="2311"/>
      <c r="G63" s="2311"/>
      <c r="H63" s="2311"/>
      <c r="I63" s="2311"/>
    </row>
    <row r="64" spans="1:20" s="31" customFormat="1" ht="27.6">
      <c r="A64" s="1126"/>
      <c r="B64" s="1538" t="s">
        <v>335</v>
      </c>
      <c r="C64" s="687" t="s">
        <v>817</v>
      </c>
      <c r="D64" s="687" t="s">
        <v>818</v>
      </c>
      <c r="E64" s="687" t="s">
        <v>819</v>
      </c>
      <c r="F64" s="687" t="s">
        <v>820</v>
      </c>
      <c r="G64" s="1539" t="s">
        <v>338</v>
      </c>
      <c r="H64" s="1538" t="s">
        <v>339</v>
      </c>
      <c r="I64" s="1539" t="s">
        <v>340</v>
      </c>
      <c r="J64" s="790"/>
      <c r="K64" s="1541"/>
      <c r="L64" s="1542"/>
      <c r="M64" s="1276" t="s">
        <v>312</v>
      </c>
      <c r="N64" s="1276" t="s">
        <v>346</v>
      </c>
      <c r="O64" s="1129" t="s">
        <v>206</v>
      </c>
      <c r="P64" s="1543"/>
      <c r="Q64" s="822"/>
      <c r="R64" s="1276" t="s">
        <v>312</v>
      </c>
      <c r="S64" s="1529" t="s">
        <v>106</v>
      </c>
    </row>
    <row r="65" spans="1:20">
      <c r="A65" s="265" t="s">
        <v>342</v>
      </c>
      <c r="B65" s="791"/>
      <c r="C65" s="1632" t="s">
        <v>790</v>
      </c>
      <c r="D65" s="1633" t="s">
        <v>854</v>
      </c>
      <c r="E65" s="1633" t="s">
        <v>855</v>
      </c>
      <c r="F65" s="1633" t="s">
        <v>856</v>
      </c>
      <c r="G65" s="1633" t="s">
        <v>857</v>
      </c>
      <c r="H65" s="1896" t="s">
        <v>858</v>
      </c>
      <c r="I65" s="791"/>
      <c r="J65" s="14"/>
      <c r="K65" s="2134" t="s">
        <v>348</v>
      </c>
      <c r="L65" s="968" t="s">
        <v>397</v>
      </c>
      <c r="M65" s="1545">
        <v>44621</v>
      </c>
      <c r="N65" s="1642" t="s">
        <v>539</v>
      </c>
      <c r="O65" s="1208"/>
      <c r="P65" s="2155" t="s">
        <v>859</v>
      </c>
      <c r="Q65" s="1013" t="s">
        <v>352</v>
      </c>
      <c r="R65" s="1428">
        <v>45212</v>
      </c>
      <c r="S65" s="1014"/>
    </row>
    <row r="66" spans="1:20" ht="14.45" customHeight="1">
      <c r="A66" s="265"/>
      <c r="B66" s="791"/>
      <c r="C66" s="1634" t="s">
        <v>790</v>
      </c>
      <c r="D66" s="1635" t="s">
        <v>790</v>
      </c>
      <c r="E66" s="1897" t="s">
        <v>790</v>
      </c>
      <c r="F66" s="1847" t="s">
        <v>790</v>
      </c>
      <c r="G66" s="1847" t="s">
        <v>790</v>
      </c>
      <c r="H66" s="1897" t="s">
        <v>790</v>
      </c>
      <c r="I66" s="791"/>
      <c r="J66" s="14"/>
      <c r="K66" s="2134"/>
      <c r="L66" s="176" t="s">
        <v>542</v>
      </c>
      <c r="M66" s="310">
        <v>45017</v>
      </c>
      <c r="N66" s="1463"/>
      <c r="O66" s="284"/>
      <c r="P66" s="2155"/>
      <c r="Q66" s="895" t="s">
        <v>355</v>
      </c>
      <c r="R66" s="1428">
        <v>45212</v>
      </c>
      <c r="S66" s="272"/>
    </row>
    <row r="67" spans="1:20" ht="14.45" customHeight="1">
      <c r="A67" s="265" t="s">
        <v>343</v>
      </c>
      <c r="B67" s="791"/>
      <c r="C67" s="1634" t="s">
        <v>790</v>
      </c>
      <c r="D67" s="1635" t="s">
        <v>860</v>
      </c>
      <c r="E67" s="1635" t="s">
        <v>861</v>
      </c>
      <c r="F67" s="1635" t="s">
        <v>856</v>
      </c>
      <c r="G67" s="1635" t="s">
        <v>862</v>
      </c>
      <c r="H67" s="1897" t="s">
        <v>492</v>
      </c>
      <c r="I67" s="791"/>
      <c r="J67" s="14"/>
      <c r="K67" s="2134"/>
      <c r="L67" s="854" t="s">
        <v>356</v>
      </c>
      <c r="M67" s="310">
        <v>44621</v>
      </c>
      <c r="N67" s="1464"/>
      <c r="O67" s="284"/>
      <c r="P67" s="2155"/>
      <c r="Q67" s="1015" t="s">
        <v>357</v>
      </c>
      <c r="R67" s="1428">
        <v>45212</v>
      </c>
      <c r="S67" s="272"/>
    </row>
    <row r="68" spans="1:20" ht="14.45" customHeight="1">
      <c r="A68" s="14"/>
      <c r="B68" s="14"/>
      <c r="C68" s="1636" t="s">
        <v>790</v>
      </c>
      <c r="D68" s="1636" t="s">
        <v>790</v>
      </c>
      <c r="E68" s="1898" t="s">
        <v>790</v>
      </c>
      <c r="F68" s="1898" t="s">
        <v>790</v>
      </c>
      <c r="G68" s="1898" t="s">
        <v>790</v>
      </c>
      <c r="H68" s="1636" t="s">
        <v>790</v>
      </c>
      <c r="I68" s="9"/>
      <c r="J68" s="9"/>
      <c r="K68" s="2134"/>
      <c r="L68" s="168" t="s">
        <v>821</v>
      </c>
      <c r="M68" s="863">
        <v>44621</v>
      </c>
      <c r="N68" s="1206"/>
      <c r="O68" s="331"/>
      <c r="P68" s="2155"/>
      <c r="Q68" s="895" t="s">
        <v>358</v>
      </c>
      <c r="R68" s="1428">
        <v>45212</v>
      </c>
      <c r="S68" s="272"/>
    </row>
    <row r="69" spans="1:20" ht="14.45" customHeight="1">
      <c r="A69" s="14"/>
      <c r="B69" s="14"/>
      <c r="C69" s="1636" t="s">
        <v>790</v>
      </c>
      <c r="D69" s="1636" t="s">
        <v>790</v>
      </c>
      <c r="E69" s="1898" t="s">
        <v>790</v>
      </c>
      <c r="F69" s="1898" t="s">
        <v>790</v>
      </c>
      <c r="G69" s="1898" t="s">
        <v>790</v>
      </c>
      <c r="H69" s="1636" t="s">
        <v>790</v>
      </c>
      <c r="I69" s="9"/>
      <c r="J69" s="9"/>
      <c r="K69" s="2135"/>
      <c r="L69" s="1205" t="s">
        <v>863</v>
      </c>
      <c r="M69" s="1268">
        <v>44621</v>
      </c>
      <c r="N69" s="1465"/>
      <c r="O69" s="332"/>
      <c r="P69" s="2156"/>
      <c r="Q69" s="170" t="s">
        <v>361</v>
      </c>
      <c r="R69" s="1631">
        <v>45216</v>
      </c>
      <c r="S69" s="274"/>
    </row>
    <row r="70" spans="1:20" ht="14.45" customHeight="1">
      <c r="A70" s="15" t="s">
        <v>345</v>
      </c>
      <c r="B70" s="15"/>
      <c r="C70" s="1637" t="s">
        <v>864</v>
      </c>
      <c r="D70" s="1638" t="s">
        <v>865</v>
      </c>
      <c r="E70" s="1899" t="s">
        <v>866</v>
      </c>
      <c r="F70" s="1899" t="s">
        <v>867</v>
      </c>
      <c r="G70" s="1899" t="s">
        <v>868</v>
      </c>
      <c r="H70" s="1638" t="s">
        <v>492</v>
      </c>
      <c r="I70" s="50"/>
      <c r="J70" s="9"/>
      <c r="O70" s="9"/>
    </row>
    <row r="71" spans="1:20" ht="14.45" customHeight="1">
      <c r="A71" s="15"/>
      <c r="B71" s="15"/>
      <c r="C71" s="1639" t="s">
        <v>790</v>
      </c>
      <c r="D71" s="1640" t="s">
        <v>790</v>
      </c>
      <c r="E71" s="1900" t="s">
        <v>790</v>
      </c>
      <c r="F71" s="1900" t="s">
        <v>790</v>
      </c>
      <c r="G71" s="1900" t="s">
        <v>790</v>
      </c>
      <c r="H71" s="1640" t="s">
        <v>790</v>
      </c>
      <c r="I71" s="50"/>
      <c r="J71" s="9"/>
      <c r="K71" s="684"/>
      <c r="L71" s="685"/>
      <c r="M71" s="568" t="s">
        <v>287</v>
      </c>
      <c r="N71" s="686"/>
      <c r="O71" s="9"/>
    </row>
    <row r="72" spans="1:20" ht="15.75" customHeight="1">
      <c r="A72" s="15" t="s">
        <v>353</v>
      </c>
      <c r="B72" s="15"/>
      <c r="C72" s="1639" t="s">
        <v>864</v>
      </c>
      <c r="D72" s="1640" t="s">
        <v>865</v>
      </c>
      <c r="E72" s="1900" t="s">
        <v>869</v>
      </c>
      <c r="F72" s="1900" t="s">
        <v>867</v>
      </c>
      <c r="G72" s="1900" t="s">
        <v>868</v>
      </c>
      <c r="H72" s="1640" t="s">
        <v>492</v>
      </c>
      <c r="I72" s="50"/>
      <c r="J72" s="9"/>
      <c r="K72" s="2134" t="s">
        <v>359</v>
      </c>
      <c r="L72" s="3" t="s">
        <v>360</v>
      </c>
      <c r="M72" s="314"/>
      <c r="N72" s="166"/>
    </row>
    <row r="73" spans="1:20" ht="15.75" customHeight="1">
      <c r="A73" s="14"/>
      <c r="B73" s="14"/>
      <c r="C73" s="14"/>
      <c r="D73" s="9"/>
      <c r="E73" s="9"/>
      <c r="F73" s="9"/>
      <c r="G73" s="14"/>
      <c r="H73" s="14"/>
      <c r="I73" s="9"/>
      <c r="J73" s="9"/>
      <c r="K73" s="2134"/>
      <c r="L73" s="10" t="s">
        <v>362</v>
      </c>
      <c r="M73" s="179"/>
      <c r="N73" s="161"/>
    </row>
    <row r="74" spans="1:20">
      <c r="A74" s="2085" t="s">
        <v>754</v>
      </c>
      <c r="B74" s="2085"/>
      <c r="C74" s="32"/>
      <c r="D74" s="32"/>
      <c r="E74" s="32"/>
      <c r="F74" s="32"/>
      <c r="G74" s="32"/>
      <c r="H74" s="32"/>
      <c r="I74" s="32"/>
      <c r="J74" s="9"/>
      <c r="K74" s="2135"/>
      <c r="L74" s="172" t="s">
        <v>193</v>
      </c>
      <c r="M74" s="186"/>
      <c r="N74" s="164"/>
      <c r="S74" s="39"/>
      <c r="T74" s="39"/>
    </row>
    <row r="75" spans="1:20">
      <c r="A75" s="2085" t="s">
        <v>755</v>
      </c>
      <c r="B75" s="2085"/>
      <c r="C75" s="32"/>
      <c r="D75" s="32"/>
      <c r="E75" s="32"/>
      <c r="F75" s="32"/>
      <c r="G75" s="32"/>
      <c r="H75" s="32"/>
      <c r="I75" s="32"/>
      <c r="J75" s="9"/>
      <c r="K75" s="202" t="s">
        <v>870</v>
      </c>
      <c r="S75" s="39"/>
      <c r="T75" s="39"/>
    </row>
    <row r="76" spans="1:20" ht="15.75" customHeight="1">
      <c r="A76" s="2085" t="s">
        <v>756</v>
      </c>
      <c r="B76" s="2085"/>
      <c r="C76" s="32"/>
      <c r="D76" s="32"/>
      <c r="E76" s="32"/>
      <c r="F76" s="32"/>
      <c r="G76" s="32"/>
      <c r="H76" s="32"/>
      <c r="I76" s="32"/>
      <c r="J76" s="9"/>
      <c r="S76" s="39"/>
      <c r="T76" s="39"/>
    </row>
    <row r="77" spans="1:20">
      <c r="A77" s="2085" t="s">
        <v>757</v>
      </c>
      <c r="B77" s="2085"/>
      <c r="C77" s="32"/>
      <c r="D77" s="32"/>
      <c r="E77" s="32"/>
      <c r="F77" s="32"/>
      <c r="G77" s="32"/>
      <c r="H77" s="32"/>
      <c r="I77" s="32"/>
      <c r="J77" s="9"/>
      <c r="S77" s="39"/>
      <c r="T77" s="39"/>
    </row>
    <row r="79" spans="1:20" ht="15.6">
      <c r="A79" s="558" t="s">
        <v>134</v>
      </c>
    </row>
    <row r="80" spans="1:20">
      <c r="A80" s="437"/>
    </row>
  </sheetData>
  <sheetProtection selectLockedCells="1" selectUnlockedCells="1"/>
  <mergeCells count="48">
    <mergeCell ref="A75:B75"/>
    <mergeCell ref="A76:B76"/>
    <mergeCell ref="A77:B77"/>
    <mergeCell ref="I30:I31"/>
    <mergeCell ref="A56:A57"/>
    <mergeCell ref="A59:A60"/>
    <mergeCell ref="I57:I58"/>
    <mergeCell ref="A63:I63"/>
    <mergeCell ref="A30:A31"/>
    <mergeCell ref="I33:I34"/>
    <mergeCell ref="A44:A45"/>
    <mergeCell ref="H35:H39"/>
    <mergeCell ref="K65:K69"/>
    <mergeCell ref="P65:P69"/>
    <mergeCell ref="A74:B74"/>
    <mergeCell ref="I48:I49"/>
    <mergeCell ref="I51:I52"/>
    <mergeCell ref="I54:I55"/>
    <mergeCell ref="A47:A48"/>
    <mergeCell ref="A50:A51"/>
    <mergeCell ref="A53:A54"/>
    <mergeCell ref="K72:K74"/>
    <mergeCell ref="J33:J34"/>
    <mergeCell ref="I40:I42"/>
    <mergeCell ref="A18:A20"/>
    <mergeCell ref="G24:H24"/>
    <mergeCell ref="A27:A28"/>
    <mergeCell ref="I27:I28"/>
    <mergeCell ref="A35:A36"/>
    <mergeCell ref="A38:A39"/>
    <mergeCell ref="A41:A42"/>
    <mergeCell ref="G18:G20"/>
    <mergeCell ref="I18:I20"/>
    <mergeCell ref="A17:K17"/>
    <mergeCell ref="L16:P16"/>
    <mergeCell ref="A1:D2"/>
    <mergeCell ref="E1:E2"/>
    <mergeCell ref="U1:AE1"/>
    <mergeCell ref="U2:AB11"/>
    <mergeCell ref="A6:D6"/>
    <mergeCell ref="E6:I6"/>
    <mergeCell ref="J6:N6"/>
    <mergeCell ref="B13:I13"/>
    <mergeCell ref="V13:AB13"/>
    <mergeCell ref="L14:P14"/>
    <mergeCell ref="V14:AB14"/>
    <mergeCell ref="L15:P15"/>
    <mergeCell ref="E4:F4"/>
  </mergeCells>
  <hyperlinks>
    <hyperlink ref="E1" location="'RES LUB'!Area_de_impressao" display="'RES LUB'!Area_de_impressao" xr:uid="{31DFFD98-27DE-4A64-86DD-6591A19C7472}"/>
    <hyperlink ref="E1:E2" location="'RES MNT'!A1" display="RESUMO" xr:uid="{F2EA0C39-86E3-46A9-B71D-758B76F1E505}"/>
  </hyperlinks>
  <pageMargins left="0.51181102362204722" right="0.51181102362204722" top="0.78740157480314965" bottom="0.78740157480314965" header="0.31496062992125984" footer="0.31496062992125984"/>
  <pageSetup paperSize="9" scale="64" orientation="landscape" r:id="rId1"/>
  <rowBreaks count="1" manualBreakCount="1">
    <brk id="57" max="16383" man="1"/>
  </rowBreaks>
  <colBreaks count="1" manualBreakCount="1">
    <brk id="20" max="66" man="1"/>
  </colBreaks>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Plan6"/>
  <dimension ref="A1:AE84"/>
  <sheetViews>
    <sheetView showGridLines="0" view="pageBreakPreview" topLeftCell="F35" zoomScale="70" zoomScaleNormal="100" zoomScaleSheetLayoutView="70" workbookViewId="0">
      <selection activeCell="O65" sqref="O65"/>
    </sheetView>
  </sheetViews>
  <sheetFormatPr defaultRowHeight="14.45"/>
  <cols>
    <col min="1" max="14" width="20.7109375" customWidth="1"/>
    <col min="15" max="15" width="23.28515625" customWidth="1"/>
    <col min="16" max="18" width="20.7109375" customWidth="1"/>
    <col min="19" max="19" width="22.85546875" customWidth="1"/>
    <col min="20" max="20" width="20.7109375" customWidth="1"/>
    <col min="21" max="21" width="12" bestFit="1" customWidth="1"/>
  </cols>
  <sheetData>
    <row r="1" spans="1:31">
      <c r="A1" s="2075" t="s">
        <v>871</v>
      </c>
      <c r="B1" s="2076"/>
      <c r="C1" s="2076"/>
      <c r="D1" s="2077"/>
      <c r="E1" s="2081" t="s">
        <v>216</v>
      </c>
      <c r="U1" s="2020"/>
      <c r="V1" s="2020"/>
      <c r="W1" s="2020"/>
      <c r="X1" s="2020"/>
      <c r="Y1" s="2020"/>
      <c r="Z1" s="2020"/>
      <c r="AA1" s="2020"/>
      <c r="AB1" s="2020"/>
      <c r="AC1" s="2020"/>
      <c r="AD1" s="2020"/>
      <c r="AE1" s="2020"/>
    </row>
    <row r="2" spans="1:31" ht="15" customHeight="1" thickBot="1">
      <c r="A2" s="2078"/>
      <c r="B2" s="2079"/>
      <c r="C2" s="2079"/>
      <c r="D2" s="2080"/>
      <c r="E2" s="2081"/>
      <c r="U2" s="2124"/>
      <c r="V2" s="2124"/>
      <c r="W2" s="2124"/>
      <c r="X2" s="2124"/>
      <c r="Y2" s="2124"/>
      <c r="Z2" s="2124"/>
      <c r="AA2" s="2124"/>
      <c r="AB2" s="2124"/>
      <c r="AC2" s="48"/>
      <c r="AD2" s="48"/>
      <c r="AE2" s="48"/>
    </row>
    <row r="3" spans="1:31">
      <c r="A3" s="4" t="s">
        <v>217</v>
      </c>
      <c r="B3" s="4" t="s">
        <v>872</v>
      </c>
      <c r="C3">
        <v>500</v>
      </c>
      <c r="D3" t="s">
        <v>219</v>
      </c>
      <c r="F3" s="48">
        <v>250</v>
      </c>
      <c r="G3" t="s">
        <v>716</v>
      </c>
      <c r="U3" s="2124"/>
      <c r="V3" s="2124"/>
      <c r="W3" s="2124"/>
      <c r="X3" s="2124"/>
      <c r="Y3" s="2124"/>
      <c r="Z3" s="2124"/>
      <c r="AA3" s="2124"/>
      <c r="AB3" s="2124"/>
      <c r="AC3" s="48"/>
      <c r="AD3" s="48"/>
      <c r="AE3" s="48"/>
    </row>
    <row r="4" spans="1:31">
      <c r="A4" s="4" t="s">
        <v>220</v>
      </c>
      <c r="B4" s="4" t="s">
        <v>488</v>
      </c>
      <c r="C4">
        <v>250</v>
      </c>
      <c r="D4" t="s">
        <v>219</v>
      </c>
      <c r="U4" s="2124"/>
      <c r="V4" s="2124"/>
      <c r="W4" s="2124"/>
      <c r="X4" s="2124"/>
      <c r="Y4" s="2124"/>
      <c r="Z4" s="2124"/>
      <c r="AA4" s="2124"/>
      <c r="AB4" s="2124"/>
      <c r="AC4" s="48"/>
      <c r="AD4" s="48"/>
      <c r="AE4" s="48"/>
    </row>
    <row r="5" spans="1:31">
      <c r="A5" t="s">
        <v>222</v>
      </c>
      <c r="B5" s="517">
        <v>45370</v>
      </c>
      <c r="C5" s="4" t="s">
        <v>873</v>
      </c>
      <c r="U5" s="2124"/>
      <c r="V5" s="2124"/>
      <c r="W5" s="2124"/>
      <c r="X5" s="2124"/>
      <c r="Y5" s="2124"/>
      <c r="Z5" s="2124"/>
      <c r="AA5" s="2124"/>
      <c r="AB5" s="2124"/>
      <c r="AC5" s="48"/>
      <c r="AD5" s="48"/>
      <c r="AE5" s="48"/>
    </row>
    <row r="6" spans="1:31" s="31" customFormat="1" ht="20.25" customHeight="1">
      <c r="A6" s="2098" t="s">
        <v>226</v>
      </c>
      <c r="B6" s="2099"/>
      <c r="C6" s="2099"/>
      <c r="D6" s="2099"/>
      <c r="E6" s="2092" t="s">
        <v>227</v>
      </c>
      <c r="F6" s="2093"/>
      <c r="G6" s="2093"/>
      <c r="H6" s="2093"/>
      <c r="I6" s="2094"/>
      <c r="J6" s="2093" t="s">
        <v>781</v>
      </c>
      <c r="K6" s="2093"/>
      <c r="L6" s="2093"/>
      <c r="M6" s="2093"/>
      <c r="N6" s="2094"/>
      <c r="O6" s="39"/>
      <c r="U6" s="2124"/>
      <c r="V6" s="2124"/>
      <c r="W6" s="2124"/>
      <c r="X6" s="2124"/>
      <c r="Y6" s="2124"/>
      <c r="Z6" s="2124"/>
      <c r="AA6" s="2124"/>
      <c r="AB6" s="2124"/>
      <c r="AC6" s="39"/>
      <c r="AD6" s="39"/>
      <c r="AE6" s="39"/>
    </row>
    <row r="7" spans="1:31">
      <c r="A7" s="514" t="s">
        <v>228</v>
      </c>
      <c r="B7" s="497" t="s">
        <v>229</v>
      </c>
      <c r="C7" s="497" t="s">
        <v>230</v>
      </c>
      <c r="D7" s="570" t="s">
        <v>231</v>
      </c>
      <c r="E7" s="688" t="s">
        <v>228</v>
      </c>
      <c r="F7" s="497" t="s">
        <v>232</v>
      </c>
      <c r="G7" s="497" t="s">
        <v>233</v>
      </c>
      <c r="H7" s="497" t="s">
        <v>68</v>
      </c>
      <c r="I7" s="678" t="s">
        <v>69</v>
      </c>
      <c r="J7" s="964"/>
      <c r="K7" s="689" t="s">
        <v>232</v>
      </c>
      <c r="L7" s="689" t="s">
        <v>233</v>
      </c>
      <c r="M7" s="994" t="s">
        <v>68</v>
      </c>
      <c r="N7" s="692" t="s">
        <v>69</v>
      </c>
      <c r="O7" s="48"/>
      <c r="U7" s="2124"/>
      <c r="V7" s="2124"/>
      <c r="W7" s="2124"/>
      <c r="X7" s="2124"/>
      <c r="Y7" s="2124"/>
      <c r="Z7" s="2124"/>
      <c r="AA7" s="2124"/>
      <c r="AB7" s="2124"/>
      <c r="AC7" s="48"/>
      <c r="AD7" s="48"/>
      <c r="AE7" s="48"/>
    </row>
    <row r="8" spans="1:31">
      <c r="A8" s="204" t="s">
        <v>70</v>
      </c>
      <c r="B8" s="605">
        <v>6742</v>
      </c>
      <c r="C8" s="5">
        <f>B8-F8</f>
        <v>293</v>
      </c>
      <c r="D8" s="6">
        <f>B8</f>
        <v>6742</v>
      </c>
      <c r="E8" s="204" t="s">
        <v>70</v>
      </c>
      <c r="F8" s="500">
        <v>6449</v>
      </c>
      <c r="G8" s="502">
        <v>45272</v>
      </c>
      <c r="H8" s="7">
        <f>F8+$C$3</f>
        <v>6949</v>
      </c>
      <c r="I8" s="559">
        <f>H8-B8</f>
        <v>207</v>
      </c>
      <c r="J8" s="965" t="s">
        <v>70</v>
      </c>
      <c r="K8" s="744">
        <v>6703</v>
      </c>
      <c r="L8" s="1400">
        <v>45357</v>
      </c>
      <c r="M8" s="995">
        <f>$F$3+K8</f>
        <v>6953</v>
      </c>
      <c r="N8" s="1010">
        <f>M8-B8</f>
        <v>211</v>
      </c>
      <c r="O8" s="48"/>
      <c r="U8" s="2124"/>
      <c r="V8" s="2124"/>
      <c r="W8" s="2124"/>
      <c r="X8" s="2124"/>
      <c r="Y8" s="2124"/>
      <c r="Z8" s="2124"/>
      <c r="AA8" s="2124"/>
      <c r="AB8" s="2124"/>
      <c r="AC8" s="48"/>
      <c r="AD8" s="48"/>
      <c r="AE8" s="48"/>
    </row>
    <row r="9" spans="1:31">
      <c r="A9" s="204" t="s">
        <v>71</v>
      </c>
      <c r="B9" s="500">
        <v>8108</v>
      </c>
      <c r="C9" s="5">
        <f t="shared" ref="C9:C11" si="0">B9-F9</f>
        <v>76</v>
      </c>
      <c r="D9" s="6">
        <f t="shared" ref="D9:D11" si="1">B9</f>
        <v>8108</v>
      </c>
      <c r="E9" s="204" t="s">
        <v>71</v>
      </c>
      <c r="F9" s="500">
        <v>8032</v>
      </c>
      <c r="G9" s="502">
        <v>45347</v>
      </c>
      <c r="H9" s="7">
        <f>F9+$C$3</f>
        <v>8532</v>
      </c>
      <c r="I9" s="559">
        <f t="shared" ref="I9:I11" si="2">H9-B9</f>
        <v>424</v>
      </c>
      <c r="J9" s="966" t="s">
        <v>71</v>
      </c>
      <c r="K9" s="749">
        <v>7895</v>
      </c>
      <c r="L9" s="1401">
        <v>45300</v>
      </c>
      <c r="M9" s="996">
        <f>$F$3+K9</f>
        <v>8145</v>
      </c>
      <c r="N9" s="1011">
        <f>M9-B9</f>
        <v>37</v>
      </c>
      <c r="O9" s="48"/>
      <c r="U9" s="2124"/>
      <c r="V9" s="2124"/>
      <c r="W9" s="2124"/>
      <c r="X9" s="2124"/>
      <c r="Y9" s="2124"/>
      <c r="Z9" s="2124"/>
      <c r="AA9" s="2124"/>
      <c r="AB9" s="2124"/>
      <c r="AC9" s="48"/>
      <c r="AD9" s="48"/>
      <c r="AE9" s="48"/>
    </row>
    <row r="10" spans="1:31">
      <c r="A10" s="204" t="s">
        <v>72</v>
      </c>
      <c r="B10" s="500">
        <v>27771</v>
      </c>
      <c r="C10" s="5">
        <f t="shared" si="0"/>
        <v>232</v>
      </c>
      <c r="D10" s="6">
        <f t="shared" si="1"/>
        <v>27771</v>
      </c>
      <c r="E10" s="204" t="s">
        <v>72</v>
      </c>
      <c r="F10" s="500">
        <v>27539</v>
      </c>
      <c r="G10" s="502">
        <v>45350</v>
      </c>
      <c r="H10" s="7">
        <f>F10+$C$4</f>
        <v>27789</v>
      </c>
      <c r="I10" s="559">
        <f t="shared" si="2"/>
        <v>18</v>
      </c>
      <c r="J10" t="s">
        <v>466</v>
      </c>
      <c r="K10" s="48"/>
      <c r="L10" s="677"/>
      <c r="M10" s="48"/>
      <c r="N10" s="48"/>
      <c r="O10" s="48"/>
      <c r="U10" s="2124"/>
      <c r="V10" s="2124"/>
      <c r="W10" s="2124"/>
      <c r="X10" s="2124"/>
      <c r="Y10" s="2124"/>
      <c r="Z10" s="2124"/>
      <c r="AA10" s="2124"/>
      <c r="AB10" s="2124"/>
      <c r="AC10" s="48"/>
      <c r="AD10" s="48"/>
      <c r="AE10" s="48"/>
    </row>
    <row r="11" spans="1:31">
      <c r="A11" s="206" t="s">
        <v>73</v>
      </c>
      <c r="B11" s="548">
        <v>26298</v>
      </c>
      <c r="C11" s="195">
        <f t="shared" si="0"/>
        <v>142</v>
      </c>
      <c r="D11" s="207">
        <f t="shared" si="1"/>
        <v>26298</v>
      </c>
      <c r="E11" s="206" t="s">
        <v>73</v>
      </c>
      <c r="F11" s="548">
        <v>26156</v>
      </c>
      <c r="G11" s="621">
        <v>45355</v>
      </c>
      <c r="H11" s="175">
        <f>F11+$C$4</f>
        <v>26406</v>
      </c>
      <c r="I11" s="560">
        <f t="shared" si="2"/>
        <v>108</v>
      </c>
      <c r="J11" t="s">
        <v>466</v>
      </c>
      <c r="K11" s="48"/>
      <c r="L11" s="677"/>
      <c r="M11" s="48"/>
      <c r="N11" s="48"/>
      <c r="O11" s="48"/>
      <c r="U11" s="2124"/>
      <c r="V11" s="2124"/>
      <c r="W11" s="2124"/>
      <c r="X11" s="2124"/>
      <c r="Y11" s="2124"/>
      <c r="Z11" s="2124"/>
      <c r="AA11" s="2124"/>
      <c r="AB11" s="2124"/>
      <c r="AC11" s="48"/>
      <c r="AD11" s="48"/>
      <c r="AE11" s="48"/>
    </row>
    <row r="12" spans="1:31" ht="15" customHeight="1">
      <c r="U12" s="36"/>
      <c r="V12" s="36"/>
      <c r="W12" s="36"/>
      <c r="X12" s="36"/>
      <c r="Y12" s="36"/>
      <c r="Z12" s="36"/>
      <c r="AA12" s="36"/>
      <c r="AB12" s="36"/>
      <c r="AC12" s="48"/>
      <c r="AD12" s="48"/>
      <c r="AE12" s="48"/>
    </row>
    <row r="13" spans="1:31" s="31" customFormat="1" ht="20.25" customHeight="1">
      <c r="A13" s="773" t="s">
        <v>237</v>
      </c>
      <c r="B13" s="2092" t="s">
        <v>783</v>
      </c>
      <c r="C13" s="2093"/>
      <c r="D13" s="2093"/>
      <c r="E13" s="2093"/>
      <c r="F13" s="2093"/>
      <c r="G13" s="2093"/>
      <c r="H13" s="2093"/>
      <c r="I13" s="2094"/>
      <c r="J13"/>
      <c r="K13"/>
      <c r="L13"/>
      <c r="M13"/>
      <c r="N13"/>
      <c r="O13"/>
      <c r="P13"/>
      <c r="Q13"/>
      <c r="U13" s="473"/>
      <c r="V13" s="2300"/>
      <c r="W13" s="2300"/>
      <c r="X13" s="2300"/>
      <c r="Y13" s="2300"/>
      <c r="Z13" s="2300"/>
      <c r="AA13" s="2300"/>
      <c r="AB13" s="2300"/>
      <c r="AC13" s="39"/>
      <c r="AD13" s="39"/>
      <c r="AE13" s="39"/>
    </row>
    <row r="14" spans="1:31">
      <c r="A14" s="191"/>
      <c r="B14" s="523" t="s">
        <v>241</v>
      </c>
      <c r="C14" s="523" t="s">
        <v>242</v>
      </c>
      <c r="D14" s="523" t="s">
        <v>243</v>
      </c>
      <c r="E14" s="523" t="s">
        <v>244</v>
      </c>
      <c r="F14" s="523" t="s">
        <v>246</v>
      </c>
      <c r="G14" s="523" t="s">
        <v>247</v>
      </c>
      <c r="H14" s="523" t="s">
        <v>248</v>
      </c>
      <c r="I14" s="765" t="s">
        <v>249</v>
      </c>
      <c r="K14" s="764"/>
      <c r="L14" s="2310"/>
      <c r="M14" s="2310"/>
      <c r="N14" s="2310"/>
      <c r="O14" s="2310"/>
      <c r="P14" s="2310"/>
      <c r="U14" s="67"/>
      <c r="V14" s="2020"/>
      <c r="W14" s="2020"/>
      <c r="X14" s="2020"/>
      <c r="Y14" s="2020"/>
      <c r="Z14" s="2020"/>
      <c r="AA14" s="2020"/>
      <c r="AB14" s="2020"/>
      <c r="AC14" s="48"/>
      <c r="AD14" s="48"/>
      <c r="AE14" s="48"/>
    </row>
    <row r="15" spans="1:31">
      <c r="A15" s="521" t="s">
        <v>9</v>
      </c>
      <c r="B15" s="46">
        <v>44711</v>
      </c>
      <c r="C15" s="46">
        <v>45163</v>
      </c>
      <c r="D15" s="46">
        <v>45127</v>
      </c>
      <c r="E15" s="46">
        <v>45322</v>
      </c>
      <c r="F15" s="10"/>
      <c r="G15" s="10"/>
      <c r="H15" s="10"/>
      <c r="I15" s="249">
        <v>44695</v>
      </c>
      <c r="K15" s="110"/>
      <c r="L15" s="2020"/>
      <c r="M15" s="2020"/>
      <c r="N15" s="2020"/>
      <c r="O15" s="2020"/>
      <c r="P15" s="2020"/>
      <c r="U15" s="22"/>
      <c r="V15" s="37"/>
      <c r="W15" s="36"/>
      <c r="X15" s="36"/>
      <c r="Y15" s="36"/>
      <c r="Z15" s="36"/>
      <c r="AA15" s="36"/>
      <c r="AB15" s="36"/>
      <c r="AC15" s="48"/>
      <c r="AD15" s="48"/>
      <c r="AE15" s="48"/>
    </row>
    <row r="16" spans="1:31">
      <c r="A16" s="707" t="s">
        <v>10</v>
      </c>
      <c r="B16" s="180">
        <v>44711</v>
      </c>
      <c r="C16" s="180">
        <v>44938</v>
      </c>
      <c r="D16" s="180">
        <v>45126</v>
      </c>
      <c r="E16" s="180">
        <v>45322</v>
      </c>
      <c r="F16" s="12"/>
      <c r="G16" s="12"/>
      <c r="H16" s="12"/>
      <c r="I16" s="793">
        <v>44695</v>
      </c>
      <c r="K16" s="110"/>
      <c r="L16" s="2020"/>
      <c r="M16" s="2020"/>
      <c r="N16" s="2020"/>
      <c r="O16" s="2020"/>
      <c r="P16" s="2020"/>
      <c r="U16" s="102"/>
      <c r="V16" s="37"/>
      <c r="W16" s="36"/>
      <c r="X16" s="36"/>
      <c r="Y16" s="36"/>
      <c r="Z16" s="36"/>
      <c r="AA16" s="36"/>
      <c r="AB16" s="36"/>
      <c r="AC16" s="48"/>
      <c r="AD16" s="48"/>
      <c r="AE16" s="48"/>
    </row>
    <row r="17" spans="1:31">
      <c r="A17" s="2082" t="s">
        <v>254</v>
      </c>
      <c r="B17" s="2083"/>
      <c r="C17" s="2083"/>
      <c r="D17" s="2083"/>
      <c r="E17" s="2083"/>
      <c r="F17" s="2083"/>
      <c r="G17" s="2083"/>
      <c r="H17" s="2083"/>
      <c r="I17" s="2083"/>
      <c r="J17" s="2083"/>
      <c r="K17" s="2083"/>
      <c r="L17" s="2083"/>
      <c r="M17" s="2083"/>
      <c r="N17" s="2083"/>
      <c r="O17" s="2083"/>
      <c r="P17" s="2083"/>
      <c r="Q17" s="2083"/>
      <c r="R17" s="2084"/>
      <c r="S17" s="4"/>
      <c r="T17" s="4"/>
      <c r="U17" s="102"/>
      <c r="V17" s="37"/>
      <c r="W17" s="36"/>
      <c r="X17" s="36"/>
      <c r="Y17" s="36"/>
      <c r="Z17" s="36"/>
      <c r="AA17" s="36"/>
      <c r="AB17" s="36"/>
      <c r="AC17" s="48"/>
      <c r="AD17" s="48"/>
      <c r="AE17" s="48"/>
    </row>
    <row r="18" spans="1:31">
      <c r="A18" s="2149" t="s">
        <v>872</v>
      </c>
      <c r="B18" s="539" t="s">
        <v>255</v>
      </c>
      <c r="C18" s="497" t="s">
        <v>256</v>
      </c>
      <c r="D18" s="497" t="s">
        <v>256</v>
      </c>
      <c r="E18" s="497" t="s">
        <v>256</v>
      </c>
      <c r="F18" s="497" t="s">
        <v>256</v>
      </c>
      <c r="G18" s="540" t="s">
        <v>295</v>
      </c>
      <c r="H18" s="497" t="s">
        <v>256</v>
      </c>
      <c r="I18" s="681"/>
      <c r="J18" s="497" t="s">
        <v>256</v>
      </c>
      <c r="K18" s="497" t="s">
        <v>256</v>
      </c>
      <c r="L18" s="681"/>
      <c r="M18" s="497" t="s">
        <v>256</v>
      </c>
      <c r="N18" s="497" t="s">
        <v>256</v>
      </c>
      <c r="O18" s="1476" t="s">
        <v>192</v>
      </c>
      <c r="P18" s="497" t="s">
        <v>256</v>
      </c>
      <c r="Q18" s="497" t="s">
        <v>256</v>
      </c>
      <c r="R18" s="710" t="s">
        <v>184</v>
      </c>
      <c r="S18" s="36"/>
      <c r="T18" s="36"/>
      <c r="U18" s="36"/>
      <c r="V18" s="36"/>
      <c r="W18" s="36"/>
      <c r="X18" s="36"/>
      <c r="Y18" s="36"/>
      <c r="Z18" s="48"/>
      <c r="AA18" s="48"/>
      <c r="AB18" s="48"/>
    </row>
    <row r="19" spans="1:31">
      <c r="A19" s="2149"/>
      <c r="B19" s="679" t="s">
        <v>9</v>
      </c>
      <c r="C19" s="180">
        <v>44978</v>
      </c>
      <c r="D19" s="180">
        <v>45054</v>
      </c>
      <c r="E19" s="180">
        <v>45054</v>
      </c>
      <c r="F19" s="230">
        <v>45054</v>
      </c>
      <c r="G19" s="607">
        <v>1</v>
      </c>
      <c r="H19" s="180">
        <v>45195</v>
      </c>
      <c r="I19" s="1394" t="s">
        <v>874</v>
      </c>
      <c r="J19" s="1350">
        <v>44511</v>
      </c>
      <c r="K19" s="230">
        <v>44511</v>
      </c>
      <c r="L19" s="680" t="s">
        <v>875</v>
      </c>
      <c r="M19" s="180">
        <v>44511</v>
      </c>
      <c r="N19" s="840">
        <v>44511</v>
      </c>
      <c r="O19" s="2332" t="s">
        <v>876</v>
      </c>
      <c r="P19" s="179">
        <v>44582</v>
      </c>
      <c r="Q19" s="179">
        <v>44925</v>
      </c>
      <c r="R19" s="1192">
        <v>44580</v>
      </c>
      <c r="S19" s="36"/>
      <c r="T19" s="36"/>
      <c r="U19" s="36"/>
      <c r="V19" s="36"/>
      <c r="W19" s="36"/>
      <c r="X19" s="36"/>
      <c r="Y19" s="36"/>
      <c r="Z19" s="48"/>
      <c r="AA19" s="48"/>
      <c r="AB19" s="48"/>
    </row>
    <row r="20" spans="1:31">
      <c r="A20" s="2150"/>
      <c r="B20" s="842" t="s">
        <v>10</v>
      </c>
      <c r="C20" s="174">
        <v>45239</v>
      </c>
      <c r="D20" s="174">
        <v>45239</v>
      </c>
      <c r="E20" s="174">
        <v>45239</v>
      </c>
      <c r="F20" s="453">
        <v>45239</v>
      </c>
      <c r="G20" s="548">
        <v>2</v>
      </c>
      <c r="H20" s="174">
        <v>45195</v>
      </c>
      <c r="I20" s="1395" t="s">
        <v>877</v>
      </c>
      <c r="J20" s="455">
        <v>44511</v>
      </c>
      <c r="K20" s="453">
        <v>44511</v>
      </c>
      <c r="L20" s="664" t="s">
        <v>878</v>
      </c>
      <c r="M20" s="174">
        <v>44511</v>
      </c>
      <c r="N20" s="453">
        <v>44511</v>
      </c>
      <c r="O20" s="2333"/>
      <c r="P20" s="186">
        <v>44582</v>
      </c>
      <c r="Q20" s="186">
        <v>44925</v>
      </c>
      <c r="R20" s="1107">
        <v>44606</v>
      </c>
      <c r="S20" s="36"/>
      <c r="T20" s="36"/>
      <c r="U20" s="36"/>
      <c r="V20" s="36"/>
      <c r="W20" s="36"/>
      <c r="X20" s="36"/>
      <c r="Y20" s="36"/>
      <c r="Z20" s="48"/>
      <c r="AA20" s="48"/>
      <c r="AB20" s="48"/>
    </row>
    <row r="21" spans="1:31">
      <c r="U21" s="36"/>
      <c r="V21" s="36"/>
      <c r="W21" s="36"/>
      <c r="X21" s="36"/>
      <c r="Y21" s="36"/>
      <c r="Z21" s="36"/>
      <c r="AA21" s="36"/>
      <c r="AB21" s="36"/>
      <c r="AC21" s="48"/>
      <c r="AD21" s="48"/>
      <c r="AE21" s="48"/>
    </row>
    <row r="22" spans="1:31" s="31" customFormat="1">
      <c r="A22" s="1221" t="s">
        <v>263</v>
      </c>
      <c r="B22" s="1222" t="s">
        <v>264</v>
      </c>
      <c r="C22" s="1222" t="s">
        <v>265</v>
      </c>
      <c r="D22" s="1222" t="s">
        <v>266</v>
      </c>
      <c r="E22" s="1222" t="s">
        <v>267</v>
      </c>
      <c r="F22" s="671" t="s">
        <v>268</v>
      </c>
      <c r="H22" s="39"/>
      <c r="I22" s="882" t="s">
        <v>269</v>
      </c>
      <c r="J22" s="1627" t="s">
        <v>270</v>
      </c>
      <c r="K22" s="1495" t="s">
        <v>271</v>
      </c>
      <c r="L22" s="1495" t="s">
        <v>785</v>
      </c>
      <c r="M22" s="844" t="s">
        <v>786</v>
      </c>
      <c r="U22" s="139"/>
      <c r="V22" s="139"/>
      <c r="W22" s="139"/>
      <c r="X22" s="139"/>
      <c r="Y22" s="139"/>
      <c r="Z22" s="139"/>
      <c r="AA22" s="139"/>
      <c r="AB22" s="139"/>
      <c r="AC22" s="39"/>
      <c r="AD22" s="39"/>
      <c r="AE22" s="39"/>
    </row>
    <row r="23" spans="1:31">
      <c r="A23" s="544" t="s">
        <v>286</v>
      </c>
      <c r="B23" s="110" t="s">
        <v>272</v>
      </c>
      <c r="C23" s="48" t="s">
        <v>283</v>
      </c>
      <c r="D23" s="48" t="s">
        <v>512</v>
      </c>
      <c r="E23" s="48" t="s">
        <v>879</v>
      </c>
      <c r="F23" s="112" t="s">
        <v>272</v>
      </c>
      <c r="H23" s="1218" t="s">
        <v>880</v>
      </c>
      <c r="I23" s="747" t="s">
        <v>9</v>
      </c>
      <c r="J23" s="1751">
        <v>45177</v>
      </c>
      <c r="K23" s="1724">
        <v>45243</v>
      </c>
      <c r="L23" s="1750" t="s">
        <v>881</v>
      </c>
      <c r="M23" s="1473" t="e">
        <f>L23+180</f>
        <v>#VALUE!</v>
      </c>
      <c r="N23" s="1139" t="s">
        <v>882</v>
      </c>
      <c r="U23" s="36"/>
      <c r="V23" s="36"/>
      <c r="W23" s="36"/>
      <c r="X23" s="36"/>
      <c r="Y23" s="36"/>
      <c r="Z23" s="36"/>
      <c r="AA23" s="36"/>
      <c r="AB23" s="36"/>
      <c r="AC23" s="48"/>
      <c r="AD23" s="48"/>
      <c r="AE23" s="48"/>
    </row>
    <row r="24" spans="1:31">
      <c r="A24" s="544" t="s">
        <v>874</v>
      </c>
      <c r="B24" s="110" t="s">
        <v>272</v>
      </c>
      <c r="C24" s="48" t="s">
        <v>283</v>
      </c>
      <c r="D24" s="48" t="s">
        <v>512</v>
      </c>
      <c r="E24" s="48" t="s">
        <v>879</v>
      </c>
      <c r="F24" s="112" t="s">
        <v>272</v>
      </c>
      <c r="G24" s="2334" t="s">
        <v>883</v>
      </c>
      <c r="H24" s="2303"/>
      <c r="I24" s="748" t="s">
        <v>10</v>
      </c>
      <c r="J24" s="323">
        <v>45365</v>
      </c>
      <c r="K24" s="186">
        <v>45301</v>
      </c>
      <c r="L24" s="1264">
        <v>45112</v>
      </c>
      <c r="M24" s="1107">
        <f>L24+360</f>
        <v>45472</v>
      </c>
      <c r="N24" t="s">
        <v>884</v>
      </c>
      <c r="U24" s="36"/>
      <c r="V24" s="36"/>
      <c r="W24" s="36"/>
      <c r="X24" s="36"/>
      <c r="Y24" s="36"/>
      <c r="Z24" s="36"/>
      <c r="AA24" s="36"/>
      <c r="AB24" s="36"/>
      <c r="AC24" s="48"/>
      <c r="AD24" s="48"/>
      <c r="AE24" s="48"/>
    </row>
    <row r="25" spans="1:31">
      <c r="A25" s="544" t="s">
        <v>885</v>
      </c>
      <c r="B25" s="110" t="s">
        <v>272</v>
      </c>
      <c r="C25" s="48" t="s">
        <v>283</v>
      </c>
      <c r="D25" s="48" t="s">
        <v>512</v>
      </c>
      <c r="E25" s="48" t="s">
        <v>879</v>
      </c>
      <c r="F25" s="112" t="s">
        <v>272</v>
      </c>
      <c r="J25" s="48"/>
      <c r="U25" s="36"/>
      <c r="V25" s="36"/>
      <c r="W25" s="36"/>
      <c r="X25" s="36"/>
      <c r="Y25" s="36"/>
      <c r="Z25" s="36"/>
      <c r="AA25" s="36"/>
      <c r="AB25" s="36"/>
      <c r="AC25" s="48"/>
      <c r="AD25" s="48"/>
      <c r="AE25" s="48"/>
    </row>
    <row r="26" spans="1:31">
      <c r="A26" s="544" t="s">
        <v>886</v>
      </c>
      <c r="B26" s="110" t="s">
        <v>272</v>
      </c>
      <c r="C26" s="48" t="s">
        <v>283</v>
      </c>
      <c r="D26" s="48" t="s">
        <v>512</v>
      </c>
      <c r="E26" s="48" t="s">
        <v>879</v>
      </c>
      <c r="F26" s="112" t="s">
        <v>272</v>
      </c>
      <c r="U26" s="36"/>
      <c r="V26" s="36"/>
      <c r="W26" s="36"/>
      <c r="X26" s="36"/>
      <c r="Y26" s="36"/>
      <c r="Z26" s="36"/>
      <c r="AA26" s="36"/>
      <c r="AB26" s="36"/>
      <c r="AC26" s="48"/>
      <c r="AD26" s="48"/>
      <c r="AE26" s="48"/>
    </row>
    <row r="27" spans="1:31">
      <c r="A27" s="544" t="s">
        <v>875</v>
      </c>
      <c r="B27" s="110" t="s">
        <v>272</v>
      </c>
      <c r="C27" s="48" t="s">
        <v>283</v>
      </c>
      <c r="D27" s="48" t="s">
        <v>512</v>
      </c>
      <c r="E27" s="48" t="s">
        <v>879</v>
      </c>
      <c r="F27" s="112" t="s">
        <v>272</v>
      </c>
      <c r="U27" s="36"/>
      <c r="V27" s="36"/>
      <c r="W27" s="36"/>
      <c r="X27" s="36"/>
      <c r="Y27" s="36"/>
      <c r="Z27" s="36"/>
      <c r="AA27" s="36"/>
      <c r="AB27" s="36"/>
      <c r="AC27" s="48"/>
      <c r="AD27" s="48"/>
      <c r="AE27" s="48"/>
    </row>
    <row r="28" spans="1:31">
      <c r="A28" s="544" t="s">
        <v>887</v>
      </c>
      <c r="B28" s="48" t="s">
        <v>272</v>
      </c>
      <c r="C28" s="48" t="s">
        <v>283</v>
      </c>
      <c r="D28" s="48" t="s">
        <v>272</v>
      </c>
      <c r="E28" s="48" t="s">
        <v>888</v>
      </c>
      <c r="F28" s="112" t="s">
        <v>272</v>
      </c>
      <c r="U28" s="36"/>
      <c r="V28" s="36"/>
      <c r="W28" s="36"/>
      <c r="X28" s="36"/>
      <c r="Y28" s="36"/>
      <c r="Z28" s="36"/>
      <c r="AA28" s="36"/>
      <c r="AB28" s="36"/>
      <c r="AC28" s="48"/>
      <c r="AD28" s="48"/>
      <c r="AE28" s="48"/>
    </row>
    <row r="29" spans="1:31">
      <c r="A29" s="545" t="s">
        <v>203</v>
      </c>
      <c r="B29" s="114" t="s">
        <v>272</v>
      </c>
      <c r="C29" s="114" t="s">
        <v>283</v>
      </c>
      <c r="D29" s="114" t="s">
        <v>272</v>
      </c>
      <c r="E29" s="114" t="s">
        <v>888</v>
      </c>
      <c r="F29" s="115" t="s">
        <v>272</v>
      </c>
      <c r="U29" s="36"/>
      <c r="V29" s="36"/>
      <c r="W29" s="36"/>
      <c r="X29" s="36"/>
      <c r="Y29" s="36"/>
      <c r="Z29" s="36"/>
      <c r="AA29" s="36"/>
      <c r="AB29" s="36"/>
      <c r="AC29" s="48"/>
      <c r="AD29" s="48"/>
      <c r="AE29" s="48"/>
    </row>
    <row r="30" spans="1:31">
      <c r="U30" s="36"/>
      <c r="V30" s="36"/>
      <c r="W30" s="36"/>
      <c r="X30" s="36"/>
      <c r="Y30" s="36"/>
      <c r="Z30" s="36"/>
      <c r="AA30" s="36"/>
      <c r="AB30" s="36"/>
      <c r="AC30" s="48"/>
      <c r="AD30" s="48"/>
      <c r="AE30" s="48"/>
    </row>
    <row r="31" spans="1:31">
      <c r="C31" s="639" t="s">
        <v>287</v>
      </c>
      <c r="D31" s="575" t="s">
        <v>288</v>
      </c>
      <c r="E31" s="575" t="s">
        <v>289</v>
      </c>
      <c r="F31" s="2083" t="s">
        <v>290</v>
      </c>
      <c r="G31" s="2084"/>
      <c r="K31" s="639" t="s">
        <v>287</v>
      </c>
      <c r="L31" s="575" t="s">
        <v>288</v>
      </c>
      <c r="M31" s="575" t="s">
        <v>289</v>
      </c>
      <c r="N31" s="575" t="s">
        <v>290</v>
      </c>
      <c r="O31" s="576" t="s">
        <v>291</v>
      </c>
      <c r="U31" s="36"/>
      <c r="V31" s="36"/>
      <c r="W31" s="36"/>
      <c r="X31" s="36"/>
      <c r="Y31" s="36"/>
      <c r="Z31" s="36"/>
      <c r="AA31" s="36"/>
      <c r="AB31" s="36"/>
      <c r="AC31" s="48"/>
      <c r="AD31" s="48"/>
      <c r="AE31" s="48"/>
    </row>
    <row r="32" spans="1:31">
      <c r="A32" s="2088" t="s">
        <v>293</v>
      </c>
      <c r="B32" s="211" t="s">
        <v>9</v>
      </c>
      <c r="C32" s="215">
        <v>43313</v>
      </c>
      <c r="D32" s="211"/>
      <c r="E32" s="211"/>
      <c r="F32" s="211"/>
      <c r="G32" s="212"/>
      <c r="I32" s="2088" t="s">
        <v>295</v>
      </c>
      <c r="J32" s="211" t="s">
        <v>9</v>
      </c>
      <c r="K32" s="410">
        <v>43313</v>
      </c>
      <c r="L32" s="211"/>
      <c r="M32" s="1614" t="s">
        <v>889</v>
      </c>
      <c r="N32" s="1579" t="s">
        <v>890</v>
      </c>
      <c r="O32" s="241">
        <v>45350</v>
      </c>
      <c r="P32" t="s">
        <v>891</v>
      </c>
      <c r="U32" s="36"/>
      <c r="V32" s="36"/>
      <c r="W32" s="36"/>
      <c r="X32" s="36"/>
      <c r="Y32" s="36"/>
      <c r="Z32" s="36"/>
      <c r="AA32" s="36"/>
      <c r="AB32" s="36"/>
      <c r="AC32" s="48"/>
      <c r="AD32" s="48"/>
      <c r="AE32" s="48"/>
    </row>
    <row r="33" spans="1:31">
      <c r="A33" s="2089"/>
      <c r="B33" s="213" t="s">
        <v>10</v>
      </c>
      <c r="C33" s="216">
        <v>43313</v>
      </c>
      <c r="D33" s="213"/>
      <c r="E33" s="213"/>
      <c r="F33" s="213"/>
      <c r="G33" s="214"/>
      <c r="I33" s="2089"/>
      <c r="J33" s="213" t="s">
        <v>10</v>
      </c>
      <c r="K33" s="388">
        <v>43313</v>
      </c>
      <c r="L33" s="213"/>
      <c r="M33" s="1136" t="s">
        <v>892</v>
      </c>
      <c r="N33" s="1136" t="s">
        <v>890</v>
      </c>
      <c r="O33" s="242">
        <v>45355</v>
      </c>
      <c r="P33" t="s">
        <v>893</v>
      </c>
      <c r="U33" s="36"/>
      <c r="V33" s="36"/>
      <c r="W33" s="36"/>
      <c r="X33" s="36"/>
      <c r="Y33" s="36"/>
      <c r="Z33" s="36"/>
      <c r="AA33" s="36"/>
      <c r="AB33" s="36"/>
      <c r="AC33" s="48"/>
      <c r="AD33" s="48"/>
      <c r="AE33" s="48"/>
    </row>
    <row r="34" spans="1:31">
      <c r="A34" s="355"/>
      <c r="B34" s="59"/>
      <c r="C34" s="59"/>
      <c r="D34" s="59"/>
      <c r="E34" s="59"/>
      <c r="F34" s="59"/>
      <c r="G34" s="59"/>
      <c r="I34" s="142"/>
      <c r="J34" s="82"/>
      <c r="K34" s="178"/>
      <c r="L34" s="82"/>
      <c r="M34" s="82"/>
      <c r="N34" s="82"/>
      <c r="O34" s="82"/>
      <c r="U34" s="36"/>
      <c r="V34" s="36"/>
      <c r="W34" s="36"/>
      <c r="X34" s="36"/>
      <c r="Y34" s="36"/>
      <c r="Z34" s="36"/>
      <c r="AA34" s="36"/>
      <c r="AB34" s="36"/>
      <c r="AC34" s="48"/>
      <c r="AD34" s="48"/>
      <c r="AE34" s="48"/>
    </row>
    <row r="35" spans="1:31" ht="28.9">
      <c r="A35" s="2088" t="s">
        <v>296</v>
      </c>
      <c r="B35" s="347" t="s">
        <v>9</v>
      </c>
      <c r="C35" s="353">
        <v>43313</v>
      </c>
      <c r="D35" s="347"/>
      <c r="E35" s="792"/>
      <c r="F35" s="353">
        <v>44298</v>
      </c>
      <c r="G35" s="289" t="s">
        <v>894</v>
      </c>
      <c r="I35" s="2088" t="s">
        <v>240</v>
      </c>
      <c r="J35" s="347" t="s">
        <v>9</v>
      </c>
      <c r="K35" s="410">
        <v>43313</v>
      </c>
      <c r="L35" s="347"/>
      <c r="M35" s="353"/>
      <c r="N35" s="347"/>
      <c r="O35" s="348"/>
      <c r="U35" s="36"/>
      <c r="V35" s="36"/>
      <c r="W35" s="36"/>
      <c r="X35" s="36"/>
      <c r="Y35" s="36"/>
      <c r="Z35" s="36"/>
      <c r="AA35" s="36"/>
      <c r="AB35" s="36"/>
      <c r="AC35" s="48"/>
      <c r="AD35" s="48"/>
      <c r="AE35" s="48"/>
    </row>
    <row r="36" spans="1:31" ht="28.9">
      <c r="A36" s="2089"/>
      <c r="B36" s="349" t="s">
        <v>10</v>
      </c>
      <c r="C36" s="354">
        <v>43313</v>
      </c>
      <c r="D36" s="349"/>
      <c r="E36" s="349"/>
      <c r="F36" s="354">
        <v>44317</v>
      </c>
      <c r="G36" s="292" t="s">
        <v>894</v>
      </c>
      <c r="I36" s="2089"/>
      <c r="J36" s="349" t="s">
        <v>10</v>
      </c>
      <c r="K36" s="411">
        <v>43313</v>
      </c>
      <c r="L36" s="349"/>
      <c r="M36" s="354"/>
      <c r="N36" s="349"/>
      <c r="O36" s="350"/>
      <c r="U36" s="36"/>
      <c r="V36" s="36"/>
      <c r="W36" s="36"/>
      <c r="X36" s="36"/>
      <c r="Y36" s="36"/>
      <c r="Z36" s="36"/>
      <c r="AA36" s="36"/>
      <c r="AB36" s="36"/>
      <c r="AC36" s="48"/>
      <c r="AD36" s="48"/>
      <c r="AE36" s="48"/>
    </row>
    <row r="37" spans="1:31">
      <c r="A37" s="355"/>
      <c r="B37" s="59"/>
      <c r="C37" s="59"/>
      <c r="D37" s="59"/>
      <c r="E37" s="59"/>
      <c r="F37" s="59"/>
      <c r="G37" s="59"/>
      <c r="I37" s="1073"/>
      <c r="J37" s="59"/>
      <c r="K37" s="336"/>
      <c r="L37" s="59"/>
      <c r="M37" s="59"/>
      <c r="N37" s="59"/>
      <c r="O37" s="451"/>
      <c r="U37" s="36"/>
      <c r="V37" s="36"/>
      <c r="W37" s="36"/>
      <c r="X37" s="36"/>
      <c r="Y37" s="36"/>
      <c r="Z37" s="36"/>
      <c r="AA37" s="36"/>
      <c r="AB37" s="36"/>
      <c r="AC37" s="48"/>
      <c r="AD37" s="48"/>
      <c r="AE37" s="48"/>
    </row>
    <row r="38" spans="1:31">
      <c r="A38" s="2088" t="s">
        <v>255</v>
      </c>
      <c r="B38" s="211" t="s">
        <v>9</v>
      </c>
      <c r="C38" s="215">
        <v>43313</v>
      </c>
      <c r="D38" s="215"/>
      <c r="E38" s="211"/>
      <c r="F38" s="215">
        <v>45196</v>
      </c>
      <c r="G38" s="239" t="s">
        <v>895</v>
      </c>
      <c r="I38" s="2088" t="s">
        <v>298</v>
      </c>
      <c r="J38" s="2312" t="s">
        <v>299</v>
      </c>
      <c r="K38" s="449">
        <v>43313</v>
      </c>
      <c r="L38" s="237"/>
      <c r="M38" s="215"/>
      <c r="N38" s="211"/>
      <c r="O38" s="212"/>
      <c r="U38" s="36"/>
      <c r="V38" s="36"/>
      <c r="W38" s="36"/>
      <c r="X38" s="36"/>
      <c r="Y38" s="36"/>
      <c r="Z38" s="36"/>
      <c r="AA38" s="36"/>
      <c r="AB38" s="36"/>
      <c r="AC38" s="48"/>
      <c r="AD38" s="48"/>
      <c r="AE38" s="48"/>
    </row>
    <row r="39" spans="1:31">
      <c r="A39" s="2089"/>
      <c r="B39" s="213" t="s">
        <v>10</v>
      </c>
      <c r="C39" s="216">
        <v>43313</v>
      </c>
      <c r="D39" s="216"/>
      <c r="E39" s="213"/>
      <c r="F39" s="216">
        <v>45198</v>
      </c>
      <c r="G39" s="240" t="s">
        <v>895</v>
      </c>
      <c r="I39" s="2089"/>
      <c r="J39" s="2313"/>
      <c r="K39" s="450">
        <v>43313</v>
      </c>
      <c r="L39" s="238"/>
      <c r="M39" s="213"/>
      <c r="N39" s="213"/>
      <c r="O39" s="214"/>
      <c r="U39" s="36"/>
      <c r="V39" s="36"/>
      <c r="W39" s="36"/>
      <c r="X39" s="36"/>
      <c r="Y39" s="36"/>
      <c r="Z39" s="36"/>
      <c r="AA39" s="36"/>
      <c r="AB39" s="36"/>
      <c r="AC39" s="48"/>
      <c r="AD39" s="48"/>
      <c r="AE39" s="48"/>
    </row>
    <row r="40" spans="1:31">
      <c r="A40" s="355"/>
      <c r="B40" s="59"/>
      <c r="C40" s="59"/>
      <c r="D40" s="59"/>
      <c r="E40" s="59"/>
      <c r="F40" s="59"/>
      <c r="G40" s="59"/>
      <c r="I40" s="142"/>
      <c r="J40" s="82"/>
      <c r="K40" s="178"/>
      <c r="L40" s="82"/>
      <c r="M40" s="82"/>
      <c r="N40" s="82"/>
      <c r="O40" s="82"/>
      <c r="U40" s="36"/>
      <c r="V40" s="36"/>
      <c r="W40" s="36"/>
      <c r="X40" s="36"/>
      <c r="Y40" s="36"/>
      <c r="Z40" s="36"/>
      <c r="AA40" s="36"/>
      <c r="AB40" s="36"/>
      <c r="AC40" s="48"/>
      <c r="AD40" s="48"/>
      <c r="AE40" s="48"/>
    </row>
    <row r="41" spans="1:31" s="31" customFormat="1">
      <c r="A41" s="221" t="s">
        <v>300</v>
      </c>
      <c r="B41" s="293"/>
      <c r="C41" s="293"/>
      <c r="D41" s="293"/>
      <c r="E41" s="293"/>
      <c r="F41" s="293"/>
      <c r="G41" s="299"/>
      <c r="I41" s="221" t="s">
        <v>301</v>
      </c>
      <c r="J41" s="293"/>
      <c r="K41" s="464">
        <v>43313</v>
      </c>
      <c r="L41" s="298"/>
      <c r="M41" s="293"/>
      <c r="N41" s="298">
        <v>45362</v>
      </c>
      <c r="O41" s="299" t="s">
        <v>302</v>
      </c>
      <c r="U41" s="139"/>
      <c r="V41" s="139"/>
      <c r="W41" s="139"/>
      <c r="X41" s="139"/>
      <c r="Y41" s="139"/>
      <c r="Z41" s="139"/>
      <c r="AA41" s="139"/>
      <c r="AB41" s="139"/>
      <c r="AC41" s="39"/>
      <c r="AD41" s="39"/>
      <c r="AE41" s="39"/>
    </row>
    <row r="42" spans="1:31">
      <c r="A42" s="355"/>
      <c r="B42" s="59"/>
      <c r="C42" s="59"/>
      <c r="D42" s="59"/>
      <c r="E42" s="59"/>
      <c r="F42" s="59"/>
      <c r="G42" s="59"/>
      <c r="I42" s="142"/>
      <c r="J42" s="82"/>
      <c r="K42" s="178"/>
      <c r="L42" s="82"/>
      <c r="M42" s="82"/>
      <c r="N42" s="82"/>
      <c r="O42" s="82"/>
      <c r="U42" s="36"/>
      <c r="V42" s="36"/>
      <c r="W42" s="36"/>
      <c r="X42" s="36"/>
      <c r="Y42" s="36"/>
      <c r="Z42" s="36"/>
      <c r="AA42" s="36"/>
      <c r="AB42" s="36"/>
      <c r="AC42" s="48"/>
      <c r="AD42" s="48"/>
      <c r="AE42" s="48"/>
    </row>
    <row r="43" spans="1:31">
      <c r="A43" s="2088" t="s">
        <v>303</v>
      </c>
      <c r="B43" s="211" t="s">
        <v>304</v>
      </c>
      <c r="C43" s="215">
        <v>43313</v>
      </c>
      <c r="D43" s="211"/>
      <c r="E43" s="1706"/>
      <c r="F43" s="158">
        <v>45309</v>
      </c>
      <c r="G43" s="1930">
        <v>45354</v>
      </c>
      <c r="H43" t="s">
        <v>896</v>
      </c>
      <c r="I43" s="221" t="s">
        <v>524</v>
      </c>
      <c r="J43" s="217"/>
      <c r="K43" s="389">
        <v>43313</v>
      </c>
      <c r="L43" s="246"/>
      <c r="M43" s="217"/>
      <c r="N43" s="217"/>
      <c r="O43" s="218"/>
      <c r="U43" s="36"/>
      <c r="V43" s="36"/>
      <c r="W43" s="36"/>
      <c r="X43" s="36"/>
      <c r="Y43" s="36"/>
      <c r="Z43" s="36"/>
      <c r="AA43" s="36"/>
      <c r="AB43" s="36"/>
      <c r="AC43" s="48"/>
      <c r="AD43" s="48"/>
      <c r="AE43" s="48"/>
    </row>
    <row r="44" spans="1:31">
      <c r="A44" s="2089"/>
      <c r="B44" s="213" t="s">
        <v>306</v>
      </c>
      <c r="C44" s="216">
        <v>43313</v>
      </c>
      <c r="D44" s="213"/>
      <c r="E44" s="216"/>
      <c r="F44" s="1205"/>
      <c r="G44" s="1068">
        <v>45354</v>
      </c>
      <c r="H44" t="s">
        <v>896</v>
      </c>
      <c r="I44" s="142"/>
      <c r="J44" s="82"/>
      <c r="K44" s="178"/>
      <c r="L44" s="82"/>
      <c r="M44" s="82"/>
      <c r="N44" s="82"/>
      <c r="O44" s="82"/>
      <c r="U44" s="36"/>
      <c r="V44" s="36"/>
      <c r="W44" s="36"/>
      <c r="X44" s="36"/>
      <c r="Y44" s="36"/>
      <c r="Z44" s="36"/>
      <c r="AA44" s="36"/>
      <c r="AB44" s="36"/>
      <c r="AC44" s="48"/>
      <c r="AD44" s="48"/>
      <c r="AE44" s="48"/>
    </row>
    <row r="45" spans="1:31">
      <c r="A45" s="355"/>
      <c r="B45" s="59"/>
      <c r="C45" s="59"/>
      <c r="D45" s="59"/>
      <c r="E45" s="59"/>
      <c r="F45" s="59"/>
      <c r="G45" s="59"/>
      <c r="I45" s="2090" t="s">
        <v>308</v>
      </c>
      <c r="J45" s="280" t="s">
        <v>453</v>
      </c>
      <c r="K45" s="406">
        <v>43313</v>
      </c>
      <c r="L45" s="280"/>
      <c r="M45" s="280"/>
      <c r="N45" s="280"/>
      <c r="O45" s="285"/>
      <c r="U45" s="36"/>
      <c r="V45" s="36"/>
      <c r="W45" s="36"/>
      <c r="X45" s="36"/>
      <c r="Y45" s="36"/>
      <c r="Z45" s="36"/>
      <c r="AA45" s="36"/>
      <c r="AB45" s="36"/>
      <c r="AC45" s="48"/>
      <c r="AD45" s="48"/>
      <c r="AE45" s="48"/>
    </row>
    <row r="46" spans="1:31">
      <c r="A46" s="2088" t="s">
        <v>310</v>
      </c>
      <c r="B46" s="211" t="s">
        <v>9</v>
      </c>
      <c r="C46" s="215">
        <v>43313</v>
      </c>
      <c r="D46" s="215"/>
      <c r="E46" s="211"/>
      <c r="F46" s="211"/>
      <c r="G46" s="212"/>
      <c r="I46" s="2330"/>
      <c r="J46" s="201" t="s">
        <v>454</v>
      </c>
      <c r="K46" s="407">
        <v>43313</v>
      </c>
      <c r="L46" s="201"/>
      <c r="M46" s="201"/>
      <c r="N46" s="463">
        <v>45303</v>
      </c>
      <c r="O46" s="373" t="s">
        <v>897</v>
      </c>
      <c r="U46" s="36"/>
      <c r="V46" s="36"/>
      <c r="W46" s="36"/>
      <c r="X46" s="36"/>
      <c r="Y46" s="36"/>
      <c r="Z46" s="36"/>
      <c r="AA46" s="36"/>
      <c r="AB46" s="36"/>
      <c r="AC46" s="48"/>
      <c r="AD46" s="48"/>
      <c r="AE46" s="48"/>
    </row>
    <row r="47" spans="1:31">
      <c r="A47" s="2089"/>
      <c r="B47" s="213" t="s">
        <v>10</v>
      </c>
      <c r="C47" s="216">
        <v>43313</v>
      </c>
      <c r="D47" s="216"/>
      <c r="E47" s="213"/>
      <c r="F47" s="213"/>
      <c r="G47" s="214"/>
      <c r="I47" s="2330"/>
      <c r="J47" s="201" t="s">
        <v>316</v>
      </c>
      <c r="K47" s="364"/>
      <c r="L47" s="201"/>
      <c r="M47" s="201"/>
      <c r="N47" s="201"/>
      <c r="O47" s="373"/>
      <c r="U47" s="36"/>
      <c r="V47" s="36"/>
      <c r="W47" s="36"/>
      <c r="X47" s="36"/>
      <c r="Y47" s="36"/>
      <c r="Z47" s="36"/>
      <c r="AA47" s="36"/>
      <c r="AB47" s="36"/>
      <c r="AC47" s="48"/>
      <c r="AD47" s="48"/>
      <c r="AE47" s="48"/>
    </row>
    <row r="48" spans="1:31">
      <c r="A48" s="355"/>
      <c r="B48" s="59"/>
      <c r="C48" s="59"/>
      <c r="D48" s="59"/>
      <c r="E48" s="59"/>
      <c r="F48" s="59"/>
      <c r="G48" s="59" t="s">
        <v>898</v>
      </c>
      <c r="I48" s="2091"/>
      <c r="J48" s="264" t="s">
        <v>321</v>
      </c>
      <c r="K48" s="398"/>
      <c r="L48" s="264"/>
      <c r="M48" s="264"/>
      <c r="N48" s="281">
        <v>45303</v>
      </c>
      <c r="O48" s="286" t="s">
        <v>897</v>
      </c>
      <c r="U48" s="36"/>
      <c r="V48" s="36"/>
      <c r="W48" s="36"/>
      <c r="X48" s="36"/>
      <c r="Y48" s="36"/>
      <c r="Z48" s="36"/>
      <c r="AA48" s="36"/>
      <c r="AB48" s="36"/>
      <c r="AC48" s="48"/>
      <c r="AD48" s="48"/>
      <c r="AE48" s="48"/>
    </row>
    <row r="49" spans="1:31">
      <c r="A49" s="2088" t="s">
        <v>574</v>
      </c>
      <c r="B49" s="211" t="s">
        <v>9</v>
      </c>
      <c r="C49" s="215">
        <v>43313</v>
      </c>
      <c r="D49" s="211"/>
      <c r="E49" s="211"/>
      <c r="F49" s="215">
        <v>45068</v>
      </c>
      <c r="G49" s="241">
        <v>44681</v>
      </c>
      <c r="I49" s="142"/>
      <c r="J49" s="82"/>
      <c r="K49" s="178"/>
      <c r="L49" s="82"/>
      <c r="M49" s="82"/>
      <c r="N49" s="82"/>
      <c r="O49" s="82"/>
      <c r="U49" s="36"/>
      <c r="V49" s="36"/>
      <c r="W49" s="36"/>
      <c r="X49" s="36"/>
      <c r="Y49" s="36"/>
      <c r="Z49" s="36"/>
      <c r="AA49" s="36"/>
      <c r="AB49" s="36"/>
      <c r="AC49" s="48"/>
      <c r="AD49" s="48"/>
      <c r="AE49" s="48"/>
    </row>
    <row r="50" spans="1:31" ht="15" customHeight="1">
      <c r="A50" s="2089"/>
      <c r="B50" s="213" t="s">
        <v>10</v>
      </c>
      <c r="C50" s="216">
        <v>43313</v>
      </c>
      <c r="D50" s="213"/>
      <c r="E50" s="213"/>
      <c r="F50" s="216">
        <v>45065</v>
      </c>
      <c r="G50" s="242">
        <v>44681</v>
      </c>
      <c r="I50" s="900" t="s">
        <v>326</v>
      </c>
      <c r="J50" s="438" t="s">
        <v>707</v>
      </c>
      <c r="K50" s="1273">
        <v>43313</v>
      </c>
      <c r="L50" s="438"/>
      <c r="M50" s="915"/>
      <c r="N50" s="824">
        <v>45194</v>
      </c>
      <c r="O50" s="1197">
        <v>45368</v>
      </c>
      <c r="P50" s="1544" t="s">
        <v>312</v>
      </c>
    </row>
    <row r="51" spans="1:31">
      <c r="A51" s="355"/>
      <c r="B51" s="59"/>
      <c r="C51" s="59"/>
      <c r="D51" s="59"/>
      <c r="E51" s="59"/>
      <c r="F51" s="59"/>
      <c r="G51" s="59"/>
      <c r="I51" s="142"/>
      <c r="J51" s="82"/>
      <c r="K51" s="178"/>
      <c r="L51" s="82"/>
      <c r="M51" s="82"/>
      <c r="N51" s="82"/>
      <c r="O51" s="82"/>
    </row>
    <row r="52" spans="1:31" ht="15" customHeight="1">
      <c r="A52" s="2088" t="s">
        <v>323</v>
      </c>
      <c r="B52" s="347" t="s">
        <v>9</v>
      </c>
      <c r="C52" s="353">
        <v>43313</v>
      </c>
      <c r="D52" s="347"/>
      <c r="E52" s="347"/>
      <c r="F52" s="353">
        <v>45127</v>
      </c>
      <c r="G52" s="1063">
        <v>45086</v>
      </c>
      <c r="H52" s="2331" t="s">
        <v>899</v>
      </c>
      <c r="I52" s="900" t="s">
        <v>809</v>
      </c>
      <c r="J52" s="1739">
        <v>44682</v>
      </c>
      <c r="K52" s="464">
        <v>44421</v>
      </c>
      <c r="L52" s="293"/>
      <c r="M52" s="293"/>
      <c r="N52" s="293"/>
      <c r="O52" s="299"/>
    </row>
    <row r="53" spans="1:31" ht="15" customHeight="1">
      <c r="A53" s="2089"/>
      <c r="B53" s="213" t="s">
        <v>10</v>
      </c>
      <c r="C53" s="216">
        <v>43313</v>
      </c>
      <c r="D53" s="213"/>
      <c r="E53" s="213"/>
      <c r="F53" s="216">
        <v>45126</v>
      </c>
      <c r="G53" s="242">
        <v>45100</v>
      </c>
      <c r="H53" s="2331"/>
      <c r="I53" s="82"/>
      <c r="J53" s="82"/>
      <c r="K53" s="178"/>
      <c r="L53" s="82"/>
      <c r="M53" s="82"/>
      <c r="N53" s="82"/>
      <c r="O53" s="82"/>
      <c r="R53" s="82"/>
      <c r="S53" s="82"/>
      <c r="T53" s="82"/>
    </row>
    <row r="54" spans="1:31" ht="15" customHeight="1">
      <c r="A54" s="355"/>
      <c r="B54" s="59"/>
      <c r="C54" s="59"/>
      <c r="D54" s="59"/>
      <c r="E54" s="59"/>
      <c r="F54" s="59"/>
      <c r="G54" s="59"/>
      <c r="I54" s="2095" t="s">
        <v>529</v>
      </c>
      <c r="J54" s="401" t="s">
        <v>9</v>
      </c>
      <c r="K54" s="406"/>
      <c r="L54" s="397"/>
      <c r="M54" s="397"/>
      <c r="N54" s="406">
        <v>45345</v>
      </c>
      <c r="O54" s="778">
        <f>N54+365</f>
        <v>45710</v>
      </c>
      <c r="P54" s="325">
        <v>45348</v>
      </c>
      <c r="R54" s="136"/>
      <c r="S54" s="136"/>
      <c r="T54" s="136"/>
    </row>
    <row r="55" spans="1:31">
      <c r="A55" s="2088" t="s">
        <v>328</v>
      </c>
      <c r="B55" s="211" t="s">
        <v>9</v>
      </c>
      <c r="C55" s="215">
        <v>43313</v>
      </c>
      <c r="D55" s="215"/>
      <c r="E55" s="211"/>
      <c r="F55" s="211"/>
      <c r="G55" s="212"/>
      <c r="I55" s="2096"/>
      <c r="J55" s="869" t="s">
        <v>10</v>
      </c>
      <c r="K55" s="316"/>
      <c r="L55" s="190"/>
      <c r="M55" s="264"/>
      <c r="N55" s="466">
        <v>45139</v>
      </c>
      <c r="O55" s="779">
        <f>N55+365</f>
        <v>45504</v>
      </c>
      <c r="P55" s="325">
        <v>45348</v>
      </c>
      <c r="R55" s="82"/>
      <c r="S55" s="82"/>
      <c r="T55" s="82"/>
    </row>
    <row r="56" spans="1:31">
      <c r="A56" s="2089"/>
      <c r="B56" s="213" t="s">
        <v>10</v>
      </c>
      <c r="C56" s="216">
        <v>43313</v>
      </c>
      <c r="D56" s="216"/>
      <c r="E56" s="213"/>
      <c r="F56" s="213"/>
      <c r="G56" s="214"/>
      <c r="J56" s="111"/>
      <c r="K56" s="48"/>
      <c r="N56" s="82"/>
      <c r="O56" s="178" t="s">
        <v>206</v>
      </c>
      <c r="R56" s="82"/>
      <c r="S56" s="82"/>
      <c r="T56" s="82"/>
    </row>
    <row r="57" spans="1:31" ht="15" customHeight="1">
      <c r="A57" s="59"/>
      <c r="B57" s="59"/>
      <c r="C57" s="59"/>
      <c r="D57" s="59"/>
      <c r="E57" s="59"/>
      <c r="F57" s="59"/>
      <c r="G57" s="59"/>
      <c r="I57" s="2095" t="s">
        <v>531</v>
      </c>
      <c r="J57" s="401" t="s">
        <v>9</v>
      </c>
      <c r="K57" s="406"/>
      <c r="L57" s="397"/>
      <c r="M57" s="397"/>
      <c r="N57" s="406">
        <v>45138</v>
      </c>
      <c r="O57" s="778">
        <f>N57+180</f>
        <v>45318</v>
      </c>
      <c r="R57" s="82"/>
      <c r="S57" s="136"/>
      <c r="T57" s="82"/>
    </row>
    <row r="58" spans="1:31" ht="15" customHeight="1">
      <c r="A58" s="2296" t="s">
        <v>742</v>
      </c>
      <c r="B58" s="288" t="s">
        <v>9</v>
      </c>
      <c r="C58" s="288"/>
      <c r="D58" s="288"/>
      <c r="E58" s="288"/>
      <c r="F58" s="287"/>
      <c r="G58" s="289" t="s">
        <v>481</v>
      </c>
      <c r="I58" s="2096"/>
      <c r="J58" s="888" t="s">
        <v>10</v>
      </c>
      <c r="K58" s="1569"/>
      <c r="L58" s="273"/>
      <c r="M58" s="291"/>
      <c r="N58" s="358">
        <v>45138</v>
      </c>
      <c r="O58" s="818">
        <f>N58+180</f>
        <v>45318</v>
      </c>
      <c r="R58" s="82"/>
      <c r="S58" s="136"/>
      <c r="T58" s="82"/>
    </row>
    <row r="59" spans="1:31" ht="15" customHeight="1">
      <c r="A59" s="2297"/>
      <c r="B59" s="264" t="s">
        <v>10</v>
      </c>
      <c r="C59" s="264"/>
      <c r="D59" s="264"/>
      <c r="E59" s="264"/>
      <c r="F59" s="264"/>
      <c r="G59" s="286" t="s">
        <v>481</v>
      </c>
      <c r="K59" s="48"/>
      <c r="M59" s="82"/>
      <c r="N59" s="82"/>
      <c r="O59" s="82"/>
      <c r="R59" s="82"/>
      <c r="S59" s="82"/>
      <c r="T59" s="82"/>
    </row>
    <row r="60" spans="1:31">
      <c r="A60" s="182"/>
      <c r="B60" s="181"/>
      <c r="C60" s="181"/>
      <c r="D60" s="181"/>
      <c r="E60" s="181"/>
      <c r="F60" s="181"/>
      <c r="G60" s="181"/>
      <c r="I60" s="2126" t="s">
        <v>186</v>
      </c>
      <c r="J60" s="843" t="s">
        <v>299</v>
      </c>
      <c r="K60" s="896"/>
      <c r="L60" s="276"/>
      <c r="M60" s="276"/>
      <c r="N60" s="406">
        <v>45358</v>
      </c>
      <c r="O60" s="778">
        <v>45362</v>
      </c>
      <c r="P60" s="1494" t="s">
        <v>251</v>
      </c>
      <c r="R60" s="82"/>
      <c r="S60" s="82"/>
      <c r="T60" s="82"/>
    </row>
    <row r="61" spans="1:31">
      <c r="A61" s="2296" t="s">
        <v>810</v>
      </c>
      <c r="B61" s="641" t="s">
        <v>851</v>
      </c>
      <c r="C61" s="640">
        <v>44683</v>
      </c>
      <c r="D61" s="641"/>
      <c r="E61" s="641"/>
      <c r="F61" s="641"/>
      <c r="G61" s="1316"/>
      <c r="I61" s="2127"/>
      <c r="J61" s="883" t="s">
        <v>333</v>
      </c>
      <c r="K61" s="190"/>
      <c r="L61" s="190"/>
      <c r="M61" s="190"/>
      <c r="N61" s="264"/>
      <c r="O61" s="286"/>
      <c r="S61" s="181"/>
      <c r="T61" s="181"/>
    </row>
    <row r="62" spans="1:31">
      <c r="A62" s="2297"/>
      <c r="B62" s="643" t="s">
        <v>852</v>
      </c>
      <c r="C62" s="642">
        <v>44683</v>
      </c>
      <c r="D62" s="643"/>
      <c r="E62" s="643"/>
      <c r="F62" s="643"/>
      <c r="G62" s="1317"/>
      <c r="S62" s="181"/>
      <c r="T62" s="181"/>
    </row>
    <row r="63" spans="1:31">
      <c r="I63" s="2095" t="s">
        <v>341</v>
      </c>
      <c r="J63" s="843" t="s">
        <v>9</v>
      </c>
      <c r="K63" s="276"/>
      <c r="L63" s="276"/>
      <c r="M63" s="276"/>
      <c r="N63" s="276"/>
      <c r="O63" s="898">
        <v>45372</v>
      </c>
      <c r="P63" t="s">
        <v>312</v>
      </c>
      <c r="S63" s="181"/>
      <c r="T63" s="181"/>
    </row>
    <row r="64" spans="1:31">
      <c r="A64" s="133"/>
      <c r="B64" s="133"/>
      <c r="C64" s="133"/>
      <c r="G64" s="133"/>
      <c r="H64" s="133"/>
      <c r="I64" s="2096"/>
      <c r="J64" s="264" t="s">
        <v>10</v>
      </c>
      <c r="K64" s="264"/>
      <c r="L64" s="264"/>
      <c r="M64" s="264"/>
      <c r="N64" s="264"/>
      <c r="O64" s="779">
        <v>45372</v>
      </c>
      <c r="P64" t="s">
        <v>312</v>
      </c>
      <c r="T64" s="181"/>
    </row>
    <row r="65" spans="1:20">
      <c r="A65" s="14"/>
      <c r="B65" s="14"/>
      <c r="C65" s="14"/>
      <c r="D65" s="9"/>
      <c r="E65" s="9"/>
      <c r="F65" s="9"/>
      <c r="G65" s="14"/>
      <c r="H65" s="14"/>
      <c r="I65" s="9"/>
      <c r="J65" s="9"/>
      <c r="T65" s="181"/>
    </row>
    <row r="66" spans="1:20">
      <c r="A66" s="14"/>
      <c r="B66" s="14"/>
      <c r="C66" s="14"/>
      <c r="D66" s="9"/>
      <c r="E66" s="9"/>
      <c r="F66" s="9"/>
      <c r="G66" s="14"/>
      <c r="H66" s="14"/>
      <c r="I66" s="723" t="s">
        <v>344</v>
      </c>
      <c r="J66" s="904"/>
      <c r="K66" s="439"/>
      <c r="L66" s="439"/>
      <c r="M66" s="439"/>
      <c r="N66" s="905"/>
      <c r="O66" s="953">
        <v>45362</v>
      </c>
      <c r="P66" t="s">
        <v>251</v>
      </c>
      <c r="T66" s="181"/>
    </row>
    <row r="67" spans="1:20">
      <c r="A67" s="2311" t="s">
        <v>334</v>
      </c>
      <c r="B67" s="2311"/>
      <c r="C67" s="2311"/>
      <c r="D67" s="2311"/>
      <c r="E67" s="2311"/>
      <c r="F67" s="2311"/>
      <c r="G67" s="2311"/>
      <c r="H67" s="2311"/>
      <c r="I67" s="2311"/>
    </row>
    <row r="68" spans="1:20" s="31" customFormat="1" ht="27.6">
      <c r="A68" s="1126"/>
      <c r="B68" s="1538" t="s">
        <v>335</v>
      </c>
      <c r="C68" s="687" t="s">
        <v>817</v>
      </c>
      <c r="D68" s="687" t="s">
        <v>818</v>
      </c>
      <c r="E68" s="687" t="s">
        <v>819</v>
      </c>
      <c r="F68" s="687" t="s">
        <v>820</v>
      </c>
      <c r="G68" s="1539" t="s">
        <v>338</v>
      </c>
      <c r="H68" s="1538" t="s">
        <v>339</v>
      </c>
      <c r="I68" s="1539" t="s">
        <v>340</v>
      </c>
      <c r="J68" s="790"/>
      <c r="K68" s="1541"/>
      <c r="L68" s="1542"/>
      <c r="M68" s="1276" t="s">
        <v>312</v>
      </c>
      <c r="N68" s="1276" t="s">
        <v>346</v>
      </c>
      <c r="O68" s="1276" t="s">
        <v>206</v>
      </c>
      <c r="P68" s="1127"/>
      <c r="Q68" s="822"/>
      <c r="R68" s="1276" t="s">
        <v>312</v>
      </c>
      <c r="S68" s="1129" t="s">
        <v>106</v>
      </c>
    </row>
    <row r="69" spans="1:20">
      <c r="A69" s="265" t="s">
        <v>342</v>
      </c>
      <c r="B69" s="791"/>
      <c r="C69" s="268">
        <v>26.84</v>
      </c>
      <c r="D69" s="268">
        <v>9.25</v>
      </c>
      <c r="E69" s="268" t="s">
        <v>35</v>
      </c>
      <c r="F69" s="268" t="s">
        <v>900</v>
      </c>
      <c r="G69" s="258"/>
      <c r="H69" s="258"/>
      <c r="I69" s="791"/>
      <c r="J69" s="14"/>
      <c r="K69" s="2134" t="s">
        <v>348</v>
      </c>
      <c r="L69" s="3" t="s">
        <v>397</v>
      </c>
      <c r="M69" s="1548">
        <v>45104</v>
      </c>
      <c r="N69" s="1740" t="s">
        <v>539</v>
      </c>
      <c r="O69" s="1208"/>
      <c r="P69" s="2155" t="s">
        <v>859</v>
      </c>
      <c r="Q69" s="1013" t="s">
        <v>352</v>
      </c>
      <c r="R69" s="1651">
        <v>45332</v>
      </c>
      <c r="S69" s="1648" t="s">
        <v>901</v>
      </c>
    </row>
    <row r="70" spans="1:20" ht="14.45" customHeight="1">
      <c r="A70" s="265"/>
      <c r="B70" s="791"/>
      <c r="C70" s="268"/>
      <c r="D70" s="309"/>
      <c r="E70" s="188"/>
      <c r="F70" s="177"/>
      <c r="G70" s="258"/>
      <c r="H70" s="258"/>
      <c r="I70" s="791"/>
      <c r="J70" s="14"/>
      <c r="K70" s="2134"/>
      <c r="L70" s="12" t="s">
        <v>542</v>
      </c>
      <c r="M70" s="310">
        <v>43313</v>
      </c>
      <c r="N70" s="1187"/>
      <c r="O70" s="284"/>
      <c r="P70" s="2155"/>
      <c r="Q70" s="895" t="s">
        <v>355</v>
      </c>
      <c r="R70" s="1651">
        <v>45350</v>
      </c>
      <c r="S70" s="1649" t="s">
        <v>902</v>
      </c>
    </row>
    <row r="71" spans="1:20" ht="14.45" customHeight="1">
      <c r="A71" s="265" t="s">
        <v>343</v>
      </c>
      <c r="B71" s="791"/>
      <c r="C71" s="268">
        <v>25.89</v>
      </c>
      <c r="D71" s="268">
        <v>7.68</v>
      </c>
      <c r="E71" s="268" t="s">
        <v>37</v>
      </c>
      <c r="F71" s="268" t="s">
        <v>38</v>
      </c>
      <c r="G71" s="258"/>
      <c r="H71" s="258"/>
      <c r="I71" s="791"/>
      <c r="J71" s="14"/>
      <c r="K71" s="2134"/>
      <c r="L71" s="1546" t="s">
        <v>356</v>
      </c>
      <c r="M71" s="1012">
        <v>43313</v>
      </c>
      <c r="N71" s="1207"/>
      <c r="O71" s="284"/>
      <c r="P71" s="2155"/>
      <c r="Q71" s="1015" t="s">
        <v>357</v>
      </c>
      <c r="R71" s="1651">
        <v>45332</v>
      </c>
      <c r="S71" s="1648" t="s">
        <v>901</v>
      </c>
    </row>
    <row r="72" spans="1:20" ht="14.45" customHeight="1">
      <c r="A72" s="14"/>
      <c r="B72" s="14"/>
      <c r="C72" s="14"/>
      <c r="D72" s="9"/>
      <c r="E72" s="9"/>
      <c r="F72" s="9"/>
      <c r="G72" s="14"/>
      <c r="H72" s="14"/>
      <c r="I72" s="9"/>
      <c r="J72" s="9"/>
      <c r="K72" s="2134"/>
      <c r="L72" s="1547" t="s">
        <v>821</v>
      </c>
      <c r="M72" s="179">
        <v>45273</v>
      </c>
      <c r="N72" s="284"/>
      <c r="O72" s="331">
        <f>M72+180</f>
        <v>45453</v>
      </c>
      <c r="P72" s="2155"/>
      <c r="Q72" s="895" t="s">
        <v>358</v>
      </c>
      <c r="R72" s="1651">
        <v>45350</v>
      </c>
      <c r="S72" s="1649" t="s">
        <v>903</v>
      </c>
    </row>
    <row r="73" spans="1:20" ht="14.45" customHeight="1">
      <c r="A73" s="14"/>
      <c r="B73" s="14"/>
      <c r="C73" s="14"/>
      <c r="D73" s="9"/>
      <c r="E73" s="9"/>
      <c r="F73" s="9"/>
      <c r="G73" s="14"/>
      <c r="H73" s="14"/>
      <c r="I73" s="9"/>
      <c r="J73" s="9"/>
      <c r="K73" s="2135"/>
      <c r="L73" s="1205" t="s">
        <v>822</v>
      </c>
      <c r="M73" s="186">
        <v>45274</v>
      </c>
      <c r="N73" s="947"/>
      <c r="O73" s="332">
        <f>M73+180</f>
        <v>45454</v>
      </c>
      <c r="P73" s="2156"/>
      <c r="Q73" s="170" t="s">
        <v>361</v>
      </c>
      <c r="R73" s="1268">
        <v>45295</v>
      </c>
      <c r="S73" s="1650"/>
    </row>
    <row r="74" spans="1:20" ht="14.45" customHeight="1">
      <c r="A74" s="15" t="s">
        <v>345</v>
      </c>
      <c r="B74" s="15"/>
      <c r="C74" s="15"/>
      <c r="D74" s="50"/>
      <c r="E74" s="50"/>
      <c r="F74" s="50"/>
      <c r="G74" s="15"/>
      <c r="H74" s="15"/>
      <c r="I74" s="50"/>
      <c r="J74" s="9"/>
      <c r="K74" s="684"/>
      <c r="L74" s="685"/>
      <c r="M74" s="568" t="s">
        <v>287</v>
      </c>
      <c r="N74" s="686"/>
      <c r="O74" s="9"/>
    </row>
    <row r="75" spans="1:20" ht="14.45" customHeight="1">
      <c r="A75" s="15"/>
      <c r="B75" s="15"/>
      <c r="C75" s="15"/>
      <c r="D75" s="50"/>
      <c r="E75" s="50"/>
      <c r="F75" s="50"/>
      <c r="G75" s="15"/>
      <c r="H75" s="15"/>
      <c r="I75" s="50"/>
      <c r="J75" s="9"/>
      <c r="K75" s="2134" t="s">
        <v>359</v>
      </c>
      <c r="L75" s="3" t="s">
        <v>360</v>
      </c>
      <c r="M75" s="314">
        <v>43313</v>
      </c>
      <c r="N75" s="166"/>
      <c r="O75" s="9"/>
    </row>
    <row r="76" spans="1:20">
      <c r="A76" s="15" t="s">
        <v>353</v>
      </c>
      <c r="B76" s="15"/>
      <c r="C76" s="15"/>
      <c r="D76" s="50"/>
      <c r="E76" s="50"/>
      <c r="F76" s="50"/>
      <c r="G76" s="15"/>
      <c r="H76" s="15"/>
      <c r="I76" s="50"/>
      <c r="J76" s="9"/>
      <c r="K76" s="2134"/>
      <c r="L76" s="10" t="s">
        <v>362</v>
      </c>
      <c r="M76" s="179">
        <v>43313</v>
      </c>
      <c r="N76" s="161"/>
    </row>
    <row r="77" spans="1:20">
      <c r="A77" s="14"/>
      <c r="B77" s="14"/>
      <c r="C77" s="14"/>
      <c r="D77" s="9"/>
      <c r="E77" s="9"/>
      <c r="F77" s="9"/>
      <c r="G77" s="14"/>
      <c r="H77" s="14"/>
      <c r="I77" s="9"/>
      <c r="J77" s="9"/>
      <c r="K77" s="2135"/>
      <c r="L77" s="172" t="s">
        <v>193</v>
      </c>
      <c r="M77" s="186">
        <v>43313</v>
      </c>
      <c r="N77" s="164"/>
    </row>
    <row r="78" spans="1:20">
      <c r="A78" s="2085" t="s">
        <v>754</v>
      </c>
      <c r="B78" s="2085"/>
      <c r="C78" s="32"/>
      <c r="D78" s="32"/>
      <c r="E78" s="32"/>
      <c r="F78" s="32"/>
      <c r="G78" s="32"/>
      <c r="H78" s="32"/>
      <c r="I78" s="32"/>
      <c r="J78" s="9"/>
      <c r="S78" s="39"/>
      <c r="T78" s="39"/>
    </row>
    <row r="79" spans="1:20">
      <c r="A79" s="2085" t="s">
        <v>755</v>
      </c>
      <c r="B79" s="2085"/>
      <c r="C79" s="32"/>
      <c r="D79" s="32"/>
      <c r="E79" s="32"/>
      <c r="F79" s="32"/>
      <c r="G79" s="32"/>
      <c r="H79" s="32"/>
      <c r="I79" s="32"/>
      <c r="J79" s="9"/>
      <c r="S79" s="39"/>
      <c r="T79" s="39"/>
    </row>
    <row r="80" spans="1:20">
      <c r="A80" s="2085" t="s">
        <v>756</v>
      </c>
      <c r="B80" s="2085"/>
      <c r="C80" s="32"/>
      <c r="D80" s="32"/>
      <c r="E80" s="32"/>
      <c r="F80" s="32"/>
      <c r="G80" s="32"/>
      <c r="H80" s="32"/>
      <c r="I80" s="32"/>
      <c r="J80" s="9"/>
      <c r="S80" s="39"/>
      <c r="T80" s="39"/>
    </row>
    <row r="81" spans="1:20">
      <c r="A81" s="2085" t="s">
        <v>757</v>
      </c>
      <c r="B81" s="2085"/>
      <c r="C81" s="32"/>
      <c r="D81" s="32"/>
      <c r="E81" s="32"/>
      <c r="F81" s="32"/>
      <c r="G81" s="32"/>
      <c r="H81" s="32"/>
      <c r="I81" s="32"/>
      <c r="J81" s="9"/>
      <c r="S81" s="39"/>
      <c r="T81" s="39"/>
    </row>
    <row r="83" spans="1:20" ht="15.6">
      <c r="A83" s="558" t="s">
        <v>134</v>
      </c>
    </row>
    <row r="84" spans="1:20">
      <c r="A84" s="437">
        <v>44693</v>
      </c>
    </row>
  </sheetData>
  <sheetProtection selectLockedCells="1" selectUnlockedCells="1"/>
  <mergeCells count="46">
    <mergeCell ref="A1:D2"/>
    <mergeCell ref="E1:E2"/>
    <mergeCell ref="E6:I6"/>
    <mergeCell ref="J6:N6"/>
    <mergeCell ref="L16:P16"/>
    <mergeCell ref="U1:AE1"/>
    <mergeCell ref="L15:P15"/>
    <mergeCell ref="U2:AB11"/>
    <mergeCell ref="V13:AB13"/>
    <mergeCell ref="V14:AB14"/>
    <mergeCell ref="L14:P14"/>
    <mergeCell ref="I32:I33"/>
    <mergeCell ref="O19:O20"/>
    <mergeCell ref="G24:H24"/>
    <mergeCell ref="A6:D6"/>
    <mergeCell ref="B13:I13"/>
    <mergeCell ref="A18:A20"/>
    <mergeCell ref="A32:A33"/>
    <mergeCell ref="F31:G31"/>
    <mergeCell ref="A35:A36"/>
    <mergeCell ref="A38:A39"/>
    <mergeCell ref="A17:R17"/>
    <mergeCell ref="A80:B80"/>
    <mergeCell ref="A79:B79"/>
    <mergeCell ref="A46:A47"/>
    <mergeCell ref="A67:I67"/>
    <mergeCell ref="P69:P73"/>
    <mergeCell ref="I54:I55"/>
    <mergeCell ref="I57:I58"/>
    <mergeCell ref="I60:I61"/>
    <mergeCell ref="J38:J39"/>
    <mergeCell ref="K75:K77"/>
    <mergeCell ref="K69:K73"/>
    <mergeCell ref="I35:I36"/>
    <mergeCell ref="I63:I64"/>
    <mergeCell ref="I38:I39"/>
    <mergeCell ref="A43:A44"/>
    <mergeCell ref="A81:B81"/>
    <mergeCell ref="A78:B78"/>
    <mergeCell ref="A49:A50"/>
    <mergeCell ref="A52:A53"/>
    <mergeCell ref="A55:A56"/>
    <mergeCell ref="A58:A59"/>
    <mergeCell ref="A61:A62"/>
    <mergeCell ref="I45:I48"/>
    <mergeCell ref="H52:H53"/>
  </mergeCells>
  <hyperlinks>
    <hyperlink ref="E1" location="'RES LUB'!Area_de_impressao" display="'RES LUB'!Area_de_impressao" xr:uid="{BCA422E9-B6B7-42BA-8360-411940CC5711}"/>
    <hyperlink ref="E1:E2" location="'RES MNT'!A1" display="RESUMO" xr:uid="{F201BDF6-F1B1-4E99-9B0B-9C1B6770213D}"/>
  </hyperlinks>
  <pageMargins left="0.51181102362204722" right="0.51181102362204722" top="0.78740157480314965" bottom="0.78740157480314965" header="0.31496062992125984" footer="0.31496062992125984"/>
  <pageSetup paperSize="9" scale="64" orientation="landscape" r:id="rId1"/>
  <rowBreaks count="1" manualBreakCount="1">
    <brk id="63" max="16383" man="1"/>
  </rowBreaks>
  <colBreaks count="1" manualBreakCount="1">
    <brk id="20" max="66" man="1"/>
  </colBreaks>
  <legacyDrawing r:id="rId2"/>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Plan10"/>
  <dimension ref="A1:Y106"/>
  <sheetViews>
    <sheetView showGridLines="0" view="pageBreakPreview" zoomScale="80" zoomScaleNormal="100" zoomScaleSheetLayoutView="80" workbookViewId="0">
      <selection activeCell="G9" sqref="G9"/>
    </sheetView>
  </sheetViews>
  <sheetFormatPr defaultRowHeight="14.45"/>
  <cols>
    <col min="1" max="1" width="21.85546875" customWidth="1"/>
    <col min="2" max="15" width="20.7109375" customWidth="1"/>
    <col min="16" max="16" width="15.7109375" customWidth="1"/>
    <col min="17" max="17" width="19.7109375" bestFit="1" customWidth="1"/>
  </cols>
  <sheetData>
    <row r="1" spans="1:25">
      <c r="A1" s="2075" t="s">
        <v>84</v>
      </c>
      <c r="B1" s="2076"/>
      <c r="C1" s="2076"/>
      <c r="D1" s="2077"/>
      <c r="E1" s="2081" t="s">
        <v>216</v>
      </c>
    </row>
    <row r="2" spans="1:25" ht="15" customHeight="1">
      <c r="A2" s="2078"/>
      <c r="B2" s="2079"/>
      <c r="C2" s="2079"/>
      <c r="D2" s="2080"/>
      <c r="E2" s="2081"/>
      <c r="L2" s="36"/>
      <c r="M2" s="36"/>
      <c r="N2" s="36"/>
      <c r="O2" s="36"/>
      <c r="P2" s="2260" t="s">
        <v>904</v>
      </c>
      <c r="Q2" s="2260"/>
      <c r="R2" s="2260"/>
      <c r="S2" s="2260"/>
      <c r="T2" s="2260"/>
      <c r="U2" s="2260"/>
      <c r="V2" s="36"/>
      <c r="W2" s="36"/>
      <c r="X2" s="36"/>
      <c r="Y2" s="36"/>
    </row>
    <row r="3" spans="1:25">
      <c r="A3" s="4" t="s">
        <v>217</v>
      </c>
      <c r="B3" s="4" t="s">
        <v>872</v>
      </c>
      <c r="C3">
        <v>500</v>
      </c>
      <c r="D3" t="s">
        <v>219</v>
      </c>
      <c r="F3" s="1461">
        <v>250</v>
      </c>
      <c r="G3" t="s">
        <v>716</v>
      </c>
      <c r="L3" s="36"/>
      <c r="M3" s="36"/>
      <c r="N3" s="36"/>
      <c r="O3" s="36"/>
      <c r="P3" s="2260"/>
      <c r="Q3" s="2260"/>
      <c r="R3" s="2260"/>
      <c r="S3" s="2260"/>
      <c r="T3" s="2260"/>
      <c r="U3" s="2260"/>
      <c r="V3" s="36"/>
      <c r="W3" s="36"/>
      <c r="X3" s="36"/>
      <c r="Y3" s="36"/>
    </row>
    <row r="4" spans="1:25">
      <c r="A4" s="4" t="s">
        <v>220</v>
      </c>
      <c r="B4" s="4" t="s">
        <v>488</v>
      </c>
      <c r="C4">
        <v>250</v>
      </c>
      <c r="D4" t="s">
        <v>219</v>
      </c>
      <c r="L4" s="36"/>
      <c r="M4" s="36"/>
      <c r="N4" s="36"/>
      <c r="O4" s="36"/>
      <c r="P4" s="2260"/>
      <c r="Q4" s="2260"/>
      <c r="R4" s="2260"/>
      <c r="S4" s="2260"/>
      <c r="T4" s="2260"/>
      <c r="U4" s="2260"/>
      <c r="V4" s="36"/>
      <c r="W4" s="36"/>
      <c r="X4" s="36"/>
      <c r="Y4" s="36"/>
    </row>
    <row r="5" spans="1:25">
      <c r="A5" t="s">
        <v>222</v>
      </c>
      <c r="B5" s="517">
        <v>45371</v>
      </c>
      <c r="C5" s="1114" t="s">
        <v>223</v>
      </c>
      <c r="D5" s="4" t="s">
        <v>905</v>
      </c>
      <c r="L5" s="36"/>
      <c r="M5" s="36"/>
      <c r="N5" s="36"/>
      <c r="O5" s="36"/>
      <c r="P5" s="2260"/>
      <c r="Q5" s="2260"/>
      <c r="R5" s="2260"/>
      <c r="S5" s="2260"/>
      <c r="T5" s="2260"/>
      <c r="U5" s="2260"/>
      <c r="V5" s="36"/>
      <c r="W5" s="36"/>
      <c r="X5" s="36"/>
      <c r="Y5" s="36"/>
    </row>
    <row r="6" spans="1:25" s="31" customFormat="1" ht="20.25" customHeight="1">
      <c r="A6" s="2172" t="s">
        <v>226</v>
      </c>
      <c r="B6" s="2173"/>
      <c r="C6" s="2173"/>
      <c r="D6" s="2174"/>
      <c r="E6" s="2092" t="s">
        <v>227</v>
      </c>
      <c r="F6" s="2093"/>
      <c r="G6" s="2093"/>
      <c r="H6" s="2093"/>
      <c r="I6" s="2093"/>
      <c r="J6" s="2092" t="s">
        <v>781</v>
      </c>
      <c r="K6" s="2093"/>
      <c r="L6" s="2093"/>
      <c r="M6" s="2093"/>
      <c r="N6" s="2094"/>
      <c r="P6" s="2260"/>
      <c r="Q6" s="2260"/>
      <c r="R6" s="2260"/>
      <c r="S6" s="2260"/>
      <c r="T6" s="2260"/>
      <c r="U6" s="2260"/>
      <c r="V6" s="36"/>
      <c r="W6" s="36"/>
      <c r="X6" s="36"/>
      <c r="Y6" s="36"/>
    </row>
    <row r="7" spans="1:25" ht="15" customHeight="1">
      <c r="A7" s="962" t="s">
        <v>228</v>
      </c>
      <c r="B7" s="681" t="s">
        <v>229</v>
      </c>
      <c r="C7" s="497" t="s">
        <v>230</v>
      </c>
      <c r="D7" s="570" t="s">
        <v>231</v>
      </c>
      <c r="E7" s="962" t="s">
        <v>228</v>
      </c>
      <c r="F7" s="681" t="s">
        <v>232</v>
      </c>
      <c r="G7" s="681" t="s">
        <v>233</v>
      </c>
      <c r="H7" s="681" t="s">
        <v>68</v>
      </c>
      <c r="I7" s="1567" t="s">
        <v>69</v>
      </c>
      <c r="J7" s="1938"/>
      <c r="K7" s="689" t="s">
        <v>232</v>
      </c>
      <c r="L7" s="689" t="s">
        <v>233</v>
      </c>
      <c r="M7" s="994" t="s">
        <v>68</v>
      </c>
      <c r="N7" s="692" t="s">
        <v>69</v>
      </c>
      <c r="P7" s="2260"/>
      <c r="Q7" s="2260"/>
      <c r="R7" s="2260"/>
      <c r="S7" s="2260"/>
      <c r="T7" s="2260"/>
      <c r="U7" s="2260"/>
      <c r="V7" s="36"/>
      <c r="W7" s="36"/>
      <c r="X7" s="36"/>
      <c r="Y7" s="36"/>
    </row>
    <row r="8" spans="1:25">
      <c r="A8" s="1345" t="s">
        <v>70</v>
      </c>
      <c r="B8" s="500">
        <v>1976</v>
      </c>
      <c r="C8" s="5">
        <f>B8-F8</f>
        <v>26</v>
      </c>
      <c r="D8" s="6">
        <f>B8</f>
        <v>1976</v>
      </c>
      <c r="E8" s="204" t="s">
        <v>70</v>
      </c>
      <c r="F8" s="500">
        <v>1950</v>
      </c>
      <c r="G8" s="1724">
        <v>45365</v>
      </c>
      <c r="H8" s="7">
        <f>F8+$C$3</f>
        <v>2450</v>
      </c>
      <c r="I8" s="690">
        <f>H8-B8</f>
        <v>474</v>
      </c>
      <c r="J8" s="691" t="s">
        <v>70</v>
      </c>
      <c r="K8" s="744">
        <v>1698</v>
      </c>
      <c r="L8" s="989">
        <v>45333</v>
      </c>
      <c r="M8" s="995">
        <f>$F$3+K8</f>
        <v>1948</v>
      </c>
      <c r="N8" s="1010">
        <f>M8-B8</f>
        <v>-28</v>
      </c>
      <c r="P8" s="2260"/>
      <c r="Q8" s="2260"/>
      <c r="R8" s="2260"/>
      <c r="S8" s="2260"/>
      <c r="T8" s="2260"/>
      <c r="U8" s="2260"/>
      <c r="V8" s="36"/>
      <c r="W8" s="36"/>
      <c r="X8" s="36"/>
      <c r="Y8" s="36"/>
    </row>
    <row r="9" spans="1:25">
      <c r="A9" s="204" t="s">
        <v>71</v>
      </c>
      <c r="B9" s="500">
        <v>11079</v>
      </c>
      <c r="C9" s="5">
        <f>B9-F9</f>
        <v>448</v>
      </c>
      <c r="D9" s="6">
        <f t="shared" ref="D9:D11" si="0">B9</f>
        <v>11079</v>
      </c>
      <c r="E9" s="204" t="s">
        <v>71</v>
      </c>
      <c r="F9" s="500">
        <v>10631</v>
      </c>
      <c r="G9" s="1184">
        <v>45306</v>
      </c>
      <c r="H9" s="7">
        <f>F9+$C$3</f>
        <v>11131</v>
      </c>
      <c r="I9" s="690">
        <f t="shared" ref="I9:I11" si="1">H9-B9</f>
        <v>52</v>
      </c>
      <c r="J9" s="1939" t="s">
        <v>71</v>
      </c>
      <c r="K9" s="749">
        <v>10881</v>
      </c>
      <c r="L9" s="990">
        <v>45306</v>
      </c>
      <c r="M9" s="996">
        <f>$F$3+K9</f>
        <v>11131</v>
      </c>
      <c r="N9" s="1011">
        <f>M9-B9</f>
        <v>52</v>
      </c>
      <c r="P9" s="2260"/>
      <c r="Q9" s="2260"/>
      <c r="R9" s="2260"/>
      <c r="S9" s="2260"/>
      <c r="T9" s="2260"/>
      <c r="U9" s="2260"/>
      <c r="V9" s="36"/>
      <c r="W9" s="36"/>
      <c r="X9" s="36"/>
      <c r="Y9" s="36"/>
    </row>
    <row r="10" spans="1:25">
      <c r="A10" s="204" t="s">
        <v>72</v>
      </c>
      <c r="B10" s="500">
        <v>23450</v>
      </c>
      <c r="C10" s="5">
        <f>B10-F10</f>
        <v>200</v>
      </c>
      <c r="D10" s="6">
        <f t="shared" si="0"/>
        <v>23450</v>
      </c>
      <c r="E10" s="204" t="s">
        <v>72</v>
      </c>
      <c r="F10" s="500">
        <v>23250</v>
      </c>
      <c r="G10" s="1184">
        <v>45362</v>
      </c>
      <c r="H10" s="788">
        <f>F10+$C$4</f>
        <v>23500</v>
      </c>
      <c r="I10" s="559">
        <f t="shared" si="1"/>
        <v>50</v>
      </c>
      <c r="L10" s="36"/>
      <c r="M10" s="36"/>
      <c r="N10" s="36"/>
      <c r="O10" s="36"/>
      <c r="P10" s="2260"/>
      <c r="Q10" s="2260"/>
      <c r="R10" s="2260"/>
      <c r="S10" s="2260"/>
      <c r="T10" s="2260"/>
      <c r="U10" s="2260"/>
      <c r="V10" s="36"/>
      <c r="W10" s="36"/>
      <c r="X10" s="36"/>
      <c r="Y10" s="36"/>
    </row>
    <row r="11" spans="1:25">
      <c r="A11" s="206" t="s">
        <v>73</v>
      </c>
      <c r="B11" s="548">
        <v>80</v>
      </c>
      <c r="C11" s="195">
        <f>B11-F11</f>
        <v>30</v>
      </c>
      <c r="D11" s="207">
        <f t="shared" si="0"/>
        <v>80</v>
      </c>
      <c r="E11" s="206" t="s">
        <v>73</v>
      </c>
      <c r="F11" s="548">
        <v>50</v>
      </c>
      <c r="G11" s="1937">
        <v>45340</v>
      </c>
      <c r="H11" s="175">
        <f>F11+$C$4</f>
        <v>300</v>
      </c>
      <c r="I11" s="560">
        <f t="shared" si="1"/>
        <v>220</v>
      </c>
      <c r="L11" s="36"/>
      <c r="M11" s="36"/>
      <c r="N11" s="36"/>
      <c r="O11" s="36"/>
      <c r="P11" s="2260"/>
      <c r="Q11" s="2260"/>
      <c r="R11" s="2260"/>
      <c r="S11" s="2260"/>
      <c r="T11" s="2260"/>
      <c r="U11" s="2260"/>
      <c r="V11" s="36"/>
      <c r="W11" s="36"/>
      <c r="X11" s="36"/>
      <c r="Y11" s="36"/>
    </row>
    <row r="12" spans="1:25" ht="17.100000000000001" customHeight="1">
      <c r="A12" t="s">
        <v>906</v>
      </c>
      <c r="F12" s="1986">
        <v>21415</v>
      </c>
      <c r="L12" s="36"/>
      <c r="M12" s="36"/>
      <c r="N12" s="36"/>
      <c r="O12" s="36"/>
      <c r="P12" s="2260"/>
      <c r="Q12" s="2260"/>
      <c r="R12" s="2260"/>
      <c r="S12" s="2260"/>
      <c r="T12" s="2260"/>
      <c r="U12" s="2260"/>
      <c r="V12" s="36"/>
      <c r="W12" s="36"/>
      <c r="X12" s="36"/>
      <c r="Y12" s="36"/>
    </row>
    <row r="13" spans="1:25" ht="20.25" customHeight="1">
      <c r="A13" s="773" t="s">
        <v>237</v>
      </c>
      <c r="B13" s="2092" t="s">
        <v>783</v>
      </c>
      <c r="C13" s="2093"/>
      <c r="D13" s="2093"/>
      <c r="E13" s="2093"/>
      <c r="F13" s="2093"/>
      <c r="G13" s="2093"/>
      <c r="H13" s="2093"/>
      <c r="I13" s="2093"/>
      <c r="J13" s="2094"/>
      <c r="K13" s="798"/>
      <c r="L13" s="36"/>
      <c r="M13" s="36"/>
      <c r="N13" s="36"/>
      <c r="O13" s="36"/>
      <c r="P13" s="36"/>
      <c r="Q13" s="36"/>
      <c r="R13" s="36"/>
      <c r="S13" s="36"/>
      <c r="T13" s="36"/>
      <c r="U13" s="36"/>
      <c r="V13" s="36"/>
      <c r="W13" s="36"/>
      <c r="X13" s="36"/>
      <c r="Y13" s="36"/>
    </row>
    <row r="14" spans="1:25">
      <c r="A14" s="800"/>
      <c r="B14" s="523" t="s">
        <v>241</v>
      </c>
      <c r="C14" s="523" t="s">
        <v>242</v>
      </c>
      <c r="D14" s="523" t="s">
        <v>243</v>
      </c>
      <c r="E14" s="523" t="s">
        <v>244</v>
      </c>
      <c r="F14" s="523" t="s">
        <v>245</v>
      </c>
      <c r="G14" s="523" t="s">
        <v>246</v>
      </c>
      <c r="H14" s="523" t="s">
        <v>247</v>
      </c>
      <c r="I14" s="523" t="s">
        <v>248</v>
      </c>
      <c r="J14" s="765" t="s">
        <v>249</v>
      </c>
      <c r="K14" s="799"/>
      <c r="L14" s="36"/>
      <c r="M14" s="36"/>
      <c r="N14" s="36"/>
      <c r="O14" s="36"/>
      <c r="P14" s="36"/>
      <c r="Q14" s="36"/>
      <c r="R14" s="36"/>
      <c r="S14" s="36"/>
      <c r="T14" s="36"/>
      <c r="U14" s="36"/>
      <c r="V14" s="36"/>
      <c r="W14" s="36"/>
      <c r="X14" s="36"/>
      <c r="Y14" s="36"/>
    </row>
    <row r="15" spans="1:25">
      <c r="A15" s="521" t="s">
        <v>9</v>
      </c>
      <c r="B15" s="46">
        <v>44990</v>
      </c>
      <c r="C15" s="46">
        <v>44990</v>
      </c>
      <c r="D15" s="46">
        <v>44980</v>
      </c>
      <c r="E15" s="46">
        <v>45349</v>
      </c>
      <c r="F15" s="10"/>
      <c r="G15" s="10"/>
      <c r="H15" s="10"/>
      <c r="I15" s="10"/>
      <c r="J15" s="196"/>
      <c r="L15" s="36"/>
      <c r="M15" s="36"/>
      <c r="N15" s="36"/>
      <c r="O15" s="36"/>
      <c r="P15" s="36"/>
      <c r="Q15" s="36"/>
      <c r="R15" s="36"/>
      <c r="S15" s="36"/>
      <c r="T15" s="36"/>
      <c r="U15" s="36"/>
      <c r="V15" s="36"/>
      <c r="W15" s="36"/>
      <c r="X15" s="36"/>
      <c r="Y15" s="36"/>
    </row>
    <row r="16" spans="1:25">
      <c r="A16" s="707" t="s">
        <v>10</v>
      </c>
      <c r="B16" s="180">
        <v>44990</v>
      </c>
      <c r="C16" s="180">
        <v>45289</v>
      </c>
      <c r="D16" s="180">
        <v>44980</v>
      </c>
      <c r="E16" s="180">
        <v>45349</v>
      </c>
      <c r="F16" s="12"/>
      <c r="G16" s="12"/>
      <c r="H16" s="12"/>
      <c r="I16" s="12"/>
      <c r="J16" s="801"/>
      <c r="L16" s="36"/>
      <c r="M16" s="36"/>
      <c r="N16" s="36"/>
      <c r="O16" s="36"/>
      <c r="P16" s="36"/>
      <c r="Q16" s="36"/>
      <c r="R16" s="36"/>
      <c r="S16" s="36"/>
      <c r="T16" s="36"/>
      <c r="U16" s="36"/>
      <c r="V16" s="36"/>
      <c r="W16" s="36"/>
      <c r="X16" s="36"/>
      <c r="Y16" s="36"/>
    </row>
    <row r="17" spans="1:25">
      <c r="A17" s="2082" t="s">
        <v>254</v>
      </c>
      <c r="B17" s="2083"/>
      <c r="C17" s="2083"/>
      <c r="D17" s="2083"/>
      <c r="E17" s="2083"/>
      <c r="F17" s="2083"/>
      <c r="G17" s="2083"/>
      <c r="H17" s="2083"/>
      <c r="I17" s="2083"/>
      <c r="J17" s="2083"/>
      <c r="K17" s="2083"/>
      <c r="L17" s="2083"/>
      <c r="M17" s="2083"/>
      <c r="N17" s="2084"/>
      <c r="O17" s="36"/>
      <c r="P17" s="36"/>
      <c r="Q17" s="36"/>
      <c r="R17" s="36"/>
      <c r="S17" s="36"/>
      <c r="T17" s="36"/>
      <c r="U17" s="36"/>
      <c r="V17" s="36"/>
      <c r="W17" s="36"/>
      <c r="X17" s="36"/>
      <c r="Y17" s="36"/>
    </row>
    <row r="18" spans="1:25">
      <c r="A18" s="2159" t="s">
        <v>872</v>
      </c>
      <c r="B18" s="539" t="s">
        <v>255</v>
      </c>
      <c r="C18" s="497" t="s">
        <v>256</v>
      </c>
      <c r="D18" s="497" t="s">
        <v>256</v>
      </c>
      <c r="E18" s="497" t="s">
        <v>256</v>
      </c>
      <c r="F18" s="497" t="s">
        <v>256</v>
      </c>
      <c r="G18" s="540" t="s">
        <v>257</v>
      </c>
      <c r="H18" s="497" t="s">
        <v>256</v>
      </c>
      <c r="K18" s="497" t="s">
        <v>256</v>
      </c>
      <c r="L18" s="497" t="s">
        <v>256</v>
      </c>
      <c r="M18" s="3"/>
      <c r="N18" s="525" t="s">
        <v>256</v>
      </c>
      <c r="O18" s="36"/>
      <c r="P18" s="36"/>
      <c r="Q18" s="36"/>
      <c r="R18" s="36"/>
      <c r="S18" s="36"/>
      <c r="T18" s="36"/>
      <c r="U18" s="36"/>
      <c r="V18" s="36"/>
      <c r="W18" s="36"/>
      <c r="X18" s="36"/>
    </row>
    <row r="19" spans="1:25">
      <c r="A19" s="2160"/>
      <c r="B19" s="504" t="s">
        <v>9</v>
      </c>
      <c r="C19" s="46">
        <v>44886</v>
      </c>
      <c r="D19" s="46">
        <v>44886</v>
      </c>
      <c r="E19" s="46">
        <v>44886</v>
      </c>
      <c r="F19" s="46">
        <v>44886</v>
      </c>
      <c r="G19" s="500">
        <v>1</v>
      </c>
      <c r="H19" s="144">
        <v>45140</v>
      </c>
      <c r="I19" s="2351" t="s">
        <v>907</v>
      </c>
      <c r="J19" s="2352"/>
      <c r="K19" s="315">
        <v>44679</v>
      </c>
      <c r="L19" s="179">
        <v>44904</v>
      </c>
      <c r="M19" s="693" t="s">
        <v>908</v>
      </c>
      <c r="N19" s="249">
        <v>44904</v>
      </c>
      <c r="O19" s="36"/>
      <c r="P19" s="36"/>
      <c r="Q19" s="36"/>
      <c r="R19" s="36"/>
      <c r="S19" s="36"/>
      <c r="T19" s="36"/>
      <c r="U19" s="36"/>
      <c r="V19" s="36"/>
      <c r="W19" s="36"/>
      <c r="X19" s="36"/>
    </row>
    <row r="20" spans="1:25">
      <c r="A20" s="2161"/>
      <c r="B20" s="547" t="s">
        <v>10</v>
      </c>
      <c r="C20" s="174">
        <v>44884</v>
      </c>
      <c r="D20" s="174">
        <v>44884</v>
      </c>
      <c r="E20" s="174">
        <v>44904</v>
      </c>
      <c r="F20" s="174">
        <v>44904</v>
      </c>
      <c r="G20" s="548">
        <v>2</v>
      </c>
      <c r="H20" s="300">
        <v>45140</v>
      </c>
      <c r="I20" s="2339" t="s">
        <v>562</v>
      </c>
      <c r="J20" s="2340"/>
      <c r="K20" s="186">
        <v>44904</v>
      </c>
      <c r="L20" s="760">
        <v>44904</v>
      </c>
      <c r="M20" s="694" t="s">
        <v>438</v>
      </c>
      <c r="N20" s="337"/>
      <c r="O20" s="36"/>
      <c r="P20" s="36"/>
      <c r="Q20" s="36"/>
      <c r="R20" s="36"/>
      <c r="S20" s="36"/>
      <c r="T20" s="36"/>
      <c r="U20" s="36"/>
      <c r="V20" s="36"/>
      <c r="W20" s="36"/>
      <c r="X20" s="36"/>
    </row>
    <row r="21" spans="1:25">
      <c r="P21" s="36"/>
      <c r="Q21" s="36"/>
      <c r="R21" s="36"/>
      <c r="S21" s="36"/>
      <c r="T21" s="36"/>
      <c r="U21" s="36"/>
      <c r="V21" s="36"/>
      <c r="W21" s="36"/>
      <c r="X21" s="36"/>
      <c r="Y21" s="36"/>
    </row>
    <row r="22" spans="1:25">
      <c r="A22" s="543" t="s">
        <v>263</v>
      </c>
      <c r="B22" s="627" t="s">
        <v>264</v>
      </c>
      <c r="C22" s="627" t="s">
        <v>265</v>
      </c>
      <c r="D22" s="627" t="s">
        <v>266</v>
      </c>
      <c r="E22" s="627" t="s">
        <v>267</v>
      </c>
      <c r="F22" s="628" t="s">
        <v>268</v>
      </c>
      <c r="I22" s="876" t="s">
        <v>269</v>
      </c>
      <c r="J22" s="876" t="s">
        <v>270</v>
      </c>
      <c r="K22" s="871" t="s">
        <v>271</v>
      </c>
      <c r="L22" s="1217" t="s">
        <v>785</v>
      </c>
      <c r="M22" s="876" t="s">
        <v>786</v>
      </c>
      <c r="P22" s="36"/>
      <c r="Q22" s="36"/>
      <c r="R22" s="36"/>
      <c r="S22" s="36"/>
      <c r="T22" s="36"/>
      <c r="U22" s="36"/>
      <c r="V22" s="36"/>
      <c r="W22" s="36"/>
      <c r="X22" s="36"/>
      <c r="Y22" s="36"/>
    </row>
    <row r="23" spans="1:25">
      <c r="A23" s="544" t="s">
        <v>184</v>
      </c>
      <c r="B23" s="907">
        <v>42064</v>
      </c>
      <c r="C23" s="48" t="s">
        <v>909</v>
      </c>
      <c r="D23" s="48" t="s">
        <v>284</v>
      </c>
      <c r="E23" s="48" t="s">
        <v>910</v>
      </c>
      <c r="F23" s="112">
        <v>5305615</v>
      </c>
      <c r="H23" s="1218"/>
      <c r="I23" s="625" t="s">
        <v>9</v>
      </c>
      <c r="J23" s="423">
        <v>45349</v>
      </c>
      <c r="K23" s="179">
        <v>45351</v>
      </c>
      <c r="L23" s="1669">
        <v>45148</v>
      </c>
      <c r="M23" s="1473">
        <f>L23+360</f>
        <v>45508</v>
      </c>
      <c r="P23" s="36"/>
      <c r="Q23" s="36"/>
      <c r="R23" s="36"/>
      <c r="S23" s="36"/>
      <c r="T23" s="36"/>
      <c r="U23" s="36"/>
      <c r="V23" s="36"/>
      <c r="W23" s="36"/>
      <c r="X23" s="36"/>
      <c r="Y23" s="36"/>
    </row>
    <row r="24" spans="1:25">
      <c r="A24" s="544" t="s">
        <v>911</v>
      </c>
      <c r="B24" s="48" t="s">
        <v>272</v>
      </c>
      <c r="C24" s="48" t="s">
        <v>283</v>
      </c>
      <c r="D24" s="48" t="s">
        <v>279</v>
      </c>
      <c r="E24" s="48" t="s">
        <v>272</v>
      </c>
      <c r="F24" s="112" t="s">
        <v>272</v>
      </c>
      <c r="H24" s="1218" t="s">
        <v>112</v>
      </c>
      <c r="I24" s="626" t="s">
        <v>10</v>
      </c>
      <c r="J24" s="317">
        <v>45118</v>
      </c>
      <c r="K24" s="186">
        <v>44990</v>
      </c>
      <c r="L24" s="1264"/>
      <c r="M24" s="1107">
        <f>L24+360</f>
        <v>360</v>
      </c>
      <c r="P24" s="36"/>
      <c r="Q24" s="36"/>
      <c r="R24" s="36"/>
      <c r="S24" s="36"/>
      <c r="T24" s="36"/>
      <c r="U24" s="36"/>
      <c r="V24" s="36"/>
      <c r="W24" s="36"/>
      <c r="X24" s="36"/>
      <c r="Y24" s="36"/>
    </row>
    <row r="25" spans="1:25">
      <c r="A25" s="544" t="s">
        <v>286</v>
      </c>
      <c r="B25" s="110">
        <v>42984</v>
      </c>
      <c r="C25" s="48" t="s">
        <v>283</v>
      </c>
      <c r="D25" s="48" t="s">
        <v>512</v>
      </c>
      <c r="E25" s="48" t="s">
        <v>879</v>
      </c>
      <c r="F25" s="112">
        <v>1019000269</v>
      </c>
      <c r="P25" s="36"/>
      <c r="Q25" s="36"/>
      <c r="R25" s="36"/>
      <c r="S25" s="36"/>
      <c r="T25" s="36"/>
      <c r="U25" s="36"/>
      <c r="V25" s="36"/>
      <c r="W25" s="36"/>
      <c r="X25" s="36"/>
      <c r="Y25" s="36"/>
    </row>
    <row r="26" spans="1:25">
      <c r="A26" s="544" t="s">
        <v>203</v>
      </c>
      <c r="B26" s="110" t="s">
        <v>272</v>
      </c>
      <c r="C26" s="48" t="s">
        <v>283</v>
      </c>
      <c r="D26" s="48" t="s">
        <v>279</v>
      </c>
      <c r="E26" s="48" t="s">
        <v>272</v>
      </c>
      <c r="F26" s="112" t="s">
        <v>272</v>
      </c>
      <c r="P26" s="36"/>
      <c r="Q26" s="36"/>
      <c r="R26" s="36"/>
      <c r="S26" s="36"/>
      <c r="T26" s="36"/>
      <c r="U26" s="36"/>
      <c r="V26" s="36"/>
      <c r="W26" s="36"/>
      <c r="X26" s="36"/>
      <c r="Y26" s="36"/>
    </row>
    <row r="27" spans="1:25">
      <c r="A27" s="544" t="s">
        <v>875</v>
      </c>
      <c r="B27" s="110">
        <v>42984</v>
      </c>
      <c r="C27" s="48" t="s">
        <v>283</v>
      </c>
      <c r="D27" s="48" t="s">
        <v>512</v>
      </c>
      <c r="E27" s="48" t="s">
        <v>879</v>
      </c>
      <c r="F27" s="112">
        <v>1019000264</v>
      </c>
      <c r="P27" s="36"/>
      <c r="Q27" s="36"/>
      <c r="R27" s="36"/>
      <c r="S27" s="36"/>
      <c r="T27" s="36"/>
      <c r="U27" s="36"/>
      <c r="V27" s="36"/>
      <c r="W27" s="36"/>
      <c r="X27" s="36"/>
      <c r="Y27" s="36"/>
    </row>
    <row r="28" spans="1:25">
      <c r="A28" s="544" t="s">
        <v>874</v>
      </c>
      <c r="B28" s="110">
        <v>42984</v>
      </c>
      <c r="C28" s="48" t="s">
        <v>283</v>
      </c>
      <c r="D28" s="48" t="s">
        <v>512</v>
      </c>
      <c r="E28" s="48" t="s">
        <v>879</v>
      </c>
      <c r="F28" s="112">
        <v>1019000267</v>
      </c>
      <c r="P28" s="36"/>
      <c r="Q28" s="36"/>
      <c r="R28" s="36"/>
      <c r="S28" s="36"/>
      <c r="T28" s="36"/>
      <c r="U28" s="36"/>
      <c r="V28" s="36"/>
      <c r="W28" s="36"/>
      <c r="X28" s="36"/>
      <c r="Y28" s="36"/>
    </row>
    <row r="29" spans="1:25">
      <c r="A29" s="544" t="s">
        <v>886</v>
      </c>
      <c r="B29" s="110">
        <v>42984</v>
      </c>
      <c r="C29" s="48" t="s">
        <v>283</v>
      </c>
      <c r="D29" s="48" t="s">
        <v>512</v>
      </c>
      <c r="E29" s="48" t="s">
        <v>879</v>
      </c>
      <c r="F29" s="112">
        <v>1019000266</v>
      </c>
      <c r="P29" s="36"/>
      <c r="Q29" s="36"/>
      <c r="R29" s="36"/>
      <c r="S29" s="36"/>
      <c r="T29" s="36"/>
      <c r="U29" s="36"/>
      <c r="V29" s="36"/>
      <c r="W29" s="36"/>
      <c r="X29" s="36"/>
      <c r="Y29" s="36"/>
    </row>
    <row r="30" spans="1:25">
      <c r="A30" s="545" t="s">
        <v>885</v>
      </c>
      <c r="B30" s="113">
        <v>42984</v>
      </c>
      <c r="C30" s="114" t="s">
        <v>283</v>
      </c>
      <c r="D30" s="114" t="s">
        <v>512</v>
      </c>
      <c r="E30" s="114" t="s">
        <v>879</v>
      </c>
      <c r="F30" s="115">
        <v>1019000265</v>
      </c>
      <c r="P30" s="36"/>
      <c r="Q30" s="36"/>
      <c r="R30" s="36"/>
      <c r="S30" s="36"/>
      <c r="T30" s="36"/>
      <c r="U30" s="36"/>
      <c r="V30" s="36"/>
      <c r="W30" s="36"/>
      <c r="X30" s="36"/>
      <c r="Y30" s="36"/>
    </row>
    <row r="31" spans="1:25">
      <c r="P31" s="36"/>
      <c r="Q31" s="36"/>
      <c r="R31" s="36"/>
      <c r="S31" s="36"/>
      <c r="T31" s="36"/>
      <c r="U31" s="36"/>
      <c r="V31" s="36"/>
      <c r="W31" s="36"/>
      <c r="X31" s="36"/>
      <c r="Y31" s="36"/>
    </row>
    <row r="32" spans="1:25">
      <c r="C32" s="600" t="s">
        <v>287</v>
      </c>
      <c r="D32" s="537" t="s">
        <v>288</v>
      </c>
      <c r="E32" s="537" t="s">
        <v>289</v>
      </c>
      <c r="F32" s="537" t="s">
        <v>290</v>
      </c>
      <c r="G32" s="538" t="s">
        <v>291</v>
      </c>
      <c r="K32" s="639" t="s">
        <v>287</v>
      </c>
      <c r="L32" s="575" t="s">
        <v>288</v>
      </c>
      <c r="M32" s="575" t="s">
        <v>289</v>
      </c>
      <c r="N32" s="575" t="s">
        <v>290</v>
      </c>
      <c r="O32" s="576" t="s">
        <v>291</v>
      </c>
      <c r="P32" s="36"/>
      <c r="Q32" s="36"/>
      <c r="R32" s="36"/>
      <c r="S32" s="36"/>
      <c r="T32" s="36"/>
      <c r="U32" s="36"/>
      <c r="V32" s="36"/>
      <c r="W32" s="36"/>
      <c r="X32" s="36"/>
      <c r="Y32" s="36"/>
    </row>
    <row r="33" spans="1:25" ht="28.9">
      <c r="A33" s="2086" t="s">
        <v>293</v>
      </c>
      <c r="B33" s="53" t="s">
        <v>9</v>
      </c>
      <c r="C33" s="124">
        <v>43203</v>
      </c>
      <c r="D33" s="375"/>
      <c r="E33" s="379"/>
      <c r="F33" s="379"/>
      <c r="G33" s="55"/>
      <c r="I33" s="2088" t="s">
        <v>295</v>
      </c>
      <c r="J33" s="1419" t="s">
        <v>9</v>
      </c>
      <c r="K33" s="410">
        <v>43203</v>
      </c>
      <c r="L33" s="211"/>
      <c r="M33" s="410">
        <v>45008</v>
      </c>
      <c r="N33" s="410"/>
      <c r="O33" s="582" t="s">
        <v>912</v>
      </c>
      <c r="P33" s="102">
        <v>45285</v>
      </c>
      <c r="Q33" s="36"/>
      <c r="R33" s="36"/>
      <c r="S33" s="36"/>
      <c r="T33" s="36"/>
      <c r="U33" s="36"/>
      <c r="V33" s="36"/>
      <c r="W33" s="36"/>
      <c r="X33" s="36"/>
      <c r="Y33" s="36"/>
    </row>
    <row r="34" spans="1:25" ht="28.9">
      <c r="A34" s="2087"/>
      <c r="B34" s="56" t="s">
        <v>10</v>
      </c>
      <c r="C34" s="384">
        <v>43203</v>
      </c>
      <c r="D34" s="381"/>
      <c r="E34" s="380"/>
      <c r="F34" s="380"/>
      <c r="G34" s="58"/>
      <c r="I34" s="2089"/>
      <c r="J34" s="1134" t="s">
        <v>10</v>
      </c>
      <c r="K34" s="411">
        <v>43203</v>
      </c>
      <c r="L34" s="213"/>
      <c r="M34" s="411">
        <v>45008</v>
      </c>
      <c r="N34" s="411"/>
      <c r="O34" s="1481" t="s">
        <v>912</v>
      </c>
      <c r="P34" s="102">
        <v>45353</v>
      </c>
      <c r="Q34" s="36"/>
      <c r="R34" s="36"/>
      <c r="S34" s="36"/>
      <c r="T34" s="36"/>
      <c r="U34" s="36"/>
      <c r="V34" s="36"/>
      <c r="W34" s="36"/>
      <c r="X34" s="36"/>
      <c r="Y34" s="36"/>
    </row>
    <row r="35" spans="1:25">
      <c r="A35" s="59"/>
      <c r="B35" s="59"/>
      <c r="C35" s="336"/>
      <c r="D35" s="336"/>
      <c r="E35" s="355"/>
      <c r="F35" s="355"/>
      <c r="G35" s="59"/>
      <c r="H35" s="59"/>
      <c r="I35" s="336"/>
      <c r="J35" s="59"/>
      <c r="K35" s="336"/>
      <c r="L35" s="59"/>
      <c r="M35" s="336"/>
      <c r="N35" s="336"/>
      <c r="O35" s="1287"/>
      <c r="P35" s="36"/>
      <c r="Q35" s="36"/>
      <c r="R35" s="36"/>
      <c r="S35" s="36"/>
      <c r="T35" s="36"/>
      <c r="U35" s="36"/>
      <c r="V35" s="36"/>
      <c r="W35" s="36"/>
      <c r="X35" s="36"/>
      <c r="Y35" s="36"/>
    </row>
    <row r="36" spans="1:25">
      <c r="A36" s="2086" t="s">
        <v>296</v>
      </c>
      <c r="B36" s="53" t="s">
        <v>9</v>
      </c>
      <c r="C36" s="383">
        <v>43203</v>
      </c>
      <c r="D36" s="375"/>
      <c r="E36" s="379"/>
      <c r="F36" s="124"/>
      <c r="G36" s="55"/>
      <c r="H36" s="82"/>
      <c r="I36" s="2112" t="s">
        <v>240</v>
      </c>
      <c r="J36" s="288" t="s">
        <v>9</v>
      </c>
      <c r="K36" s="357">
        <v>43203</v>
      </c>
      <c r="L36" s="288"/>
      <c r="M36" s="357"/>
      <c r="N36" s="341"/>
      <c r="O36" s="359"/>
      <c r="P36" s="36"/>
      <c r="Q36" s="36"/>
      <c r="R36" s="36"/>
      <c r="S36" s="36"/>
      <c r="T36" s="36"/>
      <c r="U36" s="36"/>
      <c r="V36" s="36"/>
      <c r="W36" s="36"/>
      <c r="X36" s="36"/>
      <c r="Y36" s="36"/>
    </row>
    <row r="37" spans="1:25">
      <c r="A37" s="2087"/>
      <c r="B37" s="56" t="s">
        <v>10</v>
      </c>
      <c r="C37" s="90">
        <v>43203</v>
      </c>
      <c r="D37" s="381"/>
      <c r="E37" s="380"/>
      <c r="F37" s="380"/>
      <c r="G37" s="58"/>
      <c r="H37" s="82"/>
      <c r="I37" s="2113"/>
      <c r="J37" s="291" t="s">
        <v>10</v>
      </c>
      <c r="K37" s="358">
        <v>43203</v>
      </c>
      <c r="L37" s="291"/>
      <c r="M37" s="358"/>
      <c r="N37" s="342"/>
      <c r="O37" s="360"/>
      <c r="P37" s="36"/>
      <c r="Q37" s="36"/>
      <c r="R37" s="36"/>
      <c r="S37" s="36"/>
      <c r="T37" s="36"/>
      <c r="U37" s="36"/>
      <c r="V37" s="36"/>
      <c r="W37" s="36"/>
      <c r="X37" s="36"/>
      <c r="Y37" s="36"/>
    </row>
    <row r="38" spans="1:25" ht="15" thickBot="1">
      <c r="A38" s="59"/>
      <c r="B38" s="59"/>
      <c r="C38" s="336"/>
      <c r="D38" s="336"/>
      <c r="E38" s="355"/>
      <c r="F38" s="355"/>
      <c r="G38" s="59"/>
      <c r="H38" s="59"/>
      <c r="I38" s="336"/>
      <c r="J38" s="59"/>
      <c r="K38" s="336"/>
      <c r="L38" s="59"/>
      <c r="M38" s="336"/>
      <c r="N38" s="336"/>
      <c r="O38" s="1287"/>
      <c r="P38" s="36"/>
      <c r="Q38" s="36"/>
      <c r="R38" s="36"/>
      <c r="S38" s="36"/>
      <c r="T38" s="36"/>
      <c r="U38" s="36"/>
      <c r="V38" s="36"/>
      <c r="W38" s="36"/>
      <c r="X38" s="36"/>
      <c r="Y38" s="36"/>
    </row>
    <row r="39" spans="1:25" ht="28.9">
      <c r="A39" s="2350" t="s">
        <v>255</v>
      </c>
      <c r="B39" s="1791" t="s">
        <v>9</v>
      </c>
      <c r="C39" s="357">
        <v>45091</v>
      </c>
      <c r="D39" s="406"/>
      <c r="E39" s="357">
        <v>44980</v>
      </c>
      <c r="F39" s="357">
        <v>44980</v>
      </c>
      <c r="G39" s="289" t="s">
        <v>913</v>
      </c>
      <c r="H39" s="374">
        <v>45354</v>
      </c>
      <c r="I39" s="2088" t="s">
        <v>298</v>
      </c>
      <c r="J39" s="288" t="s">
        <v>299</v>
      </c>
      <c r="K39" s="410">
        <v>43203</v>
      </c>
      <c r="L39" s="211"/>
      <c r="M39" s="382"/>
      <c r="N39" s="376"/>
      <c r="O39" s="582"/>
      <c r="P39" s="36"/>
      <c r="Q39" s="36"/>
      <c r="R39" s="36"/>
      <c r="S39" s="36"/>
      <c r="T39" s="36"/>
      <c r="U39" s="36"/>
      <c r="V39" s="36"/>
      <c r="W39" s="36"/>
      <c r="X39" s="36"/>
      <c r="Y39" s="36"/>
    </row>
    <row r="40" spans="1:25" ht="28.9">
      <c r="A40" s="2350"/>
      <c r="B40" s="1792" t="s">
        <v>10</v>
      </c>
      <c r="C40" s="358">
        <v>43203</v>
      </c>
      <c r="D40" s="466"/>
      <c r="E40" s="358">
        <v>44980</v>
      </c>
      <c r="F40" s="358">
        <v>44980</v>
      </c>
      <c r="G40" s="1430" t="s">
        <v>913</v>
      </c>
      <c r="H40" s="374">
        <v>45354</v>
      </c>
      <c r="I40" s="2089"/>
      <c r="J40" s="291"/>
      <c r="K40" s="411">
        <v>43203</v>
      </c>
      <c r="L40" s="213"/>
      <c r="M40" s="377"/>
      <c r="N40" s="377"/>
      <c r="O40" s="583"/>
      <c r="P40" s="36"/>
      <c r="Q40" s="36"/>
      <c r="R40" s="36"/>
      <c r="S40" s="36"/>
      <c r="T40" s="36"/>
      <c r="U40" s="36"/>
      <c r="V40" s="36"/>
      <c r="W40" s="36"/>
      <c r="X40" s="36"/>
      <c r="Y40" s="36"/>
    </row>
    <row r="41" spans="1:25" ht="15" thickBot="1">
      <c r="A41" s="59"/>
      <c r="B41" s="59"/>
      <c r="C41" s="336"/>
      <c r="D41" s="336"/>
      <c r="E41" s="355"/>
      <c r="F41" s="355"/>
      <c r="G41" s="1326"/>
      <c r="H41" s="59"/>
      <c r="I41" s="336"/>
      <c r="J41" s="59"/>
      <c r="K41" s="355"/>
      <c r="L41" s="59"/>
      <c r="M41" s="336"/>
      <c r="N41" s="336"/>
      <c r="O41" s="1287"/>
      <c r="P41" s="36"/>
      <c r="Q41" s="36"/>
      <c r="R41" s="36"/>
      <c r="S41" s="36"/>
      <c r="T41" s="36"/>
      <c r="U41" s="36"/>
      <c r="V41" s="36"/>
      <c r="W41" s="36"/>
      <c r="X41" s="36"/>
      <c r="Y41" s="36"/>
    </row>
    <row r="42" spans="1:25" ht="15" customHeight="1">
      <c r="A42" s="351" t="s">
        <v>914</v>
      </c>
      <c r="B42" s="60"/>
      <c r="C42" s="378"/>
      <c r="D42" s="378"/>
      <c r="E42" s="1532"/>
      <c r="F42" s="1532"/>
      <c r="G42" s="1534"/>
      <c r="H42" s="82"/>
      <c r="I42" s="221" t="s">
        <v>301</v>
      </c>
      <c r="J42" s="217"/>
      <c r="K42" s="464">
        <v>43203</v>
      </c>
      <c r="L42" s="246"/>
      <c r="M42" s="385"/>
      <c r="N42" s="464">
        <v>45363</v>
      </c>
      <c r="O42" s="390" t="s">
        <v>772</v>
      </c>
      <c r="P42" s="36"/>
      <c r="Q42" s="36"/>
      <c r="R42" s="36"/>
      <c r="S42" s="36"/>
      <c r="T42" s="36"/>
      <c r="U42" s="36"/>
      <c r="V42" s="36"/>
      <c r="W42" s="36"/>
      <c r="X42" s="36"/>
      <c r="Y42" s="36"/>
    </row>
    <row r="43" spans="1:25">
      <c r="A43" s="59"/>
      <c r="B43" s="59"/>
      <c r="C43" s="336"/>
      <c r="D43" s="336"/>
      <c r="E43" s="355"/>
      <c r="F43" s="355"/>
      <c r="G43" s="1326"/>
      <c r="H43" s="59"/>
      <c r="I43" s="336"/>
      <c r="J43" s="59"/>
      <c r="K43" s="355"/>
      <c r="L43" s="59"/>
      <c r="M43" s="336"/>
      <c r="N43" s="1240"/>
      <c r="O43" s="1287"/>
      <c r="P43" s="36"/>
      <c r="Q43" s="36"/>
      <c r="R43" s="36"/>
      <c r="S43" s="36"/>
      <c r="T43" s="36"/>
      <c r="U43" s="36"/>
      <c r="V43" s="36"/>
      <c r="W43" s="36"/>
      <c r="X43" s="36"/>
      <c r="Y43" s="36"/>
    </row>
    <row r="44" spans="1:25">
      <c r="A44" s="2088" t="s">
        <v>303</v>
      </c>
      <c r="B44" s="211" t="s">
        <v>304</v>
      </c>
      <c r="C44" s="382">
        <v>43203</v>
      </c>
      <c r="D44" s="376"/>
      <c r="E44" s="1580">
        <v>44990</v>
      </c>
      <c r="F44" s="1772">
        <v>45349</v>
      </c>
      <c r="G44" s="1549" t="s">
        <v>324</v>
      </c>
      <c r="H44" s="82"/>
      <c r="I44" s="222" t="s">
        <v>305</v>
      </c>
      <c r="J44" s="217"/>
      <c r="K44" s="464">
        <v>43203</v>
      </c>
      <c r="L44" s="246"/>
      <c r="M44" s="385"/>
      <c r="N44" s="385"/>
      <c r="O44" s="390"/>
      <c r="P44" s="36"/>
      <c r="Q44" s="36"/>
      <c r="R44" s="36"/>
      <c r="S44" s="36"/>
      <c r="T44" s="36"/>
      <c r="U44" s="36"/>
      <c r="V44" s="36"/>
      <c r="W44" s="36"/>
      <c r="X44" s="36"/>
      <c r="Y44" s="36"/>
    </row>
    <row r="45" spans="1:25">
      <c r="A45" s="2089"/>
      <c r="B45" s="213" t="s">
        <v>306</v>
      </c>
      <c r="C45" s="388">
        <v>45281</v>
      </c>
      <c r="D45" s="377"/>
      <c r="E45" s="411"/>
      <c r="F45" s="847">
        <v>45281</v>
      </c>
      <c r="G45" s="1550" t="s">
        <v>324</v>
      </c>
      <c r="H45" s="1902"/>
      <c r="I45" s="336"/>
      <c r="J45" s="59"/>
      <c r="K45" s="336"/>
      <c r="L45" s="59"/>
      <c r="M45" s="336"/>
      <c r="N45" s="336"/>
      <c r="O45" s="1287"/>
      <c r="P45" s="36"/>
      <c r="Q45" s="36"/>
      <c r="R45" s="36"/>
      <c r="S45" s="36"/>
      <c r="T45" s="36"/>
      <c r="U45" s="36"/>
      <c r="V45" s="36"/>
      <c r="W45" s="36"/>
      <c r="X45" s="36"/>
      <c r="Y45" s="36"/>
    </row>
    <row r="46" spans="1:25">
      <c r="A46" s="59"/>
      <c r="B46" s="59"/>
      <c r="C46" s="336"/>
      <c r="D46" s="336"/>
      <c r="E46" s="355"/>
      <c r="F46" s="355"/>
      <c r="G46" s="1326"/>
      <c r="H46" s="93"/>
      <c r="I46" s="2088" t="s">
        <v>308</v>
      </c>
      <c r="J46" s="211" t="s">
        <v>453</v>
      </c>
      <c r="K46" s="382">
        <v>44980</v>
      </c>
      <c r="L46" s="211"/>
      <c r="M46" s="376"/>
      <c r="N46" s="376"/>
      <c r="O46" s="582"/>
      <c r="P46" s="36"/>
      <c r="Q46" s="36"/>
      <c r="R46" s="36"/>
      <c r="S46" s="36"/>
      <c r="T46" s="36"/>
      <c r="U46" s="36"/>
      <c r="V46" s="36"/>
      <c r="W46" s="36"/>
      <c r="X46" s="36"/>
      <c r="Y46" s="36"/>
    </row>
    <row r="47" spans="1:25">
      <c r="A47" s="2088" t="s">
        <v>310</v>
      </c>
      <c r="B47" s="211" t="s">
        <v>9</v>
      </c>
      <c r="C47" s="382">
        <v>43203</v>
      </c>
      <c r="D47" s="857"/>
      <c r="E47" s="408"/>
      <c r="F47" s="408"/>
      <c r="G47" s="348"/>
      <c r="H47" s="82"/>
      <c r="I47" s="2162"/>
      <c r="J47" s="51" t="s">
        <v>454</v>
      </c>
      <c r="K47" s="1286">
        <v>43203</v>
      </c>
      <c r="L47" s="51"/>
      <c r="M47" s="387"/>
      <c r="N47" s="667">
        <v>44980</v>
      </c>
      <c r="O47" s="1480" t="s">
        <v>347</v>
      </c>
      <c r="P47" s="36"/>
      <c r="Q47" s="36"/>
      <c r="R47" s="36"/>
      <c r="S47" s="36"/>
      <c r="T47" s="36"/>
      <c r="U47" s="36"/>
      <c r="V47" s="36"/>
      <c r="W47" s="36"/>
      <c r="X47" s="36"/>
      <c r="Y47" s="36"/>
    </row>
    <row r="48" spans="1:25">
      <c r="A48" s="2089"/>
      <c r="B48" s="213" t="s">
        <v>10</v>
      </c>
      <c r="C48" s="388">
        <v>43203</v>
      </c>
      <c r="D48" s="858"/>
      <c r="E48" s="409"/>
      <c r="F48" s="411">
        <v>45068</v>
      </c>
      <c r="G48" s="350" t="s">
        <v>915</v>
      </c>
      <c r="H48" s="82"/>
      <c r="I48" s="2089"/>
      <c r="J48" s="213" t="s">
        <v>316</v>
      </c>
      <c r="K48" s="1136"/>
      <c r="L48" s="213"/>
      <c r="M48" s="377"/>
      <c r="N48" s="377"/>
      <c r="O48" s="583"/>
      <c r="P48" s="36"/>
      <c r="Q48" s="36"/>
      <c r="R48" s="36"/>
      <c r="S48" s="36"/>
      <c r="T48" s="36"/>
      <c r="U48" s="36"/>
      <c r="V48" s="36"/>
      <c r="W48" s="36"/>
      <c r="X48" s="36"/>
      <c r="Y48" s="36"/>
    </row>
    <row r="49" spans="1:25">
      <c r="A49" s="59"/>
      <c r="B49" s="59"/>
      <c r="C49" s="336"/>
      <c r="D49" s="336"/>
      <c r="E49" s="355"/>
      <c r="F49" s="355"/>
      <c r="G49" s="1326"/>
      <c r="H49" s="59"/>
      <c r="I49" s="336"/>
      <c r="J49" s="59"/>
      <c r="K49" s="336"/>
      <c r="L49" s="59"/>
      <c r="M49" s="336"/>
      <c r="N49" s="336"/>
      <c r="O49" s="1287"/>
      <c r="P49" s="36"/>
      <c r="Q49" s="36"/>
      <c r="R49" s="36"/>
      <c r="S49" s="36"/>
      <c r="T49" s="36"/>
      <c r="U49" s="36"/>
      <c r="V49" s="36"/>
      <c r="W49" s="36"/>
      <c r="X49" s="36"/>
      <c r="Y49" s="36"/>
    </row>
    <row r="50" spans="1:25">
      <c r="A50" s="2086" t="s">
        <v>574</v>
      </c>
      <c r="B50" s="53" t="s">
        <v>9</v>
      </c>
      <c r="C50" s="383">
        <v>43203</v>
      </c>
      <c r="D50" s="375"/>
      <c r="E50" s="379"/>
      <c r="F50" s="124">
        <v>44990</v>
      </c>
      <c r="G50" s="345" t="s">
        <v>916</v>
      </c>
      <c r="H50" s="82"/>
      <c r="I50" s="440" t="s">
        <v>326</v>
      </c>
      <c r="J50" s="217" t="s">
        <v>917</v>
      </c>
      <c r="K50" s="389">
        <v>43203</v>
      </c>
      <c r="L50" s="217"/>
      <c r="M50" s="385"/>
      <c r="N50" s="389">
        <v>45013</v>
      </c>
      <c r="O50" s="1337">
        <v>45349</v>
      </c>
      <c r="P50" t="s">
        <v>312</v>
      </c>
      <c r="Q50" s="36"/>
      <c r="R50" s="36"/>
      <c r="S50" s="36"/>
      <c r="T50" s="36"/>
      <c r="U50" s="36"/>
      <c r="V50" s="36"/>
      <c r="W50" s="36"/>
      <c r="X50" s="36"/>
      <c r="Y50" s="36"/>
    </row>
    <row r="51" spans="1:25">
      <c r="A51" s="2087"/>
      <c r="B51" s="56" t="s">
        <v>10</v>
      </c>
      <c r="C51" s="90">
        <v>43203</v>
      </c>
      <c r="D51" s="381"/>
      <c r="E51" s="380"/>
      <c r="F51" s="384">
        <v>44990</v>
      </c>
      <c r="G51" s="346" t="s">
        <v>916</v>
      </c>
      <c r="H51" s="91"/>
      <c r="I51" s="336"/>
      <c r="K51" s="336"/>
      <c r="L51" s="59"/>
      <c r="M51" s="336"/>
      <c r="N51" s="336"/>
      <c r="O51" s="336"/>
    </row>
    <row r="52" spans="1:25">
      <c r="A52" s="59"/>
      <c r="B52" s="59"/>
      <c r="C52" s="336"/>
      <c r="D52" s="336"/>
      <c r="E52" s="355"/>
      <c r="F52" s="355"/>
      <c r="G52" s="1326"/>
      <c r="H52" s="93"/>
      <c r="I52" s="221" t="s">
        <v>810</v>
      </c>
      <c r="J52" s="293" t="s">
        <v>918</v>
      </c>
      <c r="K52" s="464">
        <v>44705</v>
      </c>
      <c r="L52" s="293"/>
      <c r="M52" s="386"/>
      <c r="N52" s="464" t="s">
        <v>919</v>
      </c>
      <c r="O52" s="396" t="s">
        <v>920</v>
      </c>
    </row>
    <row r="53" spans="1:25">
      <c r="A53" s="2090" t="s">
        <v>323</v>
      </c>
      <c r="B53" s="280" t="s">
        <v>9</v>
      </c>
      <c r="C53" s="406">
        <v>43203</v>
      </c>
      <c r="D53" s="397"/>
      <c r="E53" s="341"/>
      <c r="F53" s="357">
        <v>44990</v>
      </c>
      <c r="G53" s="289" t="s">
        <v>324</v>
      </c>
      <c r="H53" s="91"/>
      <c r="I53" s="336"/>
      <c r="J53" s="59"/>
      <c r="K53" s="336"/>
      <c r="L53" s="59"/>
      <c r="M53" s="336"/>
      <c r="N53" s="336"/>
      <c r="O53" s="336"/>
    </row>
    <row r="54" spans="1:25">
      <c r="A54" s="2091"/>
      <c r="B54" s="264" t="s">
        <v>10</v>
      </c>
      <c r="C54" s="466">
        <v>43203</v>
      </c>
      <c r="D54" s="398"/>
      <c r="E54" s="342"/>
      <c r="F54" s="358">
        <v>44990</v>
      </c>
      <c r="G54" s="292" t="s">
        <v>324</v>
      </c>
      <c r="H54" s="82"/>
      <c r="I54" s="2234" t="s">
        <v>742</v>
      </c>
      <c r="J54" s="211" t="s">
        <v>9</v>
      </c>
      <c r="K54" s="382"/>
      <c r="L54" s="215"/>
      <c r="M54" s="376"/>
      <c r="N54" s="857">
        <v>44470</v>
      </c>
      <c r="O54" s="582" t="s">
        <v>481</v>
      </c>
    </row>
    <row r="55" spans="1:25">
      <c r="A55" s="59"/>
      <c r="B55" s="59"/>
      <c r="C55" s="336"/>
      <c r="D55" s="336"/>
      <c r="E55" s="336"/>
      <c r="F55" s="336"/>
      <c r="G55" s="1326"/>
      <c r="H55" s="93"/>
      <c r="I55" s="2235"/>
      <c r="J55" s="213" t="s">
        <v>10</v>
      </c>
      <c r="K55" s="388"/>
      <c r="L55" s="216"/>
      <c r="M55" s="377"/>
      <c r="N55" s="858">
        <v>44470</v>
      </c>
      <c r="O55" s="583" t="s">
        <v>481</v>
      </c>
    </row>
    <row r="56" spans="1:25">
      <c r="A56" s="2112" t="s">
        <v>777</v>
      </c>
      <c r="B56" s="288" t="s">
        <v>9</v>
      </c>
      <c r="C56" s="357">
        <v>43203</v>
      </c>
      <c r="D56" s="357"/>
      <c r="E56" s="341"/>
      <c r="F56" s="341"/>
      <c r="G56" s="289"/>
      <c r="H56" s="82"/>
      <c r="I56" s="82"/>
      <c r="J56" s="82"/>
      <c r="K56" s="178"/>
      <c r="L56" s="82"/>
      <c r="M56" s="178"/>
      <c r="N56" s="178"/>
      <c r="O56" s="142" t="s">
        <v>206</v>
      </c>
    </row>
    <row r="57" spans="1:25">
      <c r="A57" s="2113"/>
      <c r="B57" s="291" t="s">
        <v>10</v>
      </c>
      <c r="C57" s="358">
        <v>43203</v>
      </c>
      <c r="D57" s="358"/>
      <c r="E57" s="342"/>
      <c r="F57" s="342"/>
      <c r="G57" s="292"/>
      <c r="H57" s="82"/>
      <c r="I57" s="2090" t="s">
        <v>921</v>
      </c>
      <c r="J57" s="401" t="s">
        <v>9</v>
      </c>
      <c r="K57" s="406"/>
      <c r="L57" s="397"/>
      <c r="M57" s="397"/>
      <c r="N57" s="406">
        <v>45204</v>
      </c>
      <c r="O57" s="778">
        <f>N57+365</f>
        <v>45569</v>
      </c>
    </row>
    <row r="58" spans="1:25">
      <c r="A58" s="59"/>
      <c r="B58" s="59"/>
      <c r="C58" s="336"/>
      <c r="D58" s="336"/>
      <c r="E58" s="336"/>
      <c r="F58" s="336"/>
      <c r="G58" s="355" t="s">
        <v>396</v>
      </c>
      <c r="H58" s="93"/>
      <c r="I58" s="2091"/>
      <c r="J58" s="869" t="s">
        <v>10</v>
      </c>
      <c r="K58" s="316"/>
      <c r="L58" s="190"/>
      <c r="M58" s="398"/>
      <c r="N58" s="466">
        <v>45204</v>
      </c>
      <c r="O58" s="779">
        <f>N58+365</f>
        <v>45569</v>
      </c>
    </row>
    <row r="59" spans="1:25" ht="15" customHeight="1">
      <c r="A59" s="221" t="s">
        <v>922</v>
      </c>
      <c r="B59" s="293"/>
      <c r="C59" s="386"/>
      <c r="D59" s="386"/>
      <c r="E59" s="386"/>
      <c r="F59" s="386"/>
      <c r="G59" s="1681">
        <v>44617</v>
      </c>
      <c r="H59" s="82"/>
      <c r="J59" s="111"/>
      <c r="K59" s="48"/>
      <c r="M59" s="48"/>
      <c r="N59" s="178"/>
      <c r="O59" s="178" t="s">
        <v>206</v>
      </c>
    </row>
    <row r="60" spans="1:25">
      <c r="A60" s="14"/>
      <c r="B60" s="14"/>
      <c r="C60" s="14"/>
      <c r="D60" s="14"/>
      <c r="E60" s="14"/>
      <c r="F60" s="14"/>
      <c r="G60" s="14"/>
      <c r="H60" s="82"/>
      <c r="I60" s="2090" t="s">
        <v>923</v>
      </c>
      <c r="J60" s="401" t="s">
        <v>9</v>
      </c>
      <c r="K60" s="406"/>
      <c r="L60" s="397"/>
      <c r="M60" s="397"/>
      <c r="N60" s="406">
        <v>45204</v>
      </c>
      <c r="O60" s="778">
        <f>N60+180</f>
        <v>45384</v>
      </c>
    </row>
    <row r="61" spans="1:25">
      <c r="A61" s="221" t="s">
        <v>458</v>
      </c>
      <c r="B61" s="293"/>
      <c r="C61" s="386"/>
      <c r="D61" s="386"/>
      <c r="E61" s="386"/>
      <c r="F61" s="386"/>
      <c r="G61" s="1681">
        <v>45267</v>
      </c>
      <c r="H61" s="82"/>
      <c r="I61" s="2091"/>
      <c r="J61" s="869" t="s">
        <v>10</v>
      </c>
      <c r="K61" s="316"/>
      <c r="L61" s="190"/>
      <c r="M61" s="398"/>
      <c r="N61" s="466">
        <v>45204</v>
      </c>
      <c r="O61" s="779">
        <f>N61+180</f>
        <v>45384</v>
      </c>
    </row>
    <row r="62" spans="1:25">
      <c r="A62" s="2311" t="s">
        <v>334</v>
      </c>
      <c r="B62" s="2311"/>
      <c r="C62" s="2311"/>
      <c r="D62" s="2311"/>
      <c r="E62" s="2311"/>
      <c r="F62" s="2311"/>
      <c r="G62" s="2311"/>
      <c r="H62" s="2311"/>
      <c r="I62" s="2311"/>
      <c r="K62" s="48"/>
      <c r="M62" s="48"/>
      <c r="N62" s="48"/>
      <c r="O62" s="48"/>
    </row>
    <row r="63" spans="1:25">
      <c r="A63" s="14"/>
      <c r="B63" s="515" t="s">
        <v>335</v>
      </c>
      <c r="C63" s="515" t="s">
        <v>336</v>
      </c>
      <c r="D63" s="515" t="s">
        <v>337</v>
      </c>
      <c r="E63" s="516" t="s">
        <v>338</v>
      </c>
      <c r="F63" s="515" t="s">
        <v>339</v>
      </c>
      <c r="G63" s="516" t="s">
        <v>340</v>
      </c>
      <c r="H63" s="82"/>
      <c r="I63" s="2095" t="s">
        <v>341</v>
      </c>
      <c r="J63" s="843" t="s">
        <v>9</v>
      </c>
      <c r="K63" s="896"/>
      <c r="L63" s="276"/>
      <c r="M63" s="896"/>
      <c r="N63" s="896"/>
      <c r="O63" s="898">
        <v>45363</v>
      </c>
      <c r="P63" t="s">
        <v>924</v>
      </c>
    </row>
    <row r="64" spans="1:25">
      <c r="A64" s="15" t="s">
        <v>342</v>
      </c>
      <c r="B64" s="15">
        <v>5.42</v>
      </c>
      <c r="C64" s="15">
        <v>26.92</v>
      </c>
      <c r="D64" s="50"/>
      <c r="E64" s="50"/>
      <c r="F64" s="15"/>
      <c r="G64" s="50"/>
      <c r="H64" s="82"/>
      <c r="I64" s="2096"/>
      <c r="J64" s="264" t="s">
        <v>10</v>
      </c>
      <c r="K64" s="398"/>
      <c r="L64" s="264"/>
      <c r="M64" s="398"/>
      <c r="N64" s="398"/>
      <c r="O64" s="779">
        <v>45363</v>
      </c>
      <c r="P64" t="s">
        <v>924</v>
      </c>
    </row>
    <row r="65" spans="1:17">
      <c r="A65" s="15"/>
      <c r="B65" s="15"/>
      <c r="C65" s="15"/>
      <c r="D65" s="50"/>
      <c r="E65" s="50"/>
      <c r="F65" s="15"/>
      <c r="G65" s="50"/>
      <c r="H65" s="82"/>
      <c r="K65" s="48"/>
      <c r="M65" s="48"/>
      <c r="N65" s="48"/>
      <c r="O65" s="48"/>
    </row>
    <row r="66" spans="1:17">
      <c r="A66" s="15" t="s">
        <v>343</v>
      </c>
      <c r="B66" s="15">
        <v>5.44</v>
      </c>
      <c r="C66" s="15">
        <v>26.62</v>
      </c>
      <c r="D66" s="50"/>
      <c r="E66" s="50"/>
      <c r="F66" s="15"/>
      <c r="G66" s="50"/>
      <c r="H66" s="9"/>
      <c r="I66" s="2126" t="s">
        <v>186</v>
      </c>
      <c r="J66" s="843" t="s">
        <v>299</v>
      </c>
      <c r="K66" s="896"/>
      <c r="L66" s="276"/>
      <c r="M66" s="896"/>
      <c r="N66" s="406"/>
      <c r="O66" s="778">
        <v>45363</v>
      </c>
    </row>
    <row r="67" spans="1:17">
      <c r="A67" s="14"/>
      <c r="B67" s="14"/>
      <c r="C67" s="14"/>
      <c r="D67" s="9"/>
      <c r="E67" s="9"/>
      <c r="F67" s="14"/>
      <c r="G67" s="9"/>
      <c r="H67" s="9"/>
      <c r="I67" s="2127"/>
      <c r="J67" s="883" t="s">
        <v>333</v>
      </c>
      <c r="K67" s="316"/>
      <c r="L67" s="190"/>
      <c r="M67" s="316"/>
      <c r="N67" s="398"/>
      <c r="O67" s="366"/>
    </row>
    <row r="68" spans="1:17">
      <c r="A68" s="14"/>
      <c r="B68" s="14"/>
      <c r="C68" s="14"/>
      <c r="D68" s="9"/>
      <c r="E68" s="9"/>
      <c r="F68" s="14"/>
      <c r="G68" s="9"/>
      <c r="H68" s="9"/>
    </row>
    <row r="69" spans="1:17">
      <c r="A69" s="15" t="s">
        <v>345</v>
      </c>
      <c r="B69" s="15"/>
      <c r="C69" s="15"/>
      <c r="D69" s="50"/>
      <c r="E69" s="50"/>
      <c r="F69" s="15"/>
      <c r="G69" s="50"/>
      <c r="H69" s="9"/>
      <c r="I69" s="682"/>
      <c r="J69" s="683"/>
      <c r="K69" s="1276" t="s">
        <v>312</v>
      </c>
      <c r="L69" s="1129" t="s">
        <v>346</v>
      </c>
      <c r="M69" s="1543"/>
      <c r="N69" s="822"/>
      <c r="O69" s="1276" t="s">
        <v>312</v>
      </c>
      <c r="P69" s="1276" t="s">
        <v>106</v>
      </c>
      <c r="Q69" s="1129" t="s">
        <v>347</v>
      </c>
    </row>
    <row r="70" spans="1:17">
      <c r="A70" s="15"/>
      <c r="B70" s="15"/>
      <c r="C70" s="15"/>
      <c r="D70" s="50"/>
      <c r="E70" s="50"/>
      <c r="F70" s="15"/>
      <c r="G70" s="50"/>
      <c r="H70" s="9"/>
      <c r="I70" s="2118" t="s">
        <v>348</v>
      </c>
      <c r="J70" s="968" t="s">
        <v>397</v>
      </c>
      <c r="K70" s="1551">
        <v>44990</v>
      </c>
      <c r="L70" s="1642" t="s">
        <v>539</v>
      </c>
      <c r="M70" s="2335" t="s">
        <v>351</v>
      </c>
      <c r="N70" s="1013" t="s">
        <v>352</v>
      </c>
      <c r="O70" s="1267">
        <v>45305</v>
      </c>
      <c r="P70" s="1275"/>
      <c r="Q70" s="1278" t="s">
        <v>925</v>
      </c>
    </row>
    <row r="71" spans="1:17">
      <c r="A71" s="15" t="s">
        <v>353</v>
      </c>
      <c r="B71" s="15"/>
      <c r="C71" s="15"/>
      <c r="D71" s="50"/>
      <c r="E71" s="50"/>
      <c r="F71" s="15"/>
      <c r="G71" s="50"/>
      <c r="H71" s="9"/>
      <c r="I71" s="2118"/>
      <c r="J71" s="176" t="s">
        <v>542</v>
      </c>
      <c r="K71" s="1261">
        <v>44990</v>
      </c>
      <c r="L71" s="811">
        <v>44990</v>
      </c>
      <c r="M71" s="2336"/>
      <c r="N71" s="895" t="s">
        <v>355</v>
      </c>
      <c r="O71" s="1267">
        <v>45305</v>
      </c>
      <c r="P71" s="1187"/>
      <c r="Q71" s="1278" t="s">
        <v>925</v>
      </c>
    </row>
    <row r="72" spans="1:17">
      <c r="A72" s="14"/>
      <c r="B72" s="14"/>
      <c r="C72" s="14"/>
      <c r="D72" s="9"/>
      <c r="E72" s="9"/>
      <c r="F72" s="14"/>
      <c r="G72" s="9"/>
      <c r="H72" s="9"/>
      <c r="I72" s="2118"/>
      <c r="J72" s="854" t="s">
        <v>356</v>
      </c>
      <c r="K72" s="1553">
        <v>44990</v>
      </c>
      <c r="L72" s="812">
        <v>44990</v>
      </c>
      <c r="M72" s="2336"/>
      <c r="N72" s="1015" t="s">
        <v>357</v>
      </c>
      <c r="O72" s="1267">
        <v>45305</v>
      </c>
      <c r="P72" s="1187"/>
      <c r="Q72" s="1278" t="s">
        <v>925</v>
      </c>
    </row>
    <row r="73" spans="1:17" ht="15.6">
      <c r="A73" s="558" t="s">
        <v>926</v>
      </c>
      <c r="B73" s="14"/>
      <c r="C73" s="14"/>
      <c r="D73" s="9"/>
      <c r="E73" s="9"/>
      <c r="F73" s="14"/>
      <c r="G73" s="9"/>
      <c r="H73" s="9"/>
      <c r="I73" s="588"/>
      <c r="J73" s="1252"/>
      <c r="K73" s="568" t="s">
        <v>287</v>
      </c>
      <c r="L73" s="1552"/>
      <c r="M73" s="2337"/>
      <c r="N73" s="895" t="s">
        <v>358</v>
      </c>
      <c r="O73" s="1267">
        <v>45305</v>
      </c>
      <c r="P73" s="1187"/>
      <c r="Q73" s="1278" t="s">
        <v>925</v>
      </c>
    </row>
    <row r="74" spans="1:17">
      <c r="A74" s="322">
        <v>44990</v>
      </c>
      <c r="B74" s="14"/>
      <c r="C74" s="14"/>
      <c r="D74" s="9"/>
      <c r="E74" s="9"/>
      <c r="F74" s="14"/>
      <c r="G74" s="9"/>
      <c r="H74" s="9"/>
      <c r="I74" s="2107" t="s">
        <v>359</v>
      </c>
      <c r="J74" s="3" t="s">
        <v>360</v>
      </c>
      <c r="K74" s="1554">
        <v>44990</v>
      </c>
      <c r="L74" s="1251"/>
      <c r="M74" s="2338"/>
      <c r="N74" s="1016" t="s">
        <v>361</v>
      </c>
      <c r="O74" s="1268">
        <v>45240</v>
      </c>
      <c r="P74" s="1188"/>
      <c r="Q74" s="1279" t="s">
        <v>925</v>
      </c>
    </row>
    <row r="75" spans="1:17">
      <c r="A75" s="14"/>
      <c r="B75" s="14"/>
      <c r="C75" s="14"/>
      <c r="D75" s="9"/>
      <c r="E75" s="9"/>
      <c r="F75" s="14"/>
      <c r="G75" s="9"/>
      <c r="H75" s="9"/>
      <c r="I75" s="2107"/>
      <c r="J75" s="10" t="s">
        <v>362</v>
      </c>
      <c r="K75" s="1478">
        <v>44990</v>
      </c>
      <c r="L75" s="801"/>
      <c r="M75" t="s">
        <v>927</v>
      </c>
    </row>
    <row r="76" spans="1:17">
      <c r="A76" s="14"/>
      <c r="B76" s="14"/>
      <c r="C76" s="14"/>
      <c r="D76" s="9"/>
      <c r="E76" s="9"/>
      <c r="F76" s="14"/>
      <c r="G76" s="9"/>
      <c r="H76" s="9"/>
      <c r="I76" s="2107"/>
      <c r="J76" s="1578" t="s">
        <v>193</v>
      </c>
      <c r="K76" s="1261">
        <v>44990</v>
      </c>
      <c r="L76" s="161"/>
    </row>
    <row r="77" spans="1:17">
      <c r="A77" s="14"/>
      <c r="B77" s="14"/>
      <c r="C77" s="14"/>
      <c r="D77" s="9"/>
      <c r="E77" s="9"/>
      <c r="F77" s="14"/>
      <c r="G77" s="9"/>
      <c r="H77" s="9"/>
      <c r="I77" s="2107"/>
      <c r="J77" s="313" t="s">
        <v>341</v>
      </c>
      <c r="K77" s="1261">
        <v>44990</v>
      </c>
      <c r="L77" s="161"/>
    </row>
    <row r="78" spans="1:17">
      <c r="A78" s="14"/>
      <c r="B78" s="14"/>
      <c r="C78" s="14"/>
      <c r="D78" s="9"/>
      <c r="E78" s="9"/>
      <c r="F78" s="14"/>
      <c r="G78" s="9"/>
      <c r="H78" s="9"/>
      <c r="I78" s="2108"/>
      <c r="J78" s="190" t="s">
        <v>928</v>
      </c>
      <c r="K78" s="1262">
        <v>44990</v>
      </c>
      <c r="L78" s="164"/>
    </row>
    <row r="79" spans="1:17">
      <c r="A79" s="14"/>
      <c r="B79" s="14"/>
      <c r="C79" s="14"/>
      <c r="D79" s="9"/>
      <c r="E79" s="9"/>
      <c r="F79" s="14"/>
      <c r="G79" s="9"/>
      <c r="H79" s="9"/>
      <c r="I79" s="9"/>
      <c r="J79" s="9"/>
      <c r="K79" s="9"/>
      <c r="L79" s="9"/>
      <c r="M79" s="9"/>
      <c r="N79" s="9"/>
    </row>
    <row r="80" spans="1:17">
      <c r="A80" s="2345" t="s">
        <v>929</v>
      </c>
      <c r="B80" s="2346"/>
      <c r="C80" s="2346"/>
      <c r="D80" s="2346"/>
      <c r="E80" s="2346"/>
      <c r="F80" s="2346"/>
      <c r="G80" s="2346"/>
      <c r="H80" s="2346"/>
      <c r="I80" s="2346"/>
      <c r="J80" s="2346"/>
      <c r="K80" s="2346"/>
      <c r="L80" s="2346"/>
      <c r="M80" s="2346"/>
      <c r="N80" s="2347"/>
    </row>
    <row r="81" spans="1:14">
      <c r="A81" s="2344" t="s">
        <v>590</v>
      </c>
      <c r="B81" s="2344"/>
      <c r="C81" s="2344" t="s">
        <v>746</v>
      </c>
      <c r="D81" s="2344"/>
      <c r="E81" s="2344"/>
      <c r="F81" s="2344"/>
      <c r="G81" s="2344"/>
      <c r="H81" s="2344"/>
      <c r="I81" s="2344"/>
      <c r="J81" s="2344"/>
      <c r="K81" s="2344"/>
      <c r="L81" s="2344"/>
      <c r="M81" s="2344"/>
      <c r="N81" s="2344"/>
    </row>
    <row r="82" spans="1:14">
      <c r="A82" s="504">
        <f>B8</f>
        <v>1976</v>
      </c>
      <c r="B82" s="510" t="s">
        <v>366</v>
      </c>
      <c r="C82" s="505"/>
      <c r="D82" s="505"/>
      <c r="E82" s="505"/>
      <c r="F82" s="505"/>
      <c r="G82" s="505"/>
      <c r="H82" s="505"/>
      <c r="I82" s="505"/>
      <c r="J82" s="505"/>
      <c r="K82" s="505"/>
      <c r="L82" s="505"/>
      <c r="M82" s="505"/>
      <c r="N82" s="505"/>
    </row>
    <row r="83" spans="1:14">
      <c r="A83" s="504">
        <f>B9</f>
        <v>11079</v>
      </c>
      <c r="B83" s="510" t="s">
        <v>367</v>
      </c>
      <c r="C83" s="33">
        <v>1000</v>
      </c>
      <c r="D83" s="33">
        <v>2000</v>
      </c>
      <c r="E83" s="33">
        <v>3000</v>
      </c>
      <c r="F83" s="33">
        <v>4000</v>
      </c>
      <c r="G83" s="33">
        <v>5000</v>
      </c>
      <c r="H83" s="33">
        <v>6000</v>
      </c>
      <c r="I83" s="33">
        <v>7000</v>
      </c>
      <c r="J83" s="33">
        <v>8000</v>
      </c>
      <c r="K83" s="33">
        <v>9000</v>
      </c>
      <c r="L83" s="33">
        <v>10000</v>
      </c>
      <c r="M83" s="33">
        <v>11000</v>
      </c>
      <c r="N83" s="33">
        <v>12000</v>
      </c>
    </row>
    <row r="84" spans="1:14">
      <c r="A84" s="2276" t="s">
        <v>747</v>
      </c>
      <c r="B84" s="2085"/>
      <c r="C84" s="32" t="s">
        <v>369</v>
      </c>
      <c r="D84" s="32" t="s">
        <v>369</v>
      </c>
      <c r="E84" s="32" t="s">
        <v>369</v>
      </c>
      <c r="F84" s="32" t="s">
        <v>369</v>
      </c>
      <c r="G84" s="32" t="s">
        <v>369</v>
      </c>
      <c r="H84" s="32" t="s">
        <v>369</v>
      </c>
      <c r="I84" s="32" t="s">
        <v>369</v>
      </c>
      <c r="J84" s="32" t="s">
        <v>369</v>
      </c>
      <c r="K84" s="32" t="s">
        <v>369</v>
      </c>
      <c r="L84" s="32" t="s">
        <v>369</v>
      </c>
      <c r="M84" s="32" t="s">
        <v>369</v>
      </c>
      <c r="N84" s="32" t="s">
        <v>369</v>
      </c>
    </row>
    <row r="85" spans="1:14">
      <c r="A85" s="2276" t="s">
        <v>748</v>
      </c>
      <c r="B85" s="2085"/>
      <c r="C85" s="32" t="s">
        <v>369</v>
      </c>
      <c r="D85" s="32" t="s">
        <v>369</v>
      </c>
      <c r="E85" s="32" t="s">
        <v>369</v>
      </c>
      <c r="F85" s="32" t="s">
        <v>369</v>
      </c>
      <c r="G85" s="32" t="s">
        <v>369</v>
      </c>
      <c r="H85" s="32" t="s">
        <v>369</v>
      </c>
      <c r="I85" s="32" t="s">
        <v>369</v>
      </c>
      <c r="J85" s="32" t="s">
        <v>369</v>
      </c>
      <c r="K85" s="32" t="s">
        <v>369</v>
      </c>
      <c r="L85" s="32" t="s">
        <v>369</v>
      </c>
      <c r="M85" s="32" t="s">
        <v>369</v>
      </c>
      <c r="N85" s="32" t="s">
        <v>369</v>
      </c>
    </row>
    <row r="86" spans="1:14">
      <c r="A86" s="2276" t="s">
        <v>749</v>
      </c>
      <c r="B86" s="2085"/>
      <c r="C86" s="32" t="s">
        <v>369</v>
      </c>
      <c r="D86" s="32" t="s">
        <v>369</v>
      </c>
      <c r="E86" s="32" t="s">
        <v>369</v>
      </c>
      <c r="F86" s="32" t="s">
        <v>369</v>
      </c>
      <c r="G86" s="32" t="s">
        <v>369</v>
      </c>
      <c r="H86" s="32" t="s">
        <v>369</v>
      </c>
      <c r="I86" s="32" t="s">
        <v>369</v>
      </c>
      <c r="J86" s="32" t="s">
        <v>369</v>
      </c>
      <c r="K86" s="32" t="s">
        <v>369</v>
      </c>
      <c r="L86" s="32" t="s">
        <v>369</v>
      </c>
      <c r="M86" s="32" t="s">
        <v>369</v>
      </c>
      <c r="N86" s="32" t="s">
        <v>369</v>
      </c>
    </row>
    <row r="87" spans="1:14">
      <c r="A87" s="2276" t="s">
        <v>750</v>
      </c>
      <c r="B87" s="2085"/>
      <c r="C87" s="32" t="s">
        <v>369</v>
      </c>
      <c r="D87" s="32" t="s">
        <v>369</v>
      </c>
      <c r="E87" s="32" t="s">
        <v>369</v>
      </c>
      <c r="F87" s="32" t="s">
        <v>369</v>
      </c>
      <c r="G87" s="32" t="s">
        <v>369</v>
      </c>
      <c r="H87" s="32" t="s">
        <v>369</v>
      </c>
      <c r="I87" s="32" t="s">
        <v>369</v>
      </c>
      <c r="J87" s="32" t="s">
        <v>369</v>
      </c>
      <c r="K87" s="32" t="s">
        <v>369</v>
      </c>
      <c r="L87" s="32" t="s">
        <v>369</v>
      </c>
      <c r="M87" s="32" t="s">
        <v>369</v>
      </c>
      <c r="N87" s="32" t="s">
        <v>369</v>
      </c>
    </row>
    <row r="88" spans="1:14">
      <c r="A88" s="2276" t="s">
        <v>751</v>
      </c>
      <c r="B88" s="2085"/>
      <c r="C88" s="32"/>
      <c r="D88" s="32"/>
      <c r="E88" s="32" t="s">
        <v>369</v>
      </c>
      <c r="F88" s="32"/>
      <c r="G88" s="32"/>
      <c r="H88" s="32" t="s">
        <v>369</v>
      </c>
      <c r="I88" s="32"/>
      <c r="J88" s="32"/>
      <c r="K88" s="32" t="s">
        <v>369</v>
      </c>
      <c r="L88" s="32"/>
      <c r="M88" s="32"/>
      <c r="N88" s="32" t="s">
        <v>369</v>
      </c>
    </row>
    <row r="89" spans="1:14">
      <c r="A89" s="2276" t="s">
        <v>752</v>
      </c>
      <c r="B89" s="2085"/>
      <c r="C89" s="32"/>
      <c r="D89" s="32"/>
      <c r="E89" s="32" t="s">
        <v>369</v>
      </c>
      <c r="F89" s="32"/>
      <c r="G89" s="32"/>
      <c r="H89" s="32" t="s">
        <v>369</v>
      </c>
      <c r="I89" s="32"/>
      <c r="J89" s="32"/>
      <c r="K89" s="32" t="s">
        <v>369</v>
      </c>
      <c r="L89" s="32"/>
      <c r="M89" s="32"/>
      <c r="N89" s="32" t="s">
        <v>369</v>
      </c>
    </row>
    <row r="90" spans="1:14">
      <c r="A90" s="2276" t="s">
        <v>753</v>
      </c>
      <c r="B90" s="2085"/>
      <c r="C90" s="32"/>
      <c r="D90" s="32"/>
      <c r="E90" s="32" t="s">
        <v>369</v>
      </c>
      <c r="F90" s="32"/>
      <c r="G90" s="32"/>
      <c r="H90" s="32" t="s">
        <v>369</v>
      </c>
      <c r="I90" s="32"/>
      <c r="J90" s="32"/>
      <c r="K90" s="32" t="s">
        <v>369</v>
      </c>
      <c r="L90" s="32"/>
      <c r="M90" s="32"/>
      <c r="N90" s="32" t="s">
        <v>369</v>
      </c>
    </row>
    <row r="91" spans="1:14">
      <c r="A91" s="2276" t="s">
        <v>398</v>
      </c>
      <c r="B91" s="2085"/>
      <c r="C91" s="32"/>
      <c r="D91" s="32"/>
      <c r="E91" s="32" t="s">
        <v>369</v>
      </c>
      <c r="F91" s="32"/>
      <c r="G91" s="32"/>
      <c r="H91" s="32" t="s">
        <v>369</v>
      </c>
      <c r="I91" s="32"/>
      <c r="J91" s="32"/>
      <c r="K91" s="32" t="s">
        <v>369</v>
      </c>
      <c r="L91" s="32"/>
      <c r="M91" s="32"/>
      <c r="N91" s="32" t="s">
        <v>369</v>
      </c>
    </row>
    <row r="92" spans="1:14">
      <c r="A92" s="2276" t="s">
        <v>754</v>
      </c>
      <c r="B92" s="2085"/>
      <c r="C92" s="32"/>
      <c r="D92" s="32"/>
      <c r="E92" s="32"/>
      <c r="F92" s="32"/>
      <c r="G92" s="32"/>
      <c r="H92" s="32" t="s">
        <v>369</v>
      </c>
      <c r="I92" s="32"/>
      <c r="J92" s="32"/>
      <c r="K92" s="32"/>
      <c r="L92" s="32"/>
      <c r="M92" s="32"/>
      <c r="N92" s="32" t="s">
        <v>369</v>
      </c>
    </row>
    <row r="93" spans="1:14">
      <c r="A93" s="2276" t="s">
        <v>755</v>
      </c>
      <c r="B93" s="2085"/>
      <c r="C93" s="32"/>
      <c r="D93" s="32"/>
      <c r="E93" s="32"/>
      <c r="F93" s="32"/>
      <c r="G93" s="32"/>
      <c r="H93" s="32" t="s">
        <v>369</v>
      </c>
      <c r="I93" s="32" t="s">
        <v>930</v>
      </c>
      <c r="J93" s="32"/>
      <c r="K93" s="32"/>
      <c r="L93" s="32"/>
      <c r="M93" s="32"/>
      <c r="N93" s="32" t="s">
        <v>369</v>
      </c>
    </row>
    <row r="94" spans="1:14">
      <c r="A94" s="2276" t="s">
        <v>756</v>
      </c>
      <c r="B94" s="2085"/>
      <c r="C94" s="32"/>
      <c r="D94" s="32"/>
      <c r="E94" s="32"/>
      <c r="F94" s="32"/>
      <c r="G94" s="32"/>
      <c r="H94" s="32" t="s">
        <v>369</v>
      </c>
      <c r="I94" s="32"/>
      <c r="J94" s="32"/>
      <c r="K94" s="32"/>
      <c r="L94" s="32"/>
      <c r="M94" s="32"/>
      <c r="N94" s="32" t="s">
        <v>369</v>
      </c>
    </row>
    <row r="95" spans="1:14">
      <c r="A95" s="2348" t="s">
        <v>757</v>
      </c>
      <c r="B95" s="2349"/>
      <c r="C95" s="32"/>
      <c r="D95" s="32"/>
      <c r="E95" s="32"/>
      <c r="F95" s="32"/>
      <c r="G95" s="32"/>
      <c r="H95" s="32" t="s">
        <v>369</v>
      </c>
      <c r="I95" s="32"/>
      <c r="J95" s="32"/>
      <c r="K95" s="32"/>
      <c r="L95" s="32"/>
      <c r="M95" s="32"/>
      <c r="N95" s="32" t="s">
        <v>369</v>
      </c>
    </row>
    <row r="98" spans="1:11" ht="15.75" customHeight="1">
      <c r="A98" s="2020" t="s">
        <v>391</v>
      </c>
      <c r="B98" s="2020"/>
      <c r="C98" s="2020"/>
      <c r="D98" s="2020"/>
      <c r="E98" s="2020"/>
      <c r="F98" s="2020"/>
      <c r="G98" s="2020"/>
      <c r="H98" s="2020"/>
      <c r="I98" s="2020"/>
      <c r="J98" s="2020"/>
      <c r="K98" s="2020"/>
    </row>
    <row r="99" spans="1:11">
      <c r="A99" s="1486" t="s">
        <v>392</v>
      </c>
      <c r="B99" s="1528" t="s">
        <v>393</v>
      </c>
      <c r="C99" s="1528" t="s">
        <v>267</v>
      </c>
      <c r="D99" s="653" t="s">
        <v>394</v>
      </c>
      <c r="E99" s="653" t="s">
        <v>395</v>
      </c>
      <c r="F99" s="653" t="s">
        <v>242</v>
      </c>
      <c r="G99" s="653" t="s">
        <v>396</v>
      </c>
      <c r="H99" s="653" t="s">
        <v>397</v>
      </c>
      <c r="I99" s="653" t="s">
        <v>398</v>
      </c>
      <c r="J99" s="653" t="s">
        <v>399</v>
      </c>
      <c r="K99" s="654" t="s">
        <v>400</v>
      </c>
    </row>
    <row r="100" spans="1:11" ht="57.6">
      <c r="A100" s="2341" t="s">
        <v>84</v>
      </c>
      <c r="B100" s="655" t="s">
        <v>255</v>
      </c>
      <c r="C100" s="697" t="s">
        <v>931</v>
      </c>
      <c r="D100" s="697"/>
      <c r="E100" s="698" t="s">
        <v>932</v>
      </c>
      <c r="F100" s="698" t="s">
        <v>933</v>
      </c>
      <c r="G100" s="699" t="s">
        <v>934</v>
      </c>
      <c r="H100" s="700" t="s">
        <v>935</v>
      </c>
      <c r="I100" s="700" t="s">
        <v>936</v>
      </c>
      <c r="J100" s="700" t="s">
        <v>937</v>
      </c>
      <c r="K100" s="794"/>
    </row>
    <row r="101" spans="1:11" ht="28.9">
      <c r="A101" s="2342"/>
      <c r="B101" s="593" t="s">
        <v>404</v>
      </c>
      <c r="C101" s="1931" t="s">
        <v>938</v>
      </c>
      <c r="D101" s="696"/>
      <c r="E101" s="696" t="s">
        <v>939</v>
      </c>
      <c r="F101" s="696" t="s">
        <v>940</v>
      </c>
      <c r="G101" s="695" t="s">
        <v>934</v>
      </c>
      <c r="H101" s="696" t="s">
        <v>466</v>
      </c>
      <c r="I101" s="695" t="s">
        <v>934</v>
      </c>
      <c r="J101" s="696" t="s">
        <v>941</v>
      </c>
      <c r="K101" s="795" t="s">
        <v>942</v>
      </c>
    </row>
    <row r="102" spans="1:11" ht="43.15">
      <c r="A102" s="2342"/>
      <c r="B102" s="593" t="s">
        <v>237</v>
      </c>
      <c r="C102" s="1931" t="s">
        <v>783</v>
      </c>
      <c r="D102" s="696"/>
      <c r="E102" s="695" t="s">
        <v>934</v>
      </c>
      <c r="F102" s="696" t="s">
        <v>943</v>
      </c>
      <c r="G102" s="696" t="s">
        <v>944</v>
      </c>
      <c r="H102" s="696" t="s">
        <v>945</v>
      </c>
      <c r="I102" s="695" t="s">
        <v>934</v>
      </c>
      <c r="J102" s="696"/>
      <c r="K102" s="795" t="s">
        <v>946</v>
      </c>
    </row>
    <row r="103" spans="1:11">
      <c r="A103" s="2342"/>
      <c r="B103" s="593" t="s">
        <v>186</v>
      </c>
      <c r="C103" s="1931" t="s">
        <v>947</v>
      </c>
      <c r="D103" s="696"/>
      <c r="E103" s="695" t="s">
        <v>934</v>
      </c>
      <c r="F103" s="695" t="s">
        <v>934</v>
      </c>
      <c r="G103" s="696" t="s">
        <v>948</v>
      </c>
      <c r="H103" s="696" t="s">
        <v>949</v>
      </c>
      <c r="I103" s="695" t="s">
        <v>934</v>
      </c>
      <c r="J103" s="696"/>
      <c r="K103" s="795"/>
    </row>
    <row r="104" spans="1:11" ht="34.35" customHeight="1">
      <c r="A104" s="2342"/>
      <c r="B104" s="529" t="s">
        <v>303</v>
      </c>
      <c r="C104" s="696"/>
      <c r="D104" s="696"/>
      <c r="E104" s="696"/>
      <c r="F104" s="696"/>
      <c r="G104" s="696"/>
      <c r="H104" s="696"/>
      <c r="I104" s="696"/>
      <c r="J104" s="696"/>
      <c r="K104" s="795"/>
    </row>
    <row r="105" spans="1:11" ht="28.9">
      <c r="A105" s="2342"/>
      <c r="B105" s="529" t="s">
        <v>758</v>
      </c>
      <c r="C105" s="696"/>
      <c r="D105" s="696"/>
      <c r="E105" s="696" t="s">
        <v>950</v>
      </c>
      <c r="F105" s="696"/>
      <c r="G105" s="696"/>
      <c r="H105" s="696"/>
      <c r="I105" s="696"/>
      <c r="J105" s="696"/>
      <c r="K105" s="795"/>
    </row>
    <row r="106" spans="1:11" ht="28.9">
      <c r="A106" s="2343"/>
      <c r="B106" s="597" t="s">
        <v>412</v>
      </c>
      <c r="C106" s="796"/>
      <c r="D106" s="796"/>
      <c r="E106" s="796"/>
      <c r="F106" s="796"/>
      <c r="G106" s="796"/>
      <c r="H106" s="796"/>
      <c r="I106" s="796"/>
      <c r="J106" s="796"/>
      <c r="K106" s="797" t="s">
        <v>951</v>
      </c>
    </row>
  </sheetData>
  <sheetProtection selectLockedCells="1" selectUnlockedCells="1"/>
  <mergeCells count="49">
    <mergeCell ref="A1:D2"/>
    <mergeCell ref="A92:B92"/>
    <mergeCell ref="I57:I58"/>
    <mergeCell ref="A91:B91"/>
    <mergeCell ref="P2:U12"/>
    <mergeCell ref="A33:A34"/>
    <mergeCell ref="I33:I34"/>
    <mergeCell ref="A56:A57"/>
    <mergeCell ref="I54:I55"/>
    <mergeCell ref="A36:A37"/>
    <mergeCell ref="I36:I37"/>
    <mergeCell ref="A39:A40"/>
    <mergeCell ref="I39:I40"/>
    <mergeCell ref="I19:J19"/>
    <mergeCell ref="A18:A20"/>
    <mergeCell ref="A6:D6"/>
    <mergeCell ref="E1:E2"/>
    <mergeCell ref="B13:J13"/>
    <mergeCell ref="E6:I6"/>
    <mergeCell ref="I74:I78"/>
    <mergeCell ref="A100:A106"/>
    <mergeCell ref="A94:B94"/>
    <mergeCell ref="A81:B81"/>
    <mergeCell ref="C81:N81"/>
    <mergeCell ref="A80:N80"/>
    <mergeCell ref="A95:B95"/>
    <mergeCell ref="A84:B84"/>
    <mergeCell ref="A85:B85"/>
    <mergeCell ref="A86:B86"/>
    <mergeCell ref="A87:B87"/>
    <mergeCell ref="A88:B88"/>
    <mergeCell ref="A93:B93"/>
    <mergeCell ref="A98:K98"/>
    <mergeCell ref="I60:I61"/>
    <mergeCell ref="A90:B90"/>
    <mergeCell ref="A89:B89"/>
    <mergeCell ref="I66:I67"/>
    <mergeCell ref="J6:N6"/>
    <mergeCell ref="A17:N17"/>
    <mergeCell ref="M70:M74"/>
    <mergeCell ref="A62:I62"/>
    <mergeCell ref="I63:I64"/>
    <mergeCell ref="A44:A45"/>
    <mergeCell ref="I46:I48"/>
    <mergeCell ref="A47:A48"/>
    <mergeCell ref="A50:A51"/>
    <mergeCell ref="A53:A54"/>
    <mergeCell ref="I70:I72"/>
    <mergeCell ref="I20:J20"/>
  </mergeCells>
  <hyperlinks>
    <hyperlink ref="E1" location="'RES LUB'!Area_de_impressao" display="'RES LUB'!Area_de_impressao" xr:uid="{CB268A9C-E05D-4F69-B2FB-29F071392E48}"/>
    <hyperlink ref="E1:E2" location="'RES MNT'!A1" display="RESUMO" xr:uid="{9CC57A97-9BA9-465D-8CCD-7B5FC3BA81B9}"/>
  </hyperlinks>
  <pageMargins left="0.51181102362204722" right="0.51181102362204722" top="0.78740157480314965" bottom="0.78740157480314965" header="0.31496062992125984" footer="0.31496062992125984"/>
  <pageSetup paperSize="9" scale="77" orientation="landscape" r:id="rId1"/>
  <rowBreaks count="2" manualBreakCount="2">
    <brk id="42" max="16383" man="1"/>
    <brk id="97" max="26" man="1"/>
  </rowBreaks>
  <colBreaks count="1" manualBreakCount="1">
    <brk id="15" max="118" man="1"/>
  </colBreaks>
  <legacyDrawing r:id="rId2"/>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Plan11"/>
  <dimension ref="A1:AH103"/>
  <sheetViews>
    <sheetView showGridLines="0" view="pageBreakPreview" zoomScale="70" zoomScaleNormal="100" zoomScaleSheetLayoutView="70" workbookViewId="0">
      <selection activeCell="F11" sqref="F11"/>
    </sheetView>
  </sheetViews>
  <sheetFormatPr defaultRowHeight="14.45"/>
  <cols>
    <col min="1" max="9" width="20.7109375" customWidth="1"/>
    <col min="10" max="10" width="20.7109375" style="48" customWidth="1"/>
    <col min="11" max="14" width="20.7109375" customWidth="1"/>
    <col min="15" max="15" width="21.140625" customWidth="1"/>
    <col min="16" max="16" width="18" customWidth="1"/>
    <col min="17" max="17" width="15.5703125" customWidth="1"/>
    <col min="18" max="18" width="12" customWidth="1"/>
  </cols>
  <sheetData>
    <row r="1" spans="1:34">
      <c r="A1" s="2075" t="s">
        <v>85</v>
      </c>
      <c r="B1" s="2076"/>
      <c r="C1" s="2076"/>
      <c r="D1" s="2077"/>
      <c r="E1" s="2081" t="s">
        <v>216</v>
      </c>
      <c r="I1" s="143" t="s">
        <v>952</v>
      </c>
      <c r="N1" s="37"/>
    </row>
    <row r="2" spans="1:34" ht="14.65" customHeight="1">
      <c r="A2" s="2078"/>
      <c r="B2" s="2079"/>
      <c r="C2" s="2079"/>
      <c r="D2" s="2080"/>
      <c r="E2" s="2081"/>
      <c r="I2" s="143" t="s">
        <v>953</v>
      </c>
      <c r="M2" s="37"/>
      <c r="N2" s="37"/>
      <c r="O2" s="37"/>
      <c r="P2" s="36"/>
      <c r="Q2" s="36"/>
      <c r="R2" s="36"/>
      <c r="S2" s="36"/>
      <c r="T2" s="36"/>
      <c r="U2" s="36"/>
      <c r="V2" s="36"/>
      <c r="W2" s="36"/>
      <c r="X2" s="36"/>
    </row>
    <row r="3" spans="1:34">
      <c r="A3" s="4" t="s">
        <v>217</v>
      </c>
      <c r="B3" s="4" t="s">
        <v>872</v>
      </c>
      <c r="C3">
        <v>500</v>
      </c>
      <c r="D3" t="s">
        <v>219</v>
      </c>
      <c r="F3" s="48">
        <v>250</v>
      </c>
      <c r="G3" t="s">
        <v>716</v>
      </c>
      <c r="I3" s="1928"/>
      <c r="M3" s="37"/>
      <c r="N3" s="37"/>
      <c r="O3" s="37"/>
      <c r="P3" s="36"/>
      <c r="Q3" s="36"/>
      <c r="R3" s="36"/>
      <c r="S3" s="36"/>
      <c r="T3" s="36"/>
      <c r="U3" s="36"/>
      <c r="V3" s="36"/>
      <c r="W3" s="36"/>
      <c r="X3" s="36"/>
    </row>
    <row r="4" spans="1:34">
      <c r="A4" s="4" t="s">
        <v>220</v>
      </c>
      <c r="B4" s="4" t="s">
        <v>488</v>
      </c>
      <c r="C4">
        <v>250</v>
      </c>
      <c r="D4" t="s">
        <v>219</v>
      </c>
      <c r="M4" s="37"/>
      <c r="N4" s="37"/>
      <c r="O4" s="37"/>
      <c r="P4" s="36"/>
      <c r="Q4" s="36"/>
      <c r="R4" s="36"/>
      <c r="S4" s="36"/>
      <c r="T4" s="36"/>
      <c r="U4" s="36"/>
      <c r="V4" s="36"/>
      <c r="W4" s="36"/>
      <c r="X4" s="36"/>
    </row>
    <row r="5" spans="1:34">
      <c r="A5" t="s">
        <v>222</v>
      </c>
      <c r="B5" s="517">
        <v>45371</v>
      </c>
      <c r="C5" s="1114" t="s">
        <v>430</v>
      </c>
      <c r="D5" s="4" t="s">
        <v>954</v>
      </c>
      <c r="M5" s="37"/>
      <c r="N5" s="37"/>
      <c r="O5" s="37"/>
      <c r="P5" s="36"/>
      <c r="Q5" s="36"/>
      <c r="R5" s="36"/>
      <c r="S5" s="36"/>
      <c r="T5" s="36"/>
      <c r="U5" s="36"/>
      <c r="V5" s="36"/>
      <c r="W5" s="36"/>
      <c r="X5" s="36"/>
    </row>
    <row r="6" spans="1:34" s="31" customFormat="1" ht="20.25" customHeight="1">
      <c r="A6" s="2172" t="s">
        <v>226</v>
      </c>
      <c r="B6" s="2173"/>
      <c r="C6" s="2173"/>
      <c r="D6" s="2174"/>
      <c r="E6" s="2098" t="s">
        <v>227</v>
      </c>
      <c r="F6" s="2099"/>
      <c r="G6" s="2099"/>
      <c r="H6" s="2099"/>
      <c r="I6" s="2222"/>
      <c r="J6" s="2099" t="s">
        <v>781</v>
      </c>
      <c r="K6" s="2099"/>
      <c r="L6" s="2099"/>
      <c r="M6" s="2099"/>
      <c r="N6" s="2222"/>
      <c r="P6" s="36"/>
      <c r="Q6" s="36"/>
      <c r="R6" s="36"/>
      <c r="S6" s="36"/>
      <c r="T6" s="36"/>
      <c r="U6" s="36"/>
      <c r="V6" s="36"/>
      <c r="W6" s="36"/>
      <c r="X6" s="36"/>
    </row>
    <row r="7" spans="1:34">
      <c r="A7" s="203" t="s">
        <v>228</v>
      </c>
      <c r="B7" s="126" t="s">
        <v>229</v>
      </c>
      <c r="C7" s="497" t="s">
        <v>230</v>
      </c>
      <c r="D7" s="570" t="s">
        <v>231</v>
      </c>
      <c r="E7" s="967" t="s">
        <v>228</v>
      </c>
      <c r="F7" s="1186" t="s">
        <v>232</v>
      </c>
      <c r="G7" s="1186" t="s">
        <v>233</v>
      </c>
      <c r="H7" s="75" t="s">
        <v>68</v>
      </c>
      <c r="I7" s="1992" t="s">
        <v>69</v>
      </c>
      <c r="J7" s="968"/>
      <c r="K7" s="123" t="s">
        <v>232</v>
      </c>
      <c r="L7" s="123" t="s">
        <v>233</v>
      </c>
      <c r="M7" s="1000" t="s">
        <v>68</v>
      </c>
      <c r="N7" s="1007" t="s">
        <v>69</v>
      </c>
      <c r="P7" s="36"/>
      <c r="Q7" s="36"/>
      <c r="R7" s="36"/>
      <c r="S7" s="36"/>
      <c r="T7" s="36"/>
      <c r="U7" s="36"/>
      <c r="V7" s="36"/>
      <c r="W7" s="36"/>
      <c r="X7" s="36"/>
    </row>
    <row r="8" spans="1:34">
      <c r="A8" s="204" t="s">
        <v>70</v>
      </c>
      <c r="B8" s="500">
        <v>13421</v>
      </c>
      <c r="C8" s="5">
        <f>B8-F8</f>
        <v>297</v>
      </c>
      <c r="D8" s="6">
        <f>B8</f>
        <v>13421</v>
      </c>
      <c r="E8" s="1185" t="s">
        <v>70</v>
      </c>
      <c r="F8" s="512">
        <v>13124</v>
      </c>
      <c r="G8" s="1184">
        <v>45328</v>
      </c>
      <c r="H8" s="788">
        <f>F8+$C$3</f>
        <v>13624</v>
      </c>
      <c r="I8" s="559">
        <f>H8-B8</f>
        <v>203</v>
      </c>
      <c r="J8" s="713" t="s">
        <v>70</v>
      </c>
      <c r="K8" s="1989">
        <v>13124</v>
      </c>
      <c r="L8" s="1990">
        <v>45328</v>
      </c>
      <c r="M8" s="997">
        <f>$F$3+K8</f>
        <v>13374</v>
      </c>
      <c r="N8" s="701">
        <f>M8-B8</f>
        <v>-47</v>
      </c>
      <c r="P8" s="36"/>
      <c r="Q8" s="36"/>
      <c r="R8" s="36"/>
      <c r="S8" s="36"/>
      <c r="T8" s="36"/>
      <c r="U8" s="36"/>
      <c r="V8" s="36"/>
      <c r="W8" s="36"/>
      <c r="X8" s="36"/>
    </row>
    <row r="9" spans="1:34">
      <c r="A9" s="204" t="s">
        <v>71</v>
      </c>
      <c r="B9" s="500">
        <v>13522</v>
      </c>
      <c r="C9" s="5">
        <f>B9-F9</f>
        <v>147</v>
      </c>
      <c r="D9" s="6">
        <f t="shared" ref="D9:D11" si="0">B9</f>
        <v>13522</v>
      </c>
      <c r="E9" s="1185" t="s">
        <v>71</v>
      </c>
      <c r="F9" s="512">
        <v>13375</v>
      </c>
      <c r="G9" s="1184">
        <v>45347</v>
      </c>
      <c r="H9" s="788">
        <f>F9+$C$3</f>
        <v>13875</v>
      </c>
      <c r="I9" s="559">
        <f t="shared" ref="I9:I11" si="1">H9-B9</f>
        <v>353</v>
      </c>
      <c r="J9" s="969" t="s">
        <v>71</v>
      </c>
      <c r="K9" s="1975">
        <v>13375</v>
      </c>
      <c r="L9" s="1274">
        <v>45347</v>
      </c>
      <c r="M9" s="998">
        <f>$F$3+K9</f>
        <v>13625</v>
      </c>
      <c r="N9" s="702">
        <f>M9-B9</f>
        <v>103</v>
      </c>
      <c r="P9" s="36"/>
      <c r="Q9" s="36"/>
      <c r="R9" s="36"/>
      <c r="S9" s="36"/>
      <c r="T9" s="36"/>
      <c r="U9" s="36"/>
      <c r="V9" s="36"/>
      <c r="W9" s="36"/>
      <c r="X9" s="36"/>
    </row>
    <row r="10" spans="1:34">
      <c r="A10" s="204" t="s">
        <v>72</v>
      </c>
      <c r="B10" s="605">
        <v>25566</v>
      </c>
      <c r="C10" s="5">
        <f>B10-F10</f>
        <v>186</v>
      </c>
      <c r="D10" s="6">
        <f t="shared" si="0"/>
        <v>25566</v>
      </c>
      <c r="E10" s="204" t="s">
        <v>72</v>
      </c>
      <c r="F10" s="512">
        <v>25380</v>
      </c>
      <c r="G10" s="1184">
        <v>45335</v>
      </c>
      <c r="H10" s="7">
        <f>F10+$C$4</f>
        <v>25630</v>
      </c>
      <c r="I10" s="559">
        <f t="shared" si="1"/>
        <v>64</v>
      </c>
      <c r="K10" s="48"/>
      <c r="L10" s="37"/>
      <c r="M10" s="37"/>
      <c r="N10" s="37"/>
      <c r="O10" s="37"/>
      <c r="P10" s="36"/>
      <c r="Q10" s="36"/>
      <c r="R10" s="36"/>
      <c r="S10" s="36"/>
      <c r="T10" s="36"/>
      <c r="U10" s="36"/>
      <c r="V10" s="36"/>
      <c r="W10" s="36"/>
      <c r="X10" s="36"/>
    </row>
    <row r="11" spans="1:34">
      <c r="A11" s="206" t="s">
        <v>73</v>
      </c>
      <c r="B11" s="548">
        <v>25709</v>
      </c>
      <c r="C11" s="195">
        <f>B11-F11</f>
        <v>149</v>
      </c>
      <c r="D11" s="207">
        <f t="shared" si="0"/>
        <v>25709</v>
      </c>
      <c r="E11" s="206" t="s">
        <v>73</v>
      </c>
      <c r="F11" s="513">
        <v>25560</v>
      </c>
      <c r="G11" s="1469">
        <v>45349</v>
      </c>
      <c r="H11" s="175">
        <f>F11+$C$4</f>
        <v>25810</v>
      </c>
      <c r="I11" s="560">
        <f t="shared" si="1"/>
        <v>101</v>
      </c>
      <c r="K11" s="48"/>
      <c r="L11" s="37"/>
      <c r="M11" s="37"/>
      <c r="N11" s="37"/>
      <c r="O11" s="37"/>
      <c r="P11" s="36"/>
      <c r="Q11" s="36"/>
      <c r="R11" s="36"/>
      <c r="S11" s="36"/>
      <c r="T11" s="36"/>
      <c r="U11" s="36"/>
      <c r="V11" s="36"/>
      <c r="W11" s="36"/>
      <c r="X11" s="36"/>
    </row>
    <row r="12" spans="1:34">
      <c r="K12" s="37"/>
      <c r="L12" s="37"/>
      <c r="M12" s="37"/>
      <c r="N12" s="37"/>
      <c r="O12" s="37"/>
      <c r="P12" s="36"/>
      <c r="Q12" s="36"/>
      <c r="R12" s="36"/>
      <c r="S12" s="36"/>
      <c r="T12" s="36"/>
      <c r="U12" s="36"/>
      <c r="V12" s="36"/>
      <c r="W12" s="36"/>
      <c r="X12" s="36"/>
    </row>
    <row r="13" spans="1:34" s="31" customFormat="1" ht="20.25" customHeight="1">
      <c r="A13" s="773" t="s">
        <v>237</v>
      </c>
      <c r="B13" s="2092" t="s">
        <v>783</v>
      </c>
      <c r="C13" s="2093"/>
      <c r="D13" s="2093"/>
      <c r="E13" s="2093"/>
      <c r="F13" s="2093"/>
      <c r="G13" s="2093"/>
      <c r="H13" s="2093"/>
      <c r="I13" s="2093"/>
      <c r="J13" s="2094"/>
      <c r="K13" s="37"/>
      <c r="P13" s="473"/>
      <c r="R13" s="2129"/>
      <c r="S13" s="2129"/>
      <c r="T13" s="2129"/>
      <c r="U13" s="2129"/>
      <c r="V13" s="2129"/>
      <c r="W13" s="2129"/>
      <c r="X13" s="2129"/>
    </row>
    <row r="14" spans="1:34">
      <c r="A14" s="191"/>
      <c r="B14" s="523" t="s">
        <v>241</v>
      </c>
      <c r="C14" s="523" t="s">
        <v>242</v>
      </c>
      <c r="D14" s="523" t="s">
        <v>243</v>
      </c>
      <c r="E14" s="523" t="s">
        <v>244</v>
      </c>
      <c r="F14" s="523" t="s">
        <v>245</v>
      </c>
      <c r="G14" s="523" t="s">
        <v>246</v>
      </c>
      <c r="H14" s="523" t="s">
        <v>247</v>
      </c>
      <c r="I14" s="523" t="s">
        <v>248</v>
      </c>
      <c r="J14" s="765" t="s">
        <v>249</v>
      </c>
      <c r="K14" s="1738"/>
      <c r="L14" s="37"/>
      <c r="M14" s="37"/>
      <c r="N14" s="37"/>
      <c r="O14" s="37"/>
      <c r="P14" s="67"/>
      <c r="R14" s="2128"/>
      <c r="S14" s="2128"/>
      <c r="T14" s="2128"/>
      <c r="U14" s="2128"/>
      <c r="V14" s="2128"/>
      <c r="W14" s="2128"/>
      <c r="X14" s="2128"/>
    </row>
    <row r="15" spans="1:34">
      <c r="A15" s="521" t="s">
        <v>9</v>
      </c>
      <c r="B15" s="46">
        <v>44781</v>
      </c>
      <c r="C15" s="46">
        <v>45247</v>
      </c>
      <c r="D15" s="46">
        <v>45048</v>
      </c>
      <c r="E15" s="46">
        <v>45227</v>
      </c>
      <c r="F15" s="7" t="s">
        <v>955</v>
      </c>
      <c r="G15" s="10"/>
      <c r="H15" s="10"/>
      <c r="I15" s="10"/>
      <c r="J15" s="196"/>
      <c r="L15" s="37"/>
      <c r="P15" s="67"/>
      <c r="R15" s="2125"/>
      <c r="S15" s="2125"/>
      <c r="T15" s="2125"/>
      <c r="U15" s="2125"/>
      <c r="V15" s="2125"/>
      <c r="W15" s="2125"/>
      <c r="X15" s="2125"/>
    </row>
    <row r="16" spans="1:34" ht="15" customHeight="1">
      <c r="A16" s="707" t="s">
        <v>10</v>
      </c>
      <c r="B16" s="180">
        <v>44529</v>
      </c>
      <c r="C16" s="180">
        <v>45247</v>
      </c>
      <c r="D16" s="180">
        <v>45048</v>
      </c>
      <c r="E16" s="180">
        <v>45227</v>
      </c>
      <c r="F16" s="49" t="s">
        <v>955</v>
      </c>
      <c r="G16" s="12"/>
      <c r="H16" s="12"/>
      <c r="I16" s="12"/>
      <c r="J16" s="801"/>
      <c r="K16" s="37"/>
      <c r="P16" s="496"/>
      <c r="Q16" s="39"/>
      <c r="R16" s="2275"/>
      <c r="S16" s="2275"/>
      <c r="T16" s="2275"/>
      <c r="U16" s="2275"/>
      <c r="V16" s="2275"/>
      <c r="W16" s="2275"/>
      <c r="X16" s="2275"/>
      <c r="Y16" s="2275"/>
      <c r="Z16" s="2275"/>
      <c r="AA16" s="2275"/>
      <c r="AB16" s="2275"/>
      <c r="AC16" s="2275"/>
      <c r="AD16" s="2275"/>
      <c r="AE16" s="2275"/>
      <c r="AF16" s="2275"/>
      <c r="AG16" s="2275"/>
      <c r="AH16" s="2275"/>
    </row>
    <row r="17" spans="1:24" s="31" customFormat="1" ht="15" customHeight="1">
      <c r="A17" s="2092" t="s">
        <v>254</v>
      </c>
      <c r="B17" s="2093"/>
      <c r="C17" s="2093"/>
      <c r="D17" s="2093"/>
      <c r="E17" s="2093"/>
      <c r="F17" s="2093"/>
      <c r="G17" s="2093"/>
      <c r="H17" s="2093"/>
      <c r="I17" s="2093"/>
      <c r="J17" s="2093"/>
      <c r="K17" s="2093"/>
      <c r="L17" s="2093"/>
      <c r="M17" s="2093"/>
      <c r="N17" s="2093"/>
      <c r="O17" s="2094"/>
      <c r="P17" s="809"/>
      <c r="R17" s="139"/>
      <c r="S17" s="139"/>
      <c r="T17" s="139"/>
      <c r="U17" s="139"/>
      <c r="V17" s="139"/>
      <c r="W17" s="139"/>
      <c r="X17" s="139"/>
    </row>
    <row r="18" spans="1:24">
      <c r="A18" s="2355" t="s">
        <v>872</v>
      </c>
      <c r="B18" s="757" t="s">
        <v>255</v>
      </c>
      <c r="C18" s="497" t="s">
        <v>256</v>
      </c>
      <c r="D18" s="497" t="s">
        <v>256</v>
      </c>
      <c r="E18" s="497" t="s">
        <v>256</v>
      </c>
      <c r="F18" s="497" t="s">
        <v>256</v>
      </c>
      <c r="G18" s="727" t="s">
        <v>257</v>
      </c>
      <c r="H18" s="497" t="s">
        <v>256</v>
      </c>
      <c r="I18" s="497" t="s">
        <v>256</v>
      </c>
      <c r="J18" s="757" t="s">
        <v>193</v>
      </c>
      <c r="K18" s="497" t="s">
        <v>256</v>
      </c>
      <c r="L18" s="497" t="s">
        <v>256</v>
      </c>
      <c r="M18" s="757" t="s">
        <v>562</v>
      </c>
      <c r="N18" s="2361" t="s">
        <v>911</v>
      </c>
      <c r="O18" s="2362"/>
      <c r="P18" s="102"/>
      <c r="Q18" s="37"/>
      <c r="R18" s="36"/>
      <c r="S18" s="36"/>
      <c r="T18" s="36"/>
      <c r="U18" s="36"/>
      <c r="V18" s="36"/>
      <c r="W18" s="36"/>
      <c r="X18" s="36"/>
    </row>
    <row r="19" spans="1:24">
      <c r="A19" s="2356"/>
      <c r="B19" s="756" t="s">
        <v>9</v>
      </c>
      <c r="C19" s="179">
        <v>45007</v>
      </c>
      <c r="D19" s="179">
        <v>45007</v>
      </c>
      <c r="E19" s="179">
        <v>45044</v>
      </c>
      <c r="F19" s="179">
        <v>45044</v>
      </c>
      <c r="G19" s="512">
        <v>1</v>
      </c>
      <c r="H19" s="315">
        <v>44611</v>
      </c>
      <c r="I19" s="179"/>
      <c r="J19" s="188" t="s">
        <v>956</v>
      </c>
      <c r="K19" s="179">
        <v>44699</v>
      </c>
      <c r="L19" s="179">
        <v>44699</v>
      </c>
      <c r="M19" s="179">
        <v>44947</v>
      </c>
      <c r="N19" s="315">
        <v>44277</v>
      </c>
      <c r="O19" s="758">
        <v>44511</v>
      </c>
      <c r="P19" s="102"/>
      <c r="Q19" s="37"/>
      <c r="R19" s="36"/>
      <c r="S19" s="36"/>
      <c r="T19" s="36"/>
      <c r="U19" s="36"/>
      <c r="V19" s="36"/>
      <c r="W19" s="36"/>
      <c r="X19" s="36"/>
    </row>
    <row r="20" spans="1:24">
      <c r="A20" s="2357"/>
      <c r="B20" s="759" t="s">
        <v>10</v>
      </c>
      <c r="C20" s="186">
        <v>44679</v>
      </c>
      <c r="D20" s="186">
        <v>44679</v>
      </c>
      <c r="E20" s="186">
        <v>44679</v>
      </c>
      <c r="F20" s="186">
        <v>44679</v>
      </c>
      <c r="G20" s="513">
        <v>2</v>
      </c>
      <c r="H20" s="760">
        <v>44611</v>
      </c>
      <c r="I20" s="186"/>
      <c r="J20" s="316" t="s">
        <v>957</v>
      </c>
      <c r="K20" s="760">
        <v>44978</v>
      </c>
      <c r="L20" s="760">
        <v>45054</v>
      </c>
      <c r="M20" s="186">
        <v>44949</v>
      </c>
      <c r="N20" s="760">
        <v>44511</v>
      </c>
      <c r="O20" s="761">
        <v>44511</v>
      </c>
      <c r="P20" s="36"/>
      <c r="Q20" s="36"/>
      <c r="R20" s="36"/>
      <c r="S20" s="36"/>
      <c r="T20" s="36"/>
      <c r="U20" s="36"/>
      <c r="V20" s="36"/>
      <c r="W20" s="36"/>
      <c r="X20" s="36"/>
    </row>
    <row r="21" spans="1:24">
      <c r="A21" s="29"/>
      <c r="B21" s="9"/>
      <c r="C21" s="27"/>
      <c r="D21" s="22"/>
      <c r="E21" s="22"/>
      <c r="F21" s="22"/>
      <c r="G21" s="13"/>
      <c r="H21" s="27"/>
      <c r="I21" s="22"/>
      <c r="J21" s="28"/>
      <c r="K21" s="28"/>
      <c r="L21" s="22"/>
      <c r="M21" s="22"/>
      <c r="N21" s="22"/>
      <c r="S21" s="36"/>
      <c r="T21" s="36"/>
      <c r="U21" s="36"/>
      <c r="V21" s="36"/>
      <c r="W21" s="36"/>
      <c r="X21" s="36"/>
    </row>
    <row r="22" spans="1:24">
      <c r="A22" s="543" t="s">
        <v>263</v>
      </c>
      <c r="B22" s="506" t="s">
        <v>264</v>
      </c>
      <c r="C22" s="506" t="s">
        <v>265</v>
      </c>
      <c r="D22" s="506" t="s">
        <v>266</v>
      </c>
      <c r="E22" s="506" t="s">
        <v>267</v>
      </c>
      <c r="F22" s="628" t="s">
        <v>268</v>
      </c>
      <c r="G22" s="13"/>
      <c r="H22" s="27"/>
      <c r="I22" s="876" t="s">
        <v>269</v>
      </c>
      <c r="J22" s="876" t="s">
        <v>270</v>
      </c>
      <c r="K22" s="871" t="s">
        <v>271</v>
      </c>
      <c r="L22" s="1217" t="s">
        <v>785</v>
      </c>
      <c r="M22" s="876" t="s">
        <v>786</v>
      </c>
      <c r="N22" s="22"/>
      <c r="O22" s="25"/>
      <c r="P22" s="36"/>
      <c r="Q22" s="36"/>
      <c r="R22" s="36"/>
      <c r="S22" s="36"/>
      <c r="T22" s="36"/>
      <c r="U22" s="36"/>
      <c r="V22" s="36"/>
      <c r="W22" s="36"/>
      <c r="X22" s="36"/>
    </row>
    <row r="23" spans="1:24">
      <c r="A23" s="544" t="s">
        <v>874</v>
      </c>
      <c r="B23" s="110" t="s">
        <v>272</v>
      </c>
      <c r="C23" s="48" t="s">
        <v>283</v>
      </c>
      <c r="D23" s="48" t="s">
        <v>284</v>
      </c>
      <c r="E23" s="48" t="s">
        <v>879</v>
      </c>
      <c r="F23" s="112"/>
      <c r="G23" s="13"/>
      <c r="H23" s="1218" t="s">
        <v>112</v>
      </c>
      <c r="I23" s="507" t="s">
        <v>9</v>
      </c>
      <c r="J23" s="326">
        <v>45278</v>
      </c>
      <c r="K23" s="179">
        <v>45142</v>
      </c>
      <c r="L23" s="1289">
        <v>45100</v>
      </c>
      <c r="M23" s="1473">
        <f>L23+360</f>
        <v>45460</v>
      </c>
      <c r="N23" s="22"/>
      <c r="O23" s="25"/>
      <c r="P23" s="36"/>
      <c r="Q23" s="36"/>
      <c r="R23" s="25"/>
      <c r="S23" s="36"/>
      <c r="T23" s="36"/>
      <c r="U23" s="36"/>
      <c r="V23" s="36"/>
      <c r="W23" s="36"/>
      <c r="X23" s="36"/>
    </row>
    <row r="24" spans="1:24">
      <c r="A24" s="544" t="s">
        <v>875</v>
      </c>
      <c r="B24" s="110" t="s">
        <v>272</v>
      </c>
      <c r="C24" s="48" t="s">
        <v>283</v>
      </c>
      <c r="D24" s="48" t="s">
        <v>284</v>
      </c>
      <c r="E24" s="48" t="s">
        <v>879</v>
      </c>
      <c r="F24" s="112"/>
      <c r="G24" s="13"/>
      <c r="I24" s="508" t="s">
        <v>10</v>
      </c>
      <c r="J24" s="323">
        <v>45351</v>
      </c>
      <c r="K24" s="186">
        <v>45287</v>
      </c>
      <c r="L24" s="1264">
        <v>45288</v>
      </c>
      <c r="M24" s="1107">
        <f>L24+360</f>
        <v>45648</v>
      </c>
      <c r="N24" s="22" t="s">
        <v>958</v>
      </c>
      <c r="O24" s="25"/>
      <c r="P24" s="36"/>
      <c r="Q24" s="36"/>
      <c r="R24" s="36"/>
      <c r="S24" s="36"/>
      <c r="T24" s="36"/>
      <c r="U24" s="36"/>
      <c r="V24" s="36"/>
      <c r="W24" s="36"/>
      <c r="X24" s="36"/>
    </row>
    <row r="25" spans="1:24">
      <c r="A25" s="544" t="s">
        <v>959</v>
      </c>
      <c r="B25" s="110" t="s">
        <v>272</v>
      </c>
      <c r="C25" s="48" t="s">
        <v>283</v>
      </c>
      <c r="D25" s="48" t="s">
        <v>284</v>
      </c>
      <c r="E25" s="48" t="s">
        <v>879</v>
      </c>
      <c r="F25" s="112"/>
      <c r="G25" s="13"/>
      <c r="H25" s="27"/>
      <c r="N25" s="22"/>
      <c r="O25" s="25"/>
      <c r="P25" s="36"/>
      <c r="Q25" s="36"/>
      <c r="R25" s="36"/>
      <c r="S25" s="36"/>
      <c r="T25" s="36"/>
      <c r="U25" s="36"/>
      <c r="V25" s="36"/>
      <c r="W25" s="36"/>
      <c r="X25" s="36"/>
    </row>
    <row r="26" spans="1:24">
      <c r="A26" s="544" t="s">
        <v>960</v>
      </c>
      <c r="B26" s="110" t="s">
        <v>272</v>
      </c>
      <c r="C26" s="48" t="s">
        <v>283</v>
      </c>
      <c r="D26" s="48" t="s">
        <v>284</v>
      </c>
      <c r="E26" s="48" t="s">
        <v>879</v>
      </c>
      <c r="F26" s="112"/>
      <c r="G26" s="13"/>
      <c r="H26" s="27"/>
      <c r="N26" s="22"/>
      <c r="O26" s="25"/>
      <c r="P26" s="36"/>
      <c r="Q26" s="36"/>
      <c r="R26" s="36"/>
      <c r="S26" s="36"/>
      <c r="T26" s="36"/>
      <c r="U26" s="36"/>
      <c r="V26" s="36"/>
      <c r="W26" s="36"/>
      <c r="X26" s="36"/>
    </row>
    <row r="27" spans="1:24">
      <c r="A27" s="544" t="s">
        <v>286</v>
      </c>
      <c r="B27" s="110" t="s">
        <v>272</v>
      </c>
      <c r="C27" s="48" t="s">
        <v>283</v>
      </c>
      <c r="D27" s="48" t="s">
        <v>961</v>
      </c>
      <c r="E27" s="48" t="s">
        <v>879</v>
      </c>
      <c r="F27" s="112"/>
      <c r="G27" s="13"/>
      <c r="H27" s="27"/>
      <c r="I27" s="22"/>
      <c r="J27" s="28"/>
      <c r="K27" s="28"/>
      <c r="L27" s="22"/>
      <c r="M27" s="22"/>
      <c r="N27" s="22"/>
      <c r="O27" s="25"/>
      <c r="P27" s="36"/>
      <c r="Q27" s="36"/>
      <c r="R27" s="36"/>
      <c r="S27" s="36"/>
      <c r="T27" s="36"/>
      <c r="U27" s="36"/>
      <c r="V27" s="36"/>
      <c r="W27" s="36"/>
      <c r="X27" s="36"/>
    </row>
    <row r="28" spans="1:24">
      <c r="A28" s="544" t="s">
        <v>203</v>
      </c>
      <c r="B28" s="110" t="s">
        <v>272</v>
      </c>
      <c r="C28" s="48" t="s">
        <v>283</v>
      </c>
      <c r="D28" s="48" t="s">
        <v>284</v>
      </c>
      <c r="E28" s="48" t="s">
        <v>879</v>
      </c>
      <c r="F28" s="112"/>
      <c r="G28" s="13"/>
      <c r="H28" s="27"/>
      <c r="I28" s="22"/>
      <c r="J28" s="28"/>
      <c r="K28" s="28"/>
      <c r="L28" s="22"/>
      <c r="M28" s="22"/>
      <c r="N28" s="22"/>
      <c r="O28" s="25"/>
      <c r="P28" s="36"/>
      <c r="Q28" s="36"/>
      <c r="R28" s="36"/>
      <c r="S28" s="36"/>
      <c r="T28" s="36"/>
      <c r="U28" s="36"/>
      <c r="V28" s="36"/>
      <c r="W28" s="36"/>
      <c r="X28" s="36"/>
    </row>
    <row r="29" spans="1:24">
      <c r="A29" s="544" t="s">
        <v>962</v>
      </c>
      <c r="B29" s="48" t="s">
        <v>272</v>
      </c>
      <c r="C29" s="48" t="s">
        <v>283</v>
      </c>
      <c r="D29" s="48" t="s">
        <v>284</v>
      </c>
      <c r="E29" s="48" t="s">
        <v>888</v>
      </c>
      <c r="F29" s="112"/>
      <c r="G29" s="13"/>
      <c r="H29" s="27"/>
      <c r="I29" s="22"/>
      <c r="J29" s="28"/>
      <c r="K29" s="28"/>
      <c r="L29" s="22"/>
      <c r="M29" s="22"/>
      <c r="N29" s="22"/>
      <c r="O29" s="25"/>
      <c r="P29" s="36"/>
      <c r="Q29" s="36"/>
      <c r="R29" s="36"/>
      <c r="S29" s="36"/>
      <c r="T29" s="36"/>
      <c r="U29" s="36"/>
      <c r="V29" s="36"/>
      <c r="W29" s="36"/>
      <c r="X29" s="36"/>
    </row>
    <row r="30" spans="1:24">
      <c r="A30" s="545" t="s">
        <v>184</v>
      </c>
      <c r="B30" s="113">
        <v>42528</v>
      </c>
      <c r="C30" s="114" t="s">
        <v>909</v>
      </c>
      <c r="D30" s="114"/>
      <c r="E30" s="114" t="s">
        <v>963</v>
      </c>
      <c r="F30" s="115">
        <v>5408258</v>
      </c>
      <c r="G30" s="13"/>
      <c r="H30" s="27"/>
      <c r="I30" s="22"/>
      <c r="J30" s="28"/>
      <c r="K30" s="28"/>
      <c r="L30" s="22"/>
      <c r="M30" s="22"/>
      <c r="N30" s="22"/>
      <c r="O30" s="25"/>
      <c r="P30" s="36"/>
      <c r="Q30" s="36"/>
      <c r="R30" s="36"/>
      <c r="S30" s="36"/>
      <c r="T30" s="36"/>
      <c r="U30" s="36"/>
      <c r="V30" s="36"/>
      <c r="W30" s="36"/>
      <c r="X30" s="36"/>
    </row>
    <row r="31" spans="1:24" ht="15.75" customHeight="1">
      <c r="A31" s="29"/>
      <c r="B31" s="9"/>
      <c r="C31" s="27"/>
      <c r="D31" s="22"/>
      <c r="E31" s="22"/>
      <c r="F31" s="22"/>
      <c r="G31" s="13"/>
      <c r="H31" s="27"/>
      <c r="I31" s="22"/>
      <c r="J31" s="28"/>
      <c r="K31" s="28"/>
      <c r="L31" s="22"/>
      <c r="M31" s="22"/>
      <c r="N31" s="22"/>
      <c r="O31" s="25"/>
      <c r="P31" s="36"/>
      <c r="Q31" s="36"/>
      <c r="R31" s="36"/>
      <c r="S31" s="36"/>
      <c r="T31" s="36"/>
      <c r="U31" s="36"/>
      <c r="V31" s="36"/>
      <c r="W31" s="36"/>
      <c r="X31" s="36"/>
    </row>
    <row r="32" spans="1:24" ht="15" customHeight="1">
      <c r="C32" s="600" t="s">
        <v>287</v>
      </c>
      <c r="D32" s="537" t="s">
        <v>288</v>
      </c>
      <c r="E32" s="537" t="s">
        <v>289</v>
      </c>
      <c r="F32" s="537" t="s">
        <v>290</v>
      </c>
      <c r="G32" s="538" t="s">
        <v>291</v>
      </c>
      <c r="H32" s="27"/>
      <c r="K32" s="639" t="s">
        <v>287</v>
      </c>
      <c r="L32" s="575" t="s">
        <v>288</v>
      </c>
      <c r="M32" s="575" t="s">
        <v>289</v>
      </c>
      <c r="N32" s="575" t="s">
        <v>290</v>
      </c>
      <c r="O32" s="576" t="s">
        <v>291</v>
      </c>
      <c r="P32" s="36"/>
      <c r="Q32" s="36"/>
      <c r="R32" s="36"/>
      <c r="S32" s="36"/>
      <c r="T32" s="36"/>
      <c r="U32" s="36"/>
      <c r="V32" s="36"/>
      <c r="W32" s="36"/>
      <c r="X32" s="36"/>
    </row>
    <row r="33" spans="1:24" ht="15" customHeight="1">
      <c r="A33" s="2086" t="s">
        <v>293</v>
      </c>
      <c r="B33" s="53" t="s">
        <v>9</v>
      </c>
      <c r="C33" s="54">
        <v>42603</v>
      </c>
      <c r="D33" s="53"/>
      <c r="E33" s="53"/>
      <c r="F33" s="54"/>
      <c r="G33" s="55"/>
      <c r="H33" s="27"/>
      <c r="I33" s="2088" t="s">
        <v>295</v>
      </c>
      <c r="J33" s="1021" t="s">
        <v>9</v>
      </c>
      <c r="K33" s="215">
        <v>42603</v>
      </c>
      <c r="L33" s="211"/>
      <c r="M33" s="211"/>
      <c r="N33" s="262">
        <v>45180</v>
      </c>
      <c r="O33" s="2363" t="s">
        <v>964</v>
      </c>
      <c r="P33" s="2360" t="s">
        <v>965</v>
      </c>
      <c r="Q33" s="2124"/>
      <c r="R33" s="36"/>
      <c r="S33" s="36"/>
      <c r="T33" s="36"/>
      <c r="U33" s="36"/>
      <c r="V33" s="36"/>
      <c r="W33" s="36"/>
      <c r="X33" s="36"/>
    </row>
    <row r="34" spans="1:24" ht="15" customHeight="1">
      <c r="A34" s="2087"/>
      <c r="B34" s="56" t="s">
        <v>10</v>
      </c>
      <c r="C34" s="57">
        <v>42603</v>
      </c>
      <c r="D34" s="56"/>
      <c r="E34" s="56"/>
      <c r="F34" s="57"/>
      <c r="G34" s="58"/>
      <c r="H34" s="27"/>
      <c r="I34" s="2089"/>
      <c r="J34" s="1022" t="s">
        <v>10</v>
      </c>
      <c r="K34" s="216">
        <v>42603</v>
      </c>
      <c r="L34" s="213"/>
      <c r="M34" s="213"/>
      <c r="N34" s="281">
        <v>45180</v>
      </c>
      <c r="O34" s="2364"/>
      <c r="P34" s="2360" t="s">
        <v>966</v>
      </c>
      <c r="Q34" s="2124"/>
      <c r="R34" s="36"/>
      <c r="S34" s="36"/>
      <c r="T34" s="36"/>
      <c r="U34" s="36"/>
      <c r="V34" s="36"/>
      <c r="W34" s="36"/>
      <c r="X34" s="36"/>
    </row>
    <row r="35" spans="1:24" ht="15" customHeight="1">
      <c r="A35" s="355"/>
      <c r="B35" s="59"/>
      <c r="C35" s="59"/>
      <c r="D35" s="59"/>
      <c r="E35" s="59"/>
      <c r="F35" s="59"/>
      <c r="G35" s="59"/>
      <c r="H35" s="27"/>
      <c r="I35" s="336"/>
      <c r="J35" s="399"/>
      <c r="K35" s="59"/>
      <c r="L35" s="59"/>
      <c r="M35" s="59"/>
      <c r="N35" s="59"/>
      <c r="O35" s="93"/>
      <c r="P35" s="36"/>
      <c r="Q35" s="36"/>
      <c r="R35" s="36"/>
      <c r="S35" s="36"/>
      <c r="T35" s="36"/>
      <c r="U35" s="36"/>
      <c r="V35" s="36"/>
      <c r="W35" s="36"/>
      <c r="X35" s="36"/>
    </row>
    <row r="36" spans="1:24" ht="15" customHeight="1">
      <c r="A36" s="2086" t="s">
        <v>296</v>
      </c>
      <c r="B36" s="53" t="s">
        <v>9</v>
      </c>
      <c r="C36" s="54">
        <v>42603</v>
      </c>
      <c r="D36" s="53"/>
      <c r="E36" s="53"/>
      <c r="F36" s="53"/>
      <c r="G36" s="55"/>
      <c r="H36" s="27"/>
      <c r="I36" s="2090" t="s">
        <v>240</v>
      </c>
      <c r="J36" s="401" t="s">
        <v>9</v>
      </c>
      <c r="K36" s="262">
        <v>42603</v>
      </c>
      <c r="L36" s="280"/>
      <c r="M36" s="262"/>
      <c r="N36" s="280"/>
      <c r="O36" s="285"/>
      <c r="P36" s="36"/>
      <c r="Q36" s="36"/>
      <c r="R36" s="36"/>
      <c r="S36" s="36"/>
      <c r="T36" s="36"/>
      <c r="U36" s="36"/>
      <c r="V36" s="36"/>
      <c r="W36" s="36"/>
      <c r="X36" s="36"/>
    </row>
    <row r="37" spans="1:24" ht="15" customHeight="1">
      <c r="A37" s="2087"/>
      <c r="B37" s="56" t="s">
        <v>10</v>
      </c>
      <c r="C37" s="57">
        <v>42603</v>
      </c>
      <c r="D37" s="56"/>
      <c r="E37" s="56"/>
      <c r="F37" s="57"/>
      <c r="G37" s="58"/>
      <c r="H37" s="82"/>
      <c r="I37" s="2091"/>
      <c r="J37" s="403" t="s">
        <v>10</v>
      </c>
      <c r="K37" s="281">
        <v>42603</v>
      </c>
      <c r="L37" s="264"/>
      <c r="M37" s="281"/>
      <c r="N37" s="264"/>
      <c r="O37" s="286"/>
      <c r="P37" s="36"/>
      <c r="Q37" s="36"/>
      <c r="R37" s="36"/>
      <c r="S37" s="36"/>
      <c r="T37" s="36"/>
      <c r="U37" s="36"/>
      <c r="V37" s="36"/>
      <c r="W37" s="36"/>
      <c r="X37" s="36"/>
    </row>
    <row r="38" spans="1:24" ht="15" customHeight="1">
      <c r="A38" s="355"/>
      <c r="B38" s="59"/>
      <c r="C38" s="59"/>
      <c r="D38" s="59"/>
      <c r="E38" s="59"/>
      <c r="F38" s="59"/>
      <c r="G38" s="59"/>
      <c r="H38" s="59"/>
      <c r="I38" s="336"/>
      <c r="J38" s="399"/>
      <c r="K38" s="59"/>
      <c r="L38" s="59"/>
      <c r="M38" s="59"/>
      <c r="N38" s="59"/>
      <c r="O38" s="93"/>
      <c r="P38" s="36"/>
      <c r="Q38" s="36"/>
      <c r="R38" s="36"/>
      <c r="S38" s="36"/>
      <c r="T38" s="36"/>
      <c r="U38" s="36"/>
      <c r="V38" s="36"/>
      <c r="W38" s="36"/>
      <c r="X38" s="36"/>
    </row>
    <row r="39" spans="1:24" ht="15" customHeight="1">
      <c r="A39" s="2090" t="s">
        <v>255</v>
      </c>
      <c r="B39" s="280" t="s">
        <v>9</v>
      </c>
      <c r="C39" s="262">
        <v>42603</v>
      </c>
      <c r="D39" s="262"/>
      <c r="E39" s="280"/>
      <c r="F39" s="262">
        <v>45180</v>
      </c>
      <c r="G39" s="2363" t="s">
        <v>964</v>
      </c>
      <c r="H39" s="82"/>
      <c r="I39" s="2088" t="s">
        <v>298</v>
      </c>
      <c r="J39" s="2138" t="s">
        <v>299</v>
      </c>
      <c r="K39" s="215">
        <v>42603</v>
      </c>
      <c r="L39" s="211"/>
      <c r="M39" s="215"/>
      <c r="N39" s="211"/>
      <c r="O39" s="212"/>
      <c r="P39" s="36"/>
      <c r="Q39" s="36"/>
      <c r="R39" s="36"/>
      <c r="S39" s="36"/>
      <c r="T39" s="36"/>
      <c r="U39" s="36"/>
      <c r="V39" s="36"/>
      <c r="W39" s="36"/>
      <c r="X39" s="36"/>
    </row>
    <row r="40" spans="1:24" ht="15" customHeight="1">
      <c r="A40" s="2091"/>
      <c r="B40" s="264" t="s">
        <v>10</v>
      </c>
      <c r="C40" s="281">
        <v>42603</v>
      </c>
      <c r="D40" s="281"/>
      <c r="E40" s="264"/>
      <c r="F40" s="281">
        <v>45180</v>
      </c>
      <c r="G40" s="2364"/>
      <c r="H40" s="82"/>
      <c r="I40" s="2089"/>
      <c r="J40" s="2139"/>
      <c r="K40" s="216">
        <v>42603</v>
      </c>
      <c r="L40" s="213"/>
      <c r="M40" s="213"/>
      <c r="N40" s="213"/>
      <c r="O40" s="214"/>
      <c r="P40" s="36"/>
      <c r="Q40" s="36"/>
      <c r="R40" s="36"/>
      <c r="S40" s="36"/>
      <c r="T40" s="36"/>
      <c r="U40" s="36"/>
      <c r="V40" s="36"/>
      <c r="W40" s="36"/>
      <c r="X40" s="36"/>
    </row>
    <row r="41" spans="1:24" ht="15" customHeight="1">
      <c r="A41" s="355"/>
      <c r="B41" s="59"/>
      <c r="C41" s="59"/>
      <c r="D41" s="59"/>
      <c r="E41" s="59"/>
      <c r="F41" s="59"/>
      <c r="G41" s="59"/>
      <c r="H41" s="59"/>
      <c r="I41" s="336"/>
      <c r="J41" s="336"/>
      <c r="K41" s="59"/>
      <c r="L41" s="59"/>
      <c r="M41" s="59"/>
      <c r="N41" s="59"/>
      <c r="O41" s="93"/>
      <c r="P41" s="36"/>
      <c r="Q41" s="36"/>
      <c r="R41" s="36"/>
      <c r="S41" s="36"/>
      <c r="T41" s="36"/>
      <c r="U41" s="36"/>
      <c r="V41" s="36"/>
      <c r="W41" s="36"/>
      <c r="X41" s="36"/>
    </row>
    <row r="42" spans="1:24" ht="15" customHeight="1">
      <c r="A42" s="351" t="s">
        <v>300</v>
      </c>
      <c r="B42" s="60"/>
      <c r="C42" s="60"/>
      <c r="D42" s="60"/>
      <c r="E42" s="60"/>
      <c r="F42" s="60"/>
      <c r="G42" s="61"/>
      <c r="H42" s="82"/>
      <c r="I42" s="222" t="s">
        <v>301</v>
      </c>
      <c r="J42" s="385"/>
      <c r="K42" s="246">
        <v>42603</v>
      </c>
      <c r="L42" s="246"/>
      <c r="M42" s="217"/>
      <c r="N42" s="246">
        <v>45356</v>
      </c>
      <c r="O42" s="218" t="s">
        <v>302</v>
      </c>
      <c r="P42" s="2360"/>
      <c r="Q42" s="2124"/>
      <c r="R42" s="36"/>
      <c r="S42" s="36"/>
      <c r="T42" s="36"/>
      <c r="U42" s="36"/>
      <c r="V42" s="36"/>
      <c r="W42" s="36"/>
      <c r="X42" s="36"/>
    </row>
    <row r="43" spans="1:24" ht="15" customHeight="1">
      <c r="A43" s="355"/>
      <c r="B43" s="59"/>
      <c r="C43" s="59"/>
      <c r="D43" s="59"/>
      <c r="E43" s="59"/>
      <c r="F43" s="59"/>
      <c r="G43" s="59"/>
      <c r="H43" s="59"/>
      <c r="I43" s="336"/>
      <c r="J43" s="336"/>
      <c r="K43" s="59"/>
      <c r="L43" s="59"/>
      <c r="M43" s="59"/>
      <c r="N43" s="59"/>
      <c r="O43" s="93"/>
      <c r="P43" s="36"/>
      <c r="Q43" s="36"/>
      <c r="R43" s="36"/>
      <c r="S43" s="36"/>
      <c r="T43" s="36"/>
      <c r="U43" s="36"/>
      <c r="V43" s="36"/>
      <c r="W43" s="36"/>
      <c r="X43" s="36"/>
    </row>
    <row r="44" spans="1:24" ht="15" customHeight="1">
      <c r="A44" s="2088" t="s">
        <v>303</v>
      </c>
      <c r="B44" s="211" t="s">
        <v>304</v>
      </c>
      <c r="C44" s="215">
        <v>42603</v>
      </c>
      <c r="D44" s="211"/>
      <c r="E44" s="215"/>
      <c r="F44" s="1706">
        <v>45314</v>
      </c>
      <c r="G44" s="285" t="s">
        <v>967</v>
      </c>
      <c r="H44" s="2196"/>
      <c r="I44" s="222" t="s">
        <v>305</v>
      </c>
      <c r="J44" s="385"/>
      <c r="K44" s="246">
        <v>42603</v>
      </c>
      <c r="L44" s="246"/>
      <c r="M44" s="217"/>
      <c r="N44" s="217"/>
      <c r="O44" s="218"/>
      <c r="P44" s="36"/>
      <c r="Q44" s="36"/>
      <c r="R44" s="36"/>
      <c r="S44" s="36"/>
      <c r="T44" s="36"/>
      <c r="U44" s="36"/>
      <c r="V44" s="36"/>
      <c r="W44" s="36"/>
      <c r="X44" s="36"/>
    </row>
    <row r="45" spans="1:24" ht="15" customHeight="1">
      <c r="A45" s="2089"/>
      <c r="B45" s="213" t="s">
        <v>306</v>
      </c>
      <c r="C45" s="216">
        <v>42603</v>
      </c>
      <c r="D45" s="213"/>
      <c r="E45" s="216">
        <v>44575</v>
      </c>
      <c r="F45" s="216">
        <v>45314</v>
      </c>
      <c r="G45" s="240" t="s">
        <v>967</v>
      </c>
      <c r="H45" s="2196"/>
      <c r="I45" s="178"/>
      <c r="J45" s="178"/>
      <c r="K45" s="82"/>
      <c r="L45" s="82"/>
      <c r="M45" s="82"/>
      <c r="N45" s="82"/>
      <c r="O45" s="82"/>
      <c r="P45" s="36"/>
      <c r="Q45" s="36"/>
      <c r="R45" s="36"/>
      <c r="S45" s="36"/>
      <c r="T45" s="36"/>
      <c r="U45" s="36"/>
      <c r="V45" s="36"/>
      <c r="W45" s="36"/>
      <c r="X45" s="36"/>
    </row>
    <row r="46" spans="1:24" ht="15" customHeight="1">
      <c r="A46" s="355"/>
      <c r="B46" s="59"/>
      <c r="C46" s="59"/>
      <c r="D46" s="59"/>
      <c r="E46" s="59"/>
      <c r="F46" s="59"/>
      <c r="G46" s="95"/>
      <c r="H46" s="93"/>
      <c r="I46" s="2090" t="s">
        <v>308</v>
      </c>
      <c r="J46" s="401" t="s">
        <v>453</v>
      </c>
      <c r="K46" s="262">
        <v>42603</v>
      </c>
      <c r="L46" s="280"/>
      <c r="M46" s="280"/>
      <c r="N46" s="280"/>
      <c r="O46" s="285"/>
      <c r="P46" s="36"/>
      <c r="Q46" s="36"/>
      <c r="R46" s="36"/>
      <c r="S46" s="36"/>
      <c r="T46" s="36"/>
      <c r="U46" s="36"/>
      <c r="V46" s="36"/>
      <c r="W46" s="36"/>
      <c r="X46" s="36"/>
    </row>
    <row r="47" spans="1:24" ht="15" customHeight="1">
      <c r="A47" s="2090" t="s">
        <v>310</v>
      </c>
      <c r="B47" s="280" t="s">
        <v>9</v>
      </c>
      <c r="C47" s="262">
        <v>42603</v>
      </c>
      <c r="D47" s="262"/>
      <c r="E47" s="280"/>
      <c r="F47" s="280"/>
      <c r="G47" s="285"/>
      <c r="H47" s="82"/>
      <c r="I47" s="2330"/>
      <c r="J47" s="402" t="s">
        <v>454</v>
      </c>
      <c r="K47" s="463">
        <v>42603</v>
      </c>
      <c r="L47" s="201"/>
      <c r="M47" s="201"/>
      <c r="N47" s="201"/>
      <c r="O47" s="1060">
        <v>44836</v>
      </c>
      <c r="P47" s="36" t="s">
        <v>312</v>
      </c>
      <c r="Q47" s="36"/>
      <c r="R47" s="36"/>
      <c r="S47" s="36"/>
      <c r="T47" s="36"/>
      <c r="U47" s="36"/>
      <c r="V47" s="36"/>
      <c r="W47" s="36"/>
      <c r="X47" s="36"/>
    </row>
    <row r="48" spans="1:24" ht="15" customHeight="1">
      <c r="A48" s="2091"/>
      <c r="B48" s="264" t="s">
        <v>10</v>
      </c>
      <c r="C48" s="281">
        <v>42603</v>
      </c>
      <c r="D48" s="281">
        <v>45057</v>
      </c>
      <c r="E48" s="264"/>
      <c r="F48" s="281"/>
      <c r="G48" s="286"/>
      <c r="H48" s="82"/>
      <c r="I48" s="2091"/>
      <c r="J48" s="403" t="s">
        <v>316</v>
      </c>
      <c r="K48" s="281">
        <v>42603</v>
      </c>
      <c r="L48" s="264"/>
      <c r="M48" s="264"/>
      <c r="N48" s="264"/>
      <c r="O48" s="286"/>
      <c r="P48" s="36"/>
      <c r="Q48" s="36"/>
      <c r="R48" s="36"/>
      <c r="S48" s="36"/>
      <c r="T48" s="36"/>
      <c r="U48" s="36"/>
      <c r="V48" s="36"/>
      <c r="W48" s="36"/>
      <c r="X48" s="36"/>
    </row>
    <row r="49" spans="1:24">
      <c r="A49" s="355"/>
      <c r="B49" s="59"/>
      <c r="C49" s="59"/>
      <c r="D49" s="59"/>
      <c r="E49" s="59"/>
      <c r="F49" s="59"/>
      <c r="G49" s="59"/>
      <c r="H49" s="93"/>
      <c r="I49" s="178"/>
      <c r="J49" s="178"/>
      <c r="K49" s="82"/>
      <c r="L49" s="82"/>
      <c r="M49" s="82"/>
      <c r="N49" s="82"/>
      <c r="O49" s="82"/>
      <c r="P49" s="36"/>
      <c r="Q49" s="36"/>
      <c r="R49" s="36"/>
      <c r="S49" s="36"/>
      <c r="T49" s="36"/>
      <c r="U49" s="36"/>
      <c r="V49" s="36"/>
      <c r="W49" s="36"/>
      <c r="X49" s="36"/>
    </row>
    <row r="50" spans="1:24">
      <c r="A50" s="2090" t="s">
        <v>574</v>
      </c>
      <c r="B50" s="288" t="s">
        <v>9</v>
      </c>
      <c r="C50" s="287">
        <v>42603</v>
      </c>
      <c r="D50" s="288"/>
      <c r="E50" s="288"/>
      <c r="F50" s="287">
        <v>45052</v>
      </c>
      <c r="G50" s="1932" t="s">
        <v>968</v>
      </c>
      <c r="H50" s="82"/>
      <c r="I50" s="900" t="s">
        <v>326</v>
      </c>
      <c r="J50" s="1572" t="s">
        <v>707</v>
      </c>
      <c r="K50" s="824">
        <v>42603</v>
      </c>
      <c r="L50" s="1670">
        <v>44649</v>
      </c>
      <c r="M50" s="1701"/>
      <c r="N50" s="915"/>
      <c r="O50" s="1197">
        <v>45048</v>
      </c>
      <c r="P50" s="1659">
        <v>45356</v>
      </c>
      <c r="Q50" s="36"/>
      <c r="R50" s="36"/>
      <c r="S50" s="36"/>
      <c r="T50" s="36"/>
      <c r="U50" s="36"/>
      <c r="V50" s="36"/>
      <c r="W50" s="36"/>
      <c r="X50" s="36"/>
    </row>
    <row r="51" spans="1:24">
      <c r="A51" s="2091"/>
      <c r="B51" s="291" t="s">
        <v>10</v>
      </c>
      <c r="C51" s="290">
        <v>42603</v>
      </c>
      <c r="D51" s="291"/>
      <c r="E51" s="291"/>
      <c r="F51" s="290">
        <v>45052</v>
      </c>
      <c r="G51" s="1933" t="s">
        <v>968</v>
      </c>
      <c r="H51" s="82"/>
      <c r="I51" s="178"/>
      <c r="J51" s="178"/>
      <c r="K51" s="82"/>
      <c r="L51" s="82"/>
      <c r="M51" s="82"/>
      <c r="N51" s="1024"/>
      <c r="O51" s="82"/>
      <c r="P51" s="36"/>
      <c r="Q51" s="36"/>
      <c r="R51" s="36"/>
      <c r="S51" s="36"/>
      <c r="T51" s="36"/>
      <c r="U51" s="36"/>
      <c r="V51" s="36"/>
      <c r="W51" s="36"/>
      <c r="X51" s="36"/>
    </row>
    <row r="52" spans="1:24" ht="15" customHeight="1">
      <c r="A52" s="355"/>
      <c r="B52" s="59"/>
      <c r="C52" s="59"/>
      <c r="D52" s="59"/>
      <c r="E52" s="59"/>
      <c r="F52" s="59"/>
      <c r="G52" s="59"/>
      <c r="H52" s="93"/>
      <c r="I52" s="2288" t="s">
        <v>742</v>
      </c>
      <c r="J52" s="887" t="s">
        <v>9</v>
      </c>
      <c r="K52" s="287"/>
      <c r="L52" s="287"/>
      <c r="M52" s="288"/>
      <c r="N52" s="839"/>
      <c r="O52" s="359" t="s">
        <v>481</v>
      </c>
      <c r="P52" s="36"/>
      <c r="Q52" s="36"/>
      <c r="R52" s="36"/>
      <c r="S52" s="36"/>
      <c r="T52" s="36"/>
      <c r="U52" s="36"/>
      <c r="V52" s="36"/>
      <c r="W52" s="36"/>
      <c r="X52" s="36"/>
    </row>
    <row r="53" spans="1:24" ht="15" customHeight="1">
      <c r="A53" s="2086" t="s">
        <v>323</v>
      </c>
      <c r="B53" s="53" t="s">
        <v>9</v>
      </c>
      <c r="C53" s="54">
        <v>42603</v>
      </c>
      <c r="D53" s="53"/>
      <c r="E53" s="53"/>
      <c r="F53" s="54">
        <f>D15</f>
        <v>45048</v>
      </c>
      <c r="G53" s="55"/>
      <c r="H53" s="82"/>
      <c r="I53" s="2289"/>
      <c r="J53" s="403" t="s">
        <v>10</v>
      </c>
      <c r="K53" s="281"/>
      <c r="L53" s="281"/>
      <c r="M53" s="264"/>
      <c r="N53" s="886"/>
      <c r="O53" s="366" t="s">
        <v>481</v>
      </c>
      <c r="P53" s="36"/>
      <c r="Q53" s="36"/>
      <c r="R53" s="36"/>
      <c r="S53" s="36"/>
      <c r="T53" s="36"/>
      <c r="U53" s="36"/>
      <c r="V53" s="36"/>
      <c r="W53" s="36"/>
      <c r="X53" s="36"/>
    </row>
    <row r="54" spans="1:24">
      <c r="A54" s="2087"/>
      <c r="B54" s="56" t="s">
        <v>10</v>
      </c>
      <c r="C54" s="57">
        <v>42603</v>
      </c>
      <c r="D54" s="56"/>
      <c r="E54" s="56"/>
      <c r="F54" s="57">
        <f>D16</f>
        <v>45048</v>
      </c>
      <c r="G54" s="58"/>
      <c r="H54" s="82"/>
      <c r="N54" s="1461"/>
      <c r="P54" s="36"/>
      <c r="Q54" s="36"/>
      <c r="R54" s="36"/>
      <c r="S54" s="36"/>
      <c r="T54" s="36"/>
      <c r="U54" s="36"/>
      <c r="V54" s="36"/>
      <c r="W54" s="36"/>
      <c r="X54" s="36"/>
    </row>
    <row r="55" spans="1:24">
      <c r="A55" s="355"/>
      <c r="B55" s="59"/>
      <c r="C55" s="59"/>
      <c r="D55" s="59"/>
      <c r="E55" s="59"/>
      <c r="F55" s="59"/>
      <c r="G55" s="59"/>
      <c r="H55" s="93"/>
      <c r="I55" s="2114" t="s">
        <v>186</v>
      </c>
      <c r="J55" s="1682" t="s">
        <v>299</v>
      </c>
      <c r="K55" s="280"/>
      <c r="L55" s="280"/>
      <c r="M55" s="280"/>
      <c r="N55" s="885">
        <v>45363</v>
      </c>
      <c r="O55" s="365" t="s">
        <v>319</v>
      </c>
      <c r="P55" s="1215">
        <v>45354</v>
      </c>
      <c r="Q55" s="36"/>
      <c r="R55" s="36"/>
      <c r="S55" s="36"/>
      <c r="T55" s="36"/>
      <c r="U55" s="36"/>
      <c r="V55" s="36"/>
      <c r="W55" s="36"/>
      <c r="X55" s="36"/>
    </row>
    <row r="56" spans="1:24" ht="15" customHeight="1">
      <c r="A56" s="2090" t="s">
        <v>777</v>
      </c>
      <c r="B56" s="280" t="s">
        <v>9</v>
      </c>
      <c r="C56" s="262">
        <v>42603</v>
      </c>
      <c r="D56" s="262"/>
      <c r="E56" s="280"/>
      <c r="F56" s="280"/>
      <c r="G56" s="829">
        <v>45354</v>
      </c>
      <c r="H56" s="82"/>
      <c r="I56" s="2116"/>
      <c r="J56" s="1684" t="s">
        <v>333</v>
      </c>
      <c r="K56" s="1956"/>
      <c r="L56" s="1956"/>
      <c r="M56" s="1179"/>
      <c r="N56" s="1957"/>
      <c r="O56" s="1958"/>
      <c r="P56" s="1215"/>
      <c r="Q56" s="36"/>
      <c r="R56" s="36"/>
      <c r="S56" s="36"/>
      <c r="T56" s="36"/>
      <c r="U56" s="36"/>
      <c r="V56" s="36"/>
      <c r="W56" s="36"/>
      <c r="X56" s="36"/>
    </row>
    <row r="57" spans="1:24" ht="15" customHeight="1">
      <c r="A57" s="2091"/>
      <c r="B57" s="264" t="s">
        <v>10</v>
      </c>
      <c r="C57" s="281">
        <v>42603</v>
      </c>
      <c r="D57" s="281"/>
      <c r="E57" s="264"/>
      <c r="F57" s="264"/>
      <c r="G57" s="831">
        <v>45354</v>
      </c>
      <c r="H57" s="82"/>
      <c r="I57" s="1085" t="s">
        <v>969</v>
      </c>
      <c r="J57" s="1959"/>
      <c r="K57" s="915"/>
      <c r="L57" s="915"/>
      <c r="M57" s="915"/>
      <c r="N57" s="1450">
        <v>45337</v>
      </c>
      <c r="O57" s="1960"/>
      <c r="P57" s="1215"/>
      <c r="Q57" s="36"/>
      <c r="R57" s="36"/>
      <c r="S57" s="36"/>
      <c r="T57" s="36"/>
      <c r="U57" s="36"/>
      <c r="V57" s="36"/>
      <c r="W57" s="36"/>
      <c r="X57" s="36"/>
    </row>
    <row r="58" spans="1:24" ht="15" customHeight="1">
      <c r="A58" s="82"/>
      <c r="B58" s="82"/>
      <c r="C58" s="82"/>
      <c r="D58" s="82"/>
      <c r="E58" s="82"/>
      <c r="F58" s="82"/>
      <c r="G58" s="82"/>
      <c r="H58" s="82"/>
      <c r="O58" s="40" t="s">
        <v>206</v>
      </c>
      <c r="P58" s="1215"/>
      <c r="R58" s="36"/>
      <c r="S58" s="36"/>
      <c r="T58" s="36"/>
      <c r="U58" s="36"/>
      <c r="V58" s="36"/>
      <c r="W58" s="36"/>
      <c r="X58" s="36"/>
    </row>
    <row r="59" spans="1:24" ht="15" customHeight="1">
      <c r="A59" s="2296" t="s">
        <v>810</v>
      </c>
      <c r="B59" s="641" t="s">
        <v>851</v>
      </c>
      <c r="C59" s="640"/>
      <c r="D59" s="641"/>
      <c r="E59" s="641"/>
      <c r="F59" s="640">
        <v>45222</v>
      </c>
      <c r="G59" s="1316" t="s">
        <v>970</v>
      </c>
      <c r="H59" s="82"/>
      <c r="I59" s="2095" t="s">
        <v>529</v>
      </c>
      <c r="J59" s="401" t="s">
        <v>9</v>
      </c>
      <c r="K59" s="406"/>
      <c r="L59" s="397"/>
      <c r="M59" s="397"/>
      <c r="N59" s="885">
        <v>45173</v>
      </c>
      <c r="O59" s="778">
        <f>N59+360</f>
        <v>45533</v>
      </c>
      <c r="P59" s="1215"/>
      <c r="Q59" s="36"/>
      <c r="R59" s="36"/>
      <c r="S59" s="36"/>
      <c r="T59" s="36"/>
      <c r="U59" s="36"/>
      <c r="V59" s="36"/>
      <c r="W59" s="36"/>
      <c r="X59" s="36"/>
    </row>
    <row r="60" spans="1:24" ht="15" customHeight="1">
      <c r="A60" s="2297"/>
      <c r="B60" s="643" t="s">
        <v>852</v>
      </c>
      <c r="C60" s="642"/>
      <c r="D60" s="643"/>
      <c r="E60" s="643"/>
      <c r="F60" s="642">
        <v>45222</v>
      </c>
      <c r="G60" s="1317" t="s">
        <v>970</v>
      </c>
      <c r="H60" s="82"/>
      <c r="I60" s="2096"/>
      <c r="J60" s="869" t="s">
        <v>10</v>
      </c>
      <c r="K60" s="190"/>
      <c r="L60" s="190"/>
      <c r="M60" s="264"/>
      <c r="N60" s="886">
        <v>45301</v>
      </c>
      <c r="O60" s="779">
        <f>N60+360</f>
        <v>45661</v>
      </c>
      <c r="P60" s="1215"/>
      <c r="Q60" s="36"/>
      <c r="R60" s="36"/>
      <c r="S60" s="36"/>
      <c r="T60" s="36"/>
      <c r="U60" s="36"/>
      <c r="V60" s="36"/>
      <c r="W60" s="36"/>
      <c r="X60" s="36"/>
    </row>
    <row r="61" spans="1:24" ht="15" customHeight="1">
      <c r="A61" s="2365" t="s">
        <v>334</v>
      </c>
      <c r="B61" s="2365"/>
      <c r="C61" s="2365"/>
      <c r="D61" s="2365"/>
      <c r="E61" s="2365"/>
      <c r="F61" s="2365"/>
      <c r="G61" s="2365"/>
      <c r="H61" s="82"/>
      <c r="J61"/>
      <c r="N61" s="1024"/>
      <c r="O61" s="178" t="s">
        <v>206</v>
      </c>
      <c r="P61" s="36"/>
      <c r="Q61" s="36"/>
      <c r="R61" s="36"/>
      <c r="S61" s="36"/>
      <c r="T61" s="36"/>
      <c r="U61" s="36"/>
      <c r="V61" s="36"/>
      <c r="W61" s="36"/>
      <c r="X61" s="36"/>
    </row>
    <row r="62" spans="1:24" ht="15" customHeight="1">
      <c r="A62" s="14"/>
      <c r="B62" s="515" t="s">
        <v>335</v>
      </c>
      <c r="C62" s="515" t="s">
        <v>336</v>
      </c>
      <c r="D62" s="515" t="s">
        <v>337</v>
      </c>
      <c r="E62" s="516" t="s">
        <v>338</v>
      </c>
      <c r="F62" s="515" t="s">
        <v>339</v>
      </c>
      <c r="G62" s="516" t="s">
        <v>340</v>
      </c>
      <c r="H62" s="9"/>
      <c r="I62" s="2095" t="s">
        <v>531</v>
      </c>
      <c r="J62" s="401" t="s">
        <v>9</v>
      </c>
      <c r="K62" s="406"/>
      <c r="L62" s="397"/>
      <c r="M62" s="397"/>
      <c r="N62" s="885">
        <v>45173</v>
      </c>
      <c r="O62" s="778">
        <f>N62+180</f>
        <v>45353</v>
      </c>
      <c r="P62" s="36"/>
      <c r="Q62" s="36"/>
      <c r="R62" s="36"/>
      <c r="S62" s="36"/>
      <c r="T62" s="36"/>
      <c r="U62" s="36"/>
      <c r="V62" s="36"/>
      <c r="W62" s="36"/>
      <c r="X62" s="36"/>
    </row>
    <row r="63" spans="1:24" ht="15" customHeight="1">
      <c r="A63" s="265" t="s">
        <v>342</v>
      </c>
      <c r="B63" s="791">
        <v>3.84</v>
      </c>
      <c r="C63" s="268">
        <v>24.92</v>
      </c>
      <c r="D63" s="258"/>
      <c r="E63" s="258"/>
      <c r="F63" s="791"/>
      <c r="G63" s="258"/>
      <c r="H63" s="14"/>
      <c r="I63" s="2096"/>
      <c r="J63" s="869" t="s">
        <v>10</v>
      </c>
      <c r="K63" s="190"/>
      <c r="L63" s="190"/>
      <c r="M63" s="264"/>
      <c r="N63" s="886">
        <v>45173</v>
      </c>
      <c r="O63" s="779">
        <f>N63+180</f>
        <v>45353</v>
      </c>
      <c r="P63" s="36"/>
      <c r="Q63" s="36"/>
      <c r="R63" s="36"/>
      <c r="S63" s="36"/>
      <c r="T63" s="36"/>
      <c r="U63" s="36"/>
      <c r="V63" s="36"/>
      <c r="W63" s="36"/>
      <c r="X63" s="36"/>
    </row>
    <row r="64" spans="1:24" ht="15" customHeight="1">
      <c r="A64" s="265"/>
      <c r="B64" s="791"/>
      <c r="C64" s="268"/>
      <c r="D64" s="258"/>
      <c r="E64" s="258"/>
      <c r="F64" s="791"/>
      <c r="G64" s="258"/>
      <c r="H64" s="82"/>
      <c r="P64" s="36"/>
      <c r="Q64" s="36"/>
      <c r="R64" s="36"/>
      <c r="S64" s="36"/>
      <c r="T64" s="36"/>
      <c r="U64" s="36"/>
      <c r="V64" s="36"/>
      <c r="W64" s="36"/>
      <c r="X64" s="36"/>
    </row>
    <row r="65" spans="1:24" ht="15" customHeight="1">
      <c r="A65" s="265" t="s">
        <v>343</v>
      </c>
      <c r="B65" s="791">
        <v>2.54</v>
      </c>
      <c r="C65" s="268">
        <v>24.4</v>
      </c>
      <c r="D65" s="258"/>
      <c r="E65" s="258"/>
      <c r="F65" s="791"/>
      <c r="G65" s="258"/>
      <c r="H65" s="82"/>
      <c r="I65" s="2095" t="s">
        <v>341</v>
      </c>
      <c r="J65" s="843" t="s">
        <v>9</v>
      </c>
      <c r="K65" s="896"/>
      <c r="L65" s="276"/>
      <c r="M65" s="896"/>
      <c r="N65" s="896"/>
      <c r="O65" s="898">
        <v>45340</v>
      </c>
      <c r="P65" s="1215">
        <v>45348</v>
      </c>
      <c r="Q65" s="2124" t="s">
        <v>971</v>
      </c>
      <c r="R65" s="36"/>
      <c r="S65" s="36"/>
      <c r="T65" s="36"/>
      <c r="U65" s="36"/>
      <c r="V65" s="36"/>
      <c r="W65" s="36"/>
      <c r="X65" s="36"/>
    </row>
    <row r="66" spans="1:24" ht="14.45" customHeight="1">
      <c r="H66" s="9"/>
      <c r="I66" s="2096"/>
      <c r="J66" s="264" t="s">
        <v>10</v>
      </c>
      <c r="K66" s="398"/>
      <c r="L66" s="264"/>
      <c r="M66" s="398"/>
      <c r="N66" s="398"/>
      <c r="O66" s="779">
        <v>45340</v>
      </c>
      <c r="P66" s="1215">
        <v>45348</v>
      </c>
      <c r="Q66" s="2124"/>
      <c r="R66" s="36"/>
      <c r="S66" s="36"/>
      <c r="T66" s="36"/>
      <c r="U66" s="36"/>
      <c r="V66" s="36"/>
      <c r="W66" s="36"/>
      <c r="X66" s="36"/>
    </row>
    <row r="67" spans="1:24" ht="14.45" customHeight="1">
      <c r="A67" s="15" t="s">
        <v>345</v>
      </c>
      <c r="B67" s="15"/>
      <c r="C67" s="15"/>
      <c r="D67" s="50"/>
      <c r="E67" s="50"/>
      <c r="F67" s="15"/>
      <c r="G67" s="50"/>
      <c r="H67" s="9"/>
      <c r="P67" s="36"/>
      <c r="Q67" s="36"/>
      <c r="R67" s="36"/>
      <c r="S67" s="36"/>
      <c r="T67" s="36"/>
      <c r="U67" s="36"/>
      <c r="V67" s="36"/>
      <c r="W67" s="36"/>
      <c r="X67" s="36"/>
    </row>
    <row r="68" spans="1:24" ht="14.45" customHeight="1">
      <c r="A68" s="15"/>
      <c r="B68" s="15"/>
      <c r="C68" s="15"/>
      <c r="D68" s="50"/>
      <c r="E68" s="50"/>
      <c r="F68" s="15"/>
      <c r="G68" s="50"/>
      <c r="H68" s="9"/>
      <c r="I68" s="682"/>
      <c r="J68" s="683"/>
      <c r="K68" s="1276" t="s">
        <v>312</v>
      </c>
      <c r="L68" s="1129" t="s">
        <v>346</v>
      </c>
      <c r="M68" s="1543"/>
      <c r="N68" s="822"/>
      <c r="O68" s="1276" t="s">
        <v>312</v>
      </c>
      <c r="P68" s="1276" t="s">
        <v>106</v>
      </c>
      <c r="Q68" s="1129" t="s">
        <v>347</v>
      </c>
      <c r="R68" s="36"/>
      <c r="S68" s="36"/>
      <c r="T68" s="36"/>
      <c r="U68" s="36"/>
      <c r="V68" s="36"/>
      <c r="W68" s="36"/>
      <c r="X68" s="36"/>
    </row>
    <row r="69" spans="1:24" ht="14.45" customHeight="1">
      <c r="A69" s="15" t="s">
        <v>353</v>
      </c>
      <c r="B69" s="15"/>
      <c r="C69" s="15"/>
      <c r="D69" s="50"/>
      <c r="E69" s="50"/>
      <c r="F69" s="15"/>
      <c r="G69" s="50"/>
      <c r="H69" s="9"/>
      <c r="I69" s="2123" t="s">
        <v>348</v>
      </c>
      <c r="J69" s="1251" t="s">
        <v>972</v>
      </c>
      <c r="K69" s="314">
        <v>45052</v>
      </c>
      <c r="L69" s="1643" t="s">
        <v>539</v>
      </c>
      <c r="M69" s="2335" t="s">
        <v>351</v>
      </c>
      <c r="N69" s="1013" t="s">
        <v>352</v>
      </c>
      <c r="O69" s="1428">
        <v>45276</v>
      </c>
      <c r="P69" s="1275"/>
      <c r="Q69" s="1278"/>
      <c r="R69" s="36"/>
      <c r="S69" s="36"/>
      <c r="T69" s="36"/>
      <c r="U69" s="36"/>
      <c r="V69" s="36"/>
      <c r="W69" s="36"/>
      <c r="X69" s="36"/>
    </row>
    <row r="70" spans="1:24" ht="14.45" customHeight="1">
      <c r="H70" s="9"/>
      <c r="I70" s="2118"/>
      <c r="J70" s="1242" t="s">
        <v>973</v>
      </c>
      <c r="K70" s="179">
        <v>45052</v>
      </c>
      <c r="L70" s="1247">
        <v>45052</v>
      </c>
      <c r="M70" s="2336"/>
      <c r="N70" s="895" t="s">
        <v>355</v>
      </c>
      <c r="O70" s="1428">
        <v>45276</v>
      </c>
      <c r="P70" s="1187"/>
      <c r="Q70" s="1278"/>
      <c r="T70" s="36"/>
      <c r="U70" s="36"/>
      <c r="V70" s="36"/>
      <c r="W70" s="36"/>
      <c r="X70" s="36"/>
    </row>
    <row r="71" spans="1:24" ht="15.6" customHeight="1">
      <c r="A71" s="558" t="s">
        <v>134</v>
      </c>
      <c r="H71" s="9"/>
      <c r="I71" s="2119"/>
      <c r="J71" s="1243" t="s">
        <v>974</v>
      </c>
      <c r="K71" s="186">
        <v>45052</v>
      </c>
      <c r="L71" s="1298">
        <v>45052</v>
      </c>
      <c r="M71" s="2336"/>
      <c r="N71" s="1015" t="s">
        <v>357</v>
      </c>
      <c r="O71" s="1428">
        <v>45276</v>
      </c>
      <c r="P71" s="1187"/>
      <c r="Q71" s="1278"/>
      <c r="T71" s="36"/>
    </row>
    <row r="72" spans="1:24" ht="14.45" customHeight="1">
      <c r="A72" s="322">
        <v>44668</v>
      </c>
      <c r="H72" s="9"/>
      <c r="I72" s="1471"/>
      <c r="J72" s="1472"/>
      <c r="K72" s="1372" t="s">
        <v>287</v>
      </c>
      <c r="L72" s="1470"/>
      <c r="M72" s="2336"/>
      <c r="N72" s="895" t="s">
        <v>358</v>
      </c>
      <c r="O72" s="1428">
        <v>45276</v>
      </c>
      <c r="P72" s="1187"/>
      <c r="Q72" s="1278"/>
      <c r="T72" s="36"/>
    </row>
    <row r="73" spans="1:24" ht="14.45" customHeight="1">
      <c r="H73" s="9"/>
      <c r="I73" s="2152" t="s">
        <v>359</v>
      </c>
      <c r="J73" s="2" t="s">
        <v>975</v>
      </c>
      <c r="K73" s="849">
        <v>42603</v>
      </c>
      <c r="L73" s="251"/>
      <c r="M73" s="2338"/>
      <c r="N73" s="1016" t="s">
        <v>976</v>
      </c>
      <c r="O73" s="1268"/>
      <c r="P73" s="1188"/>
      <c r="Q73" s="1279"/>
      <c r="T73" s="36"/>
    </row>
    <row r="74" spans="1:24" ht="14.45" customHeight="1">
      <c r="H74" s="9"/>
      <c r="I74" s="2118"/>
      <c r="J74" s="10" t="s">
        <v>977</v>
      </c>
      <c r="K74" s="850">
        <v>42603</v>
      </c>
      <c r="L74" s="196"/>
      <c r="P74" s="36"/>
      <c r="Q74" s="36"/>
      <c r="T74" s="36"/>
    </row>
    <row r="75" spans="1:24">
      <c r="H75" s="9"/>
      <c r="I75" s="2119"/>
      <c r="J75" s="172" t="s">
        <v>978</v>
      </c>
      <c r="K75" s="330">
        <v>42603</v>
      </c>
      <c r="L75" s="197"/>
      <c r="P75" s="36"/>
      <c r="Q75" s="36"/>
      <c r="T75" s="36"/>
    </row>
    <row r="76" spans="1:24">
      <c r="H76" s="9"/>
      <c r="J76"/>
      <c r="K76" s="110"/>
      <c r="P76" s="36"/>
      <c r="Q76" s="36"/>
      <c r="T76" s="36"/>
    </row>
    <row r="77" spans="1:24" ht="14.45" customHeight="1">
      <c r="B77" s="14"/>
      <c r="C77" s="14"/>
      <c r="D77" s="9"/>
      <c r="E77" s="9"/>
      <c r="F77" s="14"/>
      <c r="G77" s="9"/>
      <c r="H77" s="9"/>
      <c r="I77" s="9"/>
      <c r="J77" s="13"/>
      <c r="K77" s="9"/>
      <c r="L77" s="9"/>
      <c r="M77" s="9"/>
      <c r="N77" s="9"/>
      <c r="O77" s="9"/>
      <c r="P77" s="36"/>
    </row>
    <row r="78" spans="1:24" ht="14.45" customHeight="1">
      <c r="A78" s="2358" t="s">
        <v>929</v>
      </c>
      <c r="B78" s="2130"/>
      <c r="C78" s="2130"/>
      <c r="D78" s="2130"/>
      <c r="E78" s="2130"/>
      <c r="F78" s="2130"/>
      <c r="G78" s="2130"/>
      <c r="H78" s="2130"/>
      <c r="I78" s="2130"/>
      <c r="J78" s="2130"/>
      <c r="K78" s="2130"/>
      <c r="L78" s="2130"/>
      <c r="M78" s="2130"/>
      <c r="N78" s="2130"/>
      <c r="O78" s="2131"/>
    </row>
    <row r="79" spans="1:24">
      <c r="A79" s="2359" t="s">
        <v>590</v>
      </c>
      <c r="B79" s="2344"/>
      <c r="C79" s="2344" t="s">
        <v>365</v>
      </c>
      <c r="D79" s="2344"/>
      <c r="E79" s="2344"/>
      <c r="F79" s="2344"/>
      <c r="G79" s="2344"/>
      <c r="H79" s="2344"/>
      <c r="I79" s="2344"/>
      <c r="J79" s="2344"/>
      <c r="K79" s="2344"/>
      <c r="L79" s="2344"/>
      <c r="M79" s="2344"/>
      <c r="N79" s="2344"/>
      <c r="O79" s="2353"/>
    </row>
    <row r="80" spans="1:24">
      <c r="A80" s="521">
        <f>B8</f>
        <v>13421</v>
      </c>
      <c r="B80" s="510" t="s">
        <v>366</v>
      </c>
      <c r="C80" s="505"/>
      <c r="D80" s="505"/>
      <c r="E80" s="505"/>
      <c r="F80" s="505"/>
      <c r="G80" s="505"/>
      <c r="H80" s="505"/>
      <c r="I80" s="505"/>
      <c r="J80" s="703"/>
      <c r="K80" s="505"/>
      <c r="L80" s="505"/>
      <c r="M80" s="505"/>
      <c r="N80" s="804"/>
      <c r="O80" s="805"/>
    </row>
    <row r="81" spans="1:15">
      <c r="A81" s="521">
        <f>B9</f>
        <v>13522</v>
      </c>
      <c r="B81" s="510" t="s">
        <v>367</v>
      </c>
      <c r="C81" s="33">
        <v>1000</v>
      </c>
      <c r="D81" s="33">
        <v>2000</v>
      </c>
      <c r="E81" s="33">
        <v>3000</v>
      </c>
      <c r="F81" s="33">
        <v>4000</v>
      </c>
      <c r="G81" s="33">
        <v>5000</v>
      </c>
      <c r="H81" s="33">
        <v>6000</v>
      </c>
      <c r="I81" s="33">
        <v>7000</v>
      </c>
      <c r="J81" s="33">
        <v>8000</v>
      </c>
      <c r="K81" s="33">
        <v>9000</v>
      </c>
      <c r="L81" s="33">
        <v>10000</v>
      </c>
      <c r="M81" s="33">
        <v>11000</v>
      </c>
      <c r="N81" s="33">
        <v>12000</v>
      </c>
      <c r="O81" s="806"/>
    </row>
    <row r="82" spans="1:15" ht="14.25" customHeight="1">
      <c r="A82" s="2276" t="s">
        <v>747</v>
      </c>
      <c r="B82" s="2085"/>
      <c r="C82" s="32" t="s">
        <v>369</v>
      </c>
      <c r="D82" s="32" t="s">
        <v>369</v>
      </c>
      <c r="E82" s="32" t="s">
        <v>369</v>
      </c>
      <c r="F82" s="32" t="s">
        <v>369</v>
      </c>
      <c r="G82" s="32" t="s">
        <v>369</v>
      </c>
      <c r="H82" s="32" t="s">
        <v>369</v>
      </c>
      <c r="I82" s="32" t="s">
        <v>369</v>
      </c>
      <c r="J82" s="32" t="s">
        <v>369</v>
      </c>
      <c r="K82" s="32" t="s">
        <v>369</v>
      </c>
      <c r="L82" s="32" t="s">
        <v>369</v>
      </c>
      <c r="M82" s="32" t="s">
        <v>369</v>
      </c>
      <c r="N82" s="32" t="s">
        <v>369</v>
      </c>
      <c r="O82" s="807"/>
    </row>
    <row r="83" spans="1:15">
      <c r="A83" s="2276" t="s">
        <v>748</v>
      </c>
      <c r="B83" s="2085"/>
      <c r="C83" s="32" t="s">
        <v>369</v>
      </c>
      <c r="D83" s="32" t="s">
        <v>369</v>
      </c>
      <c r="E83" s="32" t="s">
        <v>369</v>
      </c>
      <c r="F83" s="32" t="s">
        <v>369</v>
      </c>
      <c r="G83" s="32" t="s">
        <v>369</v>
      </c>
      <c r="H83" s="32" t="s">
        <v>369</v>
      </c>
      <c r="I83" s="32" t="s">
        <v>369</v>
      </c>
      <c r="J83" s="32" t="s">
        <v>369</v>
      </c>
      <c r="K83" s="32" t="s">
        <v>369</v>
      </c>
      <c r="L83" s="32" t="s">
        <v>369</v>
      </c>
      <c r="M83" s="32" t="s">
        <v>369</v>
      </c>
      <c r="N83" s="32" t="s">
        <v>369</v>
      </c>
      <c r="O83" s="807"/>
    </row>
    <row r="84" spans="1:15">
      <c r="A84" s="2276" t="s">
        <v>749</v>
      </c>
      <c r="B84" s="2085"/>
      <c r="C84" s="32" t="s">
        <v>369</v>
      </c>
      <c r="D84" s="32" t="s">
        <v>369</v>
      </c>
      <c r="E84" s="32" t="s">
        <v>369</v>
      </c>
      <c r="F84" s="32" t="s">
        <v>369</v>
      </c>
      <c r="G84" s="32" t="s">
        <v>369</v>
      </c>
      <c r="H84" s="32" t="s">
        <v>369</v>
      </c>
      <c r="I84" s="32" t="s">
        <v>369</v>
      </c>
      <c r="J84" s="32" t="s">
        <v>369</v>
      </c>
      <c r="K84" s="32" t="s">
        <v>369</v>
      </c>
      <c r="L84" s="32" t="s">
        <v>369</v>
      </c>
      <c r="M84" s="32" t="s">
        <v>369</v>
      </c>
      <c r="N84" s="32" t="s">
        <v>369</v>
      </c>
      <c r="O84" s="807"/>
    </row>
    <row r="85" spans="1:15">
      <c r="A85" s="2276" t="s">
        <v>750</v>
      </c>
      <c r="B85" s="2085"/>
      <c r="C85" s="32" t="s">
        <v>369</v>
      </c>
      <c r="D85" s="32" t="s">
        <v>369</v>
      </c>
      <c r="E85" s="32" t="s">
        <v>369</v>
      </c>
      <c r="F85" s="32" t="s">
        <v>369</v>
      </c>
      <c r="G85" s="32" t="s">
        <v>369</v>
      </c>
      <c r="H85" s="32" t="s">
        <v>369</v>
      </c>
      <c r="I85" s="32" t="s">
        <v>369</v>
      </c>
      <c r="J85" s="32" t="s">
        <v>369</v>
      </c>
      <c r="K85" s="32" t="s">
        <v>369</v>
      </c>
      <c r="L85" s="32" t="s">
        <v>369</v>
      </c>
      <c r="M85" s="32" t="s">
        <v>369</v>
      </c>
      <c r="N85" s="32" t="s">
        <v>369</v>
      </c>
      <c r="O85" s="807"/>
    </row>
    <row r="86" spans="1:15">
      <c r="A86" s="2276" t="s">
        <v>751</v>
      </c>
      <c r="B86" s="2085"/>
      <c r="C86" s="32"/>
      <c r="D86" s="32"/>
      <c r="E86" s="32" t="s">
        <v>369</v>
      </c>
      <c r="F86" s="32"/>
      <c r="G86" s="32"/>
      <c r="H86" s="32" t="s">
        <v>369</v>
      </c>
      <c r="I86" s="32"/>
      <c r="J86" s="32"/>
      <c r="K86" s="32" t="s">
        <v>369</v>
      </c>
      <c r="L86" s="32"/>
      <c r="M86" s="32"/>
      <c r="N86" s="32" t="s">
        <v>369</v>
      </c>
      <c r="O86" s="807"/>
    </row>
    <row r="87" spans="1:15" ht="15" customHeight="1">
      <c r="A87" s="2276" t="s">
        <v>752</v>
      </c>
      <c r="B87" s="2085"/>
      <c r="C87" s="32"/>
      <c r="D87" s="32"/>
      <c r="E87" s="32" t="s">
        <v>369</v>
      </c>
      <c r="F87" s="32"/>
      <c r="G87" s="32"/>
      <c r="H87" s="32" t="s">
        <v>369</v>
      </c>
      <c r="I87" s="32"/>
      <c r="J87" s="32"/>
      <c r="K87" s="32" t="s">
        <v>369</v>
      </c>
      <c r="L87" s="32"/>
      <c r="M87" s="32"/>
      <c r="N87" s="32" t="s">
        <v>369</v>
      </c>
      <c r="O87" s="807"/>
    </row>
    <row r="88" spans="1:15" ht="15" customHeight="1">
      <c r="A88" s="2276" t="s">
        <v>753</v>
      </c>
      <c r="B88" s="2085"/>
      <c r="C88" s="32"/>
      <c r="D88" s="32"/>
      <c r="E88" s="32" t="s">
        <v>369</v>
      </c>
      <c r="F88" s="32"/>
      <c r="G88" s="32"/>
      <c r="H88" s="32" t="s">
        <v>369</v>
      </c>
      <c r="I88" s="32"/>
      <c r="J88" s="32"/>
      <c r="K88" s="32" t="s">
        <v>369</v>
      </c>
      <c r="L88" s="32"/>
      <c r="M88" s="32"/>
      <c r="N88" s="32" t="s">
        <v>369</v>
      </c>
      <c r="O88" s="807"/>
    </row>
    <row r="89" spans="1:15">
      <c r="A89" s="2276" t="s">
        <v>398</v>
      </c>
      <c r="B89" s="2085"/>
      <c r="C89" s="32"/>
      <c r="D89" s="32"/>
      <c r="E89" s="32" t="s">
        <v>369</v>
      </c>
      <c r="F89" s="32"/>
      <c r="G89" s="32"/>
      <c r="H89" s="32" t="s">
        <v>369</v>
      </c>
      <c r="I89" s="32"/>
      <c r="J89" s="32"/>
      <c r="K89" s="32" t="s">
        <v>369</v>
      </c>
      <c r="L89" s="32"/>
      <c r="M89" s="32"/>
      <c r="N89" s="32" t="s">
        <v>369</v>
      </c>
      <c r="O89" s="807"/>
    </row>
    <row r="90" spans="1:15">
      <c r="A90" s="2276" t="s">
        <v>754</v>
      </c>
      <c r="B90" s="2085"/>
      <c r="C90" s="32"/>
      <c r="D90" s="32"/>
      <c r="E90" s="32"/>
      <c r="F90" s="32"/>
      <c r="G90" s="32"/>
      <c r="H90" s="32" t="s">
        <v>369</v>
      </c>
      <c r="I90" s="32"/>
      <c r="J90" s="32"/>
      <c r="K90" s="32"/>
      <c r="L90" s="32"/>
      <c r="M90" s="32"/>
      <c r="N90" s="32" t="s">
        <v>369</v>
      </c>
      <c r="O90" s="807"/>
    </row>
    <row r="91" spans="1:15">
      <c r="A91" s="2276" t="s">
        <v>755</v>
      </c>
      <c r="B91" s="2085"/>
      <c r="C91" s="32"/>
      <c r="D91" s="32"/>
      <c r="E91" s="32"/>
      <c r="F91" s="32"/>
      <c r="G91" s="32"/>
      <c r="H91" s="32" t="s">
        <v>369</v>
      </c>
      <c r="I91" s="32"/>
      <c r="J91" s="32"/>
      <c r="K91" s="32"/>
      <c r="L91" s="32"/>
      <c r="M91" s="32"/>
      <c r="N91" s="32" t="s">
        <v>369</v>
      </c>
      <c r="O91" s="807"/>
    </row>
    <row r="92" spans="1:15">
      <c r="A92" s="2276" t="s">
        <v>756</v>
      </c>
      <c r="B92" s="2085"/>
      <c r="C92" s="32"/>
      <c r="D92" s="32"/>
      <c r="E92" s="32"/>
      <c r="F92" s="32"/>
      <c r="G92" s="32"/>
      <c r="H92" s="32" t="s">
        <v>369</v>
      </c>
      <c r="I92" s="32"/>
      <c r="J92" s="32"/>
      <c r="K92" s="32"/>
      <c r="L92" s="32"/>
      <c r="M92" s="32"/>
      <c r="N92" s="32" t="s">
        <v>369</v>
      </c>
      <c r="O92" s="807"/>
    </row>
    <row r="93" spans="1:15">
      <c r="A93" s="2277" t="s">
        <v>757</v>
      </c>
      <c r="B93" s="2278"/>
      <c r="C93" s="468"/>
      <c r="D93" s="468"/>
      <c r="E93" s="468"/>
      <c r="F93" s="468"/>
      <c r="G93" s="468"/>
      <c r="H93" s="468" t="s">
        <v>369</v>
      </c>
      <c r="I93" s="468"/>
      <c r="J93" s="468"/>
      <c r="K93" s="468"/>
      <c r="L93" s="468"/>
      <c r="M93" s="468"/>
      <c r="N93" s="468" t="s">
        <v>369</v>
      </c>
      <c r="O93" s="808"/>
    </row>
    <row r="95" spans="1:15">
      <c r="A95" s="2354" t="s">
        <v>391</v>
      </c>
      <c r="B95" s="2354"/>
      <c r="C95" s="2354"/>
      <c r="D95" s="2354"/>
      <c r="E95" s="2354"/>
      <c r="F95" s="2354"/>
      <c r="G95" s="2354"/>
      <c r="H95" s="2354"/>
      <c r="I95" s="2354"/>
      <c r="J95" s="2354"/>
    </row>
    <row r="96" spans="1:15">
      <c r="A96" s="1486" t="s">
        <v>392</v>
      </c>
      <c r="B96" s="1528" t="s">
        <v>393</v>
      </c>
      <c r="C96" s="1528" t="s">
        <v>267</v>
      </c>
      <c r="D96" s="1555" t="s">
        <v>394</v>
      </c>
      <c r="E96" s="653" t="s">
        <v>395</v>
      </c>
      <c r="F96" s="653" t="s">
        <v>242</v>
      </c>
      <c r="G96" s="653" t="s">
        <v>396</v>
      </c>
      <c r="H96" s="653" t="s">
        <v>397</v>
      </c>
      <c r="I96" s="653" t="s">
        <v>398</v>
      </c>
      <c r="J96" s="653" t="s">
        <v>399</v>
      </c>
      <c r="K96" s="654" t="s">
        <v>400</v>
      </c>
    </row>
    <row r="97" spans="1:11" ht="43.15">
      <c r="A97" s="2341" t="s">
        <v>85</v>
      </c>
      <c r="B97" s="655" t="s">
        <v>255</v>
      </c>
      <c r="C97" s="129" t="s">
        <v>931</v>
      </c>
      <c r="D97" s="129" t="s">
        <v>979</v>
      </c>
      <c r="E97" s="130" t="s">
        <v>980</v>
      </c>
      <c r="F97" s="130" t="s">
        <v>933</v>
      </c>
      <c r="G97" s="131" t="s">
        <v>934</v>
      </c>
      <c r="H97" s="132" t="s">
        <v>935</v>
      </c>
      <c r="I97" s="132" t="s">
        <v>981</v>
      </c>
      <c r="J97" s="129" t="s">
        <v>937</v>
      </c>
      <c r="K97" s="704"/>
    </row>
    <row r="98" spans="1:11" ht="28.9">
      <c r="A98" s="2342"/>
      <c r="B98" s="593" t="s">
        <v>404</v>
      </c>
      <c r="C98" s="43" t="s">
        <v>938</v>
      </c>
      <c r="D98" s="43" t="s">
        <v>982</v>
      </c>
      <c r="E98" s="43" t="s">
        <v>939</v>
      </c>
      <c r="F98" s="43" t="s">
        <v>983</v>
      </c>
      <c r="G98" s="45" t="s">
        <v>934</v>
      </c>
      <c r="H98" s="43" t="s">
        <v>466</v>
      </c>
      <c r="I98" s="45" t="s">
        <v>934</v>
      </c>
      <c r="J98" s="44" t="s">
        <v>984</v>
      </c>
      <c r="K98" s="295"/>
    </row>
    <row r="99" spans="1:11" ht="43.15">
      <c r="A99" s="2342"/>
      <c r="B99" s="593" t="s">
        <v>237</v>
      </c>
      <c r="C99" s="43" t="s">
        <v>783</v>
      </c>
      <c r="D99" s="43" t="s">
        <v>985</v>
      </c>
      <c r="E99" s="45" t="s">
        <v>934</v>
      </c>
      <c r="F99" s="43" t="s">
        <v>943</v>
      </c>
      <c r="G99" s="43" t="s">
        <v>944</v>
      </c>
      <c r="H99" s="43" t="s">
        <v>945</v>
      </c>
      <c r="I99" s="45" t="s">
        <v>934</v>
      </c>
      <c r="J99" s="44"/>
      <c r="K99" s="295" t="s">
        <v>946</v>
      </c>
    </row>
    <row r="100" spans="1:11" ht="43.15">
      <c r="A100" s="2342"/>
      <c r="B100" s="593" t="s">
        <v>186</v>
      </c>
      <c r="C100" s="43" t="s">
        <v>947</v>
      </c>
      <c r="D100" s="43" t="s">
        <v>986</v>
      </c>
      <c r="E100" s="45" t="s">
        <v>934</v>
      </c>
      <c r="F100" s="45" t="s">
        <v>934</v>
      </c>
      <c r="G100" s="43" t="s">
        <v>948</v>
      </c>
      <c r="H100" s="43" t="s">
        <v>949</v>
      </c>
      <c r="I100" s="45" t="s">
        <v>934</v>
      </c>
      <c r="J100" s="44"/>
      <c r="K100" s="295"/>
    </row>
    <row r="101" spans="1:11">
      <c r="A101" s="2342"/>
      <c r="B101" s="529" t="s">
        <v>303</v>
      </c>
      <c r="C101" s="43"/>
      <c r="D101" s="43"/>
      <c r="E101" s="43"/>
      <c r="F101" s="43"/>
      <c r="G101" s="43"/>
      <c r="H101" s="43"/>
      <c r="I101" s="43"/>
      <c r="J101" s="44"/>
      <c r="K101" s="295"/>
    </row>
    <row r="102" spans="1:11" ht="28.9">
      <c r="A102" s="2342"/>
      <c r="B102" s="529" t="s">
        <v>758</v>
      </c>
      <c r="C102" s="43"/>
      <c r="D102" s="43"/>
      <c r="E102" s="43" t="s">
        <v>987</v>
      </c>
      <c r="F102" s="43"/>
      <c r="G102" s="43"/>
      <c r="H102" s="43"/>
      <c r="I102" s="43"/>
      <c r="J102" s="44"/>
      <c r="K102" s="295"/>
    </row>
    <row r="103" spans="1:11" ht="28.9">
      <c r="A103" s="2343"/>
      <c r="B103" s="597" t="s">
        <v>412</v>
      </c>
      <c r="C103" s="296"/>
      <c r="D103" s="296"/>
      <c r="E103" s="296"/>
      <c r="F103" s="296"/>
      <c r="G103" s="296"/>
      <c r="H103" s="296"/>
      <c r="I103" s="296"/>
      <c r="J103" s="498"/>
      <c r="K103" s="297" t="s">
        <v>951</v>
      </c>
    </row>
  </sheetData>
  <sheetProtection selectLockedCells="1" selectUnlockedCells="1"/>
  <mergeCells count="60">
    <mergeCell ref="A61:G61"/>
    <mergeCell ref="A59:A60"/>
    <mergeCell ref="I59:I60"/>
    <mergeCell ref="I62:I63"/>
    <mergeCell ref="A47:A48"/>
    <mergeCell ref="A50:A51"/>
    <mergeCell ref="A53:A54"/>
    <mergeCell ref="A56:A57"/>
    <mergeCell ref="I52:I53"/>
    <mergeCell ref="I55:I56"/>
    <mergeCell ref="H44:H45"/>
    <mergeCell ref="R13:X13"/>
    <mergeCell ref="R14:X14"/>
    <mergeCell ref="R15:X15"/>
    <mergeCell ref="R16:AH16"/>
    <mergeCell ref="P42:Q42"/>
    <mergeCell ref="N18:O18"/>
    <mergeCell ref="P33:Q33"/>
    <mergeCell ref="P34:Q34"/>
    <mergeCell ref="A17:O17"/>
    <mergeCell ref="G39:G40"/>
    <mergeCell ref="O33:O34"/>
    <mergeCell ref="A6:D6"/>
    <mergeCell ref="E1:E2"/>
    <mergeCell ref="B13:J13"/>
    <mergeCell ref="E6:I6"/>
    <mergeCell ref="J6:N6"/>
    <mergeCell ref="A95:J95"/>
    <mergeCell ref="A97:A103"/>
    <mergeCell ref="A1:D2"/>
    <mergeCell ref="A18:A20"/>
    <mergeCell ref="A33:A34"/>
    <mergeCell ref="I33:I34"/>
    <mergeCell ref="A36:A37"/>
    <mergeCell ref="I36:I37"/>
    <mergeCell ref="A39:A40"/>
    <mergeCell ref="I39:I40"/>
    <mergeCell ref="J39:J40"/>
    <mergeCell ref="A44:A45"/>
    <mergeCell ref="I46:I48"/>
    <mergeCell ref="A93:B93"/>
    <mergeCell ref="A78:O78"/>
    <mergeCell ref="A79:B79"/>
    <mergeCell ref="C79:O79"/>
    <mergeCell ref="A91:B91"/>
    <mergeCell ref="A92:B92"/>
    <mergeCell ref="A82:B82"/>
    <mergeCell ref="A83:B83"/>
    <mergeCell ref="A84:B84"/>
    <mergeCell ref="A85:B85"/>
    <mergeCell ref="A86:B86"/>
    <mergeCell ref="A87:B87"/>
    <mergeCell ref="A88:B88"/>
    <mergeCell ref="A89:B89"/>
    <mergeCell ref="A90:B90"/>
    <mergeCell ref="Q65:Q66"/>
    <mergeCell ref="I65:I66"/>
    <mergeCell ref="I69:I71"/>
    <mergeCell ref="I73:I75"/>
    <mergeCell ref="M69:M73"/>
  </mergeCells>
  <hyperlinks>
    <hyperlink ref="E1" location="'RES LUB'!Area_de_impressao" display="'RES LUB'!Area_de_impressao" xr:uid="{0CD22678-2679-4D1E-B173-F89B6057D112}"/>
    <hyperlink ref="E1:E2" location="'RES MNT'!A1" display="RESUMO" xr:uid="{B8A3C5F7-9CDF-4646-AC1E-3DEE9083DBCB}"/>
  </hyperlinks>
  <pageMargins left="0.51181102362204722" right="0.51181102362204722" top="0.78740157480314965" bottom="0.78740157480314965" header="0.31496062992125984" footer="0.31496062992125984"/>
  <pageSetup paperSize="9" scale="59" orientation="landscape" r:id="rId1"/>
  <rowBreaks count="1" manualBreakCount="1">
    <brk id="77" max="26" man="1"/>
  </rowBreaks>
  <colBreaks count="1" manualBreakCount="1">
    <brk id="15" max="92" man="1"/>
  </colBreaks>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Plan2"/>
  <dimension ref="A1:L51"/>
  <sheetViews>
    <sheetView showGridLines="0" view="pageBreakPreview" topLeftCell="A22" zoomScale="90" zoomScaleNormal="100" zoomScaleSheetLayoutView="90" workbookViewId="0">
      <selection activeCell="Q28" sqref="Q28"/>
    </sheetView>
  </sheetViews>
  <sheetFormatPr defaultRowHeight="14.45"/>
  <cols>
    <col min="1" max="1" width="10.85546875" customWidth="1"/>
    <col min="2" max="2" width="7.28515625" customWidth="1"/>
    <col min="5" max="5" width="2.85546875" customWidth="1"/>
    <col min="7" max="7" width="6.7109375" customWidth="1"/>
    <col min="8" max="8" width="2.7109375" customWidth="1"/>
    <col min="9" max="9" width="12.140625" customWidth="1"/>
    <col min="10" max="10" width="12.85546875" customWidth="1"/>
  </cols>
  <sheetData>
    <row r="1" spans="1:12">
      <c r="A1" s="2037" t="s">
        <v>40</v>
      </c>
      <c r="B1" s="2037"/>
      <c r="C1" s="2037"/>
      <c r="D1" s="2037"/>
      <c r="E1" s="2037"/>
      <c r="F1" s="2037"/>
      <c r="G1" s="2037"/>
      <c r="H1" s="2037"/>
      <c r="I1" s="2037"/>
      <c r="J1" s="2037"/>
      <c r="K1" s="2037"/>
      <c r="L1" s="2037"/>
    </row>
    <row r="2" spans="1:12">
      <c r="A2" s="2037"/>
      <c r="B2" s="2037"/>
      <c r="C2" s="2037"/>
      <c r="D2" s="2037"/>
      <c r="E2" s="2037"/>
      <c r="F2" s="2037"/>
      <c r="G2" s="2037"/>
      <c r="H2" s="2037"/>
      <c r="I2" s="2037"/>
      <c r="J2" s="2037"/>
      <c r="K2" s="2037"/>
      <c r="L2" s="2037"/>
    </row>
    <row r="3" spans="1:12" s="31" customFormat="1" ht="25.15" customHeight="1">
      <c r="A3" s="2038" t="s">
        <v>41</v>
      </c>
      <c r="B3" s="2038"/>
      <c r="C3" s="2038"/>
      <c r="D3" s="2038"/>
      <c r="E3" s="2038"/>
      <c r="F3" s="2038"/>
      <c r="G3" s="2038"/>
      <c r="H3" s="2038"/>
      <c r="I3" s="2038"/>
      <c r="J3" s="2038"/>
      <c r="K3" s="2038"/>
      <c r="L3" s="2038"/>
    </row>
    <row r="4" spans="1:12" s="31" customFormat="1" ht="25.15" customHeight="1">
      <c r="C4" s="2007" t="s">
        <v>42</v>
      </c>
      <c r="D4" s="2007"/>
      <c r="E4" s="71"/>
      <c r="F4" s="2007" t="s">
        <v>43</v>
      </c>
      <c r="G4" s="2007"/>
      <c r="H4" s="71"/>
      <c r="I4" s="73" t="s">
        <v>44</v>
      </c>
      <c r="J4" s="73" t="s">
        <v>45</v>
      </c>
      <c r="K4" s="2007" t="s">
        <v>46</v>
      </c>
      <c r="L4" s="2007"/>
    </row>
    <row r="5" spans="1:12" s="31" customFormat="1" ht="25.15" customHeight="1">
      <c r="A5" s="2007" t="s">
        <v>8</v>
      </c>
      <c r="B5" s="32" t="s">
        <v>9</v>
      </c>
      <c r="C5" s="2030">
        <v>3.77</v>
      </c>
      <c r="D5" s="2030"/>
      <c r="E5" s="69"/>
      <c r="F5" s="2030">
        <v>6.1</v>
      </c>
      <c r="G5" s="2030"/>
      <c r="I5" s="68"/>
      <c r="J5" s="68"/>
      <c r="K5" s="2031"/>
      <c r="L5" s="2031"/>
    </row>
    <row r="6" spans="1:12" s="31" customFormat="1" ht="25.15" customHeight="1">
      <c r="A6" s="2007"/>
      <c r="B6" s="32" t="s">
        <v>10</v>
      </c>
      <c r="C6" s="2030">
        <v>3.99</v>
      </c>
      <c r="D6" s="2030"/>
      <c r="E6" s="69"/>
      <c r="F6" s="2030">
        <v>3.5</v>
      </c>
      <c r="G6" s="2030"/>
      <c r="I6" s="70">
        <v>44075</v>
      </c>
      <c r="J6" s="70">
        <v>44136</v>
      </c>
      <c r="K6" s="2031"/>
      <c r="L6" s="2031"/>
    </row>
    <row r="7" spans="1:12" s="31" customFormat="1" ht="10.9" customHeight="1">
      <c r="A7" s="71"/>
      <c r="B7" s="39"/>
    </row>
    <row r="8" spans="1:12" s="31" customFormat="1" ht="25.15" customHeight="1">
      <c r="A8" s="71"/>
      <c r="B8" s="39"/>
      <c r="C8" s="2007" t="s">
        <v>42</v>
      </c>
      <c r="D8" s="2007"/>
      <c r="E8" s="71"/>
      <c r="F8" s="2007" t="s">
        <v>43</v>
      </c>
      <c r="G8" s="2007"/>
      <c r="H8" s="71"/>
      <c r="I8" s="73" t="s">
        <v>44</v>
      </c>
      <c r="J8" s="73" t="s">
        <v>45</v>
      </c>
      <c r="K8" s="2007" t="s">
        <v>46</v>
      </c>
      <c r="L8" s="2007"/>
    </row>
    <row r="9" spans="1:12" s="31" customFormat="1" ht="25.15" customHeight="1">
      <c r="A9" s="2007" t="s">
        <v>11</v>
      </c>
      <c r="B9" s="32" t="s">
        <v>9</v>
      </c>
      <c r="C9" s="2030">
        <v>4.87</v>
      </c>
      <c r="D9" s="2030"/>
      <c r="E9" s="69"/>
      <c r="F9" s="2030"/>
      <c r="G9" s="2030"/>
      <c r="I9" s="68"/>
      <c r="J9" s="70">
        <v>44075</v>
      </c>
      <c r="K9" s="2031"/>
      <c r="L9" s="2031"/>
    </row>
    <row r="10" spans="1:12" s="31" customFormat="1" ht="25.15" customHeight="1">
      <c r="A10" s="2007"/>
      <c r="B10" s="32" t="s">
        <v>10</v>
      </c>
      <c r="C10" s="2030">
        <v>4.1500000000000004</v>
      </c>
      <c r="D10" s="2030"/>
      <c r="E10" s="69"/>
      <c r="F10" s="2030"/>
      <c r="G10" s="2030"/>
      <c r="I10" s="68"/>
      <c r="J10" s="68"/>
      <c r="K10" s="2031"/>
      <c r="L10" s="2031"/>
    </row>
    <row r="11" spans="1:12" s="31" customFormat="1" ht="11.45" customHeight="1">
      <c r="A11" s="71"/>
      <c r="B11" s="39"/>
    </row>
    <row r="12" spans="1:12" s="31" customFormat="1" ht="25.15" customHeight="1">
      <c r="A12" s="71"/>
      <c r="B12" s="39"/>
      <c r="C12" s="2007" t="s">
        <v>42</v>
      </c>
      <c r="D12" s="2007"/>
      <c r="E12" s="71"/>
      <c r="F12" s="2007" t="s">
        <v>43</v>
      </c>
      <c r="G12" s="2007"/>
      <c r="H12" s="71"/>
      <c r="I12" s="73" t="s">
        <v>44</v>
      </c>
      <c r="J12" s="73" t="s">
        <v>45</v>
      </c>
      <c r="K12" s="2007" t="s">
        <v>46</v>
      </c>
      <c r="L12" s="2007"/>
    </row>
    <row r="13" spans="1:12" s="31" customFormat="1" ht="25.15" customHeight="1">
      <c r="A13" s="2007" t="s">
        <v>14</v>
      </c>
      <c r="B13" s="32" t="s">
        <v>9</v>
      </c>
      <c r="C13" s="2030">
        <v>2.78</v>
      </c>
      <c r="D13" s="2030"/>
      <c r="E13" s="69"/>
      <c r="F13" s="2030"/>
      <c r="G13" s="2030"/>
      <c r="I13" s="68"/>
      <c r="J13" s="68"/>
      <c r="K13" s="2031"/>
      <c r="L13" s="2031"/>
    </row>
    <row r="14" spans="1:12" s="31" customFormat="1" ht="25.15" customHeight="1">
      <c r="A14" s="2007"/>
      <c r="B14" s="32" t="s">
        <v>10</v>
      </c>
      <c r="C14" s="2030">
        <v>4.1100000000000003</v>
      </c>
      <c r="D14" s="2030"/>
      <c r="E14" s="69"/>
      <c r="F14" s="2030"/>
      <c r="G14" s="2030"/>
      <c r="I14" s="68"/>
      <c r="J14" s="68"/>
      <c r="K14" s="2031" t="s">
        <v>47</v>
      </c>
      <c r="L14" s="2031"/>
    </row>
    <row r="15" spans="1:12" s="31" customFormat="1" ht="10.9" customHeight="1">
      <c r="A15" s="71"/>
      <c r="B15" s="39"/>
    </row>
    <row r="16" spans="1:12" s="31" customFormat="1" ht="25.15" customHeight="1">
      <c r="A16" s="71"/>
      <c r="B16" s="39"/>
      <c r="C16" s="2007" t="s">
        <v>42</v>
      </c>
      <c r="D16" s="2007"/>
      <c r="E16" s="71"/>
      <c r="F16" s="2007" t="s">
        <v>43</v>
      </c>
      <c r="G16" s="2007"/>
      <c r="H16" s="71"/>
      <c r="I16" s="72" t="s">
        <v>44</v>
      </c>
      <c r="J16" s="72" t="s">
        <v>45</v>
      </c>
      <c r="K16" s="2007" t="s">
        <v>46</v>
      </c>
      <c r="L16" s="2007"/>
    </row>
    <row r="17" spans="1:12" s="31" customFormat="1" ht="29.25" customHeight="1">
      <c r="A17" s="2007" t="s">
        <v>15</v>
      </c>
      <c r="B17" s="32" t="s">
        <v>9</v>
      </c>
      <c r="C17" s="2030">
        <v>5.9</v>
      </c>
      <c r="D17" s="2030"/>
      <c r="E17" s="68"/>
      <c r="F17" s="2030">
        <v>5.3</v>
      </c>
      <c r="G17" s="2030"/>
      <c r="I17" s="32" t="s">
        <v>48</v>
      </c>
      <c r="J17" s="32" t="s">
        <v>49</v>
      </c>
      <c r="K17" s="2032" t="s">
        <v>50</v>
      </c>
      <c r="L17" s="2033"/>
    </row>
    <row r="18" spans="1:12" s="31" customFormat="1" ht="25.15" customHeight="1">
      <c r="A18" s="2007"/>
      <c r="B18" s="32" t="s">
        <v>10</v>
      </c>
      <c r="C18" s="2031">
        <v>3.24</v>
      </c>
      <c r="D18" s="2031"/>
      <c r="E18" s="68"/>
      <c r="F18" s="2031">
        <v>2.91</v>
      </c>
      <c r="G18" s="2031"/>
      <c r="I18" s="32" t="s">
        <v>51</v>
      </c>
      <c r="J18" s="32" t="s">
        <v>49</v>
      </c>
      <c r="K18" s="2031" t="s">
        <v>52</v>
      </c>
      <c r="L18" s="2031"/>
    </row>
    <row r="19" spans="1:12" s="31" customFormat="1" ht="11.45" customHeight="1">
      <c r="A19" s="71"/>
      <c r="B19" s="39"/>
    </row>
    <row r="20" spans="1:12" s="31" customFormat="1" ht="25.15" customHeight="1">
      <c r="A20" s="71"/>
      <c r="B20" s="39"/>
      <c r="C20" s="2007" t="s">
        <v>42</v>
      </c>
      <c r="D20" s="2007"/>
      <c r="E20" s="71"/>
      <c r="F20" s="2007" t="s">
        <v>43</v>
      </c>
      <c r="G20" s="2007"/>
      <c r="H20" s="71"/>
      <c r="I20" s="72" t="s">
        <v>44</v>
      </c>
      <c r="J20" s="72" t="s">
        <v>45</v>
      </c>
      <c r="K20" s="2007" t="s">
        <v>46</v>
      </c>
      <c r="L20" s="2007"/>
    </row>
    <row r="21" spans="1:12" s="31" customFormat="1" ht="25.15" customHeight="1">
      <c r="A21" s="2007" t="s">
        <v>12</v>
      </c>
      <c r="B21" s="32" t="s">
        <v>9</v>
      </c>
      <c r="C21" s="2030">
        <v>3.7</v>
      </c>
      <c r="D21" s="2030"/>
      <c r="E21" s="69"/>
      <c r="F21" s="2030"/>
      <c r="G21" s="2030"/>
      <c r="I21" s="70">
        <v>44075</v>
      </c>
      <c r="J21" s="68"/>
      <c r="K21" s="2031"/>
      <c r="L21" s="2031"/>
    </row>
    <row r="22" spans="1:12" s="31" customFormat="1" ht="25.15" customHeight="1">
      <c r="A22" s="2007"/>
      <c r="B22" s="32" t="s">
        <v>10</v>
      </c>
      <c r="C22" s="2030">
        <v>4.7</v>
      </c>
      <c r="D22" s="2030"/>
      <c r="E22" s="69"/>
      <c r="F22" s="2030"/>
      <c r="G22" s="2030"/>
      <c r="I22" s="70">
        <v>44075</v>
      </c>
      <c r="J22" s="68"/>
      <c r="K22" s="2031"/>
      <c r="L22" s="2031"/>
    </row>
    <row r="23" spans="1:12" s="31" customFormat="1" ht="11.1" customHeight="1">
      <c r="A23" s="71"/>
      <c r="B23" s="39"/>
    </row>
    <row r="24" spans="1:12" s="31" customFormat="1" ht="25.15" customHeight="1">
      <c r="A24" s="71"/>
      <c r="B24" s="39"/>
      <c r="C24" s="2007" t="s">
        <v>42</v>
      </c>
      <c r="D24" s="2007"/>
      <c r="E24" s="71"/>
      <c r="F24" s="2007" t="s">
        <v>43</v>
      </c>
      <c r="G24" s="2007"/>
      <c r="H24" s="71"/>
      <c r="I24" s="73" t="s">
        <v>44</v>
      </c>
      <c r="J24" s="73" t="s">
        <v>45</v>
      </c>
      <c r="K24" s="2007" t="s">
        <v>46</v>
      </c>
      <c r="L24" s="2007"/>
    </row>
    <row r="25" spans="1:12" s="31" customFormat="1" ht="25.15" customHeight="1">
      <c r="A25" s="2007" t="s">
        <v>13</v>
      </c>
      <c r="B25" s="32" t="s">
        <v>9</v>
      </c>
      <c r="C25" s="2031" t="s">
        <v>53</v>
      </c>
      <c r="D25" s="2031"/>
      <c r="E25" s="68"/>
      <c r="F25" s="2031" t="s">
        <v>53</v>
      </c>
      <c r="G25" s="2031"/>
      <c r="I25" s="32" t="s">
        <v>48</v>
      </c>
      <c r="J25" s="32" t="s">
        <v>49</v>
      </c>
      <c r="K25" s="2031" t="s">
        <v>54</v>
      </c>
      <c r="L25" s="2031"/>
    </row>
    <row r="26" spans="1:12" s="31" customFormat="1" ht="25.15" customHeight="1">
      <c r="A26" s="2007"/>
      <c r="B26" s="32" t="s">
        <v>10</v>
      </c>
      <c r="C26" s="2031" t="s">
        <v>55</v>
      </c>
      <c r="D26" s="2031"/>
      <c r="E26" s="68"/>
      <c r="F26" s="2031" t="s">
        <v>56</v>
      </c>
      <c r="G26" s="2031"/>
      <c r="I26" s="32" t="s">
        <v>48</v>
      </c>
      <c r="J26" s="32" t="s">
        <v>49</v>
      </c>
      <c r="K26" s="2031" t="s">
        <v>54</v>
      </c>
      <c r="L26" s="2031"/>
    </row>
    <row r="27" spans="1:12" s="31" customFormat="1" ht="25.15" customHeight="1"/>
    <row r="28" spans="1:12" s="31" customFormat="1" ht="25.15" customHeight="1">
      <c r="A28" s="2038" t="s">
        <v>41</v>
      </c>
      <c r="B28" s="2038"/>
      <c r="C28" s="2038"/>
      <c r="D28" s="2038"/>
      <c r="E28" s="2038"/>
      <c r="F28" s="2038"/>
      <c r="G28" s="2038"/>
      <c r="H28" s="2038"/>
      <c r="I28" s="2038"/>
      <c r="J28" s="2038"/>
      <c r="K28" s="2038"/>
      <c r="L28" s="2038"/>
    </row>
    <row r="29" spans="1:12" s="31" customFormat="1" ht="25.15" customHeight="1">
      <c r="C29" s="2039" t="s">
        <v>42</v>
      </c>
      <c r="D29" s="2040"/>
      <c r="E29" s="71"/>
      <c r="F29" s="2039" t="s">
        <v>43</v>
      </c>
      <c r="G29" s="2040"/>
      <c r="H29" s="71"/>
      <c r="I29" s="368" t="s">
        <v>44</v>
      </c>
      <c r="J29" s="369" t="s">
        <v>45</v>
      </c>
      <c r="K29" s="2007" t="s">
        <v>46</v>
      </c>
      <c r="L29" s="2007"/>
    </row>
    <row r="30" spans="1:12">
      <c r="A30" s="2007" t="s">
        <v>57</v>
      </c>
      <c r="B30" s="32" t="s">
        <v>9</v>
      </c>
      <c r="C30" s="2034">
        <v>8.8000000000000007</v>
      </c>
      <c r="D30" s="2034"/>
      <c r="E30" s="69"/>
      <c r="F30" s="2035"/>
      <c r="G30" s="2035"/>
      <c r="H30" s="31"/>
      <c r="I30" s="370"/>
      <c r="J30" s="68"/>
      <c r="K30" s="2031"/>
      <c r="L30" s="2031"/>
    </row>
    <row r="31" spans="1:12">
      <c r="A31" s="2007"/>
      <c r="B31" s="32" t="s">
        <v>10</v>
      </c>
      <c r="C31" s="2036">
        <v>7.8</v>
      </c>
      <c r="D31" s="2036"/>
      <c r="E31" s="69"/>
      <c r="F31" s="2030"/>
      <c r="G31" s="2030"/>
      <c r="H31" s="31"/>
      <c r="I31" s="70"/>
      <c r="J31" s="68"/>
      <c r="K31" s="2031"/>
      <c r="L31" s="2031"/>
    </row>
    <row r="32" spans="1:12">
      <c r="A32" s="71"/>
      <c r="B32" s="39"/>
      <c r="C32" s="31"/>
      <c r="D32" s="31"/>
      <c r="E32" s="31"/>
      <c r="F32" s="31"/>
      <c r="G32" s="31"/>
      <c r="H32" s="31"/>
      <c r="I32" s="31"/>
      <c r="J32" s="31"/>
      <c r="K32" s="31"/>
      <c r="L32" s="31"/>
    </row>
    <row r="33" spans="1:12">
      <c r="A33" s="71"/>
      <c r="B33" s="39"/>
      <c r="C33" s="2007" t="s">
        <v>42</v>
      </c>
      <c r="D33" s="2007"/>
      <c r="E33" s="71"/>
      <c r="F33" s="2007" t="s">
        <v>43</v>
      </c>
      <c r="G33" s="2007"/>
      <c r="H33" s="71"/>
      <c r="I33" s="73" t="s">
        <v>44</v>
      </c>
      <c r="J33" s="73" t="s">
        <v>45</v>
      </c>
      <c r="K33" s="2007" t="s">
        <v>46</v>
      </c>
      <c r="L33" s="2007"/>
    </row>
    <row r="34" spans="1:12">
      <c r="A34" s="2007" t="s">
        <v>58</v>
      </c>
      <c r="B34" s="32" t="s">
        <v>9</v>
      </c>
      <c r="C34" s="2030"/>
      <c r="D34" s="2030"/>
      <c r="E34" s="69"/>
      <c r="F34" s="2030"/>
      <c r="G34" s="2030"/>
      <c r="H34" s="31"/>
      <c r="I34" s="68"/>
      <c r="J34" s="70"/>
      <c r="K34" s="2031"/>
      <c r="L34" s="2031"/>
    </row>
    <row r="35" spans="1:12">
      <c r="A35" s="2007"/>
      <c r="B35" s="32" t="s">
        <v>10</v>
      </c>
      <c r="C35" s="2030"/>
      <c r="D35" s="2030"/>
      <c r="E35" s="69"/>
      <c r="F35" s="2030"/>
      <c r="G35" s="2030"/>
      <c r="H35" s="31"/>
      <c r="I35" s="68"/>
      <c r="J35" s="68"/>
      <c r="K35" s="2031"/>
      <c r="L35" s="2031"/>
    </row>
    <row r="36" spans="1:12">
      <c r="A36" s="71"/>
      <c r="B36" s="39"/>
      <c r="C36" s="31"/>
      <c r="D36" s="31"/>
      <c r="E36" s="31"/>
      <c r="F36" s="31"/>
      <c r="G36" s="31"/>
      <c r="H36" s="31"/>
      <c r="I36" s="31"/>
      <c r="J36" s="31"/>
      <c r="K36" s="31"/>
      <c r="L36" s="31"/>
    </row>
    <row r="37" spans="1:12">
      <c r="A37" s="71"/>
      <c r="B37" s="39"/>
      <c r="C37" s="2007" t="s">
        <v>42</v>
      </c>
      <c r="D37" s="2007"/>
      <c r="E37" s="71"/>
      <c r="F37" s="2007" t="s">
        <v>43</v>
      </c>
      <c r="G37" s="2007"/>
      <c r="H37" s="71"/>
      <c r="I37" s="73" t="s">
        <v>44</v>
      </c>
      <c r="J37" s="73" t="s">
        <v>45</v>
      </c>
      <c r="K37" s="2007" t="s">
        <v>46</v>
      </c>
      <c r="L37" s="2007"/>
    </row>
    <row r="38" spans="1:12">
      <c r="A38" s="2007" t="s">
        <v>59</v>
      </c>
      <c r="B38" s="32" t="s">
        <v>9</v>
      </c>
      <c r="C38" s="2030"/>
      <c r="D38" s="2030"/>
      <c r="E38" s="69"/>
      <c r="F38" s="2030"/>
      <c r="G38" s="2030"/>
      <c r="H38" s="31"/>
      <c r="I38" s="68"/>
      <c r="J38" s="68"/>
      <c r="K38" s="2031"/>
      <c r="L38" s="2031"/>
    </row>
    <row r="39" spans="1:12">
      <c r="A39" s="2007"/>
      <c r="B39" s="32" t="s">
        <v>10</v>
      </c>
      <c r="C39" s="2030"/>
      <c r="D39" s="2030"/>
      <c r="E39" s="69"/>
      <c r="F39" s="2030"/>
      <c r="G39" s="2030"/>
      <c r="H39" s="31"/>
      <c r="I39" s="68"/>
      <c r="J39" s="68"/>
      <c r="K39" s="2031"/>
      <c r="L39" s="2031"/>
    </row>
    <row r="40" spans="1:12">
      <c r="A40" s="71"/>
      <c r="B40" s="39"/>
      <c r="C40" s="31"/>
      <c r="D40" s="31"/>
      <c r="E40" s="31"/>
      <c r="F40" s="31"/>
      <c r="G40" s="31"/>
      <c r="H40" s="31"/>
      <c r="I40" s="31"/>
      <c r="J40" s="31"/>
      <c r="K40" s="31"/>
      <c r="L40" s="31"/>
    </row>
    <row r="41" spans="1:12">
      <c r="A41" s="71"/>
      <c r="B41" s="39"/>
      <c r="C41" s="2007" t="s">
        <v>42</v>
      </c>
      <c r="D41" s="2007"/>
      <c r="E41" s="71"/>
      <c r="F41" s="2007" t="s">
        <v>43</v>
      </c>
      <c r="G41" s="2007"/>
      <c r="H41" s="71"/>
      <c r="I41" s="72" t="s">
        <v>44</v>
      </c>
      <c r="J41" s="72" t="s">
        <v>45</v>
      </c>
      <c r="K41" s="2007" t="s">
        <v>46</v>
      </c>
      <c r="L41" s="2007"/>
    </row>
    <row r="42" spans="1:12">
      <c r="A42" s="2007" t="s">
        <v>60</v>
      </c>
      <c r="B42" s="32" t="s">
        <v>9</v>
      </c>
      <c r="C42" s="2031">
        <v>3.84</v>
      </c>
      <c r="D42" s="2031"/>
      <c r="E42" s="68"/>
      <c r="F42" s="2031"/>
      <c r="G42" s="2031"/>
      <c r="H42" s="31"/>
      <c r="I42" s="68"/>
      <c r="J42" s="68"/>
      <c r="K42" s="2031"/>
      <c r="L42" s="2031"/>
    </row>
    <row r="43" spans="1:12">
      <c r="A43" s="2007"/>
      <c r="B43" s="32" t="s">
        <v>10</v>
      </c>
      <c r="C43" s="2031">
        <v>2.54</v>
      </c>
      <c r="D43" s="2031"/>
      <c r="E43" s="68"/>
      <c r="F43" s="2031"/>
      <c r="G43" s="2031"/>
      <c r="H43" s="31"/>
      <c r="I43" s="68"/>
      <c r="J43" s="68"/>
      <c r="K43" s="2031"/>
      <c r="L43" s="2031"/>
    </row>
    <row r="44" spans="1:12">
      <c r="A44" s="71"/>
      <c r="B44" s="39"/>
      <c r="C44" s="31"/>
      <c r="D44" s="31"/>
      <c r="E44" s="31"/>
      <c r="F44" s="31"/>
      <c r="G44" s="31"/>
      <c r="H44" s="31"/>
      <c r="I44" s="31"/>
      <c r="J44" s="31"/>
      <c r="K44" s="31"/>
      <c r="L44" s="31"/>
    </row>
    <row r="45" spans="1:12">
      <c r="A45" s="71"/>
      <c r="B45" s="39"/>
      <c r="C45" s="2007" t="s">
        <v>42</v>
      </c>
      <c r="D45" s="2007"/>
      <c r="E45" s="71"/>
      <c r="F45" s="2007" t="s">
        <v>43</v>
      </c>
      <c r="G45" s="2007"/>
      <c r="H45" s="71"/>
      <c r="I45" s="72" t="s">
        <v>44</v>
      </c>
      <c r="J45" s="72" t="s">
        <v>45</v>
      </c>
      <c r="K45" s="2007" t="s">
        <v>46</v>
      </c>
      <c r="L45" s="2007"/>
    </row>
    <row r="46" spans="1:12">
      <c r="A46" s="2007" t="s">
        <v>61</v>
      </c>
      <c r="B46" s="32" t="s">
        <v>9</v>
      </c>
      <c r="C46" s="2030"/>
      <c r="D46" s="2030"/>
      <c r="E46" s="69"/>
      <c r="F46" s="2030"/>
      <c r="G46" s="2030"/>
      <c r="H46" s="31"/>
      <c r="I46" s="70"/>
      <c r="J46" s="68"/>
      <c r="K46" s="2031"/>
      <c r="L46" s="2031"/>
    </row>
    <row r="47" spans="1:12">
      <c r="A47" s="2007"/>
      <c r="B47" s="32" t="s">
        <v>10</v>
      </c>
      <c r="C47" s="2030"/>
      <c r="D47" s="2030"/>
      <c r="E47" s="69"/>
      <c r="F47" s="2030"/>
      <c r="G47" s="2030"/>
      <c r="H47" s="31"/>
      <c r="I47" s="70"/>
      <c r="J47" s="68"/>
      <c r="K47" s="2031"/>
      <c r="L47" s="2031"/>
    </row>
    <row r="48" spans="1:12">
      <c r="A48" s="71"/>
      <c r="B48" s="39"/>
      <c r="C48" s="31"/>
      <c r="D48" s="31"/>
      <c r="E48" s="31"/>
      <c r="F48" s="31"/>
      <c r="G48" s="31"/>
      <c r="H48" s="31"/>
      <c r="I48" s="31"/>
      <c r="J48" s="31"/>
      <c r="K48" s="31"/>
      <c r="L48" s="31"/>
    </row>
    <row r="49" spans="1:12">
      <c r="A49" s="71"/>
      <c r="B49" s="39"/>
      <c r="C49" s="2007" t="s">
        <v>42</v>
      </c>
      <c r="D49" s="2007"/>
      <c r="E49" s="71"/>
      <c r="F49" s="2007" t="s">
        <v>43</v>
      </c>
      <c r="G49" s="2007"/>
      <c r="H49" s="71"/>
      <c r="I49" s="73" t="s">
        <v>44</v>
      </c>
      <c r="J49" s="73" t="s">
        <v>45</v>
      </c>
      <c r="K49" s="2007" t="s">
        <v>46</v>
      </c>
      <c r="L49" s="2007"/>
    </row>
    <row r="50" spans="1:12">
      <c r="A50" s="2007" t="s">
        <v>62</v>
      </c>
      <c r="B50" s="32" t="s">
        <v>9</v>
      </c>
      <c r="C50" s="2031">
        <v>5.42</v>
      </c>
      <c r="D50" s="2031"/>
      <c r="E50" s="68"/>
      <c r="F50" s="2031"/>
      <c r="G50" s="2031"/>
      <c r="H50" s="31"/>
      <c r="I50" s="68"/>
      <c r="J50" s="68"/>
      <c r="K50" s="2031"/>
      <c r="L50" s="2031"/>
    </row>
    <row r="51" spans="1:12">
      <c r="A51" s="2007"/>
      <c r="B51" s="32" t="s">
        <v>10</v>
      </c>
      <c r="C51" s="2031">
        <v>5.44</v>
      </c>
      <c r="D51" s="2031"/>
      <c r="E51" s="68"/>
      <c r="F51" s="2031"/>
      <c r="G51" s="2031"/>
      <c r="H51" s="31"/>
      <c r="I51" s="68"/>
      <c r="J51" s="68"/>
      <c r="K51" s="2031"/>
      <c r="L51" s="2031"/>
    </row>
  </sheetData>
  <mergeCells count="123">
    <mergeCell ref="C49:D49"/>
    <mergeCell ref="F49:G49"/>
    <mergeCell ref="K49:L49"/>
    <mergeCell ref="A50:A51"/>
    <mergeCell ref="C50:D50"/>
    <mergeCell ref="F50:G50"/>
    <mergeCell ref="K50:L50"/>
    <mergeCell ref="C51:D51"/>
    <mergeCell ref="F51:G51"/>
    <mergeCell ref="K51:L51"/>
    <mergeCell ref="C45:D45"/>
    <mergeCell ref="F45:G45"/>
    <mergeCell ref="K45:L45"/>
    <mergeCell ref="A46:A47"/>
    <mergeCell ref="C46:D46"/>
    <mergeCell ref="F46:G46"/>
    <mergeCell ref="K46:L46"/>
    <mergeCell ref="C47:D47"/>
    <mergeCell ref="F47:G47"/>
    <mergeCell ref="K47:L47"/>
    <mergeCell ref="C41:D41"/>
    <mergeCell ref="F41:G41"/>
    <mergeCell ref="K41:L41"/>
    <mergeCell ref="A42:A43"/>
    <mergeCell ref="C42:D42"/>
    <mergeCell ref="F42:G42"/>
    <mergeCell ref="K42:L42"/>
    <mergeCell ref="C43:D43"/>
    <mergeCell ref="F43:G43"/>
    <mergeCell ref="K43:L43"/>
    <mergeCell ref="C37:D37"/>
    <mergeCell ref="F37:G37"/>
    <mergeCell ref="K37:L37"/>
    <mergeCell ref="A38:A39"/>
    <mergeCell ref="C38:D38"/>
    <mergeCell ref="F38:G38"/>
    <mergeCell ref="K38:L38"/>
    <mergeCell ref="C39:D39"/>
    <mergeCell ref="F39:G39"/>
    <mergeCell ref="K39:L39"/>
    <mergeCell ref="C33:D33"/>
    <mergeCell ref="F33:G33"/>
    <mergeCell ref="K33:L33"/>
    <mergeCell ref="A34:A35"/>
    <mergeCell ref="C34:D34"/>
    <mergeCell ref="F34:G34"/>
    <mergeCell ref="K34:L34"/>
    <mergeCell ref="C35:D35"/>
    <mergeCell ref="F35:G35"/>
    <mergeCell ref="K35:L35"/>
    <mergeCell ref="A30:A31"/>
    <mergeCell ref="C30:D30"/>
    <mergeCell ref="F30:G30"/>
    <mergeCell ref="K30:L30"/>
    <mergeCell ref="C31:D31"/>
    <mergeCell ref="F31:G31"/>
    <mergeCell ref="K31:L31"/>
    <mergeCell ref="K26:L26"/>
    <mergeCell ref="A1:L2"/>
    <mergeCell ref="A3:L3"/>
    <mergeCell ref="A28:L28"/>
    <mergeCell ref="C29:D29"/>
    <mergeCell ref="F29:G29"/>
    <mergeCell ref="K29:L29"/>
    <mergeCell ref="K22:L22"/>
    <mergeCell ref="C24:D24"/>
    <mergeCell ref="F24:G24"/>
    <mergeCell ref="K24:L24"/>
    <mergeCell ref="A25:A26"/>
    <mergeCell ref="C25:D25"/>
    <mergeCell ref="F25:G25"/>
    <mergeCell ref="K25:L25"/>
    <mergeCell ref="C26:D26"/>
    <mergeCell ref="F26:G26"/>
    <mergeCell ref="C20:D20"/>
    <mergeCell ref="F20:G20"/>
    <mergeCell ref="K20:L20"/>
    <mergeCell ref="A21:A22"/>
    <mergeCell ref="C21:D21"/>
    <mergeCell ref="F21:G21"/>
    <mergeCell ref="K21:L21"/>
    <mergeCell ref="C22:D22"/>
    <mergeCell ref="F22:G22"/>
    <mergeCell ref="C16:D16"/>
    <mergeCell ref="F16:G16"/>
    <mergeCell ref="K16:L16"/>
    <mergeCell ref="A17:A18"/>
    <mergeCell ref="C17:D17"/>
    <mergeCell ref="F17:G17"/>
    <mergeCell ref="K17:L17"/>
    <mergeCell ref="C18:D18"/>
    <mergeCell ref="F18:G18"/>
    <mergeCell ref="K18:L18"/>
    <mergeCell ref="C12:D12"/>
    <mergeCell ref="F12:G12"/>
    <mergeCell ref="K12:L12"/>
    <mergeCell ref="A13:A14"/>
    <mergeCell ref="C13:D13"/>
    <mergeCell ref="F13:G13"/>
    <mergeCell ref="K13:L13"/>
    <mergeCell ref="C14:D14"/>
    <mergeCell ref="F14:G14"/>
    <mergeCell ref="K14:L14"/>
    <mergeCell ref="C8:D8"/>
    <mergeCell ref="F8:G8"/>
    <mergeCell ref="K8:L8"/>
    <mergeCell ref="A9:A10"/>
    <mergeCell ref="C9:D9"/>
    <mergeCell ref="F9:G9"/>
    <mergeCell ref="K9:L9"/>
    <mergeCell ref="C10:D10"/>
    <mergeCell ref="F10:G10"/>
    <mergeCell ref="K10:L10"/>
    <mergeCell ref="C4:D4"/>
    <mergeCell ref="F4:G4"/>
    <mergeCell ref="K4:L4"/>
    <mergeCell ref="A5:A6"/>
    <mergeCell ref="C5:D5"/>
    <mergeCell ref="F5:G5"/>
    <mergeCell ref="K5:L5"/>
    <mergeCell ref="C6:D6"/>
    <mergeCell ref="F6:G6"/>
    <mergeCell ref="K6:L6"/>
  </mergeCells>
  <pageMargins left="0.51181102362204722" right="0.51181102362204722" top="0.78740157480314965" bottom="0.78740157480314965" header="0.31496062992125984" footer="0.31496062992125984"/>
  <pageSetup paperSize="9" scale="73" orientation="landscape" r:id="rId1"/>
  <rowBreaks count="1" manualBreakCount="1">
    <brk id="27" max="14" man="1"/>
  </rowBreaks>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93D1B6-A877-4AC3-87EA-17CA94160937}">
  <dimension ref="A1:AF81"/>
  <sheetViews>
    <sheetView showGridLines="0" view="pageBreakPreview" zoomScale="70" zoomScaleNormal="100" zoomScaleSheetLayoutView="70" workbookViewId="0">
      <selection activeCell="F9" sqref="F9"/>
    </sheetView>
  </sheetViews>
  <sheetFormatPr defaultRowHeight="14.45"/>
  <cols>
    <col min="1" max="4" width="20.7109375" customWidth="1"/>
    <col min="5" max="5" width="22.140625" customWidth="1"/>
    <col min="6" max="14" width="20.7109375" customWidth="1"/>
    <col min="15" max="15" width="22.42578125" customWidth="1"/>
    <col min="16" max="16" width="21" customWidth="1"/>
    <col min="17" max="21" width="20.7109375" customWidth="1"/>
    <col min="22" max="23" width="18.42578125" customWidth="1"/>
    <col min="24" max="24" width="17.7109375" customWidth="1"/>
  </cols>
  <sheetData>
    <row r="1" spans="1:32">
      <c r="A1" s="2075" t="s">
        <v>98</v>
      </c>
      <c r="B1" s="2076"/>
      <c r="C1" s="2076"/>
      <c r="D1" s="2077"/>
      <c r="E1" s="2081" t="s">
        <v>216</v>
      </c>
    </row>
    <row r="2" spans="1:32" ht="15" customHeight="1">
      <c r="A2" s="2078"/>
      <c r="B2" s="2079"/>
      <c r="C2" s="2079"/>
      <c r="D2" s="2080"/>
      <c r="E2" s="2081"/>
      <c r="V2" s="2124"/>
      <c r="W2" s="2124"/>
      <c r="X2" s="2124"/>
      <c r="Y2" s="2124"/>
      <c r="Z2" s="2124"/>
      <c r="AA2" s="2124"/>
      <c r="AB2" s="2124"/>
      <c r="AC2" s="2124"/>
      <c r="AD2" s="48"/>
      <c r="AE2" s="48"/>
      <c r="AF2" s="48"/>
    </row>
    <row r="3" spans="1:32">
      <c r="A3" s="4" t="s">
        <v>217</v>
      </c>
      <c r="B3" s="4" t="s">
        <v>872</v>
      </c>
      <c r="C3">
        <v>500</v>
      </c>
      <c r="D3" t="s">
        <v>219</v>
      </c>
      <c r="F3" s="48">
        <v>250</v>
      </c>
      <c r="G3" t="s">
        <v>988</v>
      </c>
      <c r="V3" s="2124"/>
      <c r="W3" s="2124"/>
      <c r="X3" s="2124"/>
      <c r="Y3" s="2124"/>
      <c r="Z3" s="2124"/>
      <c r="AA3" s="2124"/>
      <c r="AB3" s="2124"/>
      <c r="AC3" s="2124"/>
      <c r="AD3" s="48"/>
      <c r="AE3" s="48"/>
      <c r="AF3" s="48"/>
    </row>
    <row r="4" spans="1:32">
      <c r="A4" s="4" t="s">
        <v>220</v>
      </c>
      <c r="B4" s="4" t="s">
        <v>221</v>
      </c>
      <c r="C4">
        <v>250</v>
      </c>
      <c r="D4" t="s">
        <v>219</v>
      </c>
      <c r="V4" s="2124"/>
      <c r="W4" s="2124"/>
      <c r="X4" s="2124"/>
      <c r="Y4" s="2124"/>
      <c r="Z4" s="2124"/>
      <c r="AA4" s="2124"/>
      <c r="AB4" s="2124"/>
      <c r="AC4" s="2124"/>
      <c r="AD4" s="48"/>
      <c r="AE4" s="48"/>
      <c r="AF4" s="48"/>
    </row>
    <row r="5" spans="1:32">
      <c r="A5" t="s">
        <v>222</v>
      </c>
      <c r="B5" s="517">
        <v>45371</v>
      </c>
      <c r="V5" s="2124"/>
      <c r="W5" s="2124"/>
      <c r="X5" s="2124"/>
      <c r="Y5" s="2124"/>
      <c r="Z5" s="2124"/>
      <c r="AA5" s="2124"/>
      <c r="AB5" s="2124"/>
      <c r="AC5" s="2124"/>
      <c r="AD5" s="48"/>
      <c r="AE5" s="48"/>
      <c r="AF5" s="48"/>
    </row>
    <row r="6" spans="1:32" s="31" customFormat="1" ht="20.25" customHeight="1">
      <c r="A6" s="2098" t="s">
        <v>226</v>
      </c>
      <c r="B6" s="2099"/>
      <c r="C6" s="2099"/>
      <c r="D6" s="2099"/>
      <c r="E6" s="2092" t="s">
        <v>227</v>
      </c>
      <c r="F6" s="2093"/>
      <c r="G6" s="2093"/>
      <c r="H6" s="2093"/>
      <c r="I6" s="2094"/>
      <c r="J6" s="2093" t="s">
        <v>781</v>
      </c>
      <c r="K6" s="2093"/>
      <c r="L6" s="2093"/>
      <c r="M6" s="2093"/>
      <c r="N6" s="2094"/>
      <c r="O6" s="39"/>
      <c r="V6" s="2124"/>
      <c r="W6" s="2124"/>
      <c r="X6" s="2124"/>
      <c r="Y6" s="2124"/>
      <c r="Z6" s="2124"/>
      <c r="AA6" s="2124"/>
      <c r="AB6" s="2124"/>
      <c r="AC6" s="2124"/>
      <c r="AD6" s="39"/>
      <c r="AE6" s="39"/>
      <c r="AF6" s="39"/>
    </row>
    <row r="7" spans="1:32">
      <c r="A7" s="514" t="s">
        <v>228</v>
      </c>
      <c r="B7" s="497" t="s">
        <v>229</v>
      </c>
      <c r="C7" s="497" t="s">
        <v>230</v>
      </c>
      <c r="D7" s="570" t="s">
        <v>231</v>
      </c>
      <c r="E7" s="688" t="s">
        <v>228</v>
      </c>
      <c r="F7" s="497" t="s">
        <v>232</v>
      </c>
      <c r="G7" s="497" t="s">
        <v>233</v>
      </c>
      <c r="H7" s="497" t="s">
        <v>68</v>
      </c>
      <c r="I7" s="678" t="s">
        <v>69</v>
      </c>
      <c r="J7" s="964"/>
      <c r="K7" s="689" t="s">
        <v>232</v>
      </c>
      <c r="L7" s="689" t="s">
        <v>233</v>
      </c>
      <c r="M7" s="994" t="s">
        <v>68</v>
      </c>
      <c r="N7" s="692" t="s">
        <v>69</v>
      </c>
      <c r="O7" s="48"/>
      <c r="V7" s="2124"/>
      <c r="W7" s="2124"/>
      <c r="X7" s="2124"/>
      <c r="Y7" s="2124"/>
      <c r="Z7" s="2124"/>
      <c r="AA7" s="2124"/>
      <c r="AB7" s="2124"/>
      <c r="AC7" s="2124"/>
      <c r="AD7" s="48"/>
      <c r="AE7" s="48"/>
      <c r="AF7" s="48"/>
    </row>
    <row r="8" spans="1:32">
      <c r="A8" s="204" t="s">
        <v>70</v>
      </c>
      <c r="B8" s="605">
        <v>2754</v>
      </c>
      <c r="C8" s="5">
        <f>B8-F8</f>
        <v>380</v>
      </c>
      <c r="D8" s="6">
        <f>B8</f>
        <v>2754</v>
      </c>
      <c r="E8" s="204" t="s">
        <v>70</v>
      </c>
      <c r="F8" s="1510">
        <v>2374</v>
      </c>
      <c r="G8" s="1915">
        <v>45297</v>
      </c>
      <c r="H8" s="7">
        <f>F8+$C$3</f>
        <v>2874</v>
      </c>
      <c r="I8" s="559">
        <f>H8-B8</f>
        <v>120</v>
      </c>
      <c r="J8" s="965" t="s">
        <v>70</v>
      </c>
      <c r="K8" s="744">
        <v>2374</v>
      </c>
      <c r="L8" s="989">
        <v>45297</v>
      </c>
      <c r="M8" s="995">
        <f>$F$3+K8</f>
        <v>2624</v>
      </c>
      <c r="N8" s="1010">
        <f>M8-B8</f>
        <v>-130</v>
      </c>
      <c r="O8" s="48"/>
      <c r="V8" s="2124"/>
      <c r="W8" s="2124"/>
      <c r="X8" s="2124"/>
      <c r="Y8" s="2124"/>
      <c r="Z8" s="2124"/>
      <c r="AA8" s="2124"/>
      <c r="AB8" s="2124"/>
      <c r="AC8" s="2124"/>
      <c r="AD8" s="48"/>
      <c r="AE8" s="48"/>
      <c r="AF8" s="48"/>
    </row>
    <row r="9" spans="1:32">
      <c r="A9" s="204" t="s">
        <v>71</v>
      </c>
      <c r="B9" s="500">
        <v>3860</v>
      </c>
      <c r="C9" s="5">
        <f t="shared" ref="C9:C11" si="0">B9-F9</f>
        <v>378</v>
      </c>
      <c r="D9" s="6">
        <f t="shared" ref="D9:D11" si="1">B9</f>
        <v>3860</v>
      </c>
      <c r="E9" s="204" t="s">
        <v>71</v>
      </c>
      <c r="F9" s="1510">
        <v>3482</v>
      </c>
      <c r="G9" s="1915">
        <v>45298</v>
      </c>
      <c r="H9" s="7">
        <f>F9+$C$3</f>
        <v>3982</v>
      </c>
      <c r="I9" s="559">
        <f t="shared" ref="I9:I11" si="2">H9-B9</f>
        <v>122</v>
      </c>
      <c r="J9" s="966" t="s">
        <v>71</v>
      </c>
      <c r="K9" s="749">
        <v>3482</v>
      </c>
      <c r="L9" s="990">
        <v>45236</v>
      </c>
      <c r="M9" s="996">
        <f>$F$3+K9</f>
        <v>3732</v>
      </c>
      <c r="N9" s="1011">
        <f>M9-B9</f>
        <v>-128</v>
      </c>
      <c r="O9" s="48"/>
      <c r="V9" s="2124"/>
      <c r="W9" s="2124"/>
      <c r="X9" s="2124"/>
      <c r="Y9" s="2124"/>
      <c r="Z9" s="2124"/>
      <c r="AA9" s="2124"/>
      <c r="AB9" s="2124"/>
      <c r="AC9" s="2124"/>
      <c r="AD9" s="48"/>
      <c r="AE9" s="48"/>
      <c r="AF9" s="48"/>
    </row>
    <row r="10" spans="1:32">
      <c r="A10" s="204" t="s">
        <v>989</v>
      </c>
      <c r="B10" s="1474">
        <v>6555</v>
      </c>
      <c r="C10" s="5">
        <f t="shared" si="0"/>
        <v>235</v>
      </c>
      <c r="D10" s="6">
        <f t="shared" si="1"/>
        <v>6555</v>
      </c>
      <c r="E10" s="1185" t="s">
        <v>72</v>
      </c>
      <c r="F10" s="1510">
        <v>6320</v>
      </c>
      <c r="G10" s="1915">
        <v>45328</v>
      </c>
      <c r="H10" s="7">
        <f>F10+$C$4</f>
        <v>6570</v>
      </c>
      <c r="I10" s="559">
        <f t="shared" si="2"/>
        <v>15</v>
      </c>
      <c r="J10" t="s">
        <v>466</v>
      </c>
      <c r="K10" s="48"/>
      <c r="L10" s="677"/>
      <c r="M10" s="48"/>
      <c r="N10" s="48"/>
      <c r="O10" s="48"/>
      <c r="V10" s="2124"/>
      <c r="W10" s="2124"/>
      <c r="X10" s="2124"/>
      <c r="Y10" s="2124"/>
      <c r="Z10" s="2124"/>
      <c r="AA10" s="2124"/>
      <c r="AB10" s="2124"/>
      <c r="AC10" s="2124"/>
      <c r="AD10" s="48"/>
      <c r="AE10" s="48"/>
      <c r="AF10" s="48"/>
    </row>
    <row r="11" spans="1:32">
      <c r="A11" s="206" t="s">
        <v>990</v>
      </c>
      <c r="B11" s="548">
        <v>13216</v>
      </c>
      <c r="C11" s="195">
        <f t="shared" si="0"/>
        <v>39</v>
      </c>
      <c r="D11" s="207">
        <f t="shared" si="1"/>
        <v>13216</v>
      </c>
      <c r="E11" s="206" t="s">
        <v>73</v>
      </c>
      <c r="F11" s="548">
        <v>13177</v>
      </c>
      <c r="G11" s="1948">
        <v>45367</v>
      </c>
      <c r="H11" s="175">
        <f>F11+$C$4</f>
        <v>13427</v>
      </c>
      <c r="I11" s="560">
        <f t="shared" si="2"/>
        <v>211</v>
      </c>
      <c r="J11" t="s">
        <v>466</v>
      </c>
      <c r="K11" s="48"/>
      <c r="L11" s="677"/>
      <c r="M11" s="48"/>
      <c r="N11" s="48"/>
      <c r="O11" s="48"/>
      <c r="V11" s="2124"/>
      <c r="W11" s="2124"/>
      <c r="X11" s="2124"/>
      <c r="Y11" s="2124"/>
      <c r="Z11" s="2124"/>
      <c r="AA11" s="2124"/>
      <c r="AB11" s="2124"/>
      <c r="AC11" s="2124"/>
      <c r="AD11" s="48"/>
      <c r="AE11" s="48"/>
      <c r="AF11" s="48"/>
    </row>
    <row r="12" spans="1:32" ht="15" customHeight="1">
      <c r="V12" s="36"/>
      <c r="W12" s="36"/>
      <c r="X12" s="36"/>
      <c r="Y12" s="36"/>
      <c r="Z12" s="36"/>
      <c r="AA12" s="36"/>
      <c r="AB12" s="36"/>
      <c r="AC12" s="36"/>
      <c r="AD12" s="48"/>
      <c r="AE12" s="48"/>
      <c r="AF12" s="48"/>
    </row>
    <row r="13" spans="1:32" s="31" customFormat="1" ht="20.25" customHeight="1">
      <c r="A13" s="773" t="s">
        <v>237</v>
      </c>
      <c r="B13" s="2092" t="s">
        <v>991</v>
      </c>
      <c r="C13" s="2093"/>
      <c r="D13" s="2093"/>
      <c r="E13" s="2093"/>
      <c r="F13" s="2093"/>
      <c r="G13" s="2093"/>
      <c r="H13" s="2093"/>
      <c r="I13" s="2094"/>
      <c r="J13"/>
      <c r="K13"/>
      <c r="L13"/>
      <c r="M13"/>
      <c r="N13"/>
      <c r="O13"/>
      <c r="P13"/>
      <c r="Q13"/>
      <c r="V13" s="473"/>
      <c r="W13" s="2300"/>
      <c r="X13" s="2300"/>
      <c r="Y13" s="2300"/>
      <c r="Z13" s="2300"/>
      <c r="AA13" s="2300"/>
      <c r="AB13" s="2300"/>
      <c r="AC13" s="2300"/>
      <c r="AD13" s="39"/>
      <c r="AE13" s="39"/>
      <c r="AF13" s="39"/>
    </row>
    <row r="14" spans="1:32">
      <c r="A14" s="191"/>
      <c r="B14" s="523" t="s">
        <v>241</v>
      </c>
      <c r="C14" s="523" t="s">
        <v>242</v>
      </c>
      <c r="D14" s="708" t="s">
        <v>992</v>
      </c>
      <c r="E14" s="708" t="s">
        <v>993</v>
      </c>
      <c r="F14" s="708" t="s">
        <v>246</v>
      </c>
      <c r="G14" s="708" t="s">
        <v>247</v>
      </c>
      <c r="H14" s="708" t="s">
        <v>248</v>
      </c>
      <c r="I14" s="1628" t="s">
        <v>249</v>
      </c>
      <c r="K14" s="764"/>
      <c r="L14" s="2310"/>
      <c r="M14" s="2310"/>
      <c r="N14" s="2310"/>
      <c r="O14" s="2310"/>
      <c r="P14" s="2310"/>
      <c r="V14" s="67"/>
      <c r="W14" s="2020"/>
      <c r="X14" s="2020"/>
      <c r="Y14" s="2020"/>
      <c r="Z14" s="2020"/>
      <c r="AA14" s="2020"/>
      <c r="AB14" s="2020"/>
      <c r="AC14" s="2020"/>
      <c r="AD14" s="48"/>
      <c r="AE14" s="48"/>
      <c r="AF14" s="48"/>
    </row>
    <row r="15" spans="1:32">
      <c r="A15" s="521" t="s">
        <v>9</v>
      </c>
      <c r="B15" s="46"/>
      <c r="C15" s="46">
        <v>45214</v>
      </c>
      <c r="D15" s="179">
        <v>45214</v>
      </c>
      <c r="E15" s="179">
        <v>45214</v>
      </c>
      <c r="F15" s="179">
        <v>45287</v>
      </c>
      <c r="G15" s="177"/>
      <c r="H15" s="177"/>
      <c r="I15" s="421"/>
      <c r="K15" s="110"/>
      <c r="L15" s="2020"/>
      <c r="M15" s="2020"/>
      <c r="N15" s="2020"/>
      <c r="O15" s="2020"/>
      <c r="P15" s="2020"/>
      <c r="V15" s="22"/>
      <c r="W15" s="37"/>
      <c r="X15" s="36"/>
      <c r="Y15" s="36"/>
      <c r="Z15" s="36"/>
      <c r="AA15" s="36"/>
      <c r="AB15" s="36"/>
      <c r="AC15" s="36"/>
      <c r="AD15" s="48"/>
      <c r="AE15" s="48"/>
      <c r="AF15" s="48"/>
    </row>
    <row r="16" spans="1:32">
      <c r="A16" s="707" t="s">
        <v>10</v>
      </c>
      <c r="B16" s="180"/>
      <c r="C16" s="180">
        <v>45209</v>
      </c>
      <c r="D16" s="186">
        <v>45209</v>
      </c>
      <c r="E16" s="186">
        <v>45209</v>
      </c>
      <c r="F16" s="186">
        <v>45287</v>
      </c>
      <c r="G16" s="190"/>
      <c r="H16" s="190"/>
      <c r="I16" s="422"/>
      <c r="K16" s="110"/>
      <c r="L16" s="2020"/>
      <c r="M16" s="2020"/>
      <c r="N16" s="2020"/>
      <c r="O16" s="2020"/>
      <c r="P16" s="2020"/>
      <c r="V16" s="102"/>
      <c r="W16" s="37"/>
      <c r="X16" s="36"/>
      <c r="Y16" s="36"/>
      <c r="Z16" s="36"/>
      <c r="AA16" s="36"/>
      <c r="AB16" s="36"/>
      <c r="AC16" s="36"/>
      <c r="AD16" s="48"/>
      <c r="AE16" s="48"/>
      <c r="AF16" s="48"/>
    </row>
    <row r="17" spans="1:32">
      <c r="A17" s="2082" t="s">
        <v>254</v>
      </c>
      <c r="B17" s="2083"/>
      <c r="C17" s="2083"/>
      <c r="D17" s="2083"/>
      <c r="E17" s="2083"/>
      <c r="F17" s="2083"/>
      <c r="G17" s="2083"/>
      <c r="H17" s="2083"/>
      <c r="I17" s="2083"/>
      <c r="J17" s="2083"/>
      <c r="K17" s="2083"/>
      <c r="L17" s="2083"/>
      <c r="M17" s="2083"/>
      <c r="N17" s="2083"/>
      <c r="O17" s="2083"/>
      <c r="P17" s="2083"/>
      <c r="Q17" s="2083"/>
      <c r="R17" s="2083"/>
      <c r="S17" s="2083"/>
      <c r="T17" s="2083"/>
      <c r="U17" s="2083"/>
      <c r="V17" s="2083"/>
      <c r="W17" s="2083"/>
      <c r="X17" s="2084"/>
      <c r="Y17" s="36"/>
      <c r="Z17" s="36"/>
      <c r="AA17" s="36"/>
      <c r="AB17" s="36"/>
      <c r="AC17" s="36"/>
      <c r="AD17" s="48"/>
      <c r="AE17" s="48"/>
      <c r="AF17" s="48"/>
    </row>
    <row r="18" spans="1:32">
      <c r="A18" s="2149" t="s">
        <v>872</v>
      </c>
      <c r="B18" s="539" t="s">
        <v>255</v>
      </c>
      <c r="C18" s="497" t="s">
        <v>256</v>
      </c>
      <c r="D18" s="497" t="s">
        <v>256</v>
      </c>
      <c r="E18" s="497" t="s">
        <v>256</v>
      </c>
      <c r="F18" s="497" t="s">
        <v>256</v>
      </c>
      <c r="G18" s="540" t="s">
        <v>295</v>
      </c>
      <c r="H18" s="497" t="s">
        <v>256</v>
      </c>
      <c r="I18" s="497" t="s">
        <v>256</v>
      </c>
      <c r="J18" s="540" t="s">
        <v>994</v>
      </c>
      <c r="K18" s="497" t="s">
        <v>256</v>
      </c>
      <c r="L18" s="841" t="s">
        <v>277</v>
      </c>
      <c r="M18" s="497" t="s">
        <v>256</v>
      </c>
      <c r="N18" s="497" t="s">
        <v>256</v>
      </c>
      <c r="O18" s="841" t="s">
        <v>281</v>
      </c>
      <c r="P18" s="497" t="s">
        <v>256</v>
      </c>
      <c r="Q18" s="497" t="s">
        <v>256</v>
      </c>
      <c r="R18" s="1482" t="s">
        <v>184</v>
      </c>
      <c r="S18" s="497" t="s">
        <v>256</v>
      </c>
      <c r="T18" s="1482" t="s">
        <v>192</v>
      </c>
      <c r="U18" s="570" t="s">
        <v>256</v>
      </c>
      <c r="V18" s="1962" t="s">
        <v>190</v>
      </c>
      <c r="W18" s="570" t="s">
        <v>256</v>
      </c>
      <c r="X18" s="1967" t="s">
        <v>256</v>
      </c>
      <c r="Y18" s="36"/>
      <c r="Z18" s="36"/>
      <c r="AA18" s="48"/>
      <c r="AB18" s="48"/>
      <c r="AC18" s="48"/>
    </row>
    <row r="19" spans="1:32">
      <c r="A19" s="2149"/>
      <c r="B19" s="679" t="s">
        <v>9</v>
      </c>
      <c r="C19" s="180">
        <v>44999</v>
      </c>
      <c r="D19" s="180">
        <v>44999</v>
      </c>
      <c r="E19" s="180">
        <v>44999</v>
      </c>
      <c r="F19" s="180">
        <v>44999</v>
      </c>
      <c r="G19" s="680">
        <v>1</v>
      </c>
      <c r="H19" s="180">
        <v>44999</v>
      </c>
      <c r="I19" s="180">
        <v>44999</v>
      </c>
      <c r="J19" s="1394">
        <v>1</v>
      </c>
      <c r="K19" s="1350">
        <v>44371</v>
      </c>
      <c r="L19" s="2368" t="s">
        <v>9</v>
      </c>
      <c r="M19" s="180">
        <v>44812</v>
      </c>
      <c r="N19" s="180">
        <v>44910</v>
      </c>
      <c r="O19" s="2370" t="s">
        <v>10</v>
      </c>
      <c r="P19" s="179">
        <v>44642</v>
      </c>
      <c r="Q19" s="179">
        <v>44643</v>
      </c>
      <c r="R19" s="1483">
        <v>1</v>
      </c>
      <c r="S19" s="423">
        <v>44999</v>
      </c>
      <c r="T19" s="1483" t="s">
        <v>345</v>
      </c>
      <c r="U19" s="1965">
        <v>44999</v>
      </c>
      <c r="V19" s="1963" t="s">
        <v>874</v>
      </c>
      <c r="W19" s="1970">
        <v>45008</v>
      </c>
      <c r="X19" s="1968">
        <v>45008</v>
      </c>
      <c r="Y19" s="2381" t="s">
        <v>995</v>
      </c>
      <c r="Z19" s="2275"/>
      <c r="AA19" s="48"/>
      <c r="AB19" s="48"/>
      <c r="AC19" s="48"/>
    </row>
    <row r="20" spans="1:32">
      <c r="A20" s="2150"/>
      <c r="B20" s="842" t="s">
        <v>10</v>
      </c>
      <c r="C20" s="1961">
        <v>45293</v>
      </c>
      <c r="D20" s="1961">
        <v>45293</v>
      </c>
      <c r="E20" s="1961">
        <v>45293</v>
      </c>
      <c r="F20" s="1961">
        <v>45293</v>
      </c>
      <c r="G20" s="664">
        <v>2</v>
      </c>
      <c r="H20" s="174">
        <v>44812</v>
      </c>
      <c r="I20" s="174">
        <v>44910</v>
      </c>
      <c r="J20" s="1395">
        <v>2</v>
      </c>
      <c r="K20" s="455">
        <v>44371</v>
      </c>
      <c r="L20" s="2369"/>
      <c r="M20" s="174">
        <v>44812</v>
      </c>
      <c r="N20" s="174">
        <v>44910</v>
      </c>
      <c r="O20" s="2371"/>
      <c r="P20" s="186">
        <v>44642</v>
      </c>
      <c r="Q20" s="186">
        <v>44643</v>
      </c>
      <c r="R20" s="1484">
        <v>2</v>
      </c>
      <c r="S20" s="317">
        <v>44999</v>
      </c>
      <c r="T20" s="1484" t="s">
        <v>353</v>
      </c>
      <c r="U20" s="1966">
        <v>44999</v>
      </c>
      <c r="V20" s="1964" t="s">
        <v>875</v>
      </c>
      <c r="W20" s="1971">
        <v>45008</v>
      </c>
      <c r="X20" s="1969">
        <v>45008</v>
      </c>
      <c r="Y20" s="2381"/>
      <c r="Z20" s="2275"/>
      <c r="AA20" s="48"/>
      <c r="AB20" s="48"/>
      <c r="AC20" s="48"/>
    </row>
    <row r="21" spans="1:32">
      <c r="V21" s="36"/>
      <c r="W21" s="36"/>
      <c r="X21" s="36"/>
      <c r="Y21" s="36"/>
      <c r="Z21" s="36"/>
      <c r="AA21" s="36"/>
      <c r="AB21" s="36"/>
      <c r="AC21" s="36"/>
      <c r="AD21" s="48"/>
      <c r="AE21" s="48"/>
      <c r="AF21" s="48"/>
    </row>
    <row r="22" spans="1:32" s="31" customFormat="1">
      <c r="A22" s="1338" t="s">
        <v>263</v>
      </c>
      <c r="B22" s="1061" t="s">
        <v>264</v>
      </c>
      <c r="C22" s="1061" t="s">
        <v>265</v>
      </c>
      <c r="D22" s="1061" t="s">
        <v>266</v>
      </c>
      <c r="E22" s="1061" t="s">
        <v>267</v>
      </c>
      <c r="F22" s="628" t="s">
        <v>268</v>
      </c>
      <c r="H22" s="39"/>
      <c r="I22" s="882" t="s">
        <v>269</v>
      </c>
      <c r="J22" s="882" t="s">
        <v>996</v>
      </c>
      <c r="K22" s="882" t="s">
        <v>997</v>
      </c>
      <c r="L22" s="1150" t="s">
        <v>785</v>
      </c>
      <c r="M22" s="882" t="s">
        <v>786</v>
      </c>
      <c r="V22" s="139"/>
      <c r="W22" s="139"/>
      <c r="X22" s="139"/>
      <c r="Y22" s="139"/>
      <c r="Z22" s="139"/>
      <c r="AA22" s="139"/>
      <c r="AB22" s="139"/>
      <c r="AC22" s="139"/>
      <c r="AD22" s="39"/>
      <c r="AE22" s="39"/>
      <c r="AF22" s="39"/>
    </row>
    <row r="23" spans="1:32">
      <c r="A23" s="1037" t="s">
        <v>998</v>
      </c>
      <c r="B23" s="110">
        <v>41183</v>
      </c>
      <c r="C23" s="48" t="s">
        <v>278</v>
      </c>
      <c r="D23" s="48" t="s">
        <v>284</v>
      </c>
      <c r="E23" s="48" t="s">
        <v>307</v>
      </c>
      <c r="F23" s="1339" t="s">
        <v>999</v>
      </c>
      <c r="I23" s="1497" t="s">
        <v>9</v>
      </c>
      <c r="J23" s="1498">
        <v>45121</v>
      </c>
      <c r="K23" s="227">
        <v>1683</v>
      </c>
      <c r="L23" s="1289"/>
      <c r="M23" s="1473"/>
      <c r="V23" s="36"/>
      <c r="W23" s="36"/>
      <c r="X23" s="36"/>
      <c r="Y23" s="36"/>
      <c r="Z23" s="36"/>
      <c r="AA23" s="36"/>
      <c r="AB23" s="36"/>
      <c r="AC23" s="36"/>
      <c r="AD23" s="48"/>
      <c r="AE23" s="48"/>
      <c r="AF23" s="48"/>
    </row>
    <row r="24" spans="1:32">
      <c r="A24" s="1037" t="s">
        <v>193</v>
      </c>
      <c r="B24" s="110">
        <v>42005</v>
      </c>
      <c r="C24" s="48" t="s">
        <v>278</v>
      </c>
      <c r="D24" s="48" t="s">
        <v>1000</v>
      </c>
      <c r="E24" s="48" t="s">
        <v>1001</v>
      </c>
      <c r="F24" s="1339">
        <v>1034</v>
      </c>
      <c r="G24" s="2302"/>
      <c r="H24" s="2303"/>
      <c r="I24" s="748" t="s">
        <v>10</v>
      </c>
      <c r="J24" s="1496">
        <v>45121</v>
      </c>
      <c r="K24" s="316">
        <v>2795</v>
      </c>
      <c r="L24" s="1499"/>
      <c r="M24" s="1107"/>
      <c r="V24" s="36"/>
      <c r="W24" s="36"/>
      <c r="X24" s="36"/>
      <c r="Y24" s="36"/>
      <c r="Z24" s="36"/>
      <c r="AA24" s="36"/>
      <c r="AB24" s="36"/>
      <c r="AC24" s="36"/>
      <c r="AD24" s="48"/>
      <c r="AE24" s="48"/>
      <c r="AF24" s="48"/>
    </row>
    <row r="25" spans="1:32">
      <c r="A25" s="1037" t="s">
        <v>1002</v>
      </c>
      <c r="B25" s="110">
        <v>44835</v>
      </c>
      <c r="C25" s="48" t="s">
        <v>278</v>
      </c>
      <c r="D25" s="48" t="s">
        <v>284</v>
      </c>
      <c r="E25" s="48" t="s">
        <v>307</v>
      </c>
      <c r="F25" s="1339" t="s">
        <v>1003</v>
      </c>
      <c r="G25" s="110"/>
      <c r="H25" s="48"/>
      <c r="I25" s="48"/>
      <c r="J25" s="48"/>
      <c r="V25" s="36"/>
      <c r="W25" s="36"/>
      <c r="X25" s="36"/>
      <c r="Y25" s="36"/>
      <c r="Z25" s="36"/>
      <c r="AA25" s="36"/>
      <c r="AB25" s="36"/>
      <c r="AC25" s="36"/>
      <c r="AD25" s="48"/>
      <c r="AE25" s="48"/>
      <c r="AF25" s="48"/>
    </row>
    <row r="26" spans="1:32">
      <c r="A26" s="1037" t="s">
        <v>1004</v>
      </c>
      <c r="B26" s="110">
        <v>41183</v>
      </c>
      <c r="C26" s="48" t="s">
        <v>278</v>
      </c>
      <c r="D26" s="48" t="s">
        <v>284</v>
      </c>
      <c r="E26" s="48" t="s">
        <v>307</v>
      </c>
      <c r="F26" s="1339" t="s">
        <v>1005</v>
      </c>
      <c r="V26" s="36"/>
      <c r="W26" s="36"/>
      <c r="X26" s="36"/>
      <c r="Y26" s="36"/>
      <c r="Z26" s="36"/>
      <c r="AA26" s="36"/>
      <c r="AB26" s="36"/>
      <c r="AC26" s="36"/>
      <c r="AD26" s="48"/>
      <c r="AE26" s="48"/>
      <c r="AF26" s="48"/>
    </row>
    <row r="27" spans="1:32">
      <c r="A27" s="1038" t="s">
        <v>1006</v>
      </c>
      <c r="B27" s="1030">
        <v>41183</v>
      </c>
      <c r="C27" s="1018" t="s">
        <v>278</v>
      </c>
      <c r="D27" s="1018" t="s">
        <v>284</v>
      </c>
      <c r="E27" s="1018" t="s">
        <v>307</v>
      </c>
      <c r="F27" s="1340" t="s">
        <v>1007</v>
      </c>
      <c r="V27" s="36"/>
      <c r="W27" s="36"/>
      <c r="X27" s="36"/>
      <c r="Y27" s="36"/>
      <c r="Z27" s="36"/>
      <c r="AA27" s="36"/>
      <c r="AB27" s="36"/>
      <c r="AC27" s="36"/>
      <c r="AD27" s="48"/>
      <c r="AE27" s="48"/>
      <c r="AF27" s="48"/>
    </row>
    <row r="28" spans="1:32">
      <c r="A28" s="202" t="s">
        <v>1008</v>
      </c>
      <c r="V28" s="36"/>
      <c r="W28" s="36"/>
      <c r="X28" s="36"/>
      <c r="Y28" s="36"/>
      <c r="Z28" s="36"/>
      <c r="AA28" s="36"/>
      <c r="AB28" s="36"/>
      <c r="AC28" s="36"/>
      <c r="AD28" s="48"/>
      <c r="AE28" s="48"/>
      <c r="AF28" s="48"/>
    </row>
    <row r="29" spans="1:32">
      <c r="C29" s="639" t="s">
        <v>287</v>
      </c>
      <c r="D29" s="575" t="s">
        <v>288</v>
      </c>
      <c r="E29" s="575" t="s">
        <v>289</v>
      </c>
      <c r="F29" s="575" t="s">
        <v>290</v>
      </c>
      <c r="G29" s="576" t="s">
        <v>794</v>
      </c>
      <c r="K29" s="623" t="s">
        <v>287</v>
      </c>
      <c r="L29" s="624" t="s">
        <v>288</v>
      </c>
      <c r="M29" s="624" t="s">
        <v>289</v>
      </c>
      <c r="N29" s="624" t="s">
        <v>290</v>
      </c>
      <c r="O29" s="624" t="s">
        <v>291</v>
      </c>
      <c r="P29" s="611" t="s">
        <v>292</v>
      </c>
      <c r="V29" s="36"/>
      <c r="W29" s="36"/>
      <c r="X29" s="36"/>
      <c r="Y29" s="36"/>
      <c r="Z29" s="36"/>
      <c r="AA29" s="36"/>
      <c r="AB29" s="36"/>
      <c r="AC29" s="36"/>
      <c r="AD29" s="48"/>
      <c r="AE29" s="48"/>
      <c r="AF29" s="48"/>
    </row>
    <row r="30" spans="1:32">
      <c r="A30" s="2366" t="s">
        <v>1009</v>
      </c>
      <c r="B30" s="211" t="s">
        <v>9</v>
      </c>
      <c r="C30" s="215"/>
      <c r="D30" s="211"/>
      <c r="E30" s="211"/>
      <c r="F30" s="211"/>
      <c r="G30" s="241">
        <v>45319</v>
      </c>
      <c r="I30" s="2088" t="s">
        <v>295</v>
      </c>
      <c r="J30" s="211" t="s">
        <v>1010</v>
      </c>
      <c r="K30" s="1267"/>
      <c r="L30" s="52"/>
      <c r="M30" s="52"/>
      <c r="N30" s="52"/>
      <c r="O30" s="1764">
        <v>45268</v>
      </c>
      <c r="P30" s="1603">
        <v>3926</v>
      </c>
      <c r="Q30" s="325">
        <v>45137</v>
      </c>
      <c r="V30" s="36"/>
      <c r="W30" s="36"/>
      <c r="X30" s="36"/>
      <c r="Y30" s="36"/>
      <c r="Z30" s="36"/>
      <c r="AA30" s="36"/>
      <c r="AB30" s="36"/>
      <c r="AC30" s="36"/>
      <c r="AD30" s="48"/>
      <c r="AE30" s="48"/>
      <c r="AF30" s="48"/>
    </row>
    <row r="31" spans="1:32">
      <c r="A31" s="2367"/>
      <c r="B31" s="213" t="s">
        <v>10</v>
      </c>
      <c r="C31" s="216"/>
      <c r="D31" s="213"/>
      <c r="E31" s="213"/>
      <c r="F31" s="213"/>
      <c r="G31" s="242">
        <v>45304</v>
      </c>
      <c r="I31" s="2089"/>
      <c r="J31" s="213" t="s">
        <v>1011</v>
      </c>
      <c r="K31" s="388"/>
      <c r="L31" s="213"/>
      <c r="M31" s="388">
        <v>45132</v>
      </c>
      <c r="N31" s="213"/>
      <c r="O31" s="1995">
        <v>45356</v>
      </c>
      <c r="P31" s="1604">
        <v>12430</v>
      </c>
      <c r="Q31" s="325">
        <v>45320</v>
      </c>
      <c r="V31" s="36"/>
      <c r="W31" s="36"/>
      <c r="X31" s="36"/>
      <c r="Y31" s="36"/>
      <c r="Z31" s="36"/>
      <c r="AA31" s="36"/>
      <c r="AB31" s="36"/>
      <c r="AC31" s="36"/>
      <c r="AD31" s="48"/>
      <c r="AE31" s="48"/>
      <c r="AF31" s="48"/>
    </row>
    <row r="32" spans="1:32">
      <c r="A32" s="355"/>
      <c r="B32" s="59"/>
      <c r="C32" s="59"/>
      <c r="D32" s="59"/>
      <c r="E32" s="59"/>
      <c r="F32" s="59"/>
      <c r="G32" s="59"/>
      <c r="I32" s="142"/>
      <c r="J32" s="82"/>
      <c r="K32" s="178"/>
      <c r="L32" s="82"/>
      <c r="M32" s="82"/>
      <c r="N32" s="82"/>
      <c r="O32" s="82"/>
      <c r="V32" s="36"/>
      <c r="W32" s="36"/>
      <c r="X32" s="36"/>
      <c r="Y32" s="36"/>
      <c r="Z32" s="36"/>
      <c r="AA32" s="36"/>
      <c r="AB32" s="36"/>
      <c r="AC32" s="36"/>
      <c r="AD32" s="48"/>
      <c r="AE32" s="48"/>
      <c r="AF32" s="48"/>
    </row>
    <row r="33" spans="1:32">
      <c r="A33" s="2088" t="s">
        <v>759</v>
      </c>
      <c r="B33" s="347" t="s">
        <v>9</v>
      </c>
      <c r="C33" s="353"/>
      <c r="D33" s="347"/>
      <c r="E33" s="792"/>
      <c r="F33" s="353"/>
      <c r="G33" s="289"/>
      <c r="I33" s="2088" t="s">
        <v>240</v>
      </c>
      <c r="J33" s="347" t="s">
        <v>9</v>
      </c>
      <c r="K33" s="410"/>
      <c r="L33" s="347"/>
      <c r="M33" s="353"/>
      <c r="N33" s="347"/>
      <c r="O33" s="348"/>
      <c r="V33" s="36"/>
      <c r="W33" s="36"/>
      <c r="X33" s="36"/>
      <c r="Y33" s="36"/>
      <c r="Z33" s="36"/>
      <c r="AA33" s="36"/>
      <c r="AB33" s="36"/>
      <c r="AC33" s="36"/>
      <c r="AD33" s="48"/>
      <c r="AE33" s="48"/>
      <c r="AF33" s="48"/>
    </row>
    <row r="34" spans="1:32">
      <c r="A34" s="2089"/>
      <c r="B34" s="349" t="s">
        <v>10</v>
      </c>
      <c r="C34" s="354"/>
      <c r="D34" s="349"/>
      <c r="E34" s="349"/>
      <c r="F34" s="354"/>
      <c r="G34" s="292"/>
      <c r="I34" s="2089"/>
      <c r="J34" s="349" t="s">
        <v>10</v>
      </c>
      <c r="K34" s="411"/>
      <c r="L34" s="349"/>
      <c r="M34" s="354"/>
      <c r="N34" s="349"/>
      <c r="O34" s="350"/>
      <c r="V34" s="36"/>
      <c r="W34" s="36"/>
      <c r="X34" s="36"/>
      <c r="Y34" s="36"/>
      <c r="Z34" s="36"/>
      <c r="AA34" s="36"/>
      <c r="AB34" s="36"/>
      <c r="AC34" s="36"/>
      <c r="AD34" s="48"/>
      <c r="AE34" s="48"/>
      <c r="AF34" s="48"/>
    </row>
    <row r="35" spans="1:32">
      <c r="A35" s="355"/>
      <c r="B35" s="59"/>
      <c r="C35" s="59"/>
      <c r="D35" s="59"/>
      <c r="E35" s="59"/>
      <c r="F35" s="59"/>
      <c r="G35" s="59"/>
      <c r="I35" s="1073"/>
      <c r="J35" s="59"/>
      <c r="K35" s="336"/>
      <c r="L35" s="59"/>
      <c r="M35" s="59"/>
      <c r="N35" s="59"/>
      <c r="O35" s="451"/>
      <c r="V35" s="36"/>
      <c r="W35" s="36"/>
      <c r="X35" s="36"/>
      <c r="Y35" s="36"/>
      <c r="Z35" s="36"/>
      <c r="AA35" s="36"/>
      <c r="AB35" s="36"/>
      <c r="AC35" s="36"/>
      <c r="AD35" s="48"/>
      <c r="AE35" s="48"/>
      <c r="AF35" s="48"/>
    </row>
    <row r="36" spans="1:32">
      <c r="A36" s="2088" t="s">
        <v>255</v>
      </c>
      <c r="B36" s="211" t="s">
        <v>9</v>
      </c>
      <c r="C36" s="215"/>
      <c r="D36" s="215"/>
      <c r="E36" s="211"/>
      <c r="F36" s="215">
        <v>45103</v>
      </c>
      <c r="G36" s="239" t="s">
        <v>1012</v>
      </c>
      <c r="H36" s="325">
        <v>45216</v>
      </c>
      <c r="I36" s="2088" t="s">
        <v>298</v>
      </c>
      <c r="J36" s="2312" t="s">
        <v>299</v>
      </c>
      <c r="K36" s="449"/>
      <c r="L36" s="237"/>
      <c r="M36" s="215"/>
      <c r="N36" s="211"/>
      <c r="O36" s="212"/>
      <c r="V36" s="36"/>
      <c r="W36" s="36"/>
      <c r="X36" s="36"/>
      <c r="Y36" s="36"/>
      <c r="Z36" s="36"/>
      <c r="AA36" s="36"/>
      <c r="AB36" s="36"/>
      <c r="AC36" s="36"/>
      <c r="AD36" s="48"/>
      <c r="AE36" s="48"/>
      <c r="AF36" s="48"/>
    </row>
    <row r="37" spans="1:32">
      <c r="A37" s="2089"/>
      <c r="B37" s="213" t="s">
        <v>10</v>
      </c>
      <c r="C37" s="216"/>
      <c r="D37" s="216"/>
      <c r="E37" s="213"/>
      <c r="F37" s="216">
        <v>45103</v>
      </c>
      <c r="G37" s="240" t="s">
        <v>1012</v>
      </c>
      <c r="H37" s="325">
        <v>45216</v>
      </c>
      <c r="I37" s="2089"/>
      <c r="J37" s="2313"/>
      <c r="K37" s="450"/>
      <c r="L37" s="238"/>
      <c r="M37" s="213"/>
      <c r="N37" s="213"/>
      <c r="O37" s="214"/>
      <c r="V37" s="36"/>
      <c r="W37" s="36"/>
      <c r="X37" s="36"/>
      <c r="Y37" s="36"/>
      <c r="Z37" s="36"/>
      <c r="AA37" s="36"/>
      <c r="AB37" s="36"/>
      <c r="AC37" s="36"/>
      <c r="AD37" s="48"/>
      <c r="AE37" s="48"/>
      <c r="AF37" s="48"/>
    </row>
    <row r="38" spans="1:32">
      <c r="A38" s="355"/>
      <c r="B38" s="59"/>
      <c r="C38" s="59"/>
      <c r="D38" s="59"/>
      <c r="E38" s="59"/>
      <c r="F38" s="59"/>
      <c r="G38" s="59"/>
      <c r="I38" s="142"/>
      <c r="J38" s="82"/>
      <c r="K38" s="178"/>
      <c r="L38" s="82"/>
      <c r="M38" s="82"/>
      <c r="N38" s="82"/>
      <c r="O38" s="82"/>
      <c r="V38" s="36"/>
      <c r="W38" s="36"/>
      <c r="X38" s="36"/>
      <c r="Y38" s="36"/>
      <c r="Z38" s="36"/>
      <c r="AA38" s="36"/>
      <c r="AB38" s="36"/>
      <c r="AC38" s="36"/>
      <c r="AD38" s="48"/>
      <c r="AE38" s="48"/>
      <c r="AF38" s="48"/>
    </row>
    <row r="39" spans="1:32">
      <c r="A39" s="221" t="s">
        <v>914</v>
      </c>
      <c r="B39" s="217"/>
      <c r="C39" s="217"/>
      <c r="D39" s="217"/>
      <c r="E39" s="217"/>
      <c r="F39" s="217"/>
      <c r="G39" s="218"/>
      <c r="I39" s="221" t="s">
        <v>301</v>
      </c>
      <c r="J39" s="217"/>
      <c r="K39" s="389"/>
      <c r="L39" s="246"/>
      <c r="M39" s="217"/>
      <c r="N39" s="246">
        <v>45356</v>
      </c>
      <c r="O39" s="218" t="s">
        <v>302</v>
      </c>
      <c r="V39" s="36"/>
      <c r="W39" s="36"/>
      <c r="X39" s="36"/>
      <c r="Y39" s="36"/>
      <c r="Z39" s="36"/>
      <c r="AA39" s="36"/>
      <c r="AB39" s="36"/>
      <c r="AC39" s="36"/>
      <c r="AD39" s="48"/>
      <c r="AE39" s="48"/>
      <c r="AF39" s="48"/>
    </row>
    <row r="40" spans="1:32">
      <c r="A40" s="355"/>
      <c r="B40" s="59"/>
      <c r="C40" s="59"/>
      <c r="D40" s="59"/>
      <c r="E40" s="59"/>
      <c r="F40" s="59"/>
      <c r="G40" s="59"/>
      <c r="I40" s="142"/>
      <c r="J40" s="82"/>
      <c r="K40" s="178"/>
      <c r="L40" s="82"/>
      <c r="M40" s="82"/>
      <c r="N40" s="82"/>
      <c r="O40" s="82"/>
      <c r="V40" s="36"/>
      <c r="W40" s="36"/>
      <c r="X40" s="36"/>
      <c r="Y40" s="36"/>
      <c r="Z40" s="36"/>
      <c r="AA40" s="36"/>
      <c r="AB40" s="36"/>
      <c r="AC40" s="36"/>
      <c r="AD40" s="48"/>
      <c r="AE40" s="48"/>
      <c r="AF40" s="48"/>
    </row>
    <row r="41" spans="1:32">
      <c r="A41" s="2088" t="s">
        <v>303</v>
      </c>
      <c r="B41" s="211" t="s">
        <v>304</v>
      </c>
      <c r="C41" s="215"/>
      <c r="D41" s="211"/>
      <c r="E41" s="215"/>
      <c r="F41" s="234">
        <v>45354</v>
      </c>
      <c r="G41" s="241" t="s">
        <v>666</v>
      </c>
      <c r="I41" s="221" t="s">
        <v>524</v>
      </c>
      <c r="J41" s="217"/>
      <c r="K41" s="389"/>
      <c r="L41" s="246"/>
      <c r="M41" s="217"/>
      <c r="N41" s="217"/>
      <c r="O41" s="218"/>
      <c r="V41" s="36"/>
      <c r="W41" s="36"/>
      <c r="X41" s="36"/>
      <c r="Y41" s="36"/>
      <c r="Z41" s="36"/>
      <c r="AA41" s="36"/>
      <c r="AB41" s="36"/>
      <c r="AC41" s="36"/>
      <c r="AD41" s="48"/>
      <c r="AE41" s="48"/>
      <c r="AF41" s="48"/>
    </row>
    <row r="42" spans="1:32">
      <c r="A42" s="2089"/>
      <c r="B42" s="213" t="s">
        <v>306</v>
      </c>
      <c r="C42" s="216"/>
      <c r="D42" s="213"/>
      <c r="E42" s="216"/>
      <c r="F42" s="235">
        <v>45354</v>
      </c>
      <c r="G42" s="242" t="s">
        <v>666</v>
      </c>
      <c r="I42" s="142"/>
      <c r="J42" s="82"/>
      <c r="K42" s="178"/>
      <c r="L42" s="82"/>
      <c r="M42" s="82"/>
      <c r="N42" s="82"/>
      <c r="O42" s="82"/>
      <c r="V42" s="36"/>
      <c r="W42" s="36"/>
      <c r="X42" s="36"/>
      <c r="Y42" s="36"/>
      <c r="Z42" s="36"/>
      <c r="AA42" s="36"/>
      <c r="AB42" s="36"/>
      <c r="AC42" s="36"/>
      <c r="AD42" s="48"/>
      <c r="AE42" s="48"/>
      <c r="AF42" s="48"/>
    </row>
    <row r="43" spans="1:32">
      <c r="A43" s="355"/>
      <c r="B43" s="59"/>
      <c r="C43" s="59"/>
      <c r="D43" s="59"/>
      <c r="E43" s="59"/>
      <c r="F43" s="59"/>
      <c r="G43" s="59"/>
      <c r="I43" s="2088" t="s">
        <v>308</v>
      </c>
      <c r="J43" s="211" t="s">
        <v>453</v>
      </c>
      <c r="K43" s="406"/>
      <c r="L43" s="237"/>
      <c r="M43" s="211"/>
      <c r="N43" s="211"/>
      <c r="O43" s="212"/>
      <c r="V43" s="36"/>
      <c r="W43" s="36"/>
      <c r="X43" s="36"/>
      <c r="Y43" s="36"/>
      <c r="Z43" s="36"/>
      <c r="AA43" s="36"/>
      <c r="AB43" s="36"/>
      <c r="AC43" s="36"/>
      <c r="AD43" s="48"/>
      <c r="AE43" s="48"/>
      <c r="AF43" s="48"/>
    </row>
    <row r="44" spans="1:32">
      <c r="A44" s="2088" t="s">
        <v>310</v>
      </c>
      <c r="B44" s="211" t="s">
        <v>9</v>
      </c>
      <c r="C44" s="215"/>
      <c r="D44" s="215"/>
      <c r="E44" s="211"/>
      <c r="F44" s="211"/>
      <c r="G44" s="212"/>
      <c r="I44" s="2162"/>
      <c r="J44" s="51" t="s">
        <v>454</v>
      </c>
      <c r="K44" s="407"/>
      <c r="L44" s="92"/>
      <c r="M44" s="51"/>
      <c r="N44" s="51"/>
      <c r="O44" s="263"/>
      <c r="V44" s="36"/>
      <c r="W44" s="36"/>
      <c r="X44" s="36"/>
      <c r="Y44" s="36"/>
      <c r="Z44" s="36"/>
      <c r="AA44" s="36"/>
      <c r="AB44" s="36"/>
      <c r="AC44" s="36"/>
      <c r="AD44" s="48"/>
      <c r="AE44" s="48"/>
      <c r="AF44" s="48"/>
    </row>
    <row r="45" spans="1:32">
      <c r="A45" s="2089"/>
      <c r="B45" s="213" t="s">
        <v>10</v>
      </c>
      <c r="C45" s="216"/>
      <c r="D45" s="216"/>
      <c r="E45" s="213"/>
      <c r="F45" s="213"/>
      <c r="G45" s="214"/>
      <c r="I45" s="2089"/>
      <c r="J45" s="213" t="s">
        <v>316</v>
      </c>
      <c r="K45" s="398"/>
      <c r="L45" s="238"/>
      <c r="M45" s="213"/>
      <c r="N45" s="213"/>
      <c r="O45" s="214"/>
      <c r="V45" s="36"/>
      <c r="W45" s="36"/>
      <c r="X45" s="36"/>
      <c r="Y45" s="36"/>
      <c r="Z45" s="36"/>
      <c r="AA45" s="36"/>
      <c r="AB45" s="36"/>
      <c r="AC45" s="36"/>
      <c r="AD45" s="48"/>
      <c r="AE45" s="48"/>
      <c r="AF45" s="48"/>
    </row>
    <row r="46" spans="1:32">
      <c r="A46" s="355"/>
      <c r="B46" s="59"/>
      <c r="C46" s="59"/>
      <c r="D46" s="59"/>
      <c r="E46" s="59"/>
      <c r="F46" s="59"/>
      <c r="G46" s="59"/>
      <c r="I46" s="142"/>
      <c r="J46" s="82" t="s">
        <v>320</v>
      </c>
      <c r="K46" s="178"/>
      <c r="L46" s="920">
        <v>45086</v>
      </c>
      <c r="M46" s="82"/>
      <c r="N46" s="82"/>
      <c r="O46" s="82"/>
      <c r="V46" s="36"/>
      <c r="W46" s="36"/>
      <c r="X46" s="36"/>
      <c r="Y46" s="36"/>
      <c r="Z46" s="36"/>
      <c r="AA46" s="36"/>
      <c r="AB46" s="36"/>
      <c r="AC46" s="36"/>
      <c r="AD46" s="48"/>
      <c r="AE46" s="48"/>
      <c r="AF46" s="48"/>
    </row>
    <row r="47" spans="1:32" ht="15" customHeight="1">
      <c r="A47" s="2088" t="s">
        <v>574</v>
      </c>
      <c r="B47" s="211" t="s">
        <v>9</v>
      </c>
      <c r="C47" s="215"/>
      <c r="D47" s="211"/>
      <c r="E47" s="211"/>
      <c r="F47" s="215">
        <v>45328</v>
      </c>
      <c r="G47" s="1067" t="s">
        <v>1013</v>
      </c>
      <c r="I47" s="221" t="s">
        <v>326</v>
      </c>
      <c r="J47" s="293"/>
      <c r="K47" s="464"/>
      <c r="L47" s="293"/>
      <c r="M47" s="298"/>
      <c r="N47" s="464"/>
      <c r="O47" s="294">
        <v>45362</v>
      </c>
      <c r="P47" t="s">
        <v>312</v>
      </c>
    </row>
    <row r="48" spans="1:32">
      <c r="A48" s="2089"/>
      <c r="B48" s="213" t="s">
        <v>10</v>
      </c>
      <c r="C48" s="216"/>
      <c r="D48" s="213"/>
      <c r="E48" s="213"/>
      <c r="F48" s="216">
        <v>45328</v>
      </c>
      <c r="G48" s="1068" t="s">
        <v>1013</v>
      </c>
      <c r="I48" s="142"/>
      <c r="J48" s="82"/>
      <c r="K48" s="178"/>
      <c r="L48" s="82"/>
      <c r="M48" s="82"/>
      <c r="N48" s="82"/>
      <c r="O48" s="82"/>
    </row>
    <row r="49" spans="1:21">
      <c r="A49" s="355"/>
      <c r="B49" s="59"/>
      <c r="C49" s="59"/>
      <c r="D49" s="59"/>
      <c r="E49" s="59"/>
      <c r="F49" s="59"/>
      <c r="G49" s="59"/>
      <c r="I49" s="900" t="s">
        <v>809</v>
      </c>
      <c r="J49" s="261"/>
      <c r="K49" s="389"/>
      <c r="L49" s="217"/>
      <c r="M49" s="217"/>
      <c r="N49" s="217"/>
      <c r="O49" s="218"/>
    </row>
    <row r="50" spans="1:21">
      <c r="A50" s="2372" t="s">
        <v>810</v>
      </c>
      <c r="B50" s="641" t="s">
        <v>851</v>
      </c>
      <c r="C50" s="640"/>
      <c r="D50" s="641"/>
      <c r="E50" s="641"/>
      <c r="F50" s="641"/>
      <c r="G50" s="1316"/>
      <c r="I50" s="82"/>
      <c r="J50" s="82"/>
      <c r="K50" s="178"/>
      <c r="L50" s="82"/>
      <c r="M50" s="82"/>
      <c r="N50" s="82"/>
      <c r="O50" s="82"/>
      <c r="R50" s="82"/>
      <c r="S50" s="82"/>
      <c r="T50" s="82"/>
      <c r="U50" s="82"/>
    </row>
    <row r="51" spans="1:21" ht="15" customHeight="1">
      <c r="A51" s="2373"/>
      <c r="B51" s="643" t="s">
        <v>852</v>
      </c>
      <c r="C51" s="642"/>
      <c r="D51" s="643"/>
      <c r="E51" s="643"/>
      <c r="F51" s="643"/>
      <c r="G51" s="1317"/>
      <c r="I51" s="2095" t="s">
        <v>529</v>
      </c>
      <c r="J51" s="401" t="s">
        <v>9</v>
      </c>
      <c r="K51" s="406"/>
      <c r="L51" s="397"/>
      <c r="M51" s="397"/>
      <c r="N51" s="406">
        <v>45215</v>
      </c>
      <c r="O51" s="778"/>
      <c r="R51" s="136"/>
      <c r="S51" s="136"/>
      <c r="T51" s="136"/>
      <c r="U51" s="136"/>
    </row>
    <row r="52" spans="1:21">
      <c r="A52" s="355"/>
      <c r="B52" s="59"/>
      <c r="C52" s="59"/>
      <c r="D52" s="59"/>
      <c r="E52" s="59"/>
      <c r="F52" s="59"/>
      <c r="G52" s="59"/>
      <c r="I52" s="2096"/>
      <c r="J52" s="869" t="s">
        <v>10</v>
      </c>
      <c r="K52" s="316"/>
      <c r="L52" s="190"/>
      <c r="M52" s="264"/>
      <c r="N52" s="466">
        <v>45215</v>
      </c>
      <c r="O52" s="779"/>
      <c r="R52" s="82"/>
      <c r="S52" s="82"/>
      <c r="T52" s="82"/>
      <c r="U52" s="82"/>
    </row>
    <row r="53" spans="1:21">
      <c r="A53" s="2088" t="s">
        <v>328</v>
      </c>
      <c r="B53" s="211" t="s">
        <v>9</v>
      </c>
      <c r="C53" s="215"/>
      <c r="D53" s="215"/>
      <c r="E53" s="211"/>
      <c r="F53" s="211"/>
      <c r="G53" s="212"/>
      <c r="J53" s="111"/>
      <c r="K53" s="48"/>
      <c r="N53" s="82"/>
      <c r="O53" s="178"/>
      <c r="R53" s="82"/>
      <c r="S53" s="82"/>
      <c r="T53" s="82"/>
      <c r="U53" s="82"/>
    </row>
    <row r="54" spans="1:21" ht="15" customHeight="1">
      <c r="A54" s="2089"/>
      <c r="B54" s="213" t="s">
        <v>10</v>
      </c>
      <c r="C54" s="216"/>
      <c r="D54" s="216"/>
      <c r="E54" s="213"/>
      <c r="F54" s="213"/>
      <c r="G54" s="214"/>
      <c r="I54" s="2095" t="s">
        <v>531</v>
      </c>
      <c r="J54" s="401" t="s">
        <v>1014</v>
      </c>
      <c r="K54" s="406"/>
      <c r="L54" s="397"/>
      <c r="M54" s="397"/>
      <c r="N54" s="406">
        <v>45097</v>
      </c>
      <c r="O54" s="778">
        <f>N54+360</f>
        <v>45457</v>
      </c>
      <c r="R54" s="82"/>
      <c r="S54" s="136"/>
      <c r="T54" s="82"/>
      <c r="U54" s="82"/>
    </row>
    <row r="55" spans="1:21">
      <c r="A55" s="59"/>
      <c r="B55" s="59"/>
      <c r="C55" s="59"/>
      <c r="D55" s="59"/>
      <c r="E55" s="59"/>
      <c r="F55" s="59"/>
      <c r="G55" s="59"/>
      <c r="I55" s="2096"/>
      <c r="J55" s="869" t="s">
        <v>1015</v>
      </c>
      <c r="K55" s="316"/>
      <c r="L55" s="190"/>
      <c r="M55" s="264"/>
      <c r="N55" s="466">
        <v>45215</v>
      </c>
      <c r="O55" s="779">
        <f>N55+360</f>
        <v>45575</v>
      </c>
      <c r="R55" s="82"/>
      <c r="S55" s="136"/>
      <c r="T55" s="82"/>
      <c r="U55" s="82"/>
    </row>
    <row r="56" spans="1:21">
      <c r="A56" s="2372" t="s">
        <v>742</v>
      </c>
      <c r="B56" s="280" t="s">
        <v>9</v>
      </c>
      <c r="C56" s="280"/>
      <c r="D56" s="280"/>
      <c r="E56" s="280"/>
      <c r="F56" s="262"/>
      <c r="G56" s="285"/>
      <c r="K56" s="48"/>
      <c r="M56" s="82"/>
      <c r="N56" s="82"/>
      <c r="O56" s="82"/>
      <c r="R56" s="82"/>
      <c r="S56" s="82"/>
      <c r="T56" s="82"/>
      <c r="U56" s="82"/>
    </row>
    <row r="57" spans="1:21">
      <c r="A57" s="2373"/>
      <c r="B57" s="264" t="s">
        <v>10</v>
      </c>
      <c r="C57" s="264"/>
      <c r="D57" s="264"/>
      <c r="E57" s="264"/>
      <c r="F57" s="264"/>
      <c r="G57" s="286"/>
      <c r="I57" s="2126" t="s">
        <v>186</v>
      </c>
      <c r="J57" s="843" t="s">
        <v>299</v>
      </c>
      <c r="K57" s="896"/>
      <c r="L57" s="276"/>
      <c r="M57" s="276"/>
      <c r="N57" s="1093">
        <v>45362</v>
      </c>
      <c r="O57" s="1377" t="s">
        <v>319</v>
      </c>
      <c r="P57" s="82"/>
      <c r="R57" s="82"/>
      <c r="S57" s="82"/>
      <c r="T57" s="82"/>
      <c r="U57" s="82"/>
    </row>
    <row r="58" spans="1:21">
      <c r="A58" s="182"/>
      <c r="B58" s="181"/>
      <c r="C58" s="181"/>
      <c r="D58" s="181"/>
      <c r="E58" s="181"/>
      <c r="F58" s="181"/>
      <c r="G58" s="181"/>
      <c r="I58" s="2127"/>
      <c r="J58" s="883" t="s">
        <v>333</v>
      </c>
      <c r="K58" s="190"/>
      <c r="L58" s="190"/>
      <c r="M58" s="190"/>
      <c r="N58" s="1086"/>
      <c r="O58" s="286"/>
      <c r="S58" s="181"/>
      <c r="T58" s="181"/>
      <c r="U58" s="181"/>
    </row>
    <row r="59" spans="1:21" ht="15" customHeight="1">
      <c r="A59" s="2374" t="s">
        <v>1016</v>
      </c>
      <c r="B59" s="2288" t="s">
        <v>1017</v>
      </c>
      <c r="C59" s="640" t="s">
        <v>349</v>
      </c>
      <c r="D59" s="641"/>
      <c r="E59" s="641"/>
      <c r="F59" s="641"/>
      <c r="G59" s="1316"/>
      <c r="S59" s="181"/>
      <c r="T59" s="181"/>
      <c r="U59" s="181"/>
    </row>
    <row r="60" spans="1:21">
      <c r="A60" s="2375"/>
      <c r="B60" s="2377"/>
      <c r="C60" s="1729" t="s">
        <v>1018</v>
      </c>
      <c r="D60" s="1730"/>
      <c r="E60" s="1730"/>
      <c r="F60" s="1730"/>
      <c r="G60" s="1731"/>
      <c r="I60" s="2090" t="s">
        <v>341</v>
      </c>
      <c r="J60" s="843" t="s">
        <v>9</v>
      </c>
      <c r="K60" s="276"/>
      <c r="L60" s="276"/>
      <c r="M60" s="276"/>
      <c r="N60" s="1093">
        <v>45369</v>
      </c>
      <c r="O60" s="1462" t="s">
        <v>1019</v>
      </c>
      <c r="S60" s="181"/>
      <c r="T60" s="181"/>
      <c r="U60" s="181"/>
    </row>
    <row r="61" spans="1:21">
      <c r="A61" s="2375"/>
      <c r="B61" s="2288" t="s">
        <v>1020</v>
      </c>
      <c r="C61" s="640" t="s">
        <v>349</v>
      </c>
      <c r="D61" s="276"/>
      <c r="E61" s="276"/>
      <c r="F61" s="276"/>
      <c r="G61" s="1728"/>
      <c r="H61" s="133"/>
      <c r="I61" s="2091"/>
      <c r="J61" s="264" t="s">
        <v>10</v>
      </c>
      <c r="K61" s="264"/>
      <c r="L61" s="264"/>
      <c r="M61" s="264"/>
      <c r="N61" s="852">
        <v>45369</v>
      </c>
      <c r="O61" s="1746" t="s">
        <v>1019</v>
      </c>
    </row>
    <row r="62" spans="1:21">
      <c r="A62" s="2376"/>
      <c r="B62" s="2289"/>
      <c r="C62" s="642" t="s">
        <v>1021</v>
      </c>
      <c r="D62" s="282"/>
      <c r="E62" s="282"/>
      <c r="F62" s="282"/>
      <c r="G62" s="1727"/>
      <c r="H62" s="14"/>
      <c r="I62" s="1943" t="s">
        <v>1022</v>
      </c>
      <c r="J62" s="9"/>
    </row>
    <row r="63" spans="1:21">
      <c r="A63" s="14"/>
      <c r="B63" s="14"/>
      <c r="C63" s="14"/>
      <c r="D63" s="9"/>
      <c r="E63" s="9"/>
      <c r="F63" s="9"/>
      <c r="G63" s="14"/>
      <c r="H63" s="14"/>
      <c r="I63" s="723" t="s">
        <v>344</v>
      </c>
      <c r="J63" s="904"/>
      <c r="K63" s="439"/>
      <c r="L63" s="439"/>
      <c r="M63" s="439"/>
      <c r="N63" s="1396">
        <v>45216</v>
      </c>
      <c r="O63" s="953"/>
    </row>
    <row r="64" spans="1:21">
      <c r="A64" s="2311" t="s">
        <v>334</v>
      </c>
      <c r="B64" s="2311"/>
      <c r="C64" s="2311"/>
      <c r="D64" s="2311"/>
      <c r="E64" s="2311"/>
      <c r="F64" s="2311"/>
      <c r="G64" s="2311"/>
      <c r="H64" s="2311"/>
      <c r="I64" s="2311"/>
    </row>
    <row r="65" spans="1:21" s="31" customFormat="1" ht="25.5" customHeight="1">
      <c r="A65" s="1126"/>
      <c r="B65" s="1538" t="s">
        <v>335</v>
      </c>
      <c r="C65" s="687" t="s">
        <v>817</v>
      </c>
      <c r="D65" s="687" t="s">
        <v>818</v>
      </c>
      <c r="E65" s="687" t="s">
        <v>819</v>
      </c>
      <c r="F65" s="687" t="s">
        <v>820</v>
      </c>
      <c r="G65" s="1539" t="s">
        <v>338</v>
      </c>
      <c r="H65" s="1538" t="s">
        <v>339</v>
      </c>
      <c r="I65" s="1539" t="s">
        <v>340</v>
      </c>
      <c r="J65" s="790"/>
      <c r="K65" s="1541"/>
      <c r="L65" s="1542"/>
      <c r="M65" s="1276" t="s">
        <v>312</v>
      </c>
      <c r="N65" s="1276" t="s">
        <v>346</v>
      </c>
      <c r="O65" s="1129" t="s">
        <v>206</v>
      </c>
      <c r="P65" s="1745"/>
      <c r="Q65" s="822"/>
      <c r="R65" s="1128" t="s">
        <v>312</v>
      </c>
      <c r="S65" s="1129" t="s">
        <v>106</v>
      </c>
    </row>
    <row r="66" spans="1:21">
      <c r="A66" s="265" t="s">
        <v>342</v>
      </c>
      <c r="B66" s="791"/>
      <c r="C66" s="268"/>
      <c r="D66" s="268"/>
      <c r="E66" s="268"/>
      <c r="F66" s="268"/>
      <c r="G66" s="258"/>
      <c r="H66" s="258"/>
      <c r="I66" s="791"/>
      <c r="J66" s="14"/>
      <c r="K66" s="2134" t="s">
        <v>348</v>
      </c>
      <c r="L66" s="3" t="s">
        <v>397</v>
      </c>
      <c r="M66" s="1548"/>
      <c r="N66" s="1726" t="s">
        <v>539</v>
      </c>
      <c r="O66" s="1335"/>
      <c r="P66" s="2378" t="s">
        <v>351</v>
      </c>
      <c r="Q66" s="1013" t="s">
        <v>352</v>
      </c>
      <c r="R66" s="1267">
        <v>45221</v>
      </c>
      <c r="S66" s="1014"/>
    </row>
    <row r="67" spans="1:21" ht="14.45" customHeight="1">
      <c r="A67" s="265"/>
      <c r="B67" s="791"/>
      <c r="C67" s="268"/>
      <c r="D67" s="309"/>
      <c r="E67" s="188"/>
      <c r="F67" s="177"/>
      <c r="G67" s="258"/>
      <c r="H67" s="258"/>
      <c r="I67" s="791"/>
      <c r="J67" s="14"/>
      <c r="K67" s="2134"/>
      <c r="L67" s="12" t="s">
        <v>542</v>
      </c>
      <c r="M67" s="310"/>
      <c r="N67" s="1187"/>
      <c r="O67" s="161"/>
      <c r="P67" s="2379"/>
      <c r="Q67" s="895" t="s">
        <v>355</v>
      </c>
      <c r="R67" s="1267">
        <v>45221</v>
      </c>
      <c r="S67" s="272"/>
    </row>
    <row r="68" spans="1:21" ht="14.45" customHeight="1">
      <c r="A68" s="265" t="s">
        <v>343</v>
      </c>
      <c r="B68" s="791"/>
      <c r="C68" s="268"/>
      <c r="D68" s="268"/>
      <c r="E68" s="268"/>
      <c r="F68" s="268"/>
      <c r="G68" s="258"/>
      <c r="H68" s="258"/>
      <c r="I68" s="791"/>
      <c r="J68" s="14"/>
      <c r="K68" s="2134"/>
      <c r="L68" s="1546" t="s">
        <v>356</v>
      </c>
      <c r="M68" s="1012"/>
      <c r="N68" s="1207"/>
      <c r="O68" s="161"/>
      <c r="P68" s="2380"/>
      <c r="Q68" s="170" t="s">
        <v>361</v>
      </c>
      <c r="R68" s="1268"/>
      <c r="S68" s="274"/>
    </row>
    <row r="69" spans="1:21" ht="14.45" customHeight="1">
      <c r="A69" s="14"/>
      <c r="B69" s="14"/>
      <c r="C69" s="14"/>
      <c r="D69" s="9"/>
      <c r="E69" s="9"/>
      <c r="F69" s="9"/>
      <c r="G69" s="14"/>
      <c r="H69" s="14"/>
      <c r="I69" s="9"/>
      <c r="J69" s="9"/>
      <c r="K69" s="2134"/>
      <c r="L69" s="1547" t="s">
        <v>821</v>
      </c>
      <c r="M69" s="179"/>
      <c r="N69" s="284"/>
      <c r="O69" s="421"/>
    </row>
    <row r="70" spans="1:21" ht="14.45" customHeight="1">
      <c r="A70" s="14"/>
      <c r="B70" s="14"/>
      <c r="C70" s="14"/>
      <c r="D70" s="9"/>
      <c r="E70" s="9"/>
      <c r="F70" s="9"/>
      <c r="G70" s="14"/>
      <c r="H70" s="14"/>
      <c r="I70" s="9"/>
      <c r="J70" s="9"/>
      <c r="K70" s="2135"/>
      <c r="L70" s="1205" t="s">
        <v>863</v>
      </c>
      <c r="M70" s="186"/>
      <c r="N70" s="947"/>
      <c r="O70" s="422"/>
    </row>
    <row r="71" spans="1:21" ht="14.45" customHeight="1">
      <c r="A71" s="15" t="s">
        <v>345</v>
      </c>
      <c r="B71" s="15"/>
      <c r="C71" s="15"/>
      <c r="D71" s="50"/>
      <c r="E71" s="50"/>
      <c r="F71" s="50"/>
      <c r="G71" s="15"/>
      <c r="H71" s="15"/>
      <c r="I71" s="50"/>
      <c r="J71" s="9"/>
      <c r="O71" s="9"/>
    </row>
    <row r="72" spans="1:21" ht="14.45" customHeight="1">
      <c r="A72" s="15"/>
      <c r="B72" s="15"/>
      <c r="C72" s="15"/>
      <c r="D72" s="50"/>
      <c r="E72" s="50"/>
      <c r="F72" s="50"/>
      <c r="G72" s="15"/>
      <c r="H72" s="15"/>
      <c r="I72" s="50"/>
      <c r="J72" s="9"/>
      <c r="K72" s="684"/>
      <c r="L72" s="685"/>
      <c r="M72" s="568" t="s">
        <v>287</v>
      </c>
      <c r="N72" s="686"/>
      <c r="O72" s="9"/>
    </row>
    <row r="73" spans="1:21" ht="15.75" customHeight="1">
      <c r="A73" s="15" t="s">
        <v>353</v>
      </c>
      <c r="B73" s="15"/>
      <c r="C73" s="15"/>
      <c r="D73" s="50"/>
      <c r="E73" s="50"/>
      <c r="F73" s="50"/>
      <c r="G73" s="15"/>
      <c r="H73" s="15"/>
      <c r="I73" s="50"/>
      <c r="J73" s="9"/>
      <c r="K73" s="2134" t="s">
        <v>359</v>
      </c>
      <c r="L73" s="3" t="s">
        <v>360</v>
      </c>
      <c r="M73" s="314"/>
      <c r="N73" s="166"/>
    </row>
    <row r="74" spans="1:21" ht="15.75" customHeight="1">
      <c r="A74" s="14"/>
      <c r="B74" s="14"/>
      <c r="C74" s="14"/>
      <c r="D74" s="9"/>
      <c r="E74" s="9"/>
      <c r="F74" s="9"/>
      <c r="G74" s="14"/>
      <c r="H74" s="14"/>
      <c r="I74" s="9"/>
      <c r="J74" s="9"/>
      <c r="K74" s="2134"/>
      <c r="L74" s="10" t="s">
        <v>362</v>
      </c>
      <c r="M74" s="179"/>
      <c r="N74" s="161"/>
    </row>
    <row r="75" spans="1:21">
      <c r="A75" s="2085" t="s">
        <v>754</v>
      </c>
      <c r="B75" s="2085"/>
      <c r="C75" s="32"/>
      <c r="D75" s="32"/>
      <c r="E75" s="32"/>
      <c r="F75" s="32"/>
      <c r="G75" s="32"/>
      <c r="H75" s="32"/>
      <c r="I75" s="32"/>
      <c r="J75" s="9"/>
      <c r="K75" s="2135"/>
      <c r="L75" s="172" t="s">
        <v>193</v>
      </c>
      <c r="M75" s="186"/>
      <c r="N75" s="164"/>
      <c r="S75" s="39"/>
      <c r="T75" s="39"/>
      <c r="U75" s="39"/>
    </row>
    <row r="76" spans="1:21">
      <c r="A76" s="2085" t="s">
        <v>755</v>
      </c>
      <c r="B76" s="2085"/>
      <c r="C76" s="32"/>
      <c r="D76" s="32"/>
      <c r="E76" s="32"/>
      <c r="F76" s="32"/>
      <c r="G76" s="32"/>
      <c r="H76" s="32"/>
      <c r="I76" s="32"/>
      <c r="J76" s="9"/>
      <c r="S76" s="39"/>
      <c r="T76" s="39"/>
      <c r="U76" s="39"/>
    </row>
    <row r="77" spans="1:21" ht="15.75" customHeight="1">
      <c r="A77" s="2085" t="s">
        <v>756</v>
      </c>
      <c r="B77" s="2085"/>
      <c r="C77" s="32"/>
      <c r="D77" s="32"/>
      <c r="E77" s="32"/>
      <c r="F77" s="32"/>
      <c r="G77" s="32"/>
      <c r="H77" s="32"/>
      <c r="I77" s="32"/>
      <c r="J77" s="9"/>
      <c r="S77" s="39"/>
      <c r="T77" s="39"/>
      <c r="U77" s="39"/>
    </row>
    <row r="78" spans="1:21">
      <c r="A78" s="2085" t="s">
        <v>757</v>
      </c>
      <c r="B78" s="2085"/>
      <c r="C78" s="32"/>
      <c r="D78" s="32"/>
      <c r="E78" s="32"/>
      <c r="F78" s="32"/>
      <c r="G78" s="32"/>
      <c r="H78" s="32"/>
      <c r="I78" s="32"/>
      <c r="J78" s="9"/>
      <c r="S78" s="39"/>
      <c r="T78" s="39"/>
      <c r="U78" s="39"/>
    </row>
    <row r="80" spans="1:21" ht="15.6">
      <c r="A80" s="558" t="s">
        <v>134</v>
      </c>
    </row>
    <row r="81" spans="1:1">
      <c r="A81" s="437"/>
    </row>
  </sheetData>
  <sheetProtection selectLockedCells="1" selectUnlockedCells="1"/>
  <mergeCells count="47">
    <mergeCell ref="A78:B78"/>
    <mergeCell ref="A1:D2"/>
    <mergeCell ref="E1:E2"/>
    <mergeCell ref="V2:AC11"/>
    <mergeCell ref="A6:D6"/>
    <mergeCell ref="E6:I6"/>
    <mergeCell ref="J6:N6"/>
    <mergeCell ref="L16:P16"/>
    <mergeCell ref="A18:A20"/>
    <mergeCell ref="W13:AC13"/>
    <mergeCell ref="L14:P14"/>
    <mergeCell ref="W14:AC14"/>
    <mergeCell ref="L15:P15"/>
    <mergeCell ref="A17:X17"/>
    <mergeCell ref="Y19:Z20"/>
    <mergeCell ref="B13:I13"/>
    <mergeCell ref="P66:P68"/>
    <mergeCell ref="A75:B75"/>
    <mergeCell ref="K73:K75"/>
    <mergeCell ref="A76:B76"/>
    <mergeCell ref="A77:B77"/>
    <mergeCell ref="A47:A48"/>
    <mergeCell ref="I60:I61"/>
    <mergeCell ref="A64:I64"/>
    <mergeCell ref="K66:K70"/>
    <mergeCell ref="A56:A57"/>
    <mergeCell ref="I57:I58"/>
    <mergeCell ref="A59:A62"/>
    <mergeCell ref="B59:B60"/>
    <mergeCell ref="B61:B62"/>
    <mergeCell ref="A50:A51"/>
    <mergeCell ref="I51:I52"/>
    <mergeCell ref="A53:A54"/>
    <mergeCell ref="I54:I55"/>
    <mergeCell ref="J36:J37"/>
    <mergeCell ref="A41:A42"/>
    <mergeCell ref="I43:I45"/>
    <mergeCell ref="A44:A45"/>
    <mergeCell ref="A33:A34"/>
    <mergeCell ref="I33:I34"/>
    <mergeCell ref="A36:A37"/>
    <mergeCell ref="I36:I37"/>
    <mergeCell ref="G24:H24"/>
    <mergeCell ref="A30:A31"/>
    <mergeCell ref="I30:I31"/>
    <mergeCell ref="L19:L20"/>
    <mergeCell ref="O19:O20"/>
  </mergeCells>
  <hyperlinks>
    <hyperlink ref="E1" location="'RES LUB'!Area_de_impressao" display="'RES LUB'!Area_de_impressao" xr:uid="{C793A98B-5C03-401B-AD65-69254587B329}"/>
    <hyperlink ref="E1:E2" location="'RES MNT'!A1" display="RESUMO" xr:uid="{FDC82A1D-818D-4F35-9D03-EA267DB369D1}"/>
  </hyperlinks>
  <pageMargins left="0" right="0" top="0" bottom="0" header="0" footer="0"/>
  <pageSetup paperSize="9" scale="35" orientation="landscape" r:id="rId1"/>
  <legacyDrawing r:id="rId2"/>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2713B9-6159-42FA-8A71-74F126D1A9FD}">
  <dimension ref="A1:T82"/>
  <sheetViews>
    <sheetView showGridLines="0" view="pageBreakPreview" topLeftCell="A11" zoomScale="70" zoomScaleNormal="100" zoomScaleSheetLayoutView="70" workbookViewId="0">
      <selection activeCell="F12" sqref="F12"/>
    </sheetView>
  </sheetViews>
  <sheetFormatPr defaultRowHeight="14.45"/>
  <cols>
    <col min="1" max="14" width="20.7109375" customWidth="1"/>
    <col min="15" max="15" width="21.28515625" customWidth="1"/>
    <col min="16" max="16" width="20.28515625" customWidth="1"/>
    <col min="17" max="20" width="20.7109375" customWidth="1"/>
  </cols>
  <sheetData>
    <row r="1" spans="1:17">
      <c r="A1" s="2075" t="s">
        <v>99</v>
      </c>
      <c r="B1" s="2076"/>
      <c r="C1" s="2076"/>
      <c r="D1" s="2077"/>
      <c r="E1" s="2081" t="s">
        <v>216</v>
      </c>
    </row>
    <row r="2" spans="1:17" ht="15" customHeight="1">
      <c r="A2" s="2078"/>
      <c r="B2" s="2079"/>
      <c r="C2" s="2079"/>
      <c r="D2" s="2080"/>
      <c r="E2" s="2081"/>
    </row>
    <row r="3" spans="1:17">
      <c r="A3" s="4" t="s">
        <v>217</v>
      </c>
      <c r="B3" s="4" t="s">
        <v>872</v>
      </c>
      <c r="C3">
        <v>500</v>
      </c>
      <c r="D3" t="s">
        <v>219</v>
      </c>
      <c r="F3" s="48">
        <v>250</v>
      </c>
      <c r="G3" t="s">
        <v>988</v>
      </c>
    </row>
    <row r="4" spans="1:17">
      <c r="A4" s="4" t="s">
        <v>220</v>
      </c>
      <c r="B4" s="4" t="s">
        <v>221</v>
      </c>
      <c r="C4">
        <v>250</v>
      </c>
      <c r="D4" t="s">
        <v>219</v>
      </c>
    </row>
    <row r="5" spans="1:17">
      <c r="A5" t="s">
        <v>222</v>
      </c>
      <c r="B5" s="517">
        <v>45370</v>
      </c>
      <c r="C5" s="1114" t="s">
        <v>430</v>
      </c>
      <c r="D5" s="4" t="s">
        <v>1023</v>
      </c>
      <c r="F5" s="1114" t="s">
        <v>430</v>
      </c>
      <c r="G5" s="4" t="s">
        <v>1024</v>
      </c>
    </row>
    <row r="6" spans="1:17" s="31" customFormat="1" ht="20.25" customHeight="1">
      <c r="A6" s="2098" t="s">
        <v>226</v>
      </c>
      <c r="B6" s="2099"/>
      <c r="C6" s="2099"/>
      <c r="D6" s="2099"/>
      <c r="E6" s="2092" t="s">
        <v>227</v>
      </c>
      <c r="F6" s="2093"/>
      <c r="G6" s="2093"/>
      <c r="H6" s="2093"/>
      <c r="I6" s="2094"/>
      <c r="J6" s="2093" t="s">
        <v>781</v>
      </c>
      <c r="K6" s="2093"/>
      <c r="L6" s="2093"/>
      <c r="M6" s="2093"/>
      <c r="N6" s="2094"/>
      <c r="O6" s="39"/>
    </row>
    <row r="7" spans="1:17">
      <c r="A7" s="514" t="s">
        <v>228</v>
      </c>
      <c r="B7" s="497" t="s">
        <v>229</v>
      </c>
      <c r="C7" s="497" t="s">
        <v>230</v>
      </c>
      <c r="D7" s="570" t="s">
        <v>231</v>
      </c>
      <c r="E7" s="688" t="s">
        <v>228</v>
      </c>
      <c r="F7" s="497" t="s">
        <v>232</v>
      </c>
      <c r="G7" s="497" t="s">
        <v>233</v>
      </c>
      <c r="H7" s="497" t="s">
        <v>68</v>
      </c>
      <c r="I7" s="678" t="s">
        <v>69</v>
      </c>
      <c r="J7" s="964"/>
      <c r="K7" s="689" t="s">
        <v>232</v>
      </c>
      <c r="L7" s="689" t="s">
        <v>233</v>
      </c>
      <c r="M7" s="994" t="s">
        <v>68</v>
      </c>
      <c r="N7" s="692" t="s">
        <v>69</v>
      </c>
      <c r="O7" s="48"/>
    </row>
    <row r="8" spans="1:17">
      <c r="A8" s="204" t="s">
        <v>70</v>
      </c>
      <c r="B8" s="605">
        <v>11267</v>
      </c>
      <c r="C8" s="5">
        <f>B8-F8</f>
        <v>412</v>
      </c>
      <c r="D8" s="6">
        <f>B8</f>
        <v>11267</v>
      </c>
      <c r="E8" s="204" t="s">
        <v>70</v>
      </c>
      <c r="F8" s="500">
        <v>10855</v>
      </c>
      <c r="G8" s="502">
        <v>45255</v>
      </c>
      <c r="H8" s="7">
        <f>F8+$C$3</f>
        <v>11355</v>
      </c>
      <c r="I8" s="559">
        <f>H8-B8</f>
        <v>88</v>
      </c>
      <c r="J8" s="965" t="s">
        <v>70</v>
      </c>
      <c r="K8" s="744">
        <v>11109</v>
      </c>
      <c r="L8" s="989">
        <v>45303</v>
      </c>
      <c r="M8" s="995">
        <f>$F$3+K8</f>
        <v>11359</v>
      </c>
      <c r="N8" s="1010">
        <f>M8-B8</f>
        <v>92</v>
      </c>
      <c r="O8" s="48"/>
    </row>
    <row r="9" spans="1:17">
      <c r="A9" s="204" t="s">
        <v>71</v>
      </c>
      <c r="B9" s="500">
        <v>6457</v>
      </c>
      <c r="C9" s="5">
        <f t="shared" ref="C9:C11" si="0">B9-F9</f>
        <v>281</v>
      </c>
      <c r="D9" s="6">
        <f t="shared" ref="D9:D11" si="1">B9</f>
        <v>6457</v>
      </c>
      <c r="E9" s="204" t="s">
        <v>71</v>
      </c>
      <c r="F9" s="500">
        <v>6176</v>
      </c>
      <c r="G9" s="502">
        <v>45272</v>
      </c>
      <c r="H9" s="7">
        <f>F9+$C$3</f>
        <v>6676</v>
      </c>
      <c r="I9" s="559">
        <f t="shared" ref="I9:I11" si="2">H9-B9</f>
        <v>219</v>
      </c>
      <c r="J9" s="966" t="s">
        <v>71</v>
      </c>
      <c r="K9" s="749">
        <v>6176</v>
      </c>
      <c r="L9" s="990">
        <v>45361</v>
      </c>
      <c r="M9" s="996">
        <f>$F$3+K9</f>
        <v>6426</v>
      </c>
      <c r="N9" s="1011">
        <f>M9-B9</f>
        <v>-31</v>
      </c>
      <c r="O9" s="48"/>
    </row>
    <row r="10" spans="1:17">
      <c r="A10" s="204" t="s">
        <v>989</v>
      </c>
      <c r="B10" s="500">
        <v>12115</v>
      </c>
      <c r="C10" s="5">
        <f t="shared" si="0"/>
        <v>21</v>
      </c>
      <c r="D10" s="6">
        <f t="shared" si="1"/>
        <v>12115</v>
      </c>
      <c r="E10" s="204" t="s">
        <v>72</v>
      </c>
      <c r="F10" s="500">
        <v>12094</v>
      </c>
      <c r="G10" s="502">
        <v>45360</v>
      </c>
      <c r="H10" s="7">
        <f>F10+$C$4</f>
        <v>12344</v>
      </c>
      <c r="I10" s="559">
        <f t="shared" si="2"/>
        <v>229</v>
      </c>
      <c r="J10" t="s">
        <v>466</v>
      </c>
      <c r="K10" s="48"/>
      <c r="L10" s="677"/>
      <c r="M10" s="48"/>
      <c r="N10" s="48"/>
      <c r="O10" s="48"/>
    </row>
    <row r="11" spans="1:17">
      <c r="A11" s="1509" t="s">
        <v>990</v>
      </c>
      <c r="B11" s="1510">
        <v>28918</v>
      </c>
      <c r="C11" s="1511">
        <f t="shared" si="0"/>
        <v>0</v>
      </c>
      <c r="D11" s="1512">
        <f t="shared" si="1"/>
        <v>28918</v>
      </c>
      <c r="E11" s="1509" t="s">
        <v>73</v>
      </c>
      <c r="F11" s="500">
        <v>28918</v>
      </c>
      <c r="G11" s="502">
        <v>45370</v>
      </c>
      <c r="H11" s="480">
        <f>F11+$C$4</f>
        <v>29168</v>
      </c>
      <c r="I11" s="1513">
        <f t="shared" si="2"/>
        <v>250</v>
      </c>
      <c r="J11" t="s">
        <v>1025</v>
      </c>
      <c r="K11" s="48"/>
      <c r="L11" s="677"/>
      <c r="M11" s="48"/>
      <c r="N11" s="48"/>
      <c r="O11" s="48"/>
    </row>
    <row r="12" spans="1:17">
      <c r="A12" s="208" t="s">
        <v>185</v>
      </c>
      <c r="B12" s="501">
        <v>317</v>
      </c>
      <c r="C12" s="1514">
        <f>B12-F12</f>
        <v>67</v>
      </c>
      <c r="D12" s="1515">
        <f>B12</f>
        <v>317</v>
      </c>
      <c r="E12" s="208" t="s">
        <v>185</v>
      </c>
      <c r="F12" s="501">
        <v>250</v>
      </c>
      <c r="G12" s="503"/>
      <c r="H12" s="209">
        <f>F12+250</f>
        <v>500</v>
      </c>
      <c r="I12" s="1516">
        <f>H12-B12</f>
        <v>183</v>
      </c>
      <c r="K12" s="48"/>
      <c r="L12" s="677"/>
      <c r="M12" s="48"/>
      <c r="N12" s="48"/>
      <c r="O12" s="48"/>
    </row>
    <row r="13" spans="1:17" ht="15" customHeight="1"/>
    <row r="14" spans="1:17" s="31" customFormat="1" ht="20.25" customHeight="1">
      <c r="A14" s="773" t="s">
        <v>237</v>
      </c>
      <c r="B14" s="2092" t="s">
        <v>991</v>
      </c>
      <c r="C14" s="2093"/>
      <c r="D14" s="2093"/>
      <c r="E14" s="2093"/>
      <c r="F14" s="2093"/>
      <c r="G14" s="2093"/>
      <c r="H14" s="2093"/>
      <c r="I14" s="2094"/>
      <c r="J14"/>
      <c r="K14"/>
      <c r="L14"/>
      <c r="M14"/>
      <c r="N14"/>
      <c r="O14"/>
      <c r="P14"/>
      <c r="Q14"/>
    </row>
    <row r="15" spans="1:17">
      <c r="A15" s="191"/>
      <c r="B15" s="708" t="s">
        <v>241</v>
      </c>
      <c r="C15" s="708" t="s">
        <v>242</v>
      </c>
      <c r="D15" s="708" t="s">
        <v>992</v>
      </c>
      <c r="E15" s="708" t="s">
        <v>993</v>
      </c>
      <c r="F15" s="708" t="s">
        <v>1026</v>
      </c>
      <c r="G15" s="708" t="s">
        <v>247</v>
      </c>
      <c r="H15" s="708" t="s">
        <v>248</v>
      </c>
      <c r="I15" s="1628" t="s">
        <v>249</v>
      </c>
      <c r="K15" s="1327"/>
      <c r="L15" s="1327"/>
      <c r="M15" s="1327"/>
      <c r="N15" s="1327"/>
      <c r="O15" s="1327"/>
      <c r="P15" s="764"/>
    </row>
    <row r="16" spans="1:17">
      <c r="A16" s="609" t="s">
        <v>9</v>
      </c>
      <c r="B16" s="1724"/>
      <c r="C16" s="179">
        <v>45215</v>
      </c>
      <c r="D16" s="179">
        <v>45215</v>
      </c>
      <c r="E16" s="179">
        <v>45215</v>
      </c>
      <c r="F16" s="177"/>
      <c r="G16" s="177"/>
      <c r="H16" s="177"/>
      <c r="I16" s="421"/>
      <c r="K16" s="110"/>
      <c r="L16" s="2020"/>
      <c r="M16" s="2020"/>
      <c r="N16" s="2020"/>
      <c r="O16" s="2020"/>
      <c r="P16" s="2020"/>
    </row>
    <row r="17" spans="1:20">
      <c r="A17" s="810" t="s">
        <v>10</v>
      </c>
      <c r="B17" s="1753"/>
      <c r="C17" s="311">
        <v>45214</v>
      </c>
      <c r="D17" s="311">
        <v>45234</v>
      </c>
      <c r="E17" s="311">
        <v>45215</v>
      </c>
      <c r="F17" s="244"/>
      <c r="G17" s="244"/>
      <c r="H17" s="244"/>
      <c r="I17" s="976"/>
      <c r="J17" t="s">
        <v>1027</v>
      </c>
      <c r="K17" s="110"/>
    </row>
    <row r="18" spans="1:20">
      <c r="A18" s="2082" t="s">
        <v>254</v>
      </c>
      <c r="B18" s="2083"/>
      <c r="C18" s="2083"/>
      <c r="D18" s="2083"/>
      <c r="E18" s="2083"/>
      <c r="F18" s="2083"/>
      <c r="G18" s="2083"/>
      <c r="H18" s="2083"/>
      <c r="I18" s="2083"/>
      <c r="J18" s="2083"/>
      <c r="K18" s="2083"/>
      <c r="L18" s="2083"/>
      <c r="M18" s="2083"/>
      <c r="N18" s="2083"/>
      <c r="O18" s="2083"/>
      <c r="P18" s="2083"/>
      <c r="Q18" s="2084"/>
      <c r="R18" s="1116"/>
      <c r="S18" s="4"/>
      <c r="T18" s="4"/>
    </row>
    <row r="19" spans="1:20" ht="14.45" customHeight="1">
      <c r="A19" s="2149" t="s">
        <v>872</v>
      </c>
      <c r="B19" s="539" t="s">
        <v>255</v>
      </c>
      <c r="C19" s="497" t="s">
        <v>256</v>
      </c>
      <c r="D19" s="497" t="s">
        <v>256</v>
      </c>
      <c r="E19" s="497" t="s">
        <v>256</v>
      </c>
      <c r="F19" s="497" t="s">
        <v>256</v>
      </c>
      <c r="G19" s="540" t="s">
        <v>295</v>
      </c>
      <c r="H19" s="497" t="s">
        <v>256</v>
      </c>
      <c r="I19" s="1752" t="s">
        <v>192</v>
      </c>
      <c r="J19" s="570" t="s">
        <v>256</v>
      </c>
      <c r="K19" s="2327" t="s">
        <v>184</v>
      </c>
      <c r="L19" s="570" t="s">
        <v>256</v>
      </c>
      <c r="M19" s="2327" t="s">
        <v>185</v>
      </c>
      <c r="N19" s="570" t="s">
        <v>256</v>
      </c>
      <c r="O19" s="1767" t="s">
        <v>193</v>
      </c>
      <c r="P19" s="519" t="s">
        <v>256</v>
      </c>
      <c r="Q19" s="519" t="s">
        <v>256</v>
      </c>
      <c r="S19" s="36"/>
      <c r="T19" s="36"/>
    </row>
    <row r="20" spans="1:20" ht="14.45" customHeight="1">
      <c r="A20" s="2149"/>
      <c r="B20" s="679" t="s">
        <v>9</v>
      </c>
      <c r="C20" s="180">
        <v>44569</v>
      </c>
      <c r="D20" s="180">
        <v>44569</v>
      </c>
      <c r="E20" s="180">
        <v>44569</v>
      </c>
      <c r="F20" s="180">
        <v>44569</v>
      </c>
      <c r="G20" s="680" t="s">
        <v>1028</v>
      </c>
      <c r="H20" s="180">
        <v>44750</v>
      </c>
      <c r="I20" s="1190" t="s">
        <v>1029</v>
      </c>
      <c r="J20" s="331">
        <v>45146</v>
      </c>
      <c r="K20" s="2327"/>
      <c r="L20" s="812">
        <v>45187</v>
      </c>
      <c r="M20" s="2327"/>
      <c r="N20" s="110">
        <v>44750</v>
      </c>
      <c r="O20" s="1768" t="s">
        <v>1030</v>
      </c>
      <c r="P20" s="314">
        <v>45084</v>
      </c>
      <c r="Q20" s="314">
        <v>45084</v>
      </c>
      <c r="S20" s="36"/>
      <c r="T20" s="36"/>
    </row>
    <row r="21" spans="1:20" ht="14.45" customHeight="1">
      <c r="A21" s="2150"/>
      <c r="B21" s="842" t="s">
        <v>10</v>
      </c>
      <c r="C21" s="174">
        <v>44569</v>
      </c>
      <c r="D21" s="174">
        <v>44569</v>
      </c>
      <c r="E21" s="174">
        <v>44569</v>
      </c>
      <c r="F21" s="174">
        <v>44569</v>
      </c>
      <c r="G21" s="664" t="s">
        <v>1031</v>
      </c>
      <c r="H21" s="174">
        <v>44643</v>
      </c>
      <c r="I21" s="1191" t="s">
        <v>1032</v>
      </c>
      <c r="J21" s="332">
        <v>45187</v>
      </c>
      <c r="K21" s="2328"/>
      <c r="L21" s="1277">
        <v>45187</v>
      </c>
      <c r="M21" s="2328"/>
      <c r="N21" s="1277">
        <v>44750</v>
      </c>
      <c r="O21" s="2382" t="s">
        <v>1033</v>
      </c>
      <c r="P21" s="1769">
        <v>45008</v>
      </c>
      <c r="Q21" s="610">
        <v>45008</v>
      </c>
      <c r="S21" s="36"/>
      <c r="T21" s="36"/>
    </row>
    <row r="22" spans="1:20">
      <c r="O22" s="2383"/>
      <c r="P22" s="317">
        <v>45069</v>
      </c>
      <c r="Q22" s="422">
        <v>45113</v>
      </c>
    </row>
    <row r="23" spans="1:20" s="31" customFormat="1">
      <c r="A23" s="1338" t="s">
        <v>263</v>
      </c>
      <c r="B23" s="1061" t="s">
        <v>264</v>
      </c>
      <c r="C23" s="1061" t="s">
        <v>265</v>
      </c>
      <c r="D23" s="1061" t="s">
        <v>266</v>
      </c>
      <c r="E23" s="1061" t="s">
        <v>267</v>
      </c>
      <c r="F23" s="671" t="s">
        <v>268</v>
      </c>
      <c r="H23" s="39"/>
      <c r="I23" s="882" t="s">
        <v>269</v>
      </c>
      <c r="J23" s="882" t="s">
        <v>996</v>
      </c>
      <c r="K23" s="882" t="s">
        <v>997</v>
      </c>
      <c r="L23" s="1150" t="s">
        <v>785</v>
      </c>
      <c r="M23" s="882" t="s">
        <v>786</v>
      </c>
    </row>
    <row r="24" spans="1:20">
      <c r="A24" s="1037" t="s">
        <v>197</v>
      </c>
      <c r="B24" s="110">
        <v>42005</v>
      </c>
      <c r="C24" s="48" t="s">
        <v>278</v>
      </c>
      <c r="D24" s="48" t="s">
        <v>284</v>
      </c>
      <c r="E24" s="48" t="s">
        <v>1034</v>
      </c>
      <c r="F24" s="1017">
        <v>1924</v>
      </c>
      <c r="I24" s="1497" t="s">
        <v>9</v>
      </c>
      <c r="J24" s="1498"/>
      <c r="K24" s="227"/>
      <c r="L24" s="226"/>
      <c r="M24" s="1219"/>
      <c r="N24" t="s">
        <v>1035</v>
      </c>
    </row>
    <row r="25" spans="1:20">
      <c r="A25" s="1037" t="s">
        <v>199</v>
      </c>
      <c r="B25" s="110">
        <v>42005</v>
      </c>
      <c r="C25" s="48" t="s">
        <v>278</v>
      </c>
      <c r="D25" s="48" t="s">
        <v>284</v>
      </c>
      <c r="E25" s="48" t="s">
        <v>1034</v>
      </c>
      <c r="F25" s="1017">
        <v>1036</v>
      </c>
      <c r="G25" s="2302"/>
      <c r="H25" s="2385"/>
      <c r="I25" s="748" t="s">
        <v>10</v>
      </c>
      <c r="J25" s="1496">
        <v>45115</v>
      </c>
      <c r="K25" s="316">
        <v>5659</v>
      </c>
      <c r="L25" s="453"/>
      <c r="M25" s="1220"/>
    </row>
    <row r="26" spans="1:20">
      <c r="A26" s="1037" t="s">
        <v>203</v>
      </c>
      <c r="B26" s="110">
        <v>42005</v>
      </c>
      <c r="C26" s="48" t="s">
        <v>278</v>
      </c>
      <c r="D26" s="48" t="s">
        <v>284</v>
      </c>
      <c r="E26" s="48" t="s">
        <v>1034</v>
      </c>
      <c r="F26" s="1017">
        <v>1035</v>
      </c>
    </row>
    <row r="27" spans="1:20">
      <c r="A27" s="1037" t="s">
        <v>286</v>
      </c>
      <c r="B27" s="110">
        <v>41214</v>
      </c>
      <c r="C27" s="48" t="s">
        <v>278</v>
      </c>
      <c r="D27" s="48" t="s">
        <v>284</v>
      </c>
      <c r="E27" s="48" t="s">
        <v>307</v>
      </c>
      <c r="F27" s="1017">
        <v>527</v>
      </c>
    </row>
    <row r="28" spans="1:20">
      <c r="A28" s="1038" t="s">
        <v>204</v>
      </c>
      <c r="B28" s="1030">
        <v>44593</v>
      </c>
      <c r="C28" s="1018" t="s">
        <v>278</v>
      </c>
      <c r="D28" s="1018" t="s">
        <v>961</v>
      </c>
      <c r="E28" s="1018" t="s">
        <v>1036</v>
      </c>
      <c r="F28" s="1019">
        <v>4424</v>
      </c>
    </row>
    <row r="30" spans="1:20">
      <c r="C30" s="639" t="s">
        <v>287</v>
      </c>
      <c r="D30" s="575" t="s">
        <v>288</v>
      </c>
      <c r="E30" s="575" t="s">
        <v>289</v>
      </c>
      <c r="F30" s="575" t="s">
        <v>290</v>
      </c>
      <c r="G30" s="576" t="s">
        <v>697</v>
      </c>
      <c r="K30" s="639" t="s">
        <v>287</v>
      </c>
      <c r="L30" s="575" t="s">
        <v>288</v>
      </c>
      <c r="M30" s="575" t="s">
        <v>289</v>
      </c>
      <c r="N30" s="575" t="s">
        <v>290</v>
      </c>
      <c r="O30" s="575" t="s">
        <v>291</v>
      </c>
      <c r="P30" s="576" t="s">
        <v>292</v>
      </c>
    </row>
    <row r="31" spans="1:20">
      <c r="A31" s="2088" t="s">
        <v>293</v>
      </c>
      <c r="B31" s="211" t="s">
        <v>9</v>
      </c>
      <c r="C31" s="215"/>
      <c r="D31" s="211"/>
      <c r="E31" s="211"/>
      <c r="F31" s="211"/>
      <c r="G31" s="212"/>
      <c r="I31" s="2112" t="s">
        <v>295</v>
      </c>
      <c r="J31" s="280" t="s">
        <v>1010</v>
      </c>
      <c r="K31" s="357"/>
      <c r="L31" s="280"/>
      <c r="M31" s="406">
        <v>45215</v>
      </c>
      <c r="N31" s="1093">
        <v>45215</v>
      </c>
      <c r="O31" s="276"/>
      <c r="P31" s="308">
        <v>11344</v>
      </c>
      <c r="Q31" s="325">
        <v>45293</v>
      </c>
    </row>
    <row r="32" spans="1:20">
      <c r="A32" s="2089"/>
      <c r="B32" s="213" t="s">
        <v>10</v>
      </c>
      <c r="C32" s="216"/>
      <c r="D32" s="213"/>
      <c r="E32" s="213"/>
      <c r="F32" s="213"/>
      <c r="G32" s="214"/>
      <c r="I32" s="2113"/>
      <c r="J32" s="264" t="s">
        <v>1011</v>
      </c>
      <c r="K32" s="466"/>
      <c r="L32" s="264"/>
      <c r="M32" s="466">
        <v>45139</v>
      </c>
      <c r="N32" s="466">
        <v>45215</v>
      </c>
      <c r="O32" s="1205"/>
      <c r="P32" s="1606">
        <v>26968</v>
      </c>
      <c r="Q32" s="325">
        <v>45213</v>
      </c>
    </row>
    <row r="33" spans="1:16" ht="15" customHeight="1">
      <c r="A33" s="355"/>
      <c r="B33" s="59"/>
      <c r="C33" s="59"/>
      <c r="D33" s="59"/>
      <c r="E33" s="59"/>
      <c r="F33" s="59"/>
      <c r="G33" s="59"/>
      <c r="I33" s="2384" t="s">
        <v>1037</v>
      </c>
      <c r="J33" s="2384"/>
      <c r="K33" s="2384"/>
      <c r="L33" s="2384"/>
      <c r="M33" s="2384"/>
      <c r="N33" s="2384"/>
      <c r="O33" s="2384"/>
      <c r="P33" s="2384"/>
    </row>
    <row r="34" spans="1:16">
      <c r="A34" s="2088" t="s">
        <v>296</v>
      </c>
      <c r="B34" s="347" t="s">
        <v>9</v>
      </c>
      <c r="C34" s="353"/>
      <c r="D34" s="347"/>
      <c r="E34" s="792"/>
      <c r="F34" s="353"/>
      <c r="G34" s="289"/>
      <c r="I34" s="2088" t="s">
        <v>240</v>
      </c>
      <c r="J34" s="347" t="s">
        <v>9</v>
      </c>
      <c r="K34" s="410"/>
      <c r="L34" s="347"/>
      <c r="M34" s="353"/>
      <c r="N34" s="347"/>
      <c r="O34" s="348"/>
    </row>
    <row r="35" spans="1:16">
      <c r="A35" s="2089"/>
      <c r="B35" s="349" t="s">
        <v>10</v>
      </c>
      <c r="C35" s="354"/>
      <c r="D35" s="349"/>
      <c r="E35" s="349"/>
      <c r="F35" s="354"/>
      <c r="G35" s="292"/>
      <c r="I35" s="2089"/>
      <c r="J35" s="349" t="s">
        <v>10</v>
      </c>
      <c r="K35" s="411"/>
      <c r="L35" s="349"/>
      <c r="M35" s="354"/>
      <c r="N35" s="349"/>
      <c r="O35" s="350"/>
    </row>
    <row r="36" spans="1:16">
      <c r="A36" s="355"/>
      <c r="B36" s="59"/>
      <c r="C36" s="59"/>
      <c r="D36" s="59"/>
      <c r="E36" s="59"/>
      <c r="F36" s="59"/>
      <c r="G36" s="59"/>
      <c r="I36" s="1073"/>
      <c r="J36" s="59"/>
      <c r="K36" s="336"/>
      <c r="L36" s="59"/>
      <c r="M36" s="59"/>
      <c r="N36" s="59"/>
      <c r="O36" s="451"/>
    </row>
    <row r="37" spans="1:16">
      <c r="A37" s="2088" t="s">
        <v>255</v>
      </c>
      <c r="B37" s="211" t="s">
        <v>9</v>
      </c>
      <c r="C37" s="215"/>
      <c r="D37" s="215"/>
      <c r="E37" s="211"/>
      <c r="F37" s="215">
        <v>45213</v>
      </c>
      <c r="G37" s="241">
        <v>45280</v>
      </c>
      <c r="H37" s="325">
        <v>45362</v>
      </c>
      <c r="I37" s="2088" t="s">
        <v>298</v>
      </c>
      <c r="J37" s="2312" t="s">
        <v>299</v>
      </c>
      <c r="K37" s="449"/>
      <c r="L37" s="237"/>
      <c r="M37" s="215"/>
      <c r="N37" s="211"/>
      <c r="O37" s="212"/>
    </row>
    <row r="38" spans="1:16">
      <c r="A38" s="2089"/>
      <c r="B38" s="213" t="s">
        <v>10</v>
      </c>
      <c r="C38" s="216"/>
      <c r="D38" s="216"/>
      <c r="E38" s="213"/>
      <c r="F38" s="216">
        <v>45215</v>
      </c>
      <c r="G38" s="242">
        <v>45280</v>
      </c>
      <c r="H38" s="325">
        <v>45362</v>
      </c>
      <c r="I38" s="2089"/>
      <c r="J38" s="2313"/>
      <c r="K38" s="450"/>
      <c r="L38" s="238"/>
      <c r="M38" s="213"/>
      <c r="N38" s="213"/>
      <c r="O38" s="214"/>
    </row>
    <row r="39" spans="1:16" ht="15" customHeight="1">
      <c r="A39" s="2292" t="s">
        <v>1038</v>
      </c>
      <c r="B39" s="2292"/>
      <c r="C39" s="2292"/>
      <c r="D39" s="2292"/>
      <c r="E39" s="2292"/>
      <c r="F39" s="2292"/>
      <c r="G39" s="2292"/>
      <c r="I39" s="142"/>
      <c r="J39" s="82"/>
      <c r="K39" s="178"/>
      <c r="L39" s="82"/>
      <c r="M39" s="82"/>
      <c r="N39" s="82"/>
      <c r="O39" s="82"/>
    </row>
    <row r="40" spans="1:16" ht="28.9">
      <c r="A40" s="221" t="s">
        <v>300</v>
      </c>
      <c r="B40" s="217"/>
      <c r="C40" s="217"/>
      <c r="D40" s="217"/>
      <c r="E40" s="217"/>
      <c r="F40" s="217"/>
      <c r="G40" s="218"/>
      <c r="I40" s="221" t="s">
        <v>301</v>
      </c>
      <c r="J40" s="217"/>
      <c r="K40" s="389"/>
      <c r="L40" s="246"/>
      <c r="M40" s="217"/>
      <c r="N40" s="464">
        <v>45362</v>
      </c>
      <c r="O40" s="299" t="s">
        <v>302</v>
      </c>
      <c r="P40" s="31"/>
    </row>
    <row r="41" spans="1:16">
      <c r="A41" s="355"/>
      <c r="B41" s="59"/>
      <c r="C41" s="59"/>
      <c r="D41" s="59"/>
      <c r="E41" s="59"/>
      <c r="F41" s="59"/>
      <c r="G41" s="59"/>
      <c r="I41" s="142"/>
      <c r="J41" s="82"/>
      <c r="K41" s="178"/>
      <c r="L41" s="82"/>
      <c r="M41" s="82"/>
      <c r="N41" s="178"/>
      <c r="O41" s="82"/>
    </row>
    <row r="42" spans="1:16">
      <c r="A42" s="2088" t="s">
        <v>303</v>
      </c>
      <c r="B42" s="211" t="s">
        <v>304</v>
      </c>
      <c r="C42" s="215"/>
      <c r="D42" s="211"/>
      <c r="E42" s="215"/>
      <c r="F42" s="234">
        <v>45340</v>
      </c>
      <c r="G42" s="1067">
        <v>45215</v>
      </c>
      <c r="I42" s="221" t="s">
        <v>524</v>
      </c>
      <c r="J42" s="217"/>
      <c r="K42" s="389"/>
      <c r="L42" s="246"/>
      <c r="M42" s="217"/>
      <c r="N42" s="385"/>
      <c r="O42" s="218"/>
    </row>
    <row r="43" spans="1:16">
      <c r="A43" s="2089"/>
      <c r="B43" s="213" t="s">
        <v>306</v>
      </c>
      <c r="C43" s="216"/>
      <c r="D43" s="213"/>
      <c r="E43" s="216"/>
      <c r="F43" s="235">
        <v>45340</v>
      </c>
      <c r="G43" s="1068">
        <v>45213</v>
      </c>
      <c r="I43" s="142"/>
      <c r="J43" s="82"/>
      <c r="K43" s="178"/>
      <c r="L43" s="82"/>
      <c r="M43" s="82"/>
      <c r="N43" s="178"/>
      <c r="O43" s="82"/>
    </row>
    <row r="44" spans="1:16" s="31" customFormat="1">
      <c r="A44" s="355"/>
      <c r="B44" s="1326"/>
      <c r="C44" s="1326"/>
      <c r="D44" s="1326"/>
      <c r="E44" s="1326"/>
      <c r="F44" s="1326"/>
      <c r="G44" s="1326"/>
      <c r="I44" s="2088" t="s">
        <v>308</v>
      </c>
      <c r="J44" s="347" t="s">
        <v>453</v>
      </c>
      <c r="K44" s="357"/>
      <c r="L44" s="426"/>
      <c r="M44" s="347"/>
      <c r="N44" s="410">
        <v>45311</v>
      </c>
      <c r="O44" s="348" t="s">
        <v>317</v>
      </c>
    </row>
    <row r="45" spans="1:16" ht="15" customHeight="1">
      <c r="A45" s="2088" t="s">
        <v>310</v>
      </c>
      <c r="B45" s="211" t="s">
        <v>9</v>
      </c>
      <c r="C45" s="215"/>
      <c r="D45" s="215"/>
      <c r="E45" s="211"/>
      <c r="F45" s="211"/>
      <c r="G45" s="212"/>
      <c r="I45" s="2162"/>
      <c r="J45" s="51" t="s">
        <v>454</v>
      </c>
      <c r="K45" s="407"/>
      <c r="L45" s="92"/>
      <c r="M45" s="51"/>
      <c r="N45" s="667">
        <v>45280</v>
      </c>
      <c r="O45" s="263" t="s">
        <v>1039</v>
      </c>
    </row>
    <row r="46" spans="1:16">
      <c r="A46" s="2089"/>
      <c r="B46" s="213" t="s">
        <v>10</v>
      </c>
      <c r="C46" s="216"/>
      <c r="D46" s="216"/>
      <c r="E46" s="213"/>
      <c r="F46" s="213"/>
      <c r="G46" s="214"/>
      <c r="I46" s="2089"/>
      <c r="J46" s="213" t="s">
        <v>316</v>
      </c>
      <c r="K46" s="398"/>
      <c r="L46" s="238"/>
      <c r="M46" s="213"/>
      <c r="N46" s="213"/>
      <c r="O46" s="214"/>
    </row>
    <row r="47" spans="1:16">
      <c r="A47" s="355"/>
      <c r="B47" s="59"/>
      <c r="C47" s="59"/>
      <c r="D47" s="59"/>
      <c r="E47" s="59"/>
      <c r="F47" s="59"/>
      <c r="G47" s="59"/>
      <c r="I47" s="142"/>
      <c r="J47" s="82"/>
      <c r="K47" s="178"/>
      <c r="L47" s="82"/>
      <c r="M47" s="82"/>
      <c r="N47" s="82"/>
      <c r="O47" s="82"/>
    </row>
    <row r="48" spans="1:16" ht="15" customHeight="1">
      <c r="A48" s="2088" t="s">
        <v>1040</v>
      </c>
      <c r="B48" s="211" t="s">
        <v>9</v>
      </c>
      <c r="C48" s="215"/>
      <c r="D48" s="211"/>
      <c r="E48" s="211"/>
      <c r="F48" s="215">
        <v>45279</v>
      </c>
      <c r="G48" s="241" t="s">
        <v>1041</v>
      </c>
      <c r="I48" s="221" t="s">
        <v>326</v>
      </c>
      <c r="J48" s="293"/>
      <c r="K48" s="464"/>
      <c r="L48" s="293"/>
      <c r="M48" s="298"/>
      <c r="N48" s="1272">
        <v>45348</v>
      </c>
      <c r="O48" s="1681">
        <v>45352</v>
      </c>
      <c r="P48" t="s">
        <v>312</v>
      </c>
    </row>
    <row r="49" spans="1:20">
      <c r="A49" s="2089"/>
      <c r="B49" s="213" t="s">
        <v>10</v>
      </c>
      <c r="C49" s="216"/>
      <c r="D49" s="213"/>
      <c r="E49" s="213"/>
      <c r="F49" s="216">
        <v>45279</v>
      </c>
      <c r="G49" s="242" t="s">
        <v>1041</v>
      </c>
      <c r="I49" s="142"/>
      <c r="J49" s="82"/>
      <c r="K49" s="178"/>
      <c r="L49" s="82"/>
      <c r="M49" s="82"/>
      <c r="N49" s="82"/>
      <c r="O49" s="82"/>
    </row>
    <row r="50" spans="1:20">
      <c r="A50" s="355"/>
      <c r="B50" s="59"/>
      <c r="C50" s="59"/>
      <c r="D50" s="59"/>
      <c r="E50" s="59"/>
      <c r="F50" s="59"/>
      <c r="G50" s="59"/>
      <c r="I50" s="900" t="s">
        <v>809</v>
      </c>
      <c r="J50" s="261"/>
      <c r="K50" s="389"/>
      <c r="L50" s="217"/>
      <c r="M50" s="217"/>
      <c r="N50" s="217"/>
      <c r="O50" s="218"/>
    </row>
    <row r="51" spans="1:20">
      <c r="A51" s="2372" t="s">
        <v>810</v>
      </c>
      <c r="B51" s="641" t="s">
        <v>851</v>
      </c>
      <c r="C51" s="640"/>
      <c r="D51" s="641"/>
      <c r="E51" s="641"/>
      <c r="F51" s="641"/>
      <c r="G51" s="1316"/>
      <c r="I51" s="82"/>
      <c r="J51" s="82"/>
      <c r="K51" s="178"/>
      <c r="L51" s="82"/>
      <c r="M51" s="82"/>
      <c r="N51" s="82"/>
      <c r="O51" s="178" t="s">
        <v>206</v>
      </c>
      <c r="R51" s="82"/>
      <c r="S51" s="82"/>
      <c r="T51" s="82"/>
    </row>
    <row r="52" spans="1:20" ht="15" customHeight="1">
      <c r="A52" s="2373"/>
      <c r="B52" s="643" t="s">
        <v>852</v>
      </c>
      <c r="C52" s="642"/>
      <c r="D52" s="643"/>
      <c r="E52" s="643"/>
      <c r="F52" s="643"/>
      <c r="G52" s="1317"/>
      <c r="I52" s="2095" t="s">
        <v>529</v>
      </c>
      <c r="J52" s="401" t="s">
        <v>9</v>
      </c>
      <c r="K52" s="406"/>
      <c r="L52" s="397"/>
      <c r="M52" s="397"/>
      <c r="N52" s="406">
        <v>45213</v>
      </c>
      <c r="O52" s="778">
        <f>N52+365</f>
        <v>45578</v>
      </c>
      <c r="R52" s="136"/>
      <c r="S52" s="136"/>
      <c r="T52" s="136"/>
    </row>
    <row r="53" spans="1:20">
      <c r="A53" s="355"/>
      <c r="B53" s="59"/>
      <c r="C53" s="59"/>
      <c r="D53" s="59"/>
      <c r="E53" s="59"/>
      <c r="F53" s="59"/>
      <c r="G53" s="59"/>
      <c r="I53" s="2096"/>
      <c r="J53" s="869" t="s">
        <v>10</v>
      </c>
      <c r="K53" s="316"/>
      <c r="L53" s="190"/>
      <c r="M53" s="264"/>
      <c r="N53" s="466">
        <v>45212</v>
      </c>
      <c r="O53" s="779">
        <f>N53+365</f>
        <v>45577</v>
      </c>
      <c r="R53" s="82"/>
      <c r="S53" s="82"/>
      <c r="T53" s="82"/>
    </row>
    <row r="54" spans="1:20">
      <c r="A54" s="2090" t="s">
        <v>328</v>
      </c>
      <c r="B54" s="280" t="s">
        <v>9</v>
      </c>
      <c r="C54" s="262"/>
      <c r="D54" s="262"/>
      <c r="E54" s="280"/>
      <c r="F54" s="280"/>
      <c r="G54" s="829"/>
      <c r="J54" s="111"/>
      <c r="K54" s="48"/>
      <c r="N54" s="82"/>
      <c r="O54" s="178" t="s">
        <v>206</v>
      </c>
      <c r="R54" s="82"/>
      <c r="S54" s="82"/>
      <c r="T54" s="82"/>
    </row>
    <row r="55" spans="1:20" ht="15" customHeight="1">
      <c r="A55" s="2091"/>
      <c r="B55" s="264" t="s">
        <v>10</v>
      </c>
      <c r="C55" s="281"/>
      <c r="D55" s="281"/>
      <c r="E55" s="264"/>
      <c r="F55" s="264"/>
      <c r="G55" s="831"/>
      <c r="I55" s="2095" t="s">
        <v>531</v>
      </c>
      <c r="J55" s="401" t="s">
        <v>1010</v>
      </c>
      <c r="K55" s="406"/>
      <c r="L55" s="397"/>
      <c r="M55" s="397"/>
      <c r="N55" s="406">
        <v>45213</v>
      </c>
      <c r="O55" s="778">
        <f>N55+180</f>
        <v>45393</v>
      </c>
      <c r="R55" s="82"/>
      <c r="S55" s="136"/>
      <c r="T55" s="82"/>
    </row>
    <row r="56" spans="1:20">
      <c r="A56" s="59"/>
      <c r="B56" s="59"/>
      <c r="C56" s="59"/>
      <c r="D56" s="59"/>
      <c r="E56" s="59"/>
      <c r="F56" s="59"/>
      <c r="G56" s="59"/>
      <c r="I56" s="2096"/>
      <c r="J56" s="869" t="s">
        <v>1011</v>
      </c>
      <c r="K56" s="316"/>
      <c r="L56" s="190"/>
      <c r="M56" s="264"/>
      <c r="N56" s="466">
        <v>45139</v>
      </c>
      <c r="O56" s="779">
        <f>N56+180</f>
        <v>45319</v>
      </c>
      <c r="R56" s="82"/>
      <c r="S56" s="136"/>
      <c r="T56" s="82"/>
    </row>
    <row r="57" spans="1:20">
      <c r="A57" s="2372" t="s">
        <v>742</v>
      </c>
      <c r="B57" s="280" t="s">
        <v>9</v>
      </c>
      <c r="C57" s="280"/>
      <c r="D57" s="280"/>
      <c r="E57" s="280"/>
      <c r="F57" s="262"/>
      <c r="G57" s="285"/>
      <c r="K57" s="48"/>
      <c r="M57" s="82"/>
      <c r="N57" s="82"/>
      <c r="O57" s="82"/>
      <c r="R57" s="82"/>
      <c r="S57" s="82"/>
      <c r="T57" s="82"/>
    </row>
    <row r="58" spans="1:20">
      <c r="A58" s="2373"/>
      <c r="B58" s="264" t="s">
        <v>10</v>
      </c>
      <c r="C58" s="264"/>
      <c r="D58" s="264"/>
      <c r="E58" s="264"/>
      <c r="F58" s="264"/>
      <c r="G58" s="286"/>
      <c r="I58" s="2126" t="s">
        <v>186</v>
      </c>
      <c r="J58" s="843" t="s">
        <v>299</v>
      </c>
      <c r="K58" s="896"/>
      <c r="L58" s="276"/>
      <c r="M58" s="276"/>
      <c r="N58" s="885"/>
      <c r="O58" s="778">
        <v>45362</v>
      </c>
      <c r="P58" s="374">
        <v>45362</v>
      </c>
      <c r="R58" s="82"/>
      <c r="S58" s="82"/>
      <c r="T58" s="82"/>
    </row>
    <row r="59" spans="1:20">
      <c r="A59" s="182"/>
      <c r="B59" s="181"/>
      <c r="C59" s="181"/>
      <c r="D59" s="181"/>
      <c r="E59" s="181"/>
      <c r="F59" s="181"/>
      <c r="G59" s="181"/>
      <c r="I59" s="2127"/>
      <c r="J59" s="883" t="s">
        <v>333</v>
      </c>
      <c r="K59" s="190"/>
      <c r="L59" s="190"/>
      <c r="M59" s="190"/>
      <c r="N59" s="1447"/>
      <c r="O59" s="286"/>
      <c r="S59" s="181"/>
      <c r="T59" s="181"/>
    </row>
    <row r="60" spans="1:20">
      <c r="A60" s="221" t="s">
        <v>330</v>
      </c>
      <c r="B60" s="217"/>
      <c r="C60" s="217"/>
      <c r="D60" s="217"/>
      <c r="E60" s="217"/>
      <c r="F60" s="905">
        <v>45280</v>
      </c>
      <c r="G60" s="218"/>
      <c r="I60" s="1901" t="s">
        <v>1042</v>
      </c>
      <c r="K60" s="1461"/>
      <c r="N60" s="1461"/>
      <c r="S60" s="181"/>
      <c r="T60" s="181"/>
    </row>
    <row r="61" spans="1:20">
      <c r="A61" s="1158"/>
      <c r="B61" s="181"/>
      <c r="C61" s="1500"/>
      <c r="D61" s="181"/>
      <c r="E61" s="181"/>
      <c r="F61" s="181"/>
      <c r="G61" s="181"/>
      <c r="I61" s="2095" t="s">
        <v>341</v>
      </c>
      <c r="J61" s="843" t="s">
        <v>9</v>
      </c>
      <c r="K61" s="276"/>
      <c r="L61" s="276"/>
      <c r="M61" s="276"/>
      <c r="N61" s="1093">
        <v>45338</v>
      </c>
      <c r="O61" s="1462" t="s">
        <v>1043</v>
      </c>
      <c r="P61" s="22" t="s">
        <v>1044</v>
      </c>
      <c r="S61" s="181"/>
      <c r="T61" s="181"/>
    </row>
    <row r="62" spans="1:20">
      <c r="A62" s="133"/>
      <c r="B62" s="133"/>
      <c r="C62" s="133"/>
      <c r="G62" s="133"/>
      <c r="H62" s="133"/>
      <c r="I62" s="2096"/>
      <c r="J62" s="264" t="s">
        <v>10</v>
      </c>
      <c r="K62" s="264"/>
      <c r="L62" s="264"/>
      <c r="M62" s="264"/>
      <c r="N62" s="466">
        <v>45344</v>
      </c>
      <c r="O62" s="1455" t="s">
        <v>1043</v>
      </c>
      <c r="P62" s="325" t="s">
        <v>1045</v>
      </c>
    </row>
    <row r="63" spans="1:20">
      <c r="A63" s="14"/>
      <c r="B63" s="14"/>
      <c r="C63" s="14"/>
      <c r="D63" s="9"/>
      <c r="E63" s="9"/>
      <c r="F63" s="9"/>
      <c r="G63" s="14"/>
      <c r="H63" s="14"/>
      <c r="I63" s="1943" t="s">
        <v>1046</v>
      </c>
      <c r="J63" s="9"/>
      <c r="N63" s="48"/>
    </row>
    <row r="64" spans="1:20">
      <c r="A64" s="14"/>
      <c r="B64" s="14"/>
      <c r="C64" s="14"/>
      <c r="D64" s="9"/>
      <c r="E64" s="9"/>
      <c r="F64" s="9"/>
      <c r="G64" s="14"/>
      <c r="H64" s="14"/>
      <c r="I64" s="723" t="s">
        <v>1047</v>
      </c>
      <c r="J64" s="904"/>
      <c r="K64" s="439"/>
      <c r="L64" s="439"/>
      <c r="M64" s="439"/>
      <c r="N64" s="1396">
        <v>45362</v>
      </c>
      <c r="O64" s="953" t="s">
        <v>1048</v>
      </c>
      <c r="P64" s="4" t="s">
        <v>1049</v>
      </c>
    </row>
    <row r="65" spans="1:20">
      <c r="A65" s="2311" t="s">
        <v>334</v>
      </c>
      <c r="B65" s="2311"/>
      <c r="C65" s="2311"/>
      <c r="D65" s="2311"/>
      <c r="E65" s="2311"/>
      <c r="F65" s="2311"/>
      <c r="G65" s="2311"/>
      <c r="H65" s="2311"/>
      <c r="I65" s="2311"/>
    </row>
    <row r="66" spans="1:20" s="31" customFormat="1" ht="25.5" customHeight="1">
      <c r="A66" s="1126"/>
      <c r="B66" s="1538" t="s">
        <v>335</v>
      </c>
      <c r="C66" s="687" t="s">
        <v>817</v>
      </c>
      <c r="D66" s="687" t="s">
        <v>818</v>
      </c>
      <c r="E66" s="687" t="s">
        <v>819</v>
      </c>
      <c r="F66" s="687" t="s">
        <v>820</v>
      </c>
      <c r="G66" s="1539" t="s">
        <v>338</v>
      </c>
      <c r="H66" s="1538" t="s">
        <v>339</v>
      </c>
      <c r="I66" s="1539" t="s">
        <v>340</v>
      </c>
      <c r="J66" s="790"/>
      <c r="K66" s="1541"/>
      <c r="L66" s="1542"/>
      <c r="M66" s="1276" t="s">
        <v>312</v>
      </c>
      <c r="N66" s="1276" t="s">
        <v>346</v>
      </c>
      <c r="O66" s="1276" t="s">
        <v>206</v>
      </c>
      <c r="P66" s="1127"/>
      <c r="Q66" s="822"/>
      <c r="R66" s="1276" t="s">
        <v>312</v>
      </c>
      <c r="S66" s="1529" t="s">
        <v>106</v>
      </c>
    </row>
    <row r="67" spans="1:20" ht="15" customHeight="1">
      <c r="A67" s="265" t="s">
        <v>342</v>
      </c>
      <c r="B67" s="791"/>
      <c r="C67" s="268"/>
      <c r="D67" s="268"/>
      <c r="E67" s="268"/>
      <c r="F67" s="268"/>
      <c r="G67" s="258"/>
      <c r="H67" s="258"/>
      <c r="I67" s="791"/>
      <c r="J67" s="14"/>
      <c r="K67" s="2134" t="s">
        <v>348</v>
      </c>
      <c r="L67" s="3" t="s">
        <v>397</v>
      </c>
      <c r="M67" s="1548">
        <v>45212</v>
      </c>
      <c r="N67" s="1726" t="s">
        <v>539</v>
      </c>
      <c r="O67" s="1547"/>
      <c r="P67" s="2154" t="s">
        <v>859</v>
      </c>
      <c r="Q67" s="1013" t="s">
        <v>352</v>
      </c>
      <c r="R67" s="1428">
        <v>45322</v>
      </c>
      <c r="S67" s="1014"/>
    </row>
    <row r="68" spans="1:20" ht="14.45" customHeight="1">
      <c r="A68" s="265"/>
      <c r="B68" s="791"/>
      <c r="C68" s="268"/>
      <c r="D68" s="309"/>
      <c r="E68" s="188"/>
      <c r="F68" s="177"/>
      <c r="G68" s="258"/>
      <c r="H68" s="258"/>
      <c r="I68" s="791"/>
      <c r="J68" s="14"/>
      <c r="K68" s="2134"/>
      <c r="L68" s="12" t="s">
        <v>542</v>
      </c>
      <c r="M68" s="310">
        <v>45212</v>
      </c>
      <c r="N68" s="310">
        <v>45212</v>
      </c>
      <c r="O68" s="284"/>
      <c r="P68" s="2155"/>
      <c r="Q68" s="895" t="s">
        <v>355</v>
      </c>
      <c r="R68" s="1428">
        <v>45292</v>
      </c>
      <c r="S68" s="272"/>
    </row>
    <row r="69" spans="1:20" ht="14.45" customHeight="1">
      <c r="A69" s="265" t="s">
        <v>343</v>
      </c>
      <c r="B69" s="791"/>
      <c r="C69" s="268"/>
      <c r="D69" s="268"/>
      <c r="E69" s="268"/>
      <c r="F69" s="268"/>
      <c r="G69" s="258"/>
      <c r="H69" s="258"/>
      <c r="I69" s="791"/>
      <c r="J69" s="14"/>
      <c r="K69" s="2134"/>
      <c r="L69" s="1546" t="s">
        <v>356</v>
      </c>
      <c r="M69" s="1012"/>
      <c r="N69" s="1207"/>
      <c r="O69" s="284"/>
      <c r="P69" s="2156"/>
      <c r="Q69" s="170" t="s">
        <v>361</v>
      </c>
      <c r="R69" s="1268">
        <v>45320</v>
      </c>
      <c r="S69" s="274"/>
    </row>
    <row r="70" spans="1:20" ht="14.45" customHeight="1">
      <c r="A70" s="14"/>
      <c r="B70" s="14"/>
      <c r="C70" s="14"/>
      <c r="D70" s="9"/>
      <c r="E70" s="9"/>
      <c r="F70" s="9"/>
      <c r="G70" s="14"/>
      <c r="H70" s="14"/>
      <c r="I70" s="9"/>
      <c r="J70" s="9"/>
      <c r="K70" s="2134"/>
      <c r="L70" s="1547" t="s">
        <v>821</v>
      </c>
      <c r="M70" s="179"/>
      <c r="N70" s="284"/>
      <c r="O70" s="421"/>
      <c r="P70" s="425"/>
    </row>
    <row r="71" spans="1:20" ht="14.45" customHeight="1">
      <c r="A71" s="14"/>
      <c r="B71" s="14"/>
      <c r="C71" s="14"/>
      <c r="D71" s="9"/>
      <c r="E71" s="9"/>
      <c r="F71" s="9"/>
      <c r="G71" s="14"/>
      <c r="H71" s="14"/>
      <c r="I71" s="9"/>
      <c r="J71" s="9"/>
      <c r="K71" s="2135"/>
      <c r="L71" s="1205" t="s">
        <v>863</v>
      </c>
      <c r="M71" s="186"/>
      <c r="N71" s="947"/>
      <c r="O71" s="422"/>
      <c r="P71" s="425"/>
    </row>
    <row r="72" spans="1:20" ht="14.45" customHeight="1">
      <c r="A72" s="15" t="s">
        <v>345</v>
      </c>
      <c r="B72" s="15"/>
      <c r="C72" s="15"/>
      <c r="D72" s="50"/>
      <c r="E72" s="50"/>
      <c r="F72" s="50"/>
      <c r="G72" s="15"/>
      <c r="H72" s="15"/>
      <c r="I72" s="50"/>
      <c r="J72" s="9"/>
      <c r="O72" s="9"/>
    </row>
    <row r="73" spans="1:20" ht="14.45" customHeight="1">
      <c r="A73" s="15"/>
      <c r="B73" s="15"/>
      <c r="C73" s="15"/>
      <c r="D73" s="50"/>
      <c r="E73" s="50"/>
      <c r="F73" s="50"/>
      <c r="G73" s="15"/>
      <c r="H73" s="15"/>
      <c r="I73" s="50"/>
      <c r="J73" s="9"/>
      <c r="K73" s="684"/>
      <c r="L73" s="685"/>
      <c r="M73" s="568" t="s">
        <v>287</v>
      </c>
      <c r="N73" s="686"/>
      <c r="O73" s="9"/>
    </row>
    <row r="74" spans="1:20" ht="15.75" customHeight="1">
      <c r="A74" s="15" t="s">
        <v>353</v>
      </c>
      <c r="B74" s="15"/>
      <c r="C74" s="15"/>
      <c r="D74" s="50"/>
      <c r="E74" s="50"/>
      <c r="F74" s="50"/>
      <c r="G74" s="15"/>
      <c r="H74" s="15"/>
      <c r="I74" s="50"/>
      <c r="J74" s="9"/>
      <c r="K74" s="2134" t="s">
        <v>359</v>
      </c>
      <c r="L74" s="3" t="s">
        <v>360</v>
      </c>
      <c r="M74" s="314"/>
      <c r="N74" s="166"/>
      <c r="S74" s="39"/>
    </row>
    <row r="75" spans="1:20" ht="15.75" customHeight="1">
      <c r="A75" s="14"/>
      <c r="B75" s="14"/>
      <c r="C75" s="14"/>
      <c r="D75" s="9"/>
      <c r="E75" s="9"/>
      <c r="F75" s="9"/>
      <c r="G75" s="14"/>
      <c r="H75" s="14"/>
      <c r="I75" s="9"/>
      <c r="J75" s="9"/>
      <c r="K75" s="2134"/>
      <c r="L75" s="10" t="s">
        <v>362</v>
      </c>
      <c r="M75" s="179"/>
      <c r="N75" s="161"/>
      <c r="S75" s="39"/>
    </row>
    <row r="76" spans="1:20">
      <c r="A76" s="2085" t="s">
        <v>754</v>
      </c>
      <c r="B76" s="2085"/>
      <c r="C76" s="32"/>
      <c r="D76" s="32"/>
      <c r="E76" s="32"/>
      <c r="F76" s="32"/>
      <c r="G76" s="32"/>
      <c r="H76" s="32"/>
      <c r="I76" s="32"/>
      <c r="J76" s="9"/>
      <c r="K76" s="2135"/>
      <c r="L76" s="172" t="s">
        <v>193</v>
      </c>
      <c r="M76" s="186"/>
      <c r="N76" s="164"/>
      <c r="S76" s="39"/>
      <c r="T76" s="39"/>
    </row>
    <row r="77" spans="1:20">
      <c r="A77" s="2085" t="s">
        <v>755</v>
      </c>
      <c r="B77" s="2085"/>
      <c r="C77" s="32"/>
      <c r="D77" s="32"/>
      <c r="E77" s="32"/>
      <c r="F77" s="32"/>
      <c r="G77" s="32"/>
      <c r="H77" s="32"/>
      <c r="I77" s="32"/>
      <c r="J77" s="9"/>
      <c r="S77" s="39"/>
      <c r="T77" s="39"/>
    </row>
    <row r="78" spans="1:20" ht="15.75" customHeight="1">
      <c r="A78" s="2085" t="s">
        <v>756</v>
      </c>
      <c r="B78" s="2085"/>
      <c r="C78" s="32"/>
      <c r="D78" s="32"/>
      <c r="E78" s="32"/>
      <c r="F78" s="32"/>
      <c r="G78" s="32"/>
      <c r="H78" s="32"/>
      <c r="I78" s="32"/>
      <c r="J78" s="9"/>
      <c r="T78" s="39"/>
    </row>
    <row r="79" spans="1:20">
      <c r="A79" s="2085" t="s">
        <v>757</v>
      </c>
      <c r="B79" s="2085"/>
      <c r="C79" s="32"/>
      <c r="D79" s="32"/>
      <c r="E79" s="32"/>
      <c r="F79" s="32"/>
      <c r="G79" s="32"/>
      <c r="H79" s="32"/>
      <c r="I79" s="32"/>
      <c r="J79" s="9"/>
      <c r="T79" s="39"/>
    </row>
    <row r="81" spans="1:1" ht="15.6">
      <c r="A81" s="558" t="s">
        <v>134</v>
      </c>
    </row>
    <row r="82" spans="1:1">
      <c r="A82" s="437">
        <v>45214</v>
      </c>
    </row>
  </sheetData>
  <sheetProtection selectLockedCells="1" selectUnlockedCells="1"/>
  <mergeCells count="41">
    <mergeCell ref="P67:P69"/>
    <mergeCell ref="A48:A49"/>
    <mergeCell ref="A1:D2"/>
    <mergeCell ref="E1:E2"/>
    <mergeCell ref="A6:D6"/>
    <mergeCell ref="E6:I6"/>
    <mergeCell ref="I33:P33"/>
    <mergeCell ref="J6:N6"/>
    <mergeCell ref="A19:A21"/>
    <mergeCell ref="G25:H25"/>
    <mergeCell ref="A31:A32"/>
    <mergeCell ref="B14:I14"/>
    <mergeCell ref="L16:P16"/>
    <mergeCell ref="I31:I32"/>
    <mergeCell ref="K19:K21"/>
    <mergeCell ref="M19:M21"/>
    <mergeCell ref="K74:K76"/>
    <mergeCell ref="K67:K71"/>
    <mergeCell ref="A34:A35"/>
    <mergeCell ref="I34:I35"/>
    <mergeCell ref="I61:I62"/>
    <mergeCell ref="A37:A38"/>
    <mergeCell ref="A51:A52"/>
    <mergeCell ref="I52:I53"/>
    <mergeCell ref="A54:A55"/>
    <mergeCell ref="I55:I56"/>
    <mergeCell ref="A39:G39"/>
    <mergeCell ref="I44:I46"/>
    <mergeCell ref="A45:A46"/>
    <mergeCell ref="A78:B78"/>
    <mergeCell ref="A79:B79"/>
    <mergeCell ref="A57:A58"/>
    <mergeCell ref="A65:I65"/>
    <mergeCell ref="I58:I59"/>
    <mergeCell ref="A77:B77"/>
    <mergeCell ref="A76:B76"/>
    <mergeCell ref="A18:Q18"/>
    <mergeCell ref="O21:O22"/>
    <mergeCell ref="J37:J38"/>
    <mergeCell ref="A42:A43"/>
    <mergeCell ref="I37:I38"/>
  </mergeCells>
  <hyperlinks>
    <hyperlink ref="E1" location="'RES LUB'!Area_de_impressao" display="'RES LUB'!Area_de_impressao" xr:uid="{DEAB9EED-96F2-4108-B1C9-85B24D1315D4}"/>
    <hyperlink ref="E1:E2" location="'RES MNT'!A1" display="RESUMO" xr:uid="{165FA2D7-77E2-45C8-BFC2-B97ABB622F2D}"/>
  </hyperlinks>
  <pageMargins left="0.51181102362204722" right="0.51181102362204722" top="0.78740157480314965" bottom="0.78740157480314965" header="0.31496062992125984" footer="0.31496062992125984"/>
  <pageSetup paperSize="9" scale="64" orientation="landscape" r:id="rId1"/>
  <rowBreaks count="1" manualBreakCount="1">
    <brk id="61" max="16383" man="1"/>
  </rowBreaks>
  <legacyDrawing r:id="rId2"/>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Plan15"/>
  <dimension ref="A1:X100"/>
  <sheetViews>
    <sheetView showGridLines="0" view="pageBreakPreview" zoomScale="70" zoomScaleNormal="100" zoomScaleSheetLayoutView="70" workbookViewId="0">
      <selection activeCell="B12" sqref="B12"/>
    </sheetView>
  </sheetViews>
  <sheetFormatPr defaultRowHeight="14.45"/>
  <cols>
    <col min="1" max="15" width="20.7109375" customWidth="1"/>
    <col min="16" max="16" width="21.5703125" customWidth="1"/>
    <col min="17" max="17" width="17.140625" customWidth="1"/>
    <col min="18" max="18" width="25.28515625" customWidth="1"/>
    <col min="24" max="24" width="27.7109375" customWidth="1"/>
  </cols>
  <sheetData>
    <row r="1" spans="1:24" ht="15" customHeight="1">
      <c r="A1" s="2140" t="s">
        <v>92</v>
      </c>
      <c r="B1" s="2141"/>
      <c r="C1" s="2141"/>
      <c r="D1" s="2142"/>
      <c r="E1" s="2081" t="s">
        <v>216</v>
      </c>
      <c r="Q1" s="2128"/>
      <c r="R1" s="2128"/>
      <c r="S1" s="2128"/>
      <c r="T1" s="2128"/>
      <c r="U1" s="2128"/>
      <c r="V1" s="2128"/>
      <c r="W1" s="2128"/>
      <c r="X1" s="2128"/>
    </row>
    <row r="2" spans="1:24" ht="15" customHeight="1">
      <c r="A2" s="2143"/>
      <c r="B2" s="2144"/>
      <c r="C2" s="2144"/>
      <c r="D2" s="2145"/>
      <c r="E2" s="2081"/>
      <c r="Q2" s="111"/>
      <c r="R2" s="111"/>
      <c r="S2" s="111"/>
      <c r="T2" s="111"/>
      <c r="U2" s="111"/>
      <c r="V2" s="111"/>
      <c r="W2" s="111"/>
      <c r="X2" s="111"/>
    </row>
    <row r="3" spans="1:24" ht="14.85" customHeight="1">
      <c r="A3" s="4" t="s">
        <v>217</v>
      </c>
      <c r="B3" s="4" t="s">
        <v>872</v>
      </c>
      <c r="C3">
        <v>500</v>
      </c>
      <c r="D3" t="s">
        <v>219</v>
      </c>
      <c r="F3" s="48">
        <v>250</v>
      </c>
      <c r="G3" t="s">
        <v>716</v>
      </c>
      <c r="Q3" s="2124"/>
      <c r="R3" s="2124"/>
      <c r="S3" s="2124"/>
      <c r="T3" s="2124"/>
      <c r="U3" s="2124"/>
      <c r="V3" s="2124"/>
      <c r="W3" s="2124"/>
      <c r="X3" s="2124"/>
    </row>
    <row r="4" spans="1:24" ht="14.85" customHeight="1">
      <c r="A4" s="4" t="s">
        <v>220</v>
      </c>
      <c r="B4" s="4" t="s">
        <v>488</v>
      </c>
      <c r="C4">
        <v>250</v>
      </c>
      <c r="D4" t="s">
        <v>219</v>
      </c>
      <c r="Q4" s="2124"/>
      <c r="R4" s="2124"/>
      <c r="S4" s="2124"/>
      <c r="T4" s="2124"/>
      <c r="U4" s="2124"/>
      <c r="V4" s="2124"/>
      <c r="W4" s="2124"/>
      <c r="X4" s="2124"/>
    </row>
    <row r="5" spans="1:24">
      <c r="A5" t="s">
        <v>222</v>
      </c>
      <c r="B5" s="517">
        <v>45371</v>
      </c>
      <c r="C5" t="s">
        <v>1050</v>
      </c>
      <c r="Q5" s="2124"/>
      <c r="R5" s="2124"/>
      <c r="S5" s="2124"/>
      <c r="T5" s="2124"/>
      <c r="U5" s="2124"/>
      <c r="V5" s="2124"/>
      <c r="W5" s="2124"/>
      <c r="X5" s="2124"/>
    </row>
    <row r="6" spans="1:24" s="31" customFormat="1" ht="20.25" customHeight="1">
      <c r="A6" s="2172" t="s">
        <v>226</v>
      </c>
      <c r="B6" s="2173"/>
      <c r="C6" s="2173"/>
      <c r="D6" s="2386"/>
      <c r="E6" s="2387" t="s">
        <v>227</v>
      </c>
      <c r="F6" s="2099"/>
      <c r="G6" s="2099"/>
      <c r="H6" s="2099"/>
      <c r="I6" s="2099"/>
      <c r="J6" s="2099"/>
      <c r="K6" s="2092" t="s">
        <v>781</v>
      </c>
      <c r="L6" s="2093"/>
      <c r="M6" s="2093"/>
      <c r="N6" s="2093"/>
      <c r="O6" s="2094"/>
      <c r="Q6" s="2124"/>
      <c r="R6" s="2124"/>
      <c r="S6" s="2124"/>
      <c r="T6" s="2124"/>
      <c r="U6" s="2124"/>
      <c r="V6" s="2124"/>
      <c r="W6" s="2124"/>
      <c r="X6" s="2124"/>
    </row>
    <row r="7" spans="1:24">
      <c r="A7" s="688" t="s">
        <v>228</v>
      </c>
      <c r="B7" s="497" t="s">
        <v>229</v>
      </c>
      <c r="C7" s="497" t="s">
        <v>230</v>
      </c>
      <c r="D7" s="570" t="s">
        <v>231</v>
      </c>
      <c r="E7" s="622" t="s">
        <v>228</v>
      </c>
      <c r="F7" s="495" t="s">
        <v>232</v>
      </c>
      <c r="G7" s="495" t="s">
        <v>233</v>
      </c>
      <c r="H7" s="495" t="s">
        <v>67</v>
      </c>
      <c r="I7" s="495" t="s">
        <v>68</v>
      </c>
      <c r="J7" s="608" t="s">
        <v>69</v>
      </c>
      <c r="K7" s="688"/>
      <c r="L7" s="681" t="s">
        <v>232</v>
      </c>
      <c r="M7" s="681" t="s">
        <v>233</v>
      </c>
      <c r="N7" s="1000" t="s">
        <v>68</v>
      </c>
      <c r="O7" s="988" t="s">
        <v>69</v>
      </c>
      <c r="Q7" s="2124"/>
      <c r="R7" s="2124"/>
      <c r="S7" s="2124"/>
      <c r="T7" s="2124"/>
      <c r="U7" s="2124"/>
      <c r="V7" s="2124"/>
      <c r="W7" s="2124"/>
      <c r="X7" s="2124"/>
    </row>
    <row r="8" spans="1:24">
      <c r="A8" s="204" t="s">
        <v>70</v>
      </c>
      <c r="B8" s="500">
        <v>19288</v>
      </c>
      <c r="C8" s="5">
        <f>B8-F8</f>
        <v>127</v>
      </c>
      <c r="D8" s="5">
        <f>B8</f>
        <v>19288</v>
      </c>
      <c r="E8" s="1" t="s">
        <v>70</v>
      </c>
      <c r="F8" s="500">
        <v>19161</v>
      </c>
      <c r="G8" s="502">
        <v>45354</v>
      </c>
      <c r="H8" s="7">
        <f>B8</f>
        <v>19288</v>
      </c>
      <c r="I8" s="7">
        <f>F8+$C$3</f>
        <v>19661</v>
      </c>
      <c r="J8" s="690">
        <f>I8-H8</f>
        <v>373</v>
      </c>
      <c r="K8" s="705" t="s">
        <v>70</v>
      </c>
      <c r="L8" s="1952">
        <v>19161</v>
      </c>
      <c r="M8" s="1916">
        <v>45354</v>
      </c>
      <c r="N8" s="1001">
        <f>$F$3+L8</f>
        <v>19411</v>
      </c>
      <c r="O8" s="1078">
        <f>N8-B8</f>
        <v>123</v>
      </c>
      <c r="P8" s="22"/>
      <c r="Q8" s="2124"/>
      <c r="R8" s="2124"/>
      <c r="S8" s="2124"/>
      <c r="T8" s="2124"/>
      <c r="U8" s="2124"/>
      <c r="V8" s="2124"/>
      <c r="W8" s="2124"/>
      <c r="X8" s="2124"/>
    </row>
    <row r="9" spans="1:24">
      <c r="A9" s="1344" t="s">
        <v>71</v>
      </c>
      <c r="B9" s="500">
        <v>2930</v>
      </c>
      <c r="C9" s="5">
        <f>B9-F9</f>
        <v>381</v>
      </c>
      <c r="D9" s="5">
        <f>B9</f>
        <v>2930</v>
      </c>
      <c r="E9" s="1" t="s">
        <v>71</v>
      </c>
      <c r="F9" s="500">
        <v>2549</v>
      </c>
      <c r="G9" s="502">
        <v>45323</v>
      </c>
      <c r="H9" s="7">
        <f>B9</f>
        <v>2930</v>
      </c>
      <c r="I9" s="7">
        <f>F9+$C$3</f>
        <v>3049</v>
      </c>
      <c r="J9" s="690">
        <f>I9-H9</f>
        <v>119</v>
      </c>
      <c r="K9" s="706" t="s">
        <v>71</v>
      </c>
      <c r="L9" s="1953">
        <v>2804</v>
      </c>
      <c r="M9" s="1917">
        <v>45354</v>
      </c>
      <c r="N9" s="1002">
        <f>$F$3+L9</f>
        <v>3054</v>
      </c>
      <c r="O9" s="1079">
        <f>N9-B9</f>
        <v>124</v>
      </c>
      <c r="P9" s="22"/>
      <c r="Q9" s="2124"/>
      <c r="R9" s="2124"/>
      <c r="S9" s="2124"/>
      <c r="T9" s="2124"/>
      <c r="U9" s="2124"/>
      <c r="V9" s="2124"/>
      <c r="W9" s="2124"/>
      <c r="X9" s="2124"/>
    </row>
    <row r="10" spans="1:24">
      <c r="A10" s="204" t="s">
        <v>72</v>
      </c>
      <c r="B10" s="605">
        <v>22292</v>
      </c>
      <c r="C10" s="5">
        <f>B10-F10</f>
        <v>42</v>
      </c>
      <c r="D10" s="5">
        <f>B10</f>
        <v>22292</v>
      </c>
      <c r="E10" s="1" t="s">
        <v>72</v>
      </c>
      <c r="F10" s="500">
        <v>22250</v>
      </c>
      <c r="G10" s="502">
        <v>45333</v>
      </c>
      <c r="H10" s="7">
        <f>B10</f>
        <v>22292</v>
      </c>
      <c r="I10" s="7">
        <f>F10+$C$4</f>
        <v>22500</v>
      </c>
      <c r="J10" s="559">
        <f>I10-H10</f>
        <v>208</v>
      </c>
      <c r="K10" t="s">
        <v>1051</v>
      </c>
      <c r="Q10" s="2124"/>
      <c r="R10" s="2124"/>
      <c r="S10" s="2124"/>
      <c r="T10" s="2124"/>
      <c r="U10" s="2124"/>
      <c r="V10" s="2124"/>
      <c r="W10" s="2124"/>
      <c r="X10" s="2124"/>
    </row>
    <row r="11" spans="1:24">
      <c r="A11" s="204" t="s">
        <v>73</v>
      </c>
      <c r="B11" s="500">
        <v>21277</v>
      </c>
      <c r="C11" s="5">
        <f>B11-F11</f>
        <v>167</v>
      </c>
      <c r="D11" s="5">
        <f>B11</f>
        <v>21277</v>
      </c>
      <c r="E11" s="1" t="s">
        <v>73</v>
      </c>
      <c r="F11" s="500">
        <v>21110</v>
      </c>
      <c r="G11" s="502">
        <v>45351</v>
      </c>
      <c r="H11" s="7">
        <f>B11</f>
        <v>21277</v>
      </c>
      <c r="I11" s="7">
        <f>F11+$C$4</f>
        <v>21360</v>
      </c>
      <c r="J11" s="559">
        <f>I11-H11</f>
        <v>83</v>
      </c>
      <c r="Q11" s="100"/>
      <c r="R11" s="2125"/>
      <c r="S11" s="2125"/>
      <c r="T11" s="2125"/>
      <c r="U11" s="2125"/>
      <c r="V11" s="2125"/>
      <c r="W11" s="2125"/>
      <c r="X11" s="2125"/>
    </row>
    <row r="12" spans="1:24">
      <c r="A12" s="208" t="s">
        <v>236</v>
      </c>
      <c r="B12" s="501"/>
      <c r="C12" s="195"/>
      <c r="D12" s="195"/>
      <c r="E12" s="194" t="s">
        <v>236</v>
      </c>
      <c r="F12" s="501"/>
      <c r="G12" s="621">
        <v>44658</v>
      </c>
      <c r="H12" s="175">
        <f>B12</f>
        <v>0</v>
      </c>
      <c r="I12" s="175">
        <f>F12+$C$4</f>
        <v>250</v>
      </c>
      <c r="J12" s="560">
        <f>I12-H12</f>
        <v>250</v>
      </c>
      <c r="Q12" s="100"/>
      <c r="R12" s="127"/>
      <c r="S12" s="127"/>
      <c r="T12" s="127"/>
      <c r="U12" s="127"/>
      <c r="V12" s="127"/>
      <c r="W12" s="127"/>
      <c r="X12" s="127"/>
    </row>
    <row r="13" spans="1:24">
      <c r="Q13" s="100"/>
      <c r="R13" s="2125"/>
      <c r="S13" s="2125"/>
      <c r="T13" s="2125"/>
      <c r="U13" s="2125"/>
      <c r="V13" s="2125"/>
      <c r="W13" s="2125"/>
      <c r="X13" s="2125"/>
    </row>
    <row r="14" spans="1:24" ht="20.25" customHeight="1">
      <c r="A14" s="773" t="s">
        <v>237</v>
      </c>
      <c r="B14" s="2092" t="s">
        <v>783</v>
      </c>
      <c r="C14" s="2093"/>
      <c r="D14" s="2093"/>
      <c r="E14" s="2093"/>
      <c r="F14" s="2093"/>
      <c r="G14" s="2093"/>
      <c r="H14" s="2093"/>
      <c r="I14" s="2093"/>
      <c r="J14" s="2094"/>
      <c r="L14" t="s">
        <v>234</v>
      </c>
      <c r="Q14" s="100"/>
      <c r="R14" s="2125"/>
      <c r="S14" s="2125"/>
      <c r="T14" s="2125"/>
      <c r="U14" s="2125"/>
      <c r="V14" s="2125"/>
      <c r="W14" s="2125"/>
      <c r="X14" s="2125"/>
    </row>
    <row r="15" spans="1:24">
      <c r="A15" s="191"/>
      <c r="B15" s="708" t="s">
        <v>241</v>
      </c>
      <c r="C15" s="708" t="s">
        <v>242</v>
      </c>
      <c r="D15" s="523" t="s">
        <v>649</v>
      </c>
      <c r="E15" s="523" t="s">
        <v>244</v>
      </c>
      <c r="F15" s="774" t="s">
        <v>1052</v>
      </c>
      <c r="G15" s="709" t="s">
        <v>246</v>
      </c>
      <c r="H15" s="523" t="s">
        <v>247</v>
      </c>
      <c r="I15" s="523" t="s">
        <v>248</v>
      </c>
      <c r="J15" s="765" t="s">
        <v>249</v>
      </c>
      <c r="Q15" s="100"/>
      <c r="R15" s="2125"/>
      <c r="S15" s="2125"/>
      <c r="T15" s="2125"/>
      <c r="U15" s="2125"/>
      <c r="V15" s="2125"/>
      <c r="W15" s="2125"/>
      <c r="X15" s="2125"/>
    </row>
    <row r="16" spans="1:24">
      <c r="A16" s="609" t="s">
        <v>9</v>
      </c>
      <c r="B16" s="179">
        <v>44293</v>
      </c>
      <c r="C16" s="179">
        <v>45311</v>
      </c>
      <c r="D16" s="423">
        <v>45037</v>
      </c>
      <c r="E16" s="811">
        <v>45226</v>
      </c>
      <c r="F16" s="188" t="s">
        <v>1053</v>
      </c>
      <c r="G16" s="788" t="s">
        <v>1054</v>
      </c>
      <c r="H16" s="10"/>
      <c r="I16" s="10"/>
      <c r="J16" s="813" t="s">
        <v>1055</v>
      </c>
      <c r="Q16" s="100"/>
      <c r="R16" s="2125"/>
      <c r="S16" s="2125"/>
      <c r="T16" s="2125"/>
      <c r="U16" s="2125"/>
      <c r="V16" s="2125"/>
      <c r="W16" s="2125"/>
      <c r="X16" s="2125"/>
    </row>
    <row r="17" spans="1:24" ht="15.75" customHeight="1">
      <c r="A17" s="810" t="s">
        <v>10</v>
      </c>
      <c r="B17" s="311">
        <v>44652</v>
      </c>
      <c r="C17" s="311">
        <v>45311</v>
      </c>
      <c r="D17" s="1072">
        <v>45037</v>
      </c>
      <c r="E17" s="812">
        <v>45226</v>
      </c>
      <c r="F17" s="303" t="s">
        <v>1053</v>
      </c>
      <c r="G17" s="789" t="s">
        <v>1054</v>
      </c>
      <c r="H17" s="12"/>
      <c r="I17" s="12"/>
      <c r="J17" s="813" t="s">
        <v>1055</v>
      </c>
      <c r="Q17" s="100"/>
      <c r="R17" s="2125"/>
      <c r="S17" s="2125"/>
      <c r="T17" s="2125"/>
      <c r="U17" s="2125"/>
      <c r="V17" s="2125"/>
      <c r="W17" s="2125"/>
      <c r="X17" s="2125"/>
    </row>
    <row r="18" spans="1:24">
      <c r="A18" s="2082" t="s">
        <v>254</v>
      </c>
      <c r="B18" s="2083"/>
      <c r="C18" s="2083"/>
      <c r="D18" s="2083"/>
      <c r="E18" s="2083"/>
      <c r="F18" s="2083"/>
      <c r="G18" s="2083"/>
      <c r="H18" s="2083"/>
      <c r="I18" s="2083"/>
      <c r="J18" s="2083"/>
      <c r="K18" s="2083"/>
      <c r="L18" s="2083"/>
      <c r="M18" s="2083"/>
      <c r="N18" s="2083"/>
      <c r="O18" s="2083"/>
      <c r="P18" s="2083"/>
      <c r="Q18" s="2084"/>
      <c r="R18" s="1383"/>
    </row>
    <row r="19" spans="1:24" ht="15" customHeight="1">
      <c r="A19" s="2159" t="s">
        <v>872</v>
      </c>
      <c r="B19" s="539" t="s">
        <v>255</v>
      </c>
      <c r="C19" s="497" t="s">
        <v>256</v>
      </c>
      <c r="D19" s="497" t="s">
        <v>256</v>
      </c>
      <c r="E19" s="497" t="s">
        <v>256</v>
      </c>
      <c r="F19" s="497" t="s">
        <v>256</v>
      </c>
      <c r="G19" s="540" t="s">
        <v>257</v>
      </c>
      <c r="H19" s="497" t="s">
        <v>256</v>
      </c>
      <c r="I19" s="497" t="s">
        <v>256</v>
      </c>
      <c r="J19" s="2262" t="s">
        <v>190</v>
      </c>
      <c r="K19" s="2263"/>
      <c r="L19" s="2262" t="s">
        <v>1056</v>
      </c>
      <c r="M19" s="2263"/>
      <c r="N19" s="2388" t="s">
        <v>908</v>
      </c>
      <c r="O19" s="2389"/>
      <c r="P19" s="540" t="s">
        <v>184</v>
      </c>
      <c r="Q19" s="710" t="s">
        <v>185</v>
      </c>
      <c r="R19" s="1383"/>
      <c r="S19" s="1383"/>
      <c r="T19" s="1383"/>
      <c r="U19" s="1383"/>
      <c r="V19" s="1383"/>
      <c r="W19" s="1383"/>
      <c r="X19" s="1383"/>
    </row>
    <row r="20" spans="1:24">
      <c r="A20" s="2160"/>
      <c r="B20" s="504" t="s">
        <v>9</v>
      </c>
      <c r="C20" s="46">
        <v>44642</v>
      </c>
      <c r="D20" s="46">
        <v>44642</v>
      </c>
      <c r="E20" s="46">
        <v>44642</v>
      </c>
      <c r="F20" s="46">
        <v>44642</v>
      </c>
      <c r="G20" s="500">
        <v>1</v>
      </c>
      <c r="H20" s="247">
        <v>44980</v>
      </c>
      <c r="I20" s="1384">
        <v>44957</v>
      </c>
      <c r="J20" s="46">
        <v>44898</v>
      </c>
      <c r="K20" s="46">
        <v>44898</v>
      </c>
      <c r="L20" s="46">
        <v>44872</v>
      </c>
      <c r="M20" s="46">
        <v>44872</v>
      </c>
      <c r="N20" s="46">
        <v>44872</v>
      </c>
      <c r="O20" s="46">
        <v>44884</v>
      </c>
      <c r="P20" s="46">
        <v>44872</v>
      </c>
      <c r="Q20" s="249">
        <v>44898</v>
      </c>
      <c r="R20" s="1383"/>
      <c r="S20" s="1383"/>
      <c r="T20" s="1383"/>
      <c r="U20" s="1383"/>
      <c r="V20" s="1383"/>
      <c r="W20" s="1383"/>
      <c r="X20" s="1383"/>
    </row>
    <row r="21" spans="1:24">
      <c r="A21" s="2161"/>
      <c r="B21" s="547" t="s">
        <v>10</v>
      </c>
      <c r="C21" s="174">
        <v>44642</v>
      </c>
      <c r="D21" s="174">
        <v>44642</v>
      </c>
      <c r="E21" s="174">
        <v>44642</v>
      </c>
      <c r="F21" s="174">
        <v>44642</v>
      </c>
      <c r="G21" s="548">
        <v>2</v>
      </c>
      <c r="H21" s="248">
        <v>44980</v>
      </c>
      <c r="I21" s="1385">
        <v>44957</v>
      </c>
      <c r="J21" s="174">
        <v>44898</v>
      </c>
      <c r="K21" s="174">
        <v>44898</v>
      </c>
      <c r="L21" s="174">
        <v>44872</v>
      </c>
      <c r="M21" s="174">
        <v>44872</v>
      </c>
      <c r="N21" s="174">
        <v>44964</v>
      </c>
      <c r="O21" s="174">
        <v>44964</v>
      </c>
      <c r="P21" s="174">
        <v>44872</v>
      </c>
      <c r="Q21" s="250"/>
      <c r="R21" s="1383"/>
      <c r="S21" s="1383"/>
      <c r="T21" s="1383"/>
      <c r="U21" s="1383"/>
      <c r="V21" s="1383"/>
      <c r="W21" s="1383"/>
      <c r="X21" s="1383"/>
    </row>
    <row r="22" spans="1:24">
      <c r="A22" s="22"/>
      <c r="B22" s="22"/>
      <c r="C22" s="22"/>
      <c r="D22" s="22"/>
      <c r="E22" s="22"/>
      <c r="F22" s="22"/>
      <c r="G22" s="22"/>
      <c r="H22" s="22"/>
      <c r="I22" s="22"/>
      <c r="J22" s="22"/>
      <c r="K22" s="22"/>
      <c r="L22" s="22"/>
      <c r="M22" s="22"/>
      <c r="N22" s="22"/>
      <c r="O22" s="22"/>
      <c r="P22" s="22"/>
      <c r="Q22" s="809"/>
      <c r="R22" s="1383"/>
      <c r="S22" s="1383"/>
      <c r="T22" s="1383"/>
      <c r="U22" s="1383"/>
      <c r="V22" s="1383"/>
      <c r="W22" s="1383"/>
      <c r="X22" s="1383"/>
    </row>
    <row r="23" spans="1:24">
      <c r="A23" s="1365" t="s">
        <v>263</v>
      </c>
      <c r="B23" s="669" t="s">
        <v>264</v>
      </c>
      <c r="C23" s="670" t="s">
        <v>265</v>
      </c>
      <c r="D23" s="670" t="s">
        <v>266</v>
      </c>
      <c r="E23" s="670" t="s">
        <v>267</v>
      </c>
      <c r="F23" s="671" t="s">
        <v>268</v>
      </c>
      <c r="G23" s="22"/>
      <c r="H23" s="22"/>
      <c r="I23" s="876" t="s">
        <v>269</v>
      </c>
      <c r="J23" s="1398" t="s">
        <v>270</v>
      </c>
      <c r="K23" s="1263" t="s">
        <v>271</v>
      </c>
      <c r="L23" s="1263" t="s">
        <v>785</v>
      </c>
      <c r="M23" s="871" t="s">
        <v>786</v>
      </c>
      <c r="N23" s="22"/>
      <c r="O23" s="22"/>
      <c r="P23" s="22"/>
      <c r="Q23" s="809"/>
      <c r="R23" s="1383"/>
      <c r="S23" s="1383"/>
      <c r="T23" s="1383"/>
      <c r="U23" s="1383"/>
      <c r="V23" s="1383"/>
      <c r="W23" s="1383"/>
      <c r="X23" s="1383"/>
    </row>
    <row r="24" spans="1:24">
      <c r="A24" s="1366" t="s">
        <v>874</v>
      </c>
      <c r="B24" s="1341">
        <v>43617</v>
      </c>
      <c r="C24" s="48" t="s">
        <v>278</v>
      </c>
      <c r="D24" s="48" t="s">
        <v>284</v>
      </c>
      <c r="E24" s="431" t="s">
        <v>1057</v>
      </c>
      <c r="F24" s="1017">
        <v>2441</v>
      </c>
      <c r="G24" s="22"/>
      <c r="I24" s="507" t="s">
        <v>9</v>
      </c>
      <c r="J24" s="326">
        <v>45366</v>
      </c>
      <c r="K24" s="179">
        <v>45219</v>
      </c>
      <c r="L24" s="1289">
        <v>45309</v>
      </c>
      <c r="M24" s="1399">
        <f>L24+360</f>
        <v>45669</v>
      </c>
      <c r="N24" s="22"/>
      <c r="O24" s="22"/>
      <c r="P24" s="22"/>
      <c r="Q24" s="809"/>
      <c r="R24" s="1383"/>
      <c r="S24" s="1383"/>
      <c r="T24" s="1383"/>
      <c r="U24" s="1383"/>
      <c r="V24" s="1383"/>
      <c r="W24" s="1383"/>
      <c r="X24" s="1383"/>
    </row>
    <row r="25" spans="1:24">
      <c r="A25" s="1367" t="s">
        <v>875</v>
      </c>
      <c r="B25" s="1341">
        <v>43617</v>
      </c>
      <c r="C25" s="48" t="s">
        <v>278</v>
      </c>
      <c r="D25" s="48" t="s">
        <v>284</v>
      </c>
      <c r="E25" s="431" t="s">
        <v>1057</v>
      </c>
      <c r="F25" s="1017">
        <v>2440</v>
      </c>
      <c r="G25" s="22"/>
      <c r="H25" s="1248" t="s">
        <v>112</v>
      </c>
      <c r="I25" s="508" t="s">
        <v>10</v>
      </c>
      <c r="J25" s="323">
        <v>45034</v>
      </c>
      <c r="K25" s="186">
        <v>45034</v>
      </c>
      <c r="L25" s="1264"/>
      <c r="M25" s="1107">
        <f>L25+360</f>
        <v>360</v>
      </c>
      <c r="N25" s="22"/>
      <c r="O25" s="22"/>
      <c r="P25" s="22"/>
      <c r="Q25" s="809"/>
      <c r="R25" s="1383"/>
      <c r="S25" s="1383"/>
      <c r="T25" s="1383"/>
      <c r="U25" s="1383"/>
      <c r="V25" s="1383"/>
      <c r="W25" s="1383"/>
      <c r="X25" s="1383"/>
    </row>
    <row r="26" spans="1:24">
      <c r="A26" s="1367" t="s">
        <v>886</v>
      </c>
      <c r="B26" s="1341">
        <v>42202</v>
      </c>
      <c r="C26" s="48" t="s">
        <v>283</v>
      </c>
      <c r="D26" s="48" t="s">
        <v>512</v>
      </c>
      <c r="E26" s="48" t="s">
        <v>441</v>
      </c>
      <c r="F26" s="1017">
        <v>1019000197</v>
      </c>
      <c r="G26" s="22"/>
      <c r="H26" s="22"/>
      <c r="L26" s="22"/>
      <c r="M26" s="22"/>
      <c r="N26" s="22"/>
      <c r="O26" s="22"/>
      <c r="P26" s="22"/>
      <c r="Q26" s="809"/>
      <c r="R26" s="2169"/>
      <c r="S26" s="2169"/>
      <c r="T26" s="2169"/>
      <c r="U26" s="2169"/>
      <c r="V26" s="2169"/>
      <c r="W26" s="2169"/>
      <c r="X26" s="2169"/>
    </row>
    <row r="27" spans="1:24">
      <c r="A27" s="1367" t="s">
        <v>885</v>
      </c>
      <c r="B27" s="1341">
        <v>42195</v>
      </c>
      <c r="C27" s="48" t="s">
        <v>283</v>
      </c>
      <c r="D27" s="48" t="s">
        <v>512</v>
      </c>
      <c r="E27" s="48" t="s">
        <v>441</v>
      </c>
      <c r="F27" s="1017">
        <v>1019000188</v>
      </c>
      <c r="G27" s="22"/>
      <c r="H27" s="22"/>
      <c r="I27" s="22"/>
      <c r="J27" s="22"/>
      <c r="K27" s="22"/>
      <c r="L27" s="22"/>
      <c r="M27" s="22"/>
      <c r="N27" s="22"/>
      <c r="O27" s="22"/>
      <c r="P27" s="22"/>
      <c r="Q27" s="809"/>
      <c r="R27" s="2169"/>
      <c r="S27" s="2169"/>
      <c r="T27" s="2169"/>
      <c r="U27" s="2169"/>
      <c r="V27" s="2169"/>
      <c r="W27" s="2169"/>
      <c r="X27" s="2169"/>
    </row>
    <row r="28" spans="1:24">
      <c r="A28" s="1367" t="s">
        <v>203</v>
      </c>
      <c r="B28" s="1364" t="s">
        <v>272</v>
      </c>
      <c r="C28" s="48" t="s">
        <v>283</v>
      </c>
      <c r="D28" s="48" t="s">
        <v>272</v>
      </c>
      <c r="E28" s="48" t="s">
        <v>1058</v>
      </c>
      <c r="F28" s="1017" t="s">
        <v>272</v>
      </c>
      <c r="G28" s="22"/>
      <c r="H28" s="22"/>
      <c r="I28" s="22"/>
      <c r="J28" s="22"/>
      <c r="K28" s="22"/>
      <c r="L28" s="22"/>
      <c r="M28" s="22"/>
      <c r="N28" s="22"/>
      <c r="O28" s="22"/>
      <c r="P28" s="22"/>
      <c r="Q28" s="809"/>
      <c r="R28" s="2169"/>
      <c r="S28" s="2169"/>
      <c r="T28" s="2169"/>
      <c r="U28" s="2169"/>
      <c r="V28" s="2169"/>
      <c r="W28" s="2169"/>
      <c r="X28" s="2169"/>
    </row>
    <row r="29" spans="1:24">
      <c r="A29" s="1367" t="s">
        <v>1059</v>
      </c>
      <c r="B29" s="1364" t="s">
        <v>272</v>
      </c>
      <c r="C29" s="48" t="s">
        <v>283</v>
      </c>
      <c r="D29" s="48" t="s">
        <v>272</v>
      </c>
      <c r="E29" s="48" t="s">
        <v>1058</v>
      </c>
      <c r="F29" s="1017" t="s">
        <v>272</v>
      </c>
      <c r="G29" s="22"/>
      <c r="H29" s="22"/>
      <c r="I29" s="22"/>
      <c r="J29" s="22"/>
      <c r="K29" s="22"/>
      <c r="L29" s="22"/>
      <c r="M29" s="22"/>
      <c r="N29" s="22"/>
      <c r="O29" s="22"/>
      <c r="P29" s="22"/>
      <c r="Q29" s="2261"/>
      <c r="R29" s="2169"/>
      <c r="S29" s="2169"/>
      <c r="T29" s="2169"/>
      <c r="U29" s="2169"/>
      <c r="V29" s="2169"/>
      <c r="W29" s="2169"/>
      <c r="X29" s="2169"/>
    </row>
    <row r="30" spans="1:24">
      <c r="A30" s="1367" t="s">
        <v>184</v>
      </c>
      <c r="B30" s="1341">
        <v>42095</v>
      </c>
      <c r="C30" s="48" t="s">
        <v>909</v>
      </c>
      <c r="D30" s="48" t="s">
        <v>272</v>
      </c>
      <c r="E30" s="48" t="s">
        <v>963</v>
      </c>
      <c r="F30" s="1017">
        <v>5408255</v>
      </c>
      <c r="G30" s="22"/>
      <c r="H30" s="22"/>
      <c r="I30" s="22"/>
      <c r="J30" s="22"/>
      <c r="K30" s="22"/>
      <c r="L30" s="22"/>
      <c r="M30" s="22"/>
      <c r="N30" s="22"/>
      <c r="O30" s="22"/>
      <c r="P30" s="22"/>
      <c r="Q30" s="2261"/>
      <c r="R30" s="2169"/>
      <c r="S30" s="2169"/>
      <c r="T30" s="2169"/>
      <c r="U30" s="2169"/>
      <c r="V30" s="2169"/>
      <c r="W30" s="2169"/>
      <c r="X30" s="2169"/>
    </row>
    <row r="31" spans="1:24">
      <c r="A31" s="1368" t="s">
        <v>1060</v>
      </c>
      <c r="B31" s="1343">
        <v>45049</v>
      </c>
      <c r="C31" s="1018" t="s">
        <v>283</v>
      </c>
      <c r="D31" s="1018" t="s">
        <v>284</v>
      </c>
      <c r="E31" s="1018" t="s">
        <v>1061</v>
      </c>
      <c r="F31" s="1019">
        <v>1019000013</v>
      </c>
      <c r="G31" s="22"/>
      <c r="H31" s="22"/>
      <c r="I31" s="22"/>
      <c r="J31" s="22"/>
      <c r="K31" s="22"/>
      <c r="L31" s="22"/>
      <c r="M31" s="22"/>
      <c r="N31" s="22"/>
      <c r="O31" s="22"/>
      <c r="P31" s="22"/>
      <c r="Q31" s="2261"/>
      <c r="R31" s="2169"/>
      <c r="S31" s="2169"/>
      <c r="T31" s="2169"/>
      <c r="U31" s="2169"/>
      <c r="V31" s="2169"/>
      <c r="W31" s="2169"/>
      <c r="X31" s="2169"/>
    </row>
    <row r="32" spans="1:24">
      <c r="Q32" s="2261"/>
      <c r="R32" s="2169"/>
      <c r="S32" s="2169"/>
      <c r="T32" s="2169"/>
      <c r="U32" s="2169"/>
      <c r="V32" s="2169"/>
      <c r="W32" s="2169"/>
      <c r="X32" s="2169"/>
    </row>
    <row r="33" spans="1:24">
      <c r="C33" s="601" t="s">
        <v>287</v>
      </c>
      <c r="D33" s="549" t="s">
        <v>288</v>
      </c>
      <c r="E33" s="549" t="s">
        <v>289</v>
      </c>
      <c r="F33" s="549" t="s">
        <v>251</v>
      </c>
      <c r="G33" s="549" t="s">
        <v>290</v>
      </c>
      <c r="H33" s="546" t="s">
        <v>291</v>
      </c>
      <c r="L33" s="639" t="s">
        <v>287</v>
      </c>
      <c r="M33" s="575" t="s">
        <v>288</v>
      </c>
      <c r="N33" s="575" t="s">
        <v>289</v>
      </c>
      <c r="O33" s="575" t="s">
        <v>290</v>
      </c>
      <c r="P33" s="576" t="s">
        <v>291</v>
      </c>
      <c r="Q33" s="2261"/>
      <c r="R33" s="2169"/>
      <c r="S33" s="2169"/>
      <c r="T33" s="2169"/>
      <c r="U33" s="2169"/>
      <c r="V33" s="2169"/>
      <c r="W33" s="2169"/>
      <c r="X33" s="2169"/>
    </row>
    <row r="34" spans="1:24">
      <c r="A34" s="2086" t="s">
        <v>293</v>
      </c>
      <c r="B34" s="1169" t="s">
        <v>9</v>
      </c>
      <c r="C34" s="1171"/>
      <c r="D34" s="343"/>
      <c r="E34" s="343"/>
      <c r="F34" s="443"/>
      <c r="G34" s="343"/>
      <c r="H34" s="345"/>
      <c r="J34" s="2090" t="s">
        <v>295</v>
      </c>
      <c r="K34" s="280" t="s">
        <v>9</v>
      </c>
      <c r="L34" s="262"/>
      <c r="M34" s="262">
        <v>44293</v>
      </c>
      <c r="N34" s="280"/>
      <c r="O34" s="262">
        <v>45299</v>
      </c>
      <c r="P34" s="285" t="s">
        <v>1062</v>
      </c>
      <c r="Q34" s="36"/>
      <c r="R34" s="36"/>
      <c r="S34" s="36"/>
      <c r="T34" s="36"/>
      <c r="U34" s="36"/>
      <c r="V34" s="36"/>
      <c r="W34" s="36"/>
      <c r="X34" s="36"/>
    </row>
    <row r="35" spans="1:24">
      <c r="A35" s="2087"/>
      <c r="B35" s="1170" t="s">
        <v>10</v>
      </c>
      <c r="C35" s="1172"/>
      <c r="D35" s="344"/>
      <c r="E35" s="344"/>
      <c r="F35" s="444"/>
      <c r="G35" s="344"/>
      <c r="H35" s="346"/>
      <c r="J35" s="2091"/>
      <c r="K35" s="264" t="s">
        <v>10</v>
      </c>
      <c r="L35" s="281"/>
      <c r="M35" s="281">
        <v>44293</v>
      </c>
      <c r="N35" s="264"/>
      <c r="O35" s="281">
        <v>45050</v>
      </c>
      <c r="P35" s="1732" t="s">
        <v>1062</v>
      </c>
      <c r="Q35" s="102"/>
      <c r="R35" s="37"/>
      <c r="S35" s="36"/>
      <c r="T35" s="36"/>
      <c r="U35" s="36"/>
      <c r="V35" s="36"/>
      <c r="W35" s="36"/>
      <c r="X35" s="36"/>
    </row>
    <row r="36" spans="1:24">
      <c r="A36" s="93"/>
      <c r="B36" s="243"/>
      <c r="C36" s="1581"/>
      <c r="D36" s="85"/>
      <c r="E36" s="85"/>
      <c r="F36" s="97"/>
      <c r="G36" s="85"/>
      <c r="H36" s="96"/>
      <c r="J36" s="142"/>
      <c r="K36" s="82"/>
      <c r="L36" s="82"/>
      <c r="M36" s="82"/>
      <c r="N36" s="82"/>
      <c r="O36" s="82"/>
      <c r="P36" s="82"/>
      <c r="Q36" s="102"/>
      <c r="R36" s="37"/>
      <c r="S36" s="36"/>
      <c r="T36" s="36"/>
      <c r="U36" s="36"/>
      <c r="V36" s="36"/>
      <c r="W36" s="36"/>
      <c r="X36" s="36"/>
    </row>
    <row r="37" spans="1:24">
      <c r="A37" s="2086" t="s">
        <v>296</v>
      </c>
      <c r="B37" s="1169" t="s">
        <v>9</v>
      </c>
      <c r="C37" s="469"/>
      <c r="D37" s="343"/>
      <c r="E37" s="343"/>
      <c r="F37" s="465">
        <v>44596</v>
      </c>
      <c r="G37" s="1070">
        <v>42367</v>
      </c>
      <c r="H37" s="345"/>
      <c r="J37" s="2088" t="s">
        <v>240</v>
      </c>
      <c r="K37" s="280" t="s">
        <v>9</v>
      </c>
      <c r="L37" s="280"/>
      <c r="M37" s="280"/>
      <c r="N37" s="262"/>
      <c r="O37" s="262">
        <v>42367</v>
      </c>
      <c r="P37" s="285"/>
      <c r="Q37" s="1657"/>
      <c r="R37" s="2128"/>
      <c r="S37" s="2128"/>
      <c r="T37" s="2128"/>
      <c r="U37" s="2128"/>
      <c r="V37" s="2128"/>
      <c r="W37" s="2128"/>
      <c r="X37" s="2128"/>
    </row>
    <row r="38" spans="1:24">
      <c r="A38" s="2087"/>
      <c r="B38" s="1170" t="s">
        <v>10</v>
      </c>
      <c r="C38" s="1172"/>
      <c r="D38" s="344"/>
      <c r="E38" s="344"/>
      <c r="F38" s="444"/>
      <c r="G38" s="1071">
        <v>42367</v>
      </c>
      <c r="H38" s="346"/>
      <c r="J38" s="2089"/>
      <c r="K38" s="264" t="s">
        <v>10</v>
      </c>
      <c r="L38" s="264"/>
      <c r="M38" s="264"/>
      <c r="N38" s="281"/>
      <c r="O38" s="281">
        <v>42367</v>
      </c>
      <c r="P38" s="286"/>
      <c r="Q38" s="36"/>
      <c r="R38" s="36"/>
      <c r="S38" s="36"/>
      <c r="T38" s="36"/>
      <c r="U38" s="36"/>
      <c r="V38" s="36"/>
      <c r="W38" s="36"/>
      <c r="X38" s="36"/>
    </row>
    <row r="39" spans="1:24">
      <c r="A39" s="93"/>
      <c r="B39" s="243"/>
      <c r="C39" s="91"/>
      <c r="D39" s="59"/>
      <c r="E39" s="59"/>
      <c r="F39" s="79"/>
      <c r="G39" s="59"/>
      <c r="H39" s="95"/>
      <c r="J39" s="142"/>
      <c r="K39" s="82"/>
      <c r="L39" s="82"/>
      <c r="M39" s="82"/>
      <c r="N39" s="82"/>
      <c r="O39" s="82"/>
      <c r="P39" s="82"/>
      <c r="Q39" s="36"/>
      <c r="R39" s="36"/>
      <c r="S39" s="36"/>
      <c r="T39" s="36"/>
      <c r="U39" s="36"/>
      <c r="V39" s="36"/>
      <c r="W39" s="36"/>
      <c r="X39" s="36"/>
    </row>
    <row r="40" spans="1:24" ht="15" customHeight="1">
      <c r="A40" s="2086" t="s">
        <v>255</v>
      </c>
      <c r="B40" s="1173" t="s">
        <v>9</v>
      </c>
      <c r="C40" s="87"/>
      <c r="D40" s="54"/>
      <c r="E40" s="53"/>
      <c r="F40" s="2"/>
      <c r="G40" s="54">
        <v>45351</v>
      </c>
      <c r="H40" s="55" t="s">
        <v>1063</v>
      </c>
      <c r="J40" s="2088" t="s">
        <v>298</v>
      </c>
      <c r="K40" s="401" t="s">
        <v>299</v>
      </c>
      <c r="L40" s="280"/>
      <c r="M40" s="262">
        <v>44293</v>
      </c>
      <c r="N40" s="262"/>
      <c r="O40" s="262"/>
      <c r="P40" s="285"/>
      <c r="Q40" s="36"/>
      <c r="R40" s="36"/>
      <c r="S40" s="36"/>
      <c r="T40" s="36"/>
      <c r="U40" s="36"/>
      <c r="V40" s="36"/>
      <c r="W40" s="36"/>
      <c r="X40" s="36"/>
    </row>
    <row r="41" spans="1:24" ht="15" customHeight="1">
      <c r="A41" s="2087"/>
      <c r="B41" s="1174" t="s">
        <v>10</v>
      </c>
      <c r="C41" s="1954">
        <v>45066</v>
      </c>
      <c r="D41" s="57"/>
      <c r="E41" s="56"/>
      <c r="F41" s="18"/>
      <c r="G41" s="57">
        <v>45332</v>
      </c>
      <c r="H41" s="58" t="s">
        <v>1063</v>
      </c>
      <c r="J41" s="2089"/>
      <c r="K41" s="398"/>
      <c r="L41" s="264"/>
      <c r="M41" s="264"/>
      <c r="N41" s="264"/>
      <c r="O41" s="281"/>
      <c r="P41" s="286"/>
      <c r="Q41" s="36"/>
      <c r="R41" s="36"/>
      <c r="S41" s="36"/>
      <c r="T41" s="36"/>
      <c r="U41" s="36"/>
      <c r="V41" s="36"/>
      <c r="W41" s="36"/>
      <c r="X41" s="36"/>
    </row>
    <row r="42" spans="1:24">
      <c r="A42" s="93"/>
      <c r="B42" s="1175"/>
      <c r="C42" s="210"/>
      <c r="D42" s="59"/>
      <c r="E42" s="59"/>
      <c r="F42" s="79"/>
      <c r="G42" s="59"/>
      <c r="H42" s="95"/>
      <c r="J42" s="142"/>
      <c r="K42" s="82"/>
      <c r="L42" s="82"/>
      <c r="M42" s="82"/>
      <c r="N42" s="82"/>
      <c r="O42" s="82"/>
      <c r="P42" s="82"/>
      <c r="Q42" s="36"/>
      <c r="R42" s="36"/>
      <c r="S42" s="36"/>
      <c r="T42" s="36"/>
      <c r="U42" s="36"/>
      <c r="V42" s="36"/>
      <c r="W42" s="36"/>
      <c r="X42" s="36"/>
    </row>
    <row r="43" spans="1:24" ht="15.75" customHeight="1">
      <c r="A43" s="221" t="s">
        <v>300</v>
      </c>
      <c r="B43" s="1582"/>
      <c r="C43" s="89"/>
      <c r="D43" s="60"/>
      <c r="E43" s="1082">
        <v>44293</v>
      </c>
      <c r="F43" s="98"/>
      <c r="G43" s="63">
        <v>42367</v>
      </c>
      <c r="H43" s="61"/>
      <c r="J43" s="900" t="s">
        <v>301</v>
      </c>
      <c r="K43" s="439"/>
      <c r="L43" s="439"/>
      <c r="M43" s="755">
        <v>44293</v>
      </c>
      <c r="N43" s="439"/>
      <c r="O43" s="755">
        <v>45356</v>
      </c>
      <c r="P43" s="901" t="s">
        <v>302</v>
      </c>
      <c r="Q43" s="36"/>
      <c r="R43" s="36"/>
      <c r="S43" s="36"/>
      <c r="T43" s="36"/>
      <c r="U43" s="36"/>
      <c r="V43" s="36"/>
      <c r="W43" s="36"/>
      <c r="X43" s="36"/>
    </row>
    <row r="44" spans="1:24">
      <c r="A44" s="59"/>
      <c r="B44" s="93"/>
      <c r="C44" s="210"/>
      <c r="D44" s="59"/>
      <c r="E44" s="59"/>
      <c r="F44" s="79"/>
      <c r="G44" s="59"/>
      <c r="H44" s="95"/>
      <c r="J44" s="142"/>
      <c r="K44" s="82"/>
      <c r="L44" s="82"/>
      <c r="M44" s="82"/>
      <c r="N44" s="82"/>
      <c r="O44" s="82"/>
      <c r="P44" s="82"/>
      <c r="Q44" s="36"/>
      <c r="R44" s="36"/>
      <c r="S44" s="36"/>
      <c r="T44" s="36"/>
      <c r="U44" s="36"/>
      <c r="V44" s="36"/>
      <c r="W44" s="36"/>
      <c r="X44" s="36"/>
    </row>
    <row r="45" spans="1:24">
      <c r="A45" s="2090" t="s">
        <v>303</v>
      </c>
      <c r="B45" s="280" t="s">
        <v>304</v>
      </c>
      <c r="C45" s="1167"/>
      <c r="D45" s="280"/>
      <c r="E45" s="262"/>
      <c r="F45" s="158"/>
      <c r="G45" s="885">
        <v>45356</v>
      </c>
      <c r="H45" s="285" t="s">
        <v>1064</v>
      </c>
      <c r="J45" s="221" t="s">
        <v>524</v>
      </c>
      <c r="K45" s="245"/>
      <c r="L45" s="217"/>
      <c r="M45" s="246">
        <v>44293</v>
      </c>
      <c r="N45" s="217"/>
      <c r="O45" s="246"/>
      <c r="P45" s="218"/>
      <c r="Q45" s="36"/>
      <c r="R45" s="36"/>
      <c r="S45" s="36"/>
      <c r="T45" s="36"/>
      <c r="U45" s="36"/>
      <c r="V45" s="36"/>
      <c r="W45" s="36"/>
      <c r="X45" s="36"/>
    </row>
    <row r="46" spans="1:24">
      <c r="A46" s="2091"/>
      <c r="B46" s="264" t="s">
        <v>306</v>
      </c>
      <c r="C46" s="1168"/>
      <c r="D46" s="264"/>
      <c r="E46" s="281">
        <v>44293</v>
      </c>
      <c r="F46" s="163"/>
      <c r="G46" s="886">
        <v>45328</v>
      </c>
      <c r="H46" s="286" t="s">
        <v>1064</v>
      </c>
      <c r="J46" s="142"/>
      <c r="K46" s="82"/>
      <c r="L46" s="82"/>
      <c r="M46" s="82"/>
      <c r="N46" s="82"/>
      <c r="O46" s="82"/>
      <c r="P46" s="82"/>
      <c r="Q46" s="36"/>
      <c r="R46" s="36"/>
      <c r="S46" s="36"/>
      <c r="T46" s="36"/>
      <c r="U46" s="36"/>
      <c r="V46" s="36"/>
      <c r="W46" s="36"/>
      <c r="X46" s="36"/>
    </row>
    <row r="47" spans="1:24">
      <c r="A47" s="59"/>
      <c r="B47" s="93"/>
      <c r="C47" s="94"/>
      <c r="D47" s="59"/>
      <c r="E47" s="59"/>
      <c r="F47" s="79"/>
      <c r="G47" s="59"/>
      <c r="H47" s="95"/>
      <c r="J47" s="2095" t="s">
        <v>308</v>
      </c>
      <c r="K47" s="280" t="s">
        <v>453</v>
      </c>
      <c r="L47" s="280"/>
      <c r="M47" s="262">
        <v>44293</v>
      </c>
      <c r="N47" s="280"/>
      <c r="O47" s="262">
        <v>44883</v>
      </c>
      <c r="P47" s="285" t="s">
        <v>317</v>
      </c>
      <c r="Q47" s="36"/>
      <c r="R47" s="36"/>
      <c r="S47" s="36"/>
      <c r="T47" s="36"/>
      <c r="U47" s="36"/>
      <c r="V47" s="36"/>
      <c r="W47" s="36"/>
      <c r="X47" s="36"/>
    </row>
    <row r="48" spans="1:24">
      <c r="A48" s="2088" t="s">
        <v>310</v>
      </c>
      <c r="B48" s="1025" t="s">
        <v>9</v>
      </c>
      <c r="C48" s="237"/>
      <c r="D48" s="215"/>
      <c r="E48" s="215">
        <v>44293</v>
      </c>
      <c r="F48" s="1479"/>
      <c r="G48" s="215"/>
      <c r="H48" s="212"/>
      <c r="J48" s="2274"/>
      <c r="K48" s="201" t="s">
        <v>454</v>
      </c>
      <c r="L48" s="201"/>
      <c r="M48" s="463">
        <v>44293</v>
      </c>
      <c r="N48" s="201"/>
      <c r="O48" s="463">
        <v>45193</v>
      </c>
      <c r="P48" s="373" t="s">
        <v>317</v>
      </c>
      <c r="Q48" s="36"/>
      <c r="R48" s="36"/>
      <c r="S48" s="36"/>
      <c r="T48" s="36"/>
      <c r="U48" s="36"/>
      <c r="V48" s="36"/>
      <c r="W48" s="36"/>
      <c r="X48" s="36"/>
    </row>
    <row r="49" spans="1:24">
      <c r="A49" s="2089"/>
      <c r="B49" s="1026" t="s">
        <v>10</v>
      </c>
      <c r="C49" s="238"/>
      <c r="D49" s="216"/>
      <c r="E49" s="216">
        <v>44293</v>
      </c>
      <c r="F49" s="172"/>
      <c r="G49" s="216"/>
      <c r="H49" s="214"/>
      <c r="J49" s="2274"/>
      <c r="K49" s="201" t="s">
        <v>316</v>
      </c>
      <c r="L49" s="201"/>
      <c r="M49" s="463">
        <v>44293</v>
      </c>
      <c r="N49" s="201"/>
      <c r="O49" s="463"/>
      <c r="P49" s="373"/>
      <c r="Q49" s="36"/>
      <c r="R49" s="36"/>
      <c r="S49" s="36"/>
      <c r="T49" s="36"/>
      <c r="U49" s="36"/>
      <c r="V49" s="36"/>
      <c r="W49" s="36"/>
      <c r="X49" s="36"/>
    </row>
    <row r="50" spans="1:24">
      <c r="A50" s="142"/>
      <c r="B50" s="82"/>
      <c r="C50" s="82"/>
      <c r="D50" s="136"/>
      <c r="E50" s="136"/>
      <c r="G50" s="136"/>
      <c r="H50" s="82"/>
      <c r="J50" s="2096"/>
      <c r="K50" s="264" t="s">
        <v>573</v>
      </c>
      <c r="L50" s="264"/>
      <c r="M50" s="264"/>
      <c r="N50" s="264"/>
      <c r="O50" s="281">
        <v>45225</v>
      </c>
      <c r="P50" s="1732" t="s">
        <v>317</v>
      </c>
      <c r="Q50" s="36"/>
      <c r="R50" s="36"/>
      <c r="S50" s="36"/>
      <c r="T50" s="36"/>
      <c r="U50" s="36"/>
      <c r="V50" s="36"/>
      <c r="W50" s="36"/>
      <c r="X50" s="36"/>
    </row>
    <row r="51" spans="1:24">
      <c r="A51" s="2088" t="s">
        <v>574</v>
      </c>
      <c r="B51" s="1025" t="s">
        <v>9</v>
      </c>
      <c r="C51" s="237"/>
      <c r="D51" s="211"/>
      <c r="E51" s="215">
        <v>44293</v>
      </c>
      <c r="F51" s="1034">
        <v>45265</v>
      </c>
      <c r="G51" s="219" t="s">
        <v>1065</v>
      </c>
      <c r="H51" s="1679"/>
      <c r="J51" s="425"/>
      <c r="Q51" s="36"/>
      <c r="R51" s="36"/>
      <c r="S51" s="36"/>
      <c r="T51" s="36"/>
      <c r="U51" s="36"/>
      <c r="V51" s="36"/>
      <c r="W51" s="36"/>
      <c r="X51" s="36"/>
    </row>
    <row r="52" spans="1:24">
      <c r="A52" s="2089"/>
      <c r="B52" s="1026" t="s">
        <v>10</v>
      </c>
      <c r="C52" s="238"/>
      <c r="D52" s="213"/>
      <c r="E52" s="216">
        <v>44293</v>
      </c>
      <c r="F52" s="1035">
        <v>45265</v>
      </c>
      <c r="G52" s="220" t="s">
        <v>1065</v>
      </c>
      <c r="H52" s="1680"/>
      <c r="J52" s="1557" t="s">
        <v>326</v>
      </c>
      <c r="K52" s="245" t="s">
        <v>707</v>
      </c>
      <c r="L52" s="217"/>
      <c r="M52" s="217"/>
      <c r="N52" s="217"/>
      <c r="O52" s="246">
        <v>45270</v>
      </c>
      <c r="P52" s="218" t="s">
        <v>666</v>
      </c>
      <c r="Q52" s="1198">
        <v>45369</v>
      </c>
      <c r="R52" s="36"/>
      <c r="S52" s="36"/>
      <c r="T52" s="36"/>
      <c r="U52" s="36"/>
      <c r="V52" s="36"/>
      <c r="W52" s="36"/>
      <c r="X52" s="36"/>
    </row>
    <row r="53" spans="1:24">
      <c r="A53" s="59"/>
      <c r="B53" s="93"/>
      <c r="C53" s="94"/>
      <c r="D53" s="59"/>
      <c r="E53" s="59"/>
      <c r="F53" s="79"/>
      <c r="G53" s="59"/>
      <c r="H53" s="95"/>
      <c r="J53" s="142"/>
      <c r="K53" s="82"/>
      <c r="L53" s="82"/>
      <c r="M53" s="82"/>
      <c r="N53" s="82"/>
      <c r="O53" s="82"/>
      <c r="P53" s="82"/>
      <c r="Q53" s="36"/>
      <c r="R53" s="36"/>
      <c r="S53" s="36"/>
      <c r="T53" s="36"/>
      <c r="U53" s="36"/>
      <c r="V53" s="36"/>
      <c r="W53" s="36"/>
      <c r="X53" s="36"/>
    </row>
    <row r="54" spans="1:24">
      <c r="A54" s="2088" t="s">
        <v>323</v>
      </c>
      <c r="B54" s="1176" t="s">
        <v>9</v>
      </c>
      <c r="C54" s="1318"/>
      <c r="D54" s="347"/>
      <c r="E54" s="1319"/>
      <c r="F54" s="467"/>
      <c r="G54" s="1381">
        <v>45037</v>
      </c>
      <c r="H54" s="241" t="s">
        <v>1064</v>
      </c>
      <c r="J54" s="2095" t="s">
        <v>534</v>
      </c>
      <c r="K54" s="237" t="s">
        <v>9</v>
      </c>
      <c r="L54" s="211"/>
      <c r="M54" s="215">
        <v>44293</v>
      </c>
      <c r="N54" s="211"/>
      <c r="O54" s="215"/>
      <c r="P54" s="241">
        <v>45362</v>
      </c>
      <c r="Q54" s="36"/>
      <c r="R54" s="36"/>
      <c r="S54" s="36"/>
      <c r="T54" s="36"/>
      <c r="U54" s="36"/>
      <c r="V54" s="36"/>
      <c r="W54" s="36"/>
      <c r="X54" s="36"/>
    </row>
    <row r="55" spans="1:24">
      <c r="A55" s="2089"/>
      <c r="B55" s="1177" t="s">
        <v>10</v>
      </c>
      <c r="C55" s="1320"/>
      <c r="D55" s="349"/>
      <c r="E55" s="1321"/>
      <c r="F55" s="468"/>
      <c r="G55" s="1382">
        <v>45037</v>
      </c>
      <c r="H55" s="242" t="s">
        <v>1064</v>
      </c>
      <c r="J55" s="2096"/>
      <c r="K55" s="238" t="s">
        <v>10</v>
      </c>
      <c r="L55" s="213"/>
      <c r="M55" s="216">
        <v>44293</v>
      </c>
      <c r="N55" s="213"/>
      <c r="O55" s="213"/>
      <c r="P55" s="242">
        <v>45362</v>
      </c>
      <c r="Q55" s="36"/>
      <c r="R55" s="36"/>
      <c r="S55" s="36"/>
      <c r="T55" s="36"/>
      <c r="U55" s="36"/>
      <c r="V55" s="36"/>
      <c r="W55" s="36"/>
      <c r="X55" s="36"/>
    </row>
    <row r="56" spans="1:24">
      <c r="A56" s="59"/>
      <c r="B56" s="93"/>
      <c r="C56" s="94"/>
      <c r="D56" s="59"/>
      <c r="E56" s="101"/>
      <c r="F56" s="79"/>
      <c r="G56" s="59"/>
      <c r="H56" s="95"/>
      <c r="J56" s="142"/>
      <c r="K56" s="82"/>
      <c r="L56" s="82"/>
      <c r="M56" s="82"/>
      <c r="N56" s="82"/>
      <c r="O56" s="82"/>
      <c r="P56" s="82"/>
      <c r="Q56" s="36"/>
      <c r="R56" s="36"/>
      <c r="S56" s="36"/>
      <c r="T56" s="36"/>
      <c r="U56" s="36"/>
      <c r="V56" s="36"/>
      <c r="W56" s="36"/>
      <c r="X56" s="36"/>
    </row>
    <row r="57" spans="1:24" ht="15" customHeight="1">
      <c r="A57" s="2088" t="s">
        <v>777</v>
      </c>
      <c r="B57" s="1176" t="s">
        <v>9</v>
      </c>
      <c r="C57" s="426"/>
      <c r="D57" s="353"/>
      <c r="E57" s="353">
        <v>44293</v>
      </c>
      <c r="F57" s="792"/>
      <c r="G57" s="353"/>
      <c r="H57" s="348"/>
      <c r="J57" s="900" t="s">
        <v>809</v>
      </c>
      <c r="K57" s="245"/>
      <c r="L57" s="246"/>
      <c r="M57" s="298">
        <v>44293</v>
      </c>
      <c r="N57" s="293"/>
      <c r="O57" s="293"/>
      <c r="P57" s="299" t="s">
        <v>1066</v>
      </c>
      <c r="Q57" s="36"/>
      <c r="R57" s="36"/>
      <c r="S57" s="36"/>
      <c r="T57" s="36"/>
      <c r="U57" s="36"/>
      <c r="V57" s="36"/>
      <c r="W57" s="36"/>
      <c r="X57" s="36"/>
    </row>
    <row r="58" spans="1:24" ht="15" customHeight="1">
      <c r="A58" s="2089"/>
      <c r="B58" s="1177" t="s">
        <v>10</v>
      </c>
      <c r="C58" s="367"/>
      <c r="D58" s="354"/>
      <c r="E58" s="354">
        <v>44293</v>
      </c>
      <c r="F58" s="1178"/>
      <c r="G58" s="354"/>
      <c r="H58" s="350"/>
      <c r="J58" s="142"/>
      <c r="K58" s="82"/>
      <c r="L58" s="82"/>
      <c r="M58" s="82"/>
      <c r="N58" s="82"/>
      <c r="P58" s="82"/>
      <c r="Q58" s="36"/>
      <c r="R58" s="36"/>
      <c r="S58" s="36"/>
      <c r="T58" s="36"/>
      <c r="U58" s="36"/>
      <c r="V58" s="36"/>
      <c r="W58" s="36"/>
      <c r="X58" s="36"/>
    </row>
    <row r="59" spans="1:24">
      <c r="A59" s="59"/>
      <c r="B59" s="93"/>
      <c r="C59" s="94"/>
      <c r="D59" s="59"/>
      <c r="E59" s="59"/>
      <c r="F59" s="79"/>
      <c r="G59" s="59"/>
      <c r="H59" s="95"/>
      <c r="J59" s="2095" t="s">
        <v>1067</v>
      </c>
      <c r="K59" s="237" t="s">
        <v>9</v>
      </c>
      <c r="L59" s="211"/>
      <c r="M59" s="211"/>
      <c r="N59" s="211"/>
      <c r="O59" s="215">
        <v>45086</v>
      </c>
      <c r="P59" s="1503" t="s">
        <v>312</v>
      </c>
      <c r="Q59" s="36"/>
      <c r="R59" s="36"/>
      <c r="S59" s="36"/>
      <c r="T59" s="36"/>
      <c r="U59" s="36"/>
      <c r="V59" s="36"/>
      <c r="W59" s="36"/>
      <c r="X59" s="36"/>
    </row>
    <row r="60" spans="1:24" ht="15" customHeight="1">
      <c r="A60" s="2234" t="s">
        <v>742</v>
      </c>
      <c r="B60" s="211" t="s">
        <v>9</v>
      </c>
      <c r="C60" s="215"/>
      <c r="D60" s="215"/>
      <c r="E60" s="211"/>
      <c r="F60" s="234"/>
      <c r="G60" s="1736" t="s">
        <v>481</v>
      </c>
      <c r="H60" s="1027"/>
      <c r="J60" s="2096"/>
      <c r="K60" s="367" t="s">
        <v>10</v>
      </c>
      <c r="L60" s="349"/>
      <c r="M60" s="349"/>
      <c r="N60" s="349"/>
      <c r="O60" s="354">
        <v>45086</v>
      </c>
      <c r="P60" s="1588" t="s">
        <v>312</v>
      </c>
      <c r="Q60" s="36"/>
      <c r="R60" s="36"/>
      <c r="S60" s="36"/>
      <c r="T60" s="36"/>
      <c r="U60" s="36"/>
      <c r="V60" s="36"/>
      <c r="W60" s="36"/>
      <c r="X60" s="36"/>
    </row>
    <row r="61" spans="1:24" ht="15" customHeight="1">
      <c r="A61" s="2235"/>
      <c r="B61" s="213" t="s">
        <v>10</v>
      </c>
      <c r="C61" s="216"/>
      <c r="D61" s="216"/>
      <c r="E61" s="213"/>
      <c r="F61" s="235"/>
      <c r="G61" s="1737" t="s">
        <v>481</v>
      </c>
      <c r="H61" s="1028"/>
      <c r="J61" s="142"/>
      <c r="K61" s="82"/>
      <c r="L61" s="82"/>
      <c r="M61" s="82"/>
      <c r="N61" s="82"/>
      <c r="O61" s="82"/>
      <c r="P61" s="82"/>
      <c r="Q61" s="36"/>
      <c r="R61" s="36"/>
      <c r="S61" s="36"/>
      <c r="T61" s="36"/>
      <c r="U61" s="36"/>
      <c r="V61" s="36"/>
      <c r="W61" s="36"/>
      <c r="X61" s="36"/>
    </row>
    <row r="62" spans="1:24">
      <c r="J62" s="2090" t="s">
        <v>810</v>
      </c>
      <c r="K62" s="280" t="s">
        <v>1068</v>
      </c>
      <c r="L62" s="280"/>
      <c r="M62" s="280"/>
      <c r="N62" s="280"/>
      <c r="O62" s="640">
        <v>45366</v>
      </c>
      <c r="P62" s="1316" t="s">
        <v>970</v>
      </c>
      <c r="Q62" s="36"/>
      <c r="R62" s="36"/>
      <c r="S62" s="36"/>
      <c r="T62" s="36"/>
      <c r="U62" s="36"/>
      <c r="V62" s="36"/>
      <c r="W62" s="36"/>
      <c r="X62" s="36"/>
    </row>
    <row r="63" spans="1:24">
      <c r="A63" s="14"/>
      <c r="B63" s="14"/>
      <c r="C63" s="14"/>
      <c r="D63" s="9"/>
      <c r="E63" s="9"/>
      <c r="F63" s="14"/>
      <c r="G63" s="9"/>
      <c r="H63" s="9"/>
      <c r="I63" s="9"/>
      <c r="J63" s="2091"/>
      <c r="K63" s="883" t="s">
        <v>1069</v>
      </c>
      <c r="L63" s="190"/>
      <c r="M63" s="190"/>
      <c r="N63" s="190"/>
      <c r="O63" s="1997">
        <v>45366</v>
      </c>
      <c r="P63" s="1317" t="s">
        <v>970</v>
      </c>
      <c r="Q63" s="36"/>
      <c r="R63" s="36"/>
      <c r="S63" s="36"/>
      <c r="T63" s="36"/>
      <c r="U63" s="36"/>
      <c r="V63" s="36"/>
      <c r="W63" s="36"/>
      <c r="X63" s="36"/>
    </row>
    <row r="64" spans="1:24" ht="15" customHeight="1">
      <c r="A64" s="2311" t="s">
        <v>334</v>
      </c>
      <c r="B64" s="2311"/>
      <c r="C64" s="2311"/>
      <c r="D64" s="2311"/>
      <c r="E64" s="2311"/>
      <c r="F64" s="2311"/>
      <c r="G64" s="2311"/>
      <c r="H64" s="2311"/>
      <c r="I64" s="9"/>
      <c r="P64" s="40" t="s">
        <v>206</v>
      </c>
      <c r="Q64" s="36"/>
      <c r="R64" s="36"/>
      <c r="S64" s="36"/>
      <c r="T64" s="36"/>
      <c r="U64" s="36"/>
      <c r="V64" s="36"/>
      <c r="W64" s="36"/>
      <c r="X64" s="36"/>
    </row>
    <row r="65" spans="1:24" ht="15" customHeight="1">
      <c r="A65" s="14"/>
      <c r="B65" s="515" t="s">
        <v>335</v>
      </c>
      <c r="C65" s="515" t="s">
        <v>336</v>
      </c>
      <c r="D65" s="515" t="s">
        <v>337</v>
      </c>
      <c r="E65" s="1556" t="s">
        <v>1070</v>
      </c>
      <c r="F65" s="515" t="s">
        <v>338</v>
      </c>
      <c r="G65" s="515" t="s">
        <v>339</v>
      </c>
      <c r="H65" s="515" t="s">
        <v>340</v>
      </c>
      <c r="I65" s="9"/>
      <c r="J65" s="2090" t="s">
        <v>529</v>
      </c>
      <c r="K65" s="887" t="s">
        <v>9</v>
      </c>
      <c r="L65" s="357"/>
      <c r="M65" s="341"/>
      <c r="N65" s="341"/>
      <c r="O65" s="839">
        <v>44945</v>
      </c>
      <c r="P65" s="817">
        <v>45310</v>
      </c>
      <c r="Q65" s="36"/>
      <c r="R65" s="36"/>
      <c r="S65" s="36"/>
      <c r="T65" s="36"/>
      <c r="U65" s="36"/>
      <c r="V65" s="36"/>
      <c r="W65" s="36"/>
      <c r="X65" s="36"/>
    </row>
    <row r="66" spans="1:24">
      <c r="A66" s="15" t="s">
        <v>342</v>
      </c>
      <c r="B66" s="15"/>
      <c r="C66" s="16">
        <v>26</v>
      </c>
      <c r="D66" s="259"/>
      <c r="E66" s="16" t="s">
        <v>30</v>
      </c>
      <c r="F66" s="266"/>
      <c r="G66" s="265"/>
      <c r="H66" s="258"/>
      <c r="I66" s="260"/>
      <c r="J66" s="2091"/>
      <c r="K66" s="888" t="s">
        <v>10</v>
      </c>
      <c r="L66" s="273"/>
      <c r="M66" s="273"/>
      <c r="N66" s="291"/>
      <c r="O66" s="884">
        <v>44945</v>
      </c>
      <c r="P66" s="818">
        <v>45310</v>
      </c>
    </row>
    <row r="67" spans="1:24" ht="15" customHeight="1">
      <c r="A67" s="15"/>
      <c r="B67" s="15"/>
      <c r="C67" s="16"/>
      <c r="D67" s="259"/>
      <c r="E67" s="177"/>
      <c r="F67" s="266"/>
      <c r="G67" s="265"/>
      <c r="H67" s="258"/>
      <c r="I67" s="9"/>
      <c r="K67" s="111"/>
      <c r="O67" s="1024"/>
      <c r="P67" s="178" t="s">
        <v>206</v>
      </c>
    </row>
    <row r="68" spans="1:24" ht="15" customHeight="1">
      <c r="A68" s="15" t="s">
        <v>343</v>
      </c>
      <c r="B68" s="15"/>
      <c r="C68" s="16">
        <v>28</v>
      </c>
      <c r="D68" s="259"/>
      <c r="E68" s="16" t="s">
        <v>1071</v>
      </c>
      <c r="F68" s="266"/>
      <c r="G68" s="265"/>
      <c r="H68" s="258"/>
      <c r="I68" s="260"/>
      <c r="J68" s="2090" t="s">
        <v>531</v>
      </c>
      <c r="K68" s="887" t="s">
        <v>9</v>
      </c>
      <c r="L68" s="357"/>
      <c r="M68" s="341"/>
      <c r="N68" s="341"/>
      <c r="O68" s="839">
        <v>44944</v>
      </c>
      <c r="P68" s="817">
        <v>45124</v>
      </c>
    </row>
    <row r="69" spans="1:24">
      <c r="A69" s="14"/>
      <c r="B69" s="14"/>
      <c r="C69" s="14"/>
      <c r="D69" s="9"/>
      <c r="E69" s="9"/>
      <c r="F69" s="14"/>
      <c r="G69" s="9"/>
      <c r="H69" s="9"/>
      <c r="I69" s="9"/>
      <c r="J69" s="2091"/>
      <c r="K69" s="888" t="s">
        <v>10</v>
      </c>
      <c r="L69" s="273"/>
      <c r="M69" s="273"/>
      <c r="N69" s="291"/>
      <c r="O69" s="884">
        <v>45078</v>
      </c>
      <c r="P69" s="818">
        <v>45258</v>
      </c>
    </row>
    <row r="70" spans="1:24">
      <c r="A70" s="14"/>
      <c r="B70" s="14"/>
      <c r="C70" s="14"/>
      <c r="D70" s="9"/>
      <c r="E70" s="9"/>
      <c r="F70" s="14"/>
      <c r="G70" s="9"/>
      <c r="H70" s="9"/>
      <c r="I70" s="9"/>
    </row>
    <row r="71" spans="1:24">
      <c r="A71" s="15" t="s">
        <v>345</v>
      </c>
      <c r="B71" s="15"/>
      <c r="C71" s="15"/>
      <c r="D71" s="50"/>
      <c r="E71" s="50"/>
      <c r="F71" s="15"/>
      <c r="G71" s="50"/>
      <c r="H71" s="9"/>
      <c r="I71" s="9"/>
      <c r="J71" s="2095" t="s">
        <v>186</v>
      </c>
      <c r="K71" s="887" t="s">
        <v>299</v>
      </c>
      <c r="L71" s="280"/>
      <c r="M71" s="280"/>
      <c r="N71" s="280"/>
      <c r="O71" s="262">
        <v>45366</v>
      </c>
      <c r="P71" s="365" t="s">
        <v>251</v>
      </c>
      <c r="Q71" s="325">
        <v>45363</v>
      </c>
    </row>
    <row r="72" spans="1:24">
      <c r="A72" s="15"/>
      <c r="B72" s="15"/>
      <c r="C72" s="15"/>
      <c r="D72" s="50"/>
      <c r="E72" s="50"/>
      <c r="F72" s="15"/>
      <c r="G72" s="50"/>
      <c r="H72" s="9"/>
      <c r="I72" s="9"/>
      <c r="J72" s="2096"/>
      <c r="K72" s="888" t="s">
        <v>333</v>
      </c>
      <c r="L72" s="291"/>
      <c r="M72" s="291"/>
      <c r="N72" s="264"/>
      <c r="O72" s="264"/>
      <c r="P72" s="366"/>
    </row>
    <row r="73" spans="1:24">
      <c r="A73" s="15" t="s">
        <v>353</v>
      </c>
      <c r="B73" s="15"/>
      <c r="C73" s="15"/>
      <c r="D73" s="50"/>
      <c r="E73" s="50"/>
      <c r="F73" s="15"/>
      <c r="G73" s="50"/>
      <c r="H73" s="9"/>
      <c r="I73" s="9"/>
      <c r="J73" s="4" t="s">
        <v>1072</v>
      </c>
    </row>
    <row r="74" spans="1:24">
      <c r="A74" s="15"/>
      <c r="B74" s="26"/>
      <c r="C74" s="15"/>
      <c r="D74" s="50"/>
      <c r="E74" s="50"/>
      <c r="F74" s="15"/>
      <c r="G74" s="50"/>
      <c r="H74" s="9"/>
      <c r="I74" s="9"/>
      <c r="J74" s="723" t="s">
        <v>344</v>
      </c>
      <c r="K74" s="904"/>
      <c r="L74" s="439"/>
      <c r="M74" s="439"/>
      <c r="N74" s="439"/>
      <c r="O74" s="905">
        <v>45293</v>
      </c>
      <c r="P74" s="953" t="s">
        <v>251</v>
      </c>
    </row>
    <row r="75" spans="1:24">
      <c r="A75" s="14"/>
      <c r="B75" s="14"/>
      <c r="C75" s="14"/>
      <c r="D75" s="9"/>
      <c r="E75" s="9"/>
      <c r="F75" s="14"/>
      <c r="G75" s="9"/>
      <c r="H75" s="9"/>
      <c r="I75" s="9"/>
    </row>
    <row r="76" spans="1:24" ht="15.6">
      <c r="A76" s="558" t="s">
        <v>134</v>
      </c>
      <c r="B76" s="14"/>
      <c r="C76" s="14"/>
      <c r="D76" s="9"/>
      <c r="E76" s="9"/>
      <c r="F76" s="14"/>
      <c r="G76" s="9"/>
      <c r="H76" s="9"/>
      <c r="I76" s="9"/>
      <c r="J76" s="554"/>
      <c r="K76" s="555"/>
      <c r="L76" s="670" t="s">
        <v>312</v>
      </c>
      <c r="M76" s="671" t="s">
        <v>346</v>
      </c>
      <c r="N76" s="588"/>
      <c r="O76" s="589"/>
      <c r="P76" s="591" t="s">
        <v>312</v>
      </c>
      <c r="Q76" s="569" t="s">
        <v>106</v>
      </c>
      <c r="R76" s="569" t="s">
        <v>697</v>
      </c>
    </row>
    <row r="77" spans="1:24">
      <c r="A77" s="322">
        <v>45224</v>
      </c>
      <c r="B77" s="14"/>
      <c r="C77" s="14"/>
      <c r="D77" s="9"/>
      <c r="E77" s="9"/>
      <c r="F77" s="14"/>
      <c r="G77" s="9"/>
      <c r="H77" s="9"/>
      <c r="I77" s="9"/>
      <c r="J77" s="2152" t="s">
        <v>348</v>
      </c>
      <c r="K77" s="2" t="s">
        <v>397</v>
      </c>
      <c r="L77" s="849">
        <v>44293</v>
      </c>
      <c r="M77" s="1643" t="s">
        <v>539</v>
      </c>
      <c r="N77" s="2154" t="s">
        <v>351</v>
      </c>
      <c r="O77" s="167" t="s">
        <v>352</v>
      </c>
      <c r="P77" s="314">
        <v>45245</v>
      </c>
      <c r="Q77" s="166"/>
      <c r="R77" s="166" t="s">
        <v>1073</v>
      </c>
    </row>
    <row r="78" spans="1:24">
      <c r="A78" s="200"/>
      <c r="B78" s="14"/>
      <c r="C78" s="14"/>
      <c r="D78" s="9"/>
      <c r="E78" s="9"/>
      <c r="F78" s="14"/>
      <c r="G78" s="9"/>
      <c r="H78" s="9"/>
      <c r="I78" s="9"/>
      <c r="J78" s="2118"/>
      <c r="K78" s="10" t="s">
        <v>542</v>
      </c>
      <c r="L78" s="850" t="s">
        <v>1074</v>
      </c>
      <c r="M78" s="196"/>
      <c r="N78" s="2155"/>
      <c r="O78" s="168" t="s">
        <v>355</v>
      </c>
      <c r="P78" s="314">
        <v>45245</v>
      </c>
      <c r="Q78" s="161"/>
      <c r="R78" s="166" t="s">
        <v>1073</v>
      </c>
    </row>
    <row r="79" spans="1:24">
      <c r="A79" s="200"/>
      <c r="B79" s="14"/>
      <c r="C79" s="14"/>
      <c r="D79" s="9"/>
      <c r="E79" s="9"/>
      <c r="F79" s="14"/>
      <c r="G79" s="9"/>
      <c r="H79" s="9"/>
      <c r="I79" s="9"/>
      <c r="J79" s="2153"/>
      <c r="K79" s="12" t="s">
        <v>356</v>
      </c>
      <c r="L79" s="851" t="s">
        <v>1074</v>
      </c>
      <c r="M79" s="252"/>
      <c r="N79" s="2155"/>
      <c r="O79" s="169" t="s">
        <v>357</v>
      </c>
      <c r="P79" s="314">
        <v>45245</v>
      </c>
      <c r="Q79" s="161"/>
      <c r="R79" s="166" t="s">
        <v>1073</v>
      </c>
    </row>
    <row r="80" spans="1:24">
      <c r="A80" s="200"/>
      <c r="B80" s="14"/>
      <c r="C80" s="14"/>
      <c r="D80" s="9"/>
      <c r="E80" s="9"/>
      <c r="F80" s="14"/>
      <c r="G80" s="9"/>
      <c r="H80" s="9"/>
      <c r="I80" s="9"/>
      <c r="J80" s="1535"/>
      <c r="K80" s="734"/>
      <c r="L80" s="506" t="s">
        <v>287</v>
      </c>
      <c r="M80" s="736"/>
      <c r="N80" s="2155"/>
      <c r="O80" s="168" t="s">
        <v>358</v>
      </c>
      <c r="P80" s="314">
        <v>45245</v>
      </c>
      <c r="Q80" s="161"/>
      <c r="R80" s="166" t="s">
        <v>1073</v>
      </c>
    </row>
    <row r="81" spans="1:18">
      <c r="J81" s="2123" t="s">
        <v>359</v>
      </c>
      <c r="K81" s="1479" t="s">
        <v>360</v>
      </c>
      <c r="L81" s="1558">
        <v>44293</v>
      </c>
      <c r="M81" s="1559"/>
      <c r="N81" s="2156"/>
      <c r="O81" s="170" t="s">
        <v>361</v>
      </c>
      <c r="P81" s="186">
        <v>45249</v>
      </c>
      <c r="Q81" s="164"/>
      <c r="R81" s="164"/>
    </row>
    <row r="82" spans="1:18">
      <c r="J82" s="2118"/>
      <c r="K82" s="10" t="s">
        <v>362</v>
      </c>
      <c r="L82" s="850">
        <v>44293</v>
      </c>
      <c r="M82" s="196"/>
      <c r="N82" s="9"/>
      <c r="O82" s="9"/>
      <c r="P82" s="9"/>
    </row>
    <row r="83" spans="1:18">
      <c r="J83" s="2119"/>
      <c r="K83" s="172" t="s">
        <v>193</v>
      </c>
      <c r="L83" s="330">
        <v>44293</v>
      </c>
      <c r="M83" s="197"/>
      <c r="N83" s="9"/>
      <c r="O83" s="9"/>
      <c r="P83" s="9"/>
    </row>
    <row r="85" spans="1:18">
      <c r="A85" s="2111" t="s">
        <v>929</v>
      </c>
      <c r="B85" s="2285"/>
      <c r="C85" s="2285"/>
      <c r="D85" s="2285"/>
      <c r="E85" s="2285"/>
      <c r="F85" s="2285"/>
      <c r="G85" s="2285"/>
      <c r="H85" s="2285"/>
      <c r="I85" s="2285"/>
      <c r="J85" s="2285"/>
      <c r="K85" s="2285"/>
      <c r="L85" s="2285"/>
      <c r="M85" s="2285"/>
      <c r="N85" s="2390"/>
    </row>
    <row r="86" spans="1:18">
      <c r="A86" s="34" t="s">
        <v>590</v>
      </c>
      <c r="B86" s="2111" t="s">
        <v>746</v>
      </c>
      <c r="C86" s="2285"/>
      <c r="D86" s="2285"/>
      <c r="E86" s="2285"/>
      <c r="F86" s="2285"/>
      <c r="G86" s="2285"/>
      <c r="H86" s="2285"/>
      <c r="I86" s="2285"/>
      <c r="J86" s="2285"/>
      <c r="K86" s="2285"/>
      <c r="L86" s="2285"/>
      <c r="M86" s="2285"/>
      <c r="N86" s="2390"/>
    </row>
    <row r="87" spans="1:18" ht="15" customHeight="1">
      <c r="A87" s="504">
        <f>B8</f>
        <v>19288</v>
      </c>
      <c r="B87" s="510" t="s">
        <v>366</v>
      </c>
      <c r="C87" s="505"/>
      <c r="D87" s="505"/>
      <c r="E87" s="505"/>
      <c r="F87" s="505"/>
      <c r="G87" s="505"/>
      <c r="H87" s="505"/>
      <c r="I87" s="505"/>
      <c r="J87" s="505"/>
      <c r="K87" s="505"/>
      <c r="L87" s="505"/>
      <c r="M87" s="505"/>
      <c r="N87" s="505"/>
    </row>
    <row r="88" spans="1:18" ht="15" customHeight="1">
      <c r="A88" s="504">
        <f>B9</f>
        <v>2930</v>
      </c>
      <c r="B88" s="510" t="s">
        <v>367</v>
      </c>
      <c r="C88" s="33">
        <v>1000</v>
      </c>
      <c r="D88" s="33">
        <v>2000</v>
      </c>
      <c r="E88" s="33">
        <v>3000</v>
      </c>
      <c r="F88" s="33">
        <v>4000</v>
      </c>
      <c r="G88" s="33">
        <v>5000</v>
      </c>
      <c r="H88" s="33">
        <v>6000</v>
      </c>
      <c r="I88" s="33">
        <v>7000</v>
      </c>
      <c r="J88" s="33">
        <v>8000</v>
      </c>
      <c r="K88" s="33">
        <v>9000</v>
      </c>
      <c r="L88" s="33">
        <v>10000</v>
      </c>
      <c r="M88" s="33">
        <v>11000</v>
      </c>
      <c r="N88" s="33">
        <v>12000</v>
      </c>
    </row>
    <row r="89" spans="1:18" ht="14.85" customHeight="1">
      <c r="A89" s="2276" t="s">
        <v>747</v>
      </c>
      <c r="B89" s="2085"/>
      <c r="C89" s="32" t="s">
        <v>369</v>
      </c>
      <c r="D89" s="32" t="s">
        <v>369</v>
      </c>
      <c r="E89" s="32" t="s">
        <v>369</v>
      </c>
      <c r="F89" s="32" t="s">
        <v>369</v>
      </c>
      <c r="G89" s="32" t="s">
        <v>369</v>
      </c>
      <c r="H89" s="32" t="s">
        <v>369</v>
      </c>
      <c r="I89" s="32" t="s">
        <v>369</v>
      </c>
      <c r="J89" s="32" t="s">
        <v>369</v>
      </c>
      <c r="K89" s="32" t="s">
        <v>369</v>
      </c>
      <c r="L89" s="32" t="s">
        <v>369</v>
      </c>
      <c r="M89" s="32" t="s">
        <v>369</v>
      </c>
      <c r="N89" s="32" t="s">
        <v>369</v>
      </c>
    </row>
    <row r="90" spans="1:18" ht="14.85" customHeight="1">
      <c r="A90" s="2276" t="s">
        <v>748</v>
      </c>
      <c r="B90" s="2085"/>
      <c r="C90" s="32" t="s">
        <v>369</v>
      </c>
      <c r="D90" s="32" t="s">
        <v>369</v>
      </c>
      <c r="E90" s="32" t="s">
        <v>369</v>
      </c>
      <c r="F90" s="32" t="s">
        <v>369</v>
      </c>
      <c r="G90" s="32" t="s">
        <v>369</v>
      </c>
      <c r="H90" s="32" t="s">
        <v>369</v>
      </c>
      <c r="I90" s="32" t="s">
        <v>369</v>
      </c>
      <c r="J90" s="32" t="s">
        <v>369</v>
      </c>
      <c r="K90" s="32" t="s">
        <v>369</v>
      </c>
      <c r="L90" s="32" t="s">
        <v>369</v>
      </c>
      <c r="M90" s="32" t="s">
        <v>369</v>
      </c>
      <c r="N90" s="32" t="s">
        <v>369</v>
      </c>
    </row>
    <row r="91" spans="1:18" ht="15" customHeight="1">
      <c r="A91" s="2276" t="s">
        <v>749</v>
      </c>
      <c r="B91" s="2085"/>
      <c r="C91" s="32" t="s">
        <v>369</v>
      </c>
      <c r="D91" s="32" t="s">
        <v>369</v>
      </c>
      <c r="E91" s="32" t="s">
        <v>369</v>
      </c>
      <c r="F91" s="32" t="s">
        <v>369</v>
      </c>
      <c r="G91" s="32" t="s">
        <v>369</v>
      </c>
      <c r="H91" s="32" t="s">
        <v>369</v>
      </c>
      <c r="I91" s="32" t="s">
        <v>369</v>
      </c>
      <c r="J91" s="32" t="s">
        <v>369</v>
      </c>
      <c r="K91" s="32" t="s">
        <v>369</v>
      </c>
      <c r="L91" s="32" t="s">
        <v>369</v>
      </c>
      <c r="M91" s="32" t="s">
        <v>369</v>
      </c>
      <c r="N91" s="32" t="s">
        <v>369</v>
      </c>
    </row>
    <row r="92" spans="1:18" ht="15" customHeight="1">
      <c r="A92" s="2276" t="s">
        <v>750</v>
      </c>
      <c r="B92" s="2085"/>
      <c r="C92" s="32" t="s">
        <v>369</v>
      </c>
      <c r="D92" s="32" t="s">
        <v>369</v>
      </c>
      <c r="E92" s="32" t="s">
        <v>369</v>
      </c>
      <c r="F92" s="32" t="s">
        <v>369</v>
      </c>
      <c r="G92" s="32" t="s">
        <v>369</v>
      </c>
      <c r="H92" s="32" t="s">
        <v>369</v>
      </c>
      <c r="I92" s="32" t="s">
        <v>369</v>
      </c>
      <c r="J92" s="32" t="s">
        <v>369</v>
      </c>
      <c r="K92" s="32" t="s">
        <v>369</v>
      </c>
      <c r="L92" s="32" t="s">
        <v>369</v>
      </c>
      <c r="M92" s="32" t="s">
        <v>369</v>
      </c>
      <c r="N92" s="32" t="s">
        <v>369</v>
      </c>
    </row>
    <row r="93" spans="1:18" ht="14.85" customHeight="1">
      <c r="A93" s="2276" t="s">
        <v>751</v>
      </c>
      <c r="B93" s="2085"/>
      <c r="C93" s="32"/>
      <c r="D93" s="32"/>
      <c r="E93" s="32" t="s">
        <v>369</v>
      </c>
      <c r="F93" s="32"/>
      <c r="G93" s="32"/>
      <c r="H93" s="32" t="s">
        <v>369</v>
      </c>
      <c r="I93" s="32"/>
      <c r="J93" s="32"/>
      <c r="K93" s="32" t="s">
        <v>369</v>
      </c>
      <c r="L93" s="32"/>
      <c r="M93" s="32"/>
      <c r="N93" s="32" t="s">
        <v>369</v>
      </c>
    </row>
    <row r="94" spans="1:18" ht="15" customHeight="1">
      <c r="A94" s="2276" t="s">
        <v>752</v>
      </c>
      <c r="B94" s="2085"/>
      <c r="C94" s="32"/>
      <c r="D94" s="32"/>
      <c r="E94" s="32" t="s">
        <v>369</v>
      </c>
      <c r="F94" s="32"/>
      <c r="G94" s="32"/>
      <c r="H94" s="32" t="s">
        <v>369</v>
      </c>
      <c r="I94" s="32"/>
      <c r="J94" s="32"/>
      <c r="K94" s="32" t="s">
        <v>369</v>
      </c>
      <c r="L94" s="32"/>
      <c r="M94" s="32"/>
      <c r="N94" s="32" t="s">
        <v>369</v>
      </c>
    </row>
    <row r="95" spans="1:18">
      <c r="A95" s="2276" t="s">
        <v>753</v>
      </c>
      <c r="B95" s="2085"/>
      <c r="C95" s="32"/>
      <c r="D95" s="32"/>
      <c r="E95" s="32" t="s">
        <v>369</v>
      </c>
      <c r="F95" s="32"/>
      <c r="G95" s="32"/>
      <c r="H95" s="32" t="s">
        <v>369</v>
      </c>
      <c r="I95" s="32"/>
      <c r="J95" s="32"/>
      <c r="K95" s="32" t="s">
        <v>369</v>
      </c>
      <c r="L95" s="32"/>
      <c r="M95" s="32"/>
      <c r="N95" s="32" t="s">
        <v>369</v>
      </c>
    </row>
    <row r="96" spans="1:18">
      <c r="A96" s="2276" t="s">
        <v>398</v>
      </c>
      <c r="B96" s="2085"/>
      <c r="C96" s="32"/>
      <c r="D96" s="32"/>
      <c r="E96" s="32" t="s">
        <v>369</v>
      </c>
      <c r="F96" s="32"/>
      <c r="G96" s="32"/>
      <c r="H96" s="32" t="s">
        <v>369</v>
      </c>
      <c r="I96" s="32"/>
      <c r="J96" s="32"/>
      <c r="K96" s="32" t="s">
        <v>369</v>
      </c>
      <c r="L96" s="32"/>
      <c r="M96" s="32"/>
      <c r="N96" s="32" t="s">
        <v>369</v>
      </c>
    </row>
    <row r="97" spans="1:14">
      <c r="A97" s="2276" t="s">
        <v>754</v>
      </c>
      <c r="B97" s="2085"/>
      <c r="C97" s="32"/>
      <c r="D97" s="32"/>
      <c r="E97" s="32"/>
      <c r="F97" s="32"/>
      <c r="G97" s="32"/>
      <c r="H97" s="32" t="s">
        <v>369</v>
      </c>
      <c r="I97" s="32"/>
      <c r="J97" s="32"/>
      <c r="K97" s="32"/>
      <c r="L97" s="32"/>
      <c r="M97" s="32"/>
      <c r="N97" s="32" t="s">
        <v>369</v>
      </c>
    </row>
    <row r="98" spans="1:14">
      <c r="A98" s="2276" t="s">
        <v>755</v>
      </c>
      <c r="B98" s="2085"/>
      <c r="C98" s="32"/>
      <c r="D98" s="32"/>
      <c r="E98" s="32"/>
      <c r="F98" s="32"/>
      <c r="G98" s="32"/>
      <c r="H98" s="32" t="s">
        <v>369</v>
      </c>
      <c r="I98" s="32"/>
      <c r="J98" s="32"/>
      <c r="K98" s="32"/>
      <c r="L98" s="32"/>
      <c r="M98" s="32"/>
      <c r="N98" s="32" t="s">
        <v>369</v>
      </c>
    </row>
    <row r="99" spans="1:14" ht="14.85" customHeight="1">
      <c r="A99" s="2276" t="s">
        <v>756</v>
      </c>
      <c r="B99" s="2085"/>
      <c r="C99" s="32"/>
      <c r="D99" s="32"/>
      <c r="E99" s="32"/>
      <c r="F99" s="32"/>
      <c r="G99" s="32"/>
      <c r="H99" s="32" t="s">
        <v>369</v>
      </c>
      <c r="I99" s="32"/>
      <c r="J99" s="32"/>
      <c r="K99" s="32"/>
      <c r="L99" s="32"/>
      <c r="M99" s="32"/>
      <c r="N99" s="32" t="s">
        <v>369</v>
      </c>
    </row>
    <row r="100" spans="1:14" ht="14.85" customHeight="1">
      <c r="A100" s="2277" t="s">
        <v>757</v>
      </c>
      <c r="B100" s="2278"/>
      <c r="C100" s="32"/>
      <c r="D100" s="32"/>
      <c r="E100" s="32"/>
      <c r="F100" s="32"/>
      <c r="G100" s="32"/>
      <c r="H100" s="32" t="s">
        <v>369</v>
      </c>
      <c r="I100" s="32"/>
      <c r="J100" s="32"/>
      <c r="K100" s="32"/>
      <c r="L100" s="32"/>
      <c r="M100" s="32"/>
      <c r="N100" s="32" t="s">
        <v>369</v>
      </c>
    </row>
  </sheetData>
  <sheetProtection selectLockedCells="1" selectUnlockedCells="1"/>
  <mergeCells count="59">
    <mergeCell ref="A57:A58"/>
    <mergeCell ref="A60:A61"/>
    <mergeCell ref="A100:B100"/>
    <mergeCell ref="A85:N85"/>
    <mergeCell ref="A94:B94"/>
    <mergeCell ref="A95:B95"/>
    <mergeCell ref="A96:B96"/>
    <mergeCell ref="A97:B97"/>
    <mergeCell ref="A98:B98"/>
    <mergeCell ref="A89:B89"/>
    <mergeCell ref="A90:B90"/>
    <mergeCell ref="A91:B91"/>
    <mergeCell ref="A92:B92"/>
    <mergeCell ref="A93:B93"/>
    <mergeCell ref="A99:B99"/>
    <mergeCell ref="A64:H64"/>
    <mergeCell ref="J59:J60"/>
    <mergeCell ref="B86:N86"/>
    <mergeCell ref="N77:N81"/>
    <mergeCell ref="J77:J79"/>
    <mergeCell ref="J81:J83"/>
    <mergeCell ref="J65:J66"/>
    <mergeCell ref="J71:J72"/>
    <mergeCell ref="J68:J69"/>
    <mergeCell ref="J62:J63"/>
    <mergeCell ref="Q29:Q33"/>
    <mergeCell ref="A48:A49"/>
    <mergeCell ref="R26:X33"/>
    <mergeCell ref="A18:Q18"/>
    <mergeCell ref="A45:A46"/>
    <mergeCell ref="J34:J35"/>
    <mergeCell ref="A37:A38"/>
    <mergeCell ref="J37:J38"/>
    <mergeCell ref="A40:A41"/>
    <mergeCell ref="J40:J41"/>
    <mergeCell ref="R37:X37"/>
    <mergeCell ref="J54:J55"/>
    <mergeCell ref="A1:D2"/>
    <mergeCell ref="E1:E2"/>
    <mergeCell ref="K6:O6"/>
    <mergeCell ref="A34:A35"/>
    <mergeCell ref="J47:J50"/>
    <mergeCell ref="A51:A52"/>
    <mergeCell ref="A54:A55"/>
    <mergeCell ref="Q1:X1"/>
    <mergeCell ref="A6:D6"/>
    <mergeCell ref="E6:J6"/>
    <mergeCell ref="A19:A21"/>
    <mergeCell ref="Q3:X10"/>
    <mergeCell ref="R11:X11"/>
    <mergeCell ref="J19:K19"/>
    <mergeCell ref="L19:M19"/>
    <mergeCell ref="N19:O19"/>
    <mergeCell ref="B14:J14"/>
    <mergeCell ref="R13:X13"/>
    <mergeCell ref="R14:X14"/>
    <mergeCell ref="R15:X15"/>
    <mergeCell ref="R16:X16"/>
    <mergeCell ref="R17:X17"/>
  </mergeCells>
  <hyperlinks>
    <hyperlink ref="E1" location="'RES LUB'!A1" display="RESUMO" xr:uid="{03E22919-DC0E-4A56-ADF9-5DC586AC1C97}"/>
    <hyperlink ref="E1:E2" location="'RES MNT'!A1" display="RESUMO" xr:uid="{AC09B37C-86FF-4631-9E86-2909A952366E}"/>
  </hyperlinks>
  <pageMargins left="0.51181102362204722" right="0.51181102362204722" top="0.78740157480314965" bottom="0.78740157480314965" header="0.31496062992125984" footer="0.31496062992125984"/>
  <pageSetup paperSize="9" scale="63" orientation="landscape" r:id="rId1"/>
  <rowBreaks count="1" manualBreakCount="1">
    <brk id="80" max="16383" man="1"/>
  </rowBreaks>
  <colBreaks count="1" manualBreakCount="1">
    <brk id="16" max="65" man="1"/>
  </colBreaks>
  <legacyDrawing r:id="rId2"/>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Plan16"/>
  <dimension ref="A1:AO109"/>
  <sheetViews>
    <sheetView showGridLines="0" view="pageBreakPreview" zoomScale="80" zoomScaleNormal="90" zoomScaleSheetLayoutView="80" workbookViewId="0">
      <selection activeCell="F12" sqref="F12"/>
    </sheetView>
  </sheetViews>
  <sheetFormatPr defaultRowHeight="14.45"/>
  <cols>
    <col min="1" max="1" width="20.7109375" style="48" customWidth="1"/>
    <col min="2" max="15" width="20.7109375" customWidth="1"/>
    <col min="16" max="16" width="22.140625" customWidth="1"/>
    <col min="17" max="17" width="21" customWidth="1"/>
    <col min="18" max="18" width="18.28515625" customWidth="1"/>
    <col min="19" max="19" width="10.5703125" bestFit="1" customWidth="1"/>
  </cols>
  <sheetData>
    <row r="1" spans="1:41">
      <c r="A1" s="2140" t="s">
        <v>93</v>
      </c>
      <c r="B1" s="2141"/>
      <c r="C1" s="2141"/>
      <c r="D1" s="2142"/>
      <c r="E1" s="2081" t="s">
        <v>216</v>
      </c>
      <c r="I1" s="4" t="s">
        <v>1075</v>
      </c>
      <c r="K1" s="202" t="s">
        <v>1076</v>
      </c>
      <c r="L1" s="37"/>
      <c r="M1" s="37"/>
      <c r="N1" s="37"/>
      <c r="Q1" s="2395"/>
      <c r="R1" s="2395"/>
      <c r="S1" s="2395"/>
      <c r="T1" s="2395"/>
      <c r="U1" s="2395"/>
      <c r="V1" s="2395"/>
      <c r="W1" s="2395"/>
      <c r="X1" s="2395"/>
      <c r="Y1" s="2395"/>
      <c r="Z1" s="2395"/>
      <c r="AA1" s="2395"/>
      <c r="AB1" s="2395"/>
      <c r="AC1" s="2395"/>
    </row>
    <row r="2" spans="1:41" ht="14.65" customHeight="1">
      <c r="A2" s="2143"/>
      <c r="B2" s="2144"/>
      <c r="C2" s="2144"/>
      <c r="D2" s="2145"/>
      <c r="E2" s="2081"/>
      <c r="I2" s="4" t="s">
        <v>1077</v>
      </c>
      <c r="K2" s="37" t="s">
        <v>1078</v>
      </c>
      <c r="L2" s="202" t="s">
        <v>1076</v>
      </c>
      <c r="M2" s="37"/>
      <c r="N2" s="37"/>
      <c r="O2" s="37"/>
      <c r="P2" s="37"/>
      <c r="Q2" s="2124"/>
      <c r="R2" s="2124"/>
      <c r="S2" s="2124"/>
      <c r="T2" s="2124"/>
      <c r="U2" s="2124"/>
      <c r="V2" s="2124"/>
      <c r="W2" s="2124"/>
      <c r="X2" s="2124"/>
      <c r="Y2" s="2124"/>
      <c r="Z2" s="2124"/>
      <c r="AA2" s="2124"/>
      <c r="AB2" s="2124"/>
      <c r="AC2" s="2124"/>
      <c r="AD2" s="2124"/>
    </row>
    <row r="3" spans="1:41">
      <c r="A3" s="143" t="s">
        <v>217</v>
      </c>
      <c r="B3" s="4" t="s">
        <v>872</v>
      </c>
      <c r="C3">
        <v>500</v>
      </c>
      <c r="D3" t="s">
        <v>219</v>
      </c>
      <c r="F3" s="48">
        <v>250</v>
      </c>
      <c r="G3" t="s">
        <v>716</v>
      </c>
      <c r="I3" s="143" t="s">
        <v>1079</v>
      </c>
      <c r="K3" t="s">
        <v>1078</v>
      </c>
      <c r="L3" s="37"/>
      <c r="M3" s="37"/>
      <c r="N3" s="37"/>
      <c r="O3" s="37"/>
      <c r="P3" s="37"/>
      <c r="Q3" s="36"/>
      <c r="R3" s="36"/>
      <c r="S3" s="36"/>
      <c r="T3" s="36"/>
      <c r="U3" s="36"/>
      <c r="V3" s="36"/>
      <c r="W3" s="36"/>
      <c r="X3" s="36"/>
      <c r="Y3" s="36"/>
      <c r="Z3" s="36"/>
    </row>
    <row r="4" spans="1:41">
      <c r="A4" s="143" t="s">
        <v>220</v>
      </c>
      <c r="B4" s="4" t="s">
        <v>488</v>
      </c>
      <c r="C4">
        <v>250</v>
      </c>
      <c r="D4" t="s">
        <v>219</v>
      </c>
      <c r="I4" s="1928" t="s">
        <v>1080</v>
      </c>
      <c r="L4" s="37"/>
      <c r="M4" s="37"/>
      <c r="N4" s="37"/>
      <c r="O4" s="37"/>
      <c r="P4" s="37"/>
      <c r="Q4" s="36"/>
      <c r="R4" s="36"/>
      <c r="S4" s="36"/>
      <c r="T4" s="36"/>
      <c r="U4" s="36"/>
      <c r="V4" s="36"/>
      <c r="W4" s="36"/>
      <c r="X4" s="36"/>
      <c r="Y4" s="36"/>
      <c r="Z4" s="36"/>
    </row>
    <row r="5" spans="1:41">
      <c r="A5" s="111" t="s">
        <v>222</v>
      </c>
      <c r="B5" s="517">
        <v>45371</v>
      </c>
      <c r="C5" s="1114" t="s">
        <v>430</v>
      </c>
      <c r="D5" s="4" t="s">
        <v>1081</v>
      </c>
      <c r="F5" s="4" t="s">
        <v>1082</v>
      </c>
      <c r="I5" s="1928"/>
      <c r="L5" s="37"/>
      <c r="M5" s="37"/>
      <c r="N5" s="37"/>
      <c r="O5" s="37"/>
      <c r="P5" s="37"/>
      <c r="Q5" s="36"/>
      <c r="R5" s="36"/>
      <c r="S5" s="36"/>
      <c r="T5" s="36"/>
      <c r="U5" s="36"/>
      <c r="V5" s="36"/>
      <c r="W5" s="36"/>
      <c r="X5" s="36"/>
      <c r="Y5" s="36"/>
      <c r="Z5" s="36"/>
    </row>
    <row r="6" spans="1:41" s="31" customFormat="1" ht="20.25" customHeight="1">
      <c r="A6" s="2172" t="s">
        <v>226</v>
      </c>
      <c r="B6" s="2173"/>
      <c r="C6" s="2173"/>
      <c r="D6" s="2174"/>
      <c r="E6" s="2098" t="s">
        <v>227</v>
      </c>
      <c r="F6" s="2099"/>
      <c r="G6" s="2099"/>
      <c r="H6" s="2099"/>
      <c r="I6" s="2222"/>
      <c r="J6" s="2093" t="s">
        <v>781</v>
      </c>
      <c r="K6" s="2093"/>
      <c r="L6" s="2093"/>
      <c r="M6" s="2093"/>
      <c r="N6" s="2094"/>
      <c r="Q6" s="139"/>
      <c r="R6" s="139"/>
      <c r="S6" s="139"/>
      <c r="T6" s="139"/>
      <c r="U6" s="139"/>
      <c r="V6" s="139"/>
      <c r="W6" s="139"/>
      <c r="X6" s="139"/>
      <c r="Y6" s="139"/>
      <c r="Z6" s="139"/>
    </row>
    <row r="7" spans="1:41">
      <c r="A7" s="688" t="s">
        <v>228</v>
      </c>
      <c r="B7" s="497" t="s">
        <v>229</v>
      </c>
      <c r="C7" s="497" t="s">
        <v>230</v>
      </c>
      <c r="D7" s="570" t="s">
        <v>231</v>
      </c>
      <c r="E7" s="970" t="s">
        <v>228</v>
      </c>
      <c r="F7" s="495" t="s">
        <v>232</v>
      </c>
      <c r="G7" s="495" t="s">
        <v>233</v>
      </c>
      <c r="H7" s="495" t="s">
        <v>68</v>
      </c>
      <c r="I7" s="541" t="s">
        <v>69</v>
      </c>
      <c r="J7" s="714"/>
      <c r="K7" s="681" t="s">
        <v>232</v>
      </c>
      <c r="L7" s="681" t="s">
        <v>233</v>
      </c>
      <c r="M7" s="999" t="s">
        <v>68</v>
      </c>
      <c r="N7" s="971" t="s">
        <v>69</v>
      </c>
      <c r="P7" s="37"/>
      <c r="Q7" s="36"/>
      <c r="R7" s="36"/>
      <c r="S7" s="36"/>
      <c r="T7" s="36"/>
      <c r="U7" s="36"/>
      <c r="V7" s="36"/>
      <c r="W7" s="36"/>
      <c r="X7" s="36"/>
      <c r="Y7" s="36"/>
      <c r="Z7" s="36"/>
    </row>
    <row r="8" spans="1:41" ht="15" customHeight="1">
      <c r="A8" s="338" t="s">
        <v>70</v>
      </c>
      <c r="B8" s="500">
        <v>14761</v>
      </c>
      <c r="C8" s="5">
        <f>B8-F8</f>
        <v>26</v>
      </c>
      <c r="D8" s="6">
        <f>B8</f>
        <v>14761</v>
      </c>
      <c r="E8" s="204" t="s">
        <v>70</v>
      </c>
      <c r="F8" s="1510">
        <v>14735</v>
      </c>
      <c r="G8" s="1291">
        <v>45368</v>
      </c>
      <c r="H8" s="7">
        <f>F8+$C$3</f>
        <v>15235</v>
      </c>
      <c r="I8" s="559">
        <f>H8-B8</f>
        <v>474</v>
      </c>
      <c r="J8" s="713" t="s">
        <v>70</v>
      </c>
      <c r="K8" s="499">
        <v>14735</v>
      </c>
      <c r="L8" s="1774">
        <v>45369</v>
      </c>
      <c r="M8" s="1003">
        <f>$F$3+K8</f>
        <v>14985</v>
      </c>
      <c r="N8" s="1080">
        <f>M8-B8</f>
        <v>224</v>
      </c>
      <c r="P8" s="37"/>
      <c r="Q8" s="67"/>
      <c r="R8" s="2275"/>
      <c r="S8" s="2129"/>
      <c r="T8" s="2129"/>
      <c r="U8" s="2129"/>
      <c r="V8" s="2129"/>
      <c r="W8" s="2129"/>
      <c r="X8" s="2129"/>
      <c r="Y8" s="2129"/>
      <c r="Z8" s="2129"/>
      <c r="AA8" s="2129"/>
      <c r="AB8" s="2129"/>
      <c r="AC8" s="2129"/>
      <c r="AD8" s="2129"/>
      <c r="AE8" s="2129"/>
    </row>
    <row r="9" spans="1:41" ht="15" customHeight="1">
      <c r="A9" s="1304" t="s">
        <v>71</v>
      </c>
      <c r="B9" s="500">
        <v>1868</v>
      </c>
      <c r="C9" s="5">
        <f>B9-F9</f>
        <v>25</v>
      </c>
      <c r="D9" s="1363">
        <f>B9+10000</f>
        <v>11868</v>
      </c>
      <c r="E9" s="204" t="s">
        <v>71</v>
      </c>
      <c r="F9" s="1510">
        <v>1843</v>
      </c>
      <c r="G9" s="1291">
        <v>45368</v>
      </c>
      <c r="H9" s="7">
        <f>F9+$C$3</f>
        <v>2343</v>
      </c>
      <c r="I9" s="559">
        <f t="shared" ref="I9:I11" si="0">H9-B9</f>
        <v>475</v>
      </c>
      <c r="J9" s="969" t="s">
        <v>71</v>
      </c>
      <c r="K9" s="957">
        <v>1843</v>
      </c>
      <c r="L9" s="1775">
        <v>45369</v>
      </c>
      <c r="M9" s="1004">
        <f>$F$3+K9</f>
        <v>2093</v>
      </c>
      <c r="N9" s="1081">
        <f>M9-B9</f>
        <v>225</v>
      </c>
      <c r="P9" s="37"/>
      <c r="Q9" s="67"/>
      <c r="R9" s="2125"/>
      <c r="S9" s="2125"/>
      <c r="T9" s="2125"/>
      <c r="U9" s="2125"/>
      <c r="V9" s="2125"/>
      <c r="W9" s="2125"/>
      <c r="X9" s="2125"/>
      <c r="Y9" s="2125"/>
      <c r="Z9" s="2125"/>
      <c r="AA9" s="2125"/>
      <c r="AB9" s="2125"/>
      <c r="AC9" s="2125"/>
      <c r="AD9" s="2125"/>
    </row>
    <row r="10" spans="1:41" ht="15" customHeight="1">
      <c r="A10" s="338" t="s">
        <v>72</v>
      </c>
      <c r="B10" s="500">
        <v>20207</v>
      </c>
      <c r="C10" s="5">
        <f>B10-F10</f>
        <v>7</v>
      </c>
      <c r="D10" s="6">
        <f t="shared" ref="D10:D11" si="1">B10</f>
        <v>20207</v>
      </c>
      <c r="E10" s="204" t="s">
        <v>72</v>
      </c>
      <c r="F10" s="1935">
        <v>20200</v>
      </c>
      <c r="G10" s="1291">
        <v>45353</v>
      </c>
      <c r="H10" s="7">
        <f>F10+$C$4</f>
        <v>20450</v>
      </c>
      <c r="I10" s="559">
        <f t="shared" si="0"/>
        <v>243</v>
      </c>
      <c r="J10" s="48">
        <f>F8+250</f>
        <v>14985</v>
      </c>
      <c r="K10" s="1941">
        <f>J10-B8</f>
        <v>224</v>
      </c>
      <c r="L10" s="37"/>
      <c r="M10" s="37"/>
      <c r="N10" s="37"/>
      <c r="O10" s="37"/>
      <c r="P10" s="37"/>
      <c r="Q10" s="102"/>
      <c r="R10" s="2124"/>
      <c r="S10" s="2124"/>
      <c r="T10" s="2124"/>
      <c r="U10" s="2124"/>
      <c r="V10" s="2124"/>
      <c r="W10" s="2124"/>
      <c r="X10" s="2124"/>
      <c r="Y10" s="2124"/>
      <c r="Z10" s="2124"/>
      <c r="AA10" s="2124"/>
      <c r="AB10" s="2124"/>
      <c r="AC10" s="2124"/>
      <c r="AD10" s="2124"/>
    </row>
    <row r="11" spans="1:41">
      <c r="A11" s="339" t="s">
        <v>73</v>
      </c>
      <c r="B11" s="548">
        <v>20400</v>
      </c>
      <c r="C11" s="195">
        <f>B11-F11</f>
        <v>0</v>
      </c>
      <c r="D11" s="207">
        <f t="shared" si="1"/>
        <v>20400</v>
      </c>
      <c r="E11" s="206" t="s">
        <v>73</v>
      </c>
      <c r="F11" s="501">
        <v>20400</v>
      </c>
      <c r="G11" s="621">
        <v>45373</v>
      </c>
      <c r="H11" s="175">
        <f>F11+$C$4</f>
        <v>20650</v>
      </c>
      <c r="I11" s="560">
        <f t="shared" si="0"/>
        <v>250</v>
      </c>
      <c r="L11" s="37"/>
      <c r="M11" s="37"/>
      <c r="N11" s="37"/>
      <c r="O11" s="37"/>
      <c r="P11" s="37"/>
      <c r="Q11" s="102"/>
      <c r="R11" s="2211"/>
      <c r="S11" s="2211"/>
      <c r="T11" s="2211"/>
      <c r="U11" s="2211"/>
      <c r="V11" s="2211"/>
      <c r="W11" s="2211"/>
      <c r="X11" s="2211"/>
      <c r="Y11" s="2211"/>
      <c r="Z11" s="2211"/>
      <c r="AA11" s="2211"/>
      <c r="AB11" s="2211"/>
      <c r="AC11" s="2211"/>
      <c r="AD11" s="2211"/>
      <c r="AE11" s="2211"/>
    </row>
    <row r="12" spans="1:41">
      <c r="L12" s="37"/>
      <c r="M12" s="37"/>
      <c r="N12" s="37"/>
      <c r="O12" s="37"/>
      <c r="P12" s="37"/>
      <c r="Q12" s="102"/>
      <c r="R12" s="37"/>
      <c r="S12" s="37"/>
      <c r="T12" s="37"/>
      <c r="U12" s="37"/>
      <c r="V12" s="37"/>
      <c r="W12" s="37"/>
      <c r="X12" s="37"/>
      <c r="Y12" s="37"/>
      <c r="Z12" s="37"/>
      <c r="AA12" s="37"/>
      <c r="AB12" s="37"/>
      <c r="AC12" s="37"/>
      <c r="AD12" s="37"/>
      <c r="AE12" s="37"/>
    </row>
    <row r="13" spans="1:41" s="31" customFormat="1" ht="20.25" customHeight="1">
      <c r="A13" s="773" t="s">
        <v>237</v>
      </c>
      <c r="B13" s="2092" t="s">
        <v>783</v>
      </c>
      <c r="C13" s="2093"/>
      <c r="D13" s="2093"/>
      <c r="E13" s="2093"/>
      <c r="F13" s="2093"/>
      <c r="G13" s="2093"/>
      <c r="H13" s="2093"/>
      <c r="I13" s="2093"/>
      <c r="J13" s="2093"/>
      <c r="K13" s="2094"/>
      <c r="L13" s="2406"/>
      <c r="M13" s="2211"/>
      <c r="Q13" s="809"/>
      <c r="R13" s="2129"/>
      <c r="S13" s="2129"/>
      <c r="T13" s="2129"/>
      <c r="U13" s="2129"/>
      <c r="V13" s="2129"/>
      <c r="W13" s="2129"/>
      <c r="X13" s="2129"/>
      <c r="Y13" s="2129"/>
      <c r="Z13" s="2129"/>
      <c r="AA13" s="2129"/>
      <c r="AB13" s="2129"/>
      <c r="AC13" s="2129"/>
      <c r="AD13" s="2129"/>
      <c r="AE13" s="2129"/>
      <c r="AF13" s="2129"/>
      <c r="AG13" s="2129"/>
      <c r="AH13" s="2129"/>
      <c r="AI13" s="2129"/>
      <c r="AJ13" s="2129"/>
      <c r="AK13" s="2129"/>
      <c r="AL13" s="2129"/>
      <c r="AM13" s="2129"/>
      <c r="AN13" s="2129"/>
      <c r="AO13" s="2129"/>
    </row>
    <row r="14" spans="1:41">
      <c r="A14" s="198"/>
      <c r="B14" s="1156" t="s">
        <v>241</v>
      </c>
      <c r="C14" s="523" t="s">
        <v>242</v>
      </c>
      <c r="D14" s="523" t="s">
        <v>243</v>
      </c>
      <c r="E14" s="523" t="s">
        <v>650</v>
      </c>
      <c r="F14" s="814" t="s">
        <v>245</v>
      </c>
      <c r="G14" s="814" t="s">
        <v>246</v>
      </c>
      <c r="H14" s="814" t="s">
        <v>247</v>
      </c>
      <c r="I14" s="814" t="s">
        <v>248</v>
      </c>
      <c r="J14" s="814" t="s">
        <v>249</v>
      </c>
      <c r="K14" s="1763" t="s">
        <v>291</v>
      </c>
      <c r="L14" s="37"/>
      <c r="M14" s="37"/>
      <c r="N14" s="37"/>
      <c r="O14" s="37"/>
      <c r="P14" s="37"/>
      <c r="Q14" s="36"/>
      <c r="R14" s="36"/>
      <c r="S14" s="36"/>
      <c r="T14" s="36"/>
      <c r="U14" s="36"/>
      <c r="V14" s="36"/>
      <c r="W14" s="36"/>
      <c r="X14" s="36"/>
      <c r="Y14" s="36"/>
      <c r="Z14" s="36"/>
    </row>
    <row r="15" spans="1:41">
      <c r="A15" s="724" t="s">
        <v>9</v>
      </c>
      <c r="B15" s="1157">
        <v>44460</v>
      </c>
      <c r="C15" s="46">
        <v>45158</v>
      </c>
      <c r="D15" s="46">
        <v>45146</v>
      </c>
      <c r="E15" s="46">
        <v>45323</v>
      </c>
      <c r="F15" s="7" t="s">
        <v>1083</v>
      </c>
      <c r="G15" s="46">
        <v>44854</v>
      </c>
      <c r="H15" s="46">
        <v>44460</v>
      </c>
      <c r="I15" s="7"/>
      <c r="J15" s="10"/>
      <c r="K15" s="750" t="s">
        <v>1084</v>
      </c>
      <c r="L15" s="110"/>
      <c r="Q15" s="36"/>
      <c r="R15" s="36"/>
      <c r="S15" s="36"/>
      <c r="T15" s="36"/>
      <c r="U15" s="36"/>
      <c r="V15" s="36"/>
      <c r="W15" s="36"/>
      <c r="X15" s="36"/>
      <c r="Y15" s="36"/>
      <c r="Z15" s="36"/>
    </row>
    <row r="16" spans="1:41">
      <c r="A16" s="725" t="s">
        <v>10</v>
      </c>
      <c r="B16" s="1766">
        <v>44460</v>
      </c>
      <c r="C16" s="180">
        <v>45158</v>
      </c>
      <c r="D16" s="180">
        <v>45146</v>
      </c>
      <c r="E16" s="180">
        <v>45323</v>
      </c>
      <c r="F16" s="49" t="s">
        <v>1083</v>
      </c>
      <c r="G16" s="180">
        <v>44854</v>
      </c>
      <c r="H16" s="180">
        <v>44460</v>
      </c>
      <c r="I16" s="49"/>
      <c r="J16" s="12"/>
      <c r="K16" s="813" t="s">
        <v>1084</v>
      </c>
      <c r="L16" s="110"/>
      <c r="Q16" s="36"/>
      <c r="R16" s="36"/>
      <c r="S16" s="36"/>
      <c r="T16" s="36"/>
      <c r="U16" s="36"/>
      <c r="V16" s="36"/>
      <c r="W16" s="36"/>
      <c r="X16" s="36"/>
      <c r="Y16" s="36"/>
      <c r="Z16" s="36"/>
    </row>
    <row r="17" spans="1:26">
      <c r="A17" s="2082" t="s">
        <v>254</v>
      </c>
      <c r="B17" s="2083"/>
      <c r="C17" s="2083"/>
      <c r="D17" s="2083"/>
      <c r="E17" s="2083"/>
      <c r="F17" s="2083"/>
      <c r="G17" s="2083"/>
      <c r="H17" s="2083"/>
      <c r="I17" s="2083"/>
      <c r="J17" s="2083"/>
      <c r="K17" s="2083"/>
      <c r="L17" s="2083"/>
      <c r="M17" s="2083"/>
      <c r="N17" s="2083"/>
      <c r="O17" s="2084"/>
      <c r="Q17" s="36"/>
      <c r="R17" s="36"/>
      <c r="S17" s="36"/>
      <c r="T17" s="36"/>
      <c r="U17" s="36"/>
      <c r="V17" s="36"/>
      <c r="W17" s="36"/>
      <c r="X17" s="36"/>
      <c r="Y17" s="36"/>
      <c r="Z17" s="36"/>
    </row>
    <row r="18" spans="1:26">
      <c r="A18" s="2159" t="s">
        <v>872</v>
      </c>
      <c r="B18" s="539" t="s">
        <v>255</v>
      </c>
      <c r="C18" s="497" t="s">
        <v>256</v>
      </c>
      <c r="D18" s="497" t="s">
        <v>256</v>
      </c>
      <c r="E18" s="497" t="s">
        <v>256</v>
      </c>
      <c r="F18" s="497" t="s">
        <v>256</v>
      </c>
      <c r="G18" s="540" t="s">
        <v>257</v>
      </c>
      <c r="H18" s="497" t="s">
        <v>256</v>
      </c>
      <c r="I18" s="2396"/>
      <c r="J18" s="2397"/>
      <c r="K18" s="497" t="s">
        <v>256</v>
      </c>
      <c r="L18" s="497" t="s">
        <v>256</v>
      </c>
      <c r="M18" s="1602" t="s">
        <v>440</v>
      </c>
      <c r="N18" s="2404" t="s">
        <v>1085</v>
      </c>
      <c r="O18" s="2405"/>
      <c r="Q18" s="36"/>
      <c r="R18" s="36"/>
      <c r="S18" s="36"/>
      <c r="T18" s="36"/>
      <c r="U18" s="36"/>
      <c r="V18" s="36"/>
      <c r="W18" s="36"/>
      <c r="X18" s="36"/>
      <c r="Y18" s="36"/>
      <c r="Z18" s="36"/>
    </row>
    <row r="19" spans="1:26">
      <c r="A19" s="2160"/>
      <c r="B19" s="504" t="s">
        <v>9</v>
      </c>
      <c r="C19" s="46">
        <v>45185</v>
      </c>
      <c r="D19" s="46">
        <v>45185</v>
      </c>
      <c r="E19" s="46">
        <v>45195</v>
      </c>
      <c r="F19" s="46">
        <v>45195</v>
      </c>
      <c r="G19" s="663">
        <v>1</v>
      </c>
      <c r="H19" s="1323">
        <v>44670</v>
      </c>
      <c r="I19" s="2398" t="s">
        <v>1086</v>
      </c>
      <c r="J19" s="2399"/>
      <c r="K19" s="326">
        <v>44664</v>
      </c>
      <c r="L19" s="331">
        <v>44664</v>
      </c>
      <c r="M19" s="331">
        <v>44606</v>
      </c>
      <c r="N19" s="1600">
        <v>44999</v>
      </c>
      <c r="O19" s="249">
        <v>44999</v>
      </c>
      <c r="Q19" s="36"/>
      <c r="R19" s="36"/>
      <c r="S19" s="36"/>
      <c r="T19" s="36"/>
      <c r="U19" s="36"/>
      <c r="V19" s="36"/>
      <c r="W19" s="36"/>
      <c r="X19" s="36"/>
      <c r="Y19" s="36"/>
      <c r="Z19" s="36"/>
    </row>
    <row r="20" spans="1:26">
      <c r="A20" s="2161"/>
      <c r="B20" s="547" t="s">
        <v>10</v>
      </c>
      <c r="C20" s="174">
        <v>45260</v>
      </c>
      <c r="D20" s="174">
        <v>45260</v>
      </c>
      <c r="E20" s="174">
        <v>45260</v>
      </c>
      <c r="F20" s="174">
        <v>45260</v>
      </c>
      <c r="G20" s="664">
        <v>2</v>
      </c>
      <c r="H20" s="959">
        <v>44670</v>
      </c>
      <c r="I20" s="2400" t="s">
        <v>1087</v>
      </c>
      <c r="J20" s="2401"/>
      <c r="K20" s="326">
        <v>44872</v>
      </c>
      <c r="L20" s="331">
        <v>44999</v>
      </c>
      <c r="M20" s="332">
        <v>44606</v>
      </c>
      <c r="N20" s="1601">
        <v>44999</v>
      </c>
      <c r="O20" s="250">
        <v>44999</v>
      </c>
      <c r="Q20" s="36"/>
      <c r="R20" s="36"/>
      <c r="S20" s="36"/>
      <c r="T20" s="36"/>
      <c r="U20" s="36"/>
      <c r="V20" s="36"/>
      <c r="W20" s="36"/>
      <c r="X20" s="36"/>
      <c r="Y20" s="36"/>
      <c r="Z20" s="36"/>
    </row>
    <row r="21" spans="1:26">
      <c r="A21" s="110"/>
      <c r="B21" s="110"/>
      <c r="C21" s="110"/>
      <c r="D21" s="110"/>
      <c r="E21" s="110"/>
      <c r="F21" s="110"/>
      <c r="G21" s="110"/>
      <c r="H21" s="1322"/>
      <c r="I21" s="2402"/>
      <c r="J21" s="2403"/>
      <c r="K21" s="323">
        <v>44872</v>
      </c>
      <c r="L21" s="422">
        <v>44999</v>
      </c>
      <c r="M21" s="110"/>
      <c r="N21" s="110"/>
      <c r="O21" s="110"/>
      <c r="P21" s="110"/>
      <c r="Q21" s="36"/>
      <c r="R21" s="36"/>
      <c r="S21" s="36"/>
      <c r="T21" s="36"/>
      <c r="U21" s="36"/>
      <c r="V21" s="36"/>
      <c r="W21" s="36"/>
      <c r="X21" s="36"/>
      <c r="Y21" s="36"/>
      <c r="Z21" s="36"/>
    </row>
    <row r="22" spans="1:26">
      <c r="A22" s="199"/>
      <c r="B22" s="37"/>
      <c r="C22" s="37"/>
      <c r="D22" s="37"/>
      <c r="E22" s="30"/>
      <c r="F22" s="27"/>
      <c r="G22" s="13"/>
      <c r="H22" s="27"/>
      <c r="I22" s="27"/>
      <c r="J22" s="28"/>
      <c r="K22" s="28"/>
      <c r="L22" s="27"/>
      <c r="M22" s="27"/>
      <c r="N22" s="27"/>
      <c r="O22" s="27"/>
      <c r="P22" s="22"/>
      <c r="Q22" s="36"/>
      <c r="R22" s="36"/>
      <c r="S22" s="36"/>
      <c r="T22" s="36"/>
      <c r="U22" s="36"/>
      <c r="V22" s="36"/>
      <c r="W22" s="36"/>
      <c r="X22" s="36"/>
      <c r="Y22" s="36"/>
      <c r="Z22" s="36"/>
    </row>
    <row r="23" spans="1:26">
      <c r="A23" s="1020" t="s">
        <v>263</v>
      </c>
      <c r="B23" s="670" t="s">
        <v>264</v>
      </c>
      <c r="C23" s="670" t="s">
        <v>265</v>
      </c>
      <c r="D23" s="670" t="s">
        <v>266</v>
      </c>
      <c r="E23" s="670" t="s">
        <v>267</v>
      </c>
      <c r="F23" s="671" t="s">
        <v>268</v>
      </c>
      <c r="G23" s="13"/>
      <c r="H23" s="27"/>
      <c r="I23" s="876" t="s">
        <v>269</v>
      </c>
      <c r="J23" s="876" t="s">
        <v>270</v>
      </c>
      <c r="K23" s="871" t="s">
        <v>271</v>
      </c>
      <c r="L23" s="1217" t="s">
        <v>785</v>
      </c>
      <c r="M23" s="876" t="s">
        <v>786</v>
      </c>
      <c r="N23" s="27"/>
      <c r="O23" s="27"/>
      <c r="P23" s="22"/>
      <c r="Q23" s="36"/>
      <c r="R23" s="36"/>
      <c r="S23" s="36"/>
      <c r="T23" s="36"/>
      <c r="U23" s="36"/>
      <c r="V23" s="36"/>
      <c r="W23" s="36"/>
      <c r="X23" s="36"/>
      <c r="Y23" s="36"/>
      <c r="Z23" s="36"/>
    </row>
    <row r="24" spans="1:26">
      <c r="A24" s="1355" t="s">
        <v>184</v>
      </c>
      <c r="B24" s="907">
        <v>41699</v>
      </c>
      <c r="C24" s="48" t="s">
        <v>909</v>
      </c>
      <c r="D24" s="48" t="s">
        <v>272</v>
      </c>
      <c r="E24" s="48" t="s">
        <v>1088</v>
      </c>
      <c r="F24" s="1017">
        <v>4305413</v>
      </c>
      <c r="G24" s="13"/>
      <c r="H24" s="1223"/>
      <c r="I24" s="625" t="s">
        <v>9</v>
      </c>
      <c r="J24" s="881">
        <v>45349</v>
      </c>
      <c r="K24" s="880">
        <v>45246</v>
      </c>
      <c r="L24" s="226">
        <v>45045</v>
      </c>
      <c r="M24" s="1219">
        <f>L24+360</f>
        <v>45405</v>
      </c>
      <c r="N24" s="27"/>
      <c r="O24" s="27"/>
      <c r="P24" s="22"/>
      <c r="Q24" s="36"/>
      <c r="R24" s="36"/>
      <c r="S24" s="36"/>
      <c r="T24" s="36"/>
      <c r="U24" s="36"/>
      <c r="V24" s="36"/>
      <c r="W24" s="36"/>
      <c r="X24" s="36"/>
      <c r="Y24" s="36"/>
      <c r="Z24" s="36"/>
    </row>
    <row r="25" spans="1:26">
      <c r="A25" s="1355" t="s">
        <v>1089</v>
      </c>
      <c r="B25" s="110" t="s">
        <v>272</v>
      </c>
      <c r="C25" s="48" t="s">
        <v>283</v>
      </c>
      <c r="D25" s="48" t="s">
        <v>272</v>
      </c>
      <c r="E25" s="48" t="s">
        <v>1090</v>
      </c>
      <c r="F25" s="1017" t="s">
        <v>272</v>
      </c>
      <c r="G25" s="13"/>
      <c r="H25" s="1223" t="s">
        <v>112</v>
      </c>
      <c r="I25" s="626" t="s">
        <v>10</v>
      </c>
      <c r="J25" s="666">
        <v>45025</v>
      </c>
      <c r="K25" s="105">
        <v>44931</v>
      </c>
      <c r="L25" s="1216"/>
      <c r="M25" s="1220">
        <f>L25+360</f>
        <v>360</v>
      </c>
      <c r="N25" s="27"/>
      <c r="O25" s="27"/>
      <c r="P25" s="22"/>
      <c r="Q25" s="36"/>
      <c r="R25" s="36"/>
      <c r="S25" s="36"/>
      <c r="T25" s="36"/>
      <c r="U25" s="36"/>
      <c r="V25" s="36"/>
      <c r="W25" s="36"/>
      <c r="X25" s="36"/>
      <c r="Y25" s="36"/>
      <c r="Z25" s="36"/>
    </row>
    <row r="26" spans="1:26">
      <c r="A26" s="1355" t="s">
        <v>286</v>
      </c>
      <c r="B26" s="2409" t="s">
        <v>1091</v>
      </c>
      <c r="C26" s="2409"/>
      <c r="D26" s="2409"/>
      <c r="E26" s="2409"/>
      <c r="F26" s="2410"/>
      <c r="G26" s="13"/>
      <c r="H26" s="27"/>
      <c r="J26" s="22"/>
      <c r="M26" s="27"/>
      <c r="N26" s="27"/>
      <c r="O26" s="27"/>
      <c r="P26" s="22"/>
      <c r="Q26" s="36"/>
      <c r="R26" s="36"/>
      <c r="S26" s="36"/>
      <c r="T26" s="36"/>
      <c r="U26" s="36"/>
      <c r="V26" s="36"/>
      <c r="W26" s="36"/>
      <c r="X26" s="36"/>
      <c r="Y26" s="36"/>
      <c r="Z26" s="36"/>
    </row>
    <row r="27" spans="1:26">
      <c r="A27" s="1355" t="s">
        <v>1092</v>
      </c>
      <c r="B27" s="110" t="s">
        <v>272</v>
      </c>
      <c r="C27" s="48" t="s">
        <v>283</v>
      </c>
      <c r="D27" s="48" t="s">
        <v>272</v>
      </c>
      <c r="E27" s="48" t="s">
        <v>1090</v>
      </c>
      <c r="F27" s="1017" t="s">
        <v>272</v>
      </c>
      <c r="G27" s="13"/>
      <c r="H27" s="27"/>
      <c r="I27" s="27"/>
      <c r="J27" s="1189"/>
      <c r="K27" s="28"/>
      <c r="L27" s="27"/>
      <c r="M27" s="27"/>
      <c r="N27" s="27"/>
      <c r="O27" s="27"/>
      <c r="P27" s="22"/>
      <c r="Q27" s="36"/>
      <c r="R27" s="36"/>
      <c r="S27" s="36"/>
      <c r="T27" s="36"/>
      <c r="U27" s="36"/>
      <c r="V27" s="36"/>
      <c r="W27" s="36"/>
      <c r="X27" s="36"/>
      <c r="Y27" s="36"/>
      <c r="Z27" s="36"/>
    </row>
    <row r="28" spans="1:26">
      <c r="A28" s="1355" t="s">
        <v>874</v>
      </c>
      <c r="B28" s="907">
        <v>44317</v>
      </c>
      <c r="C28" s="48" t="s">
        <v>278</v>
      </c>
      <c r="D28" s="48" t="s">
        <v>768</v>
      </c>
      <c r="E28" s="48" t="s">
        <v>508</v>
      </c>
      <c r="F28" s="1017">
        <v>2965</v>
      </c>
      <c r="G28" s="13"/>
      <c r="H28" s="27"/>
      <c r="I28" s="27"/>
      <c r="J28" s="1189"/>
      <c r="K28" s="28"/>
      <c r="L28" s="27"/>
      <c r="M28" s="27"/>
      <c r="N28" s="27"/>
      <c r="O28" s="27"/>
      <c r="P28" s="22"/>
      <c r="Q28" s="36"/>
      <c r="R28" s="36"/>
      <c r="S28" s="36"/>
      <c r="T28" s="36"/>
      <c r="U28" s="36"/>
      <c r="V28" s="36"/>
      <c r="W28" s="36"/>
      <c r="X28" s="36"/>
      <c r="Y28" s="36"/>
      <c r="Z28" s="36"/>
    </row>
    <row r="29" spans="1:26">
      <c r="A29" s="1355" t="s">
        <v>875</v>
      </c>
      <c r="B29" s="907">
        <v>44317</v>
      </c>
      <c r="C29" s="48" t="s">
        <v>278</v>
      </c>
      <c r="D29" s="48" t="s">
        <v>768</v>
      </c>
      <c r="E29" s="48" t="s">
        <v>508</v>
      </c>
      <c r="F29" s="1017">
        <v>2964</v>
      </c>
      <c r="G29" s="13"/>
      <c r="H29" s="27"/>
      <c r="I29" s="27"/>
      <c r="J29" s="28"/>
      <c r="K29" s="28"/>
      <c r="L29" s="27"/>
      <c r="M29" s="27"/>
      <c r="N29" s="27"/>
      <c r="O29" s="27"/>
      <c r="P29" s="22"/>
      <c r="Q29" s="36"/>
      <c r="R29" s="36"/>
      <c r="S29" s="36"/>
      <c r="T29" s="36"/>
      <c r="U29" s="36"/>
      <c r="V29" s="36"/>
      <c r="W29" s="36"/>
      <c r="X29" s="36"/>
      <c r="Y29" s="36"/>
      <c r="Z29" s="36"/>
    </row>
    <row r="30" spans="1:26">
      <c r="A30" s="1355" t="s">
        <v>886</v>
      </c>
      <c r="B30" s="48" t="s">
        <v>272</v>
      </c>
      <c r="C30" s="48" t="s">
        <v>283</v>
      </c>
      <c r="D30" s="48" t="s">
        <v>272</v>
      </c>
      <c r="E30" s="48" t="s">
        <v>659</v>
      </c>
      <c r="F30" s="1017" t="s">
        <v>272</v>
      </c>
      <c r="G30" s="13"/>
      <c r="H30" s="27"/>
      <c r="I30" s="27"/>
      <c r="J30" s="28"/>
      <c r="K30" s="28"/>
      <c r="L30" s="27"/>
      <c r="M30" s="27"/>
      <c r="N30" s="27"/>
      <c r="O30" s="27"/>
      <c r="P30" s="22"/>
      <c r="Q30" s="36"/>
      <c r="R30" s="36"/>
      <c r="S30" s="36"/>
      <c r="T30" s="36"/>
      <c r="U30" s="36"/>
      <c r="V30" s="36"/>
      <c r="W30" s="36"/>
      <c r="X30" s="36"/>
      <c r="Y30" s="36"/>
      <c r="Z30" s="36"/>
    </row>
    <row r="31" spans="1:26">
      <c r="A31" s="1356" t="s">
        <v>885</v>
      </c>
      <c r="B31" s="1018" t="s">
        <v>272</v>
      </c>
      <c r="C31" s="1018" t="s">
        <v>283</v>
      </c>
      <c r="D31" s="1018" t="s">
        <v>272</v>
      </c>
      <c r="E31" s="1018" t="s">
        <v>659</v>
      </c>
      <c r="F31" s="1019" t="s">
        <v>272</v>
      </c>
      <c r="G31" s="13"/>
      <c r="H31" s="27"/>
      <c r="I31" s="27"/>
      <c r="J31" s="28"/>
      <c r="K31" s="28"/>
      <c r="L31" s="27"/>
      <c r="M31" s="27"/>
      <c r="N31" s="27"/>
      <c r="O31" s="27"/>
      <c r="P31" s="22"/>
      <c r="Q31" s="36"/>
      <c r="R31" s="36"/>
      <c r="S31" s="36"/>
      <c r="T31" s="36"/>
      <c r="U31" s="36"/>
      <c r="V31" s="36"/>
      <c r="W31" s="36"/>
      <c r="X31" s="36"/>
      <c r="Y31" s="36"/>
      <c r="Z31" s="36"/>
    </row>
    <row r="32" spans="1:26">
      <c r="A32" s="199"/>
      <c r="B32" s="37"/>
      <c r="C32" s="37"/>
      <c r="D32" s="37"/>
      <c r="E32" s="30"/>
      <c r="F32" s="27"/>
      <c r="G32" s="13"/>
      <c r="H32" s="27"/>
      <c r="I32" s="27"/>
      <c r="J32" s="28"/>
      <c r="K32" s="28"/>
      <c r="L32" s="27"/>
      <c r="M32" s="27"/>
      <c r="N32" s="27"/>
      <c r="O32" s="27"/>
      <c r="P32" s="22"/>
      <c r="Q32" s="36"/>
      <c r="R32" s="36"/>
      <c r="S32" s="36"/>
      <c r="T32" s="36"/>
      <c r="U32" s="36"/>
      <c r="V32" s="36"/>
      <c r="W32" s="36"/>
      <c r="X32" s="36"/>
      <c r="Y32" s="36"/>
      <c r="Z32" s="36"/>
    </row>
    <row r="33" spans="1:26">
      <c r="C33" s="600" t="s">
        <v>287</v>
      </c>
      <c r="D33" s="537" t="s">
        <v>288</v>
      </c>
      <c r="E33" s="537" t="s">
        <v>289</v>
      </c>
      <c r="F33" s="537" t="s">
        <v>290</v>
      </c>
      <c r="G33" s="537" t="s">
        <v>251</v>
      </c>
      <c r="H33" s="538" t="s">
        <v>291</v>
      </c>
      <c r="L33" s="623" t="s">
        <v>287</v>
      </c>
      <c r="M33" s="624" t="s">
        <v>288</v>
      </c>
      <c r="N33" s="624" t="s">
        <v>289</v>
      </c>
      <c r="O33" s="624" t="s">
        <v>290</v>
      </c>
      <c r="P33" s="611" t="s">
        <v>291</v>
      </c>
      <c r="Q33" s="36"/>
      <c r="R33" s="36"/>
      <c r="S33" s="36"/>
      <c r="T33" s="36"/>
      <c r="U33" s="36"/>
      <c r="V33" s="36"/>
      <c r="W33" s="36"/>
      <c r="X33" s="36"/>
      <c r="Y33" s="36"/>
      <c r="Z33" s="36"/>
    </row>
    <row r="34" spans="1:26" ht="15" customHeight="1">
      <c r="A34" s="2206" t="s">
        <v>293</v>
      </c>
      <c r="B34" s="87" t="s">
        <v>9</v>
      </c>
      <c r="C34" s="54"/>
      <c r="D34" s="53"/>
      <c r="E34" s="53"/>
      <c r="F34" s="53"/>
      <c r="G34" s="2"/>
      <c r="H34" s="55"/>
      <c r="J34" s="2208" t="s">
        <v>295</v>
      </c>
      <c r="K34" s="237" t="s">
        <v>9</v>
      </c>
      <c r="L34" s="448"/>
      <c r="M34" s="52"/>
      <c r="N34" s="52"/>
      <c r="O34" s="712" t="s">
        <v>1093</v>
      </c>
      <c r="P34" s="1703">
        <v>45188</v>
      </c>
      <c r="T34" s="36"/>
      <c r="U34" s="36"/>
      <c r="V34" s="36"/>
      <c r="W34" s="36"/>
      <c r="X34" s="36"/>
      <c r="Y34" s="36"/>
      <c r="Z34" s="36"/>
    </row>
    <row r="35" spans="1:26">
      <c r="A35" s="2207"/>
      <c r="B35" s="88" t="s">
        <v>10</v>
      </c>
      <c r="C35" s="57"/>
      <c r="D35" s="56"/>
      <c r="E35" s="56"/>
      <c r="F35" s="56"/>
      <c r="G35" s="18"/>
      <c r="H35" s="58"/>
      <c r="J35" s="2209"/>
      <c r="K35" s="238" t="s">
        <v>10</v>
      </c>
      <c r="L35" s="216"/>
      <c r="M35" s="213"/>
      <c r="N35" s="213"/>
      <c r="O35" s="388" t="s">
        <v>1094</v>
      </c>
      <c r="P35" s="1140">
        <v>45180</v>
      </c>
      <c r="T35" s="36"/>
      <c r="U35" s="36"/>
      <c r="V35" s="36"/>
      <c r="W35" s="36"/>
      <c r="X35" s="36"/>
      <c r="Y35" s="36"/>
      <c r="Z35" s="36"/>
    </row>
    <row r="36" spans="1:26">
      <c r="A36" s="142"/>
      <c r="B36" s="82"/>
      <c r="C36" s="82"/>
      <c r="D36" s="82"/>
      <c r="E36" s="82"/>
      <c r="F36" s="82"/>
      <c r="H36" s="82"/>
      <c r="J36" s="142"/>
      <c r="K36" s="82"/>
      <c r="L36" s="82"/>
      <c r="M36" s="82"/>
      <c r="N36" s="82"/>
      <c r="O36" s="82"/>
      <c r="P36" s="82"/>
      <c r="Q36" s="36"/>
      <c r="R36" s="36"/>
      <c r="S36" s="36"/>
      <c r="T36" s="36"/>
      <c r="U36" s="36"/>
      <c r="V36" s="36"/>
      <c r="W36" s="36"/>
      <c r="X36" s="36"/>
      <c r="Y36" s="36"/>
      <c r="Z36" s="36"/>
    </row>
    <row r="37" spans="1:26">
      <c r="A37" s="2206" t="s">
        <v>296</v>
      </c>
      <c r="B37" s="87" t="s">
        <v>9</v>
      </c>
      <c r="C37" s="53"/>
      <c r="D37" s="53"/>
      <c r="E37" s="53"/>
      <c r="F37" s="54"/>
      <c r="G37" s="2"/>
      <c r="H37" s="55"/>
      <c r="J37" s="2208" t="s">
        <v>240</v>
      </c>
      <c r="K37" s="237" t="s">
        <v>9</v>
      </c>
      <c r="L37" s="211"/>
      <c r="M37" s="211"/>
      <c r="N37" s="215"/>
      <c r="O37" s="215">
        <v>42567</v>
      </c>
      <c r="P37" s="212"/>
      <c r="Q37" s="36"/>
      <c r="R37" s="36"/>
      <c r="S37" s="36"/>
      <c r="T37" s="36"/>
      <c r="U37" s="36"/>
      <c r="V37" s="36"/>
      <c r="W37" s="36"/>
      <c r="X37" s="36"/>
      <c r="Y37" s="36"/>
      <c r="Z37" s="36"/>
    </row>
    <row r="38" spans="1:26">
      <c r="A38" s="2207"/>
      <c r="B38" s="88" t="s">
        <v>10</v>
      </c>
      <c r="C38" s="57">
        <v>44551</v>
      </c>
      <c r="D38" s="56"/>
      <c r="E38" s="56"/>
      <c r="F38" s="57"/>
      <c r="G38" s="57"/>
      <c r="H38" s="19"/>
      <c r="J38" s="2209"/>
      <c r="K38" s="238" t="s">
        <v>10</v>
      </c>
      <c r="L38" s="213"/>
      <c r="M38" s="213"/>
      <c r="N38" s="216"/>
      <c r="O38" s="216">
        <v>42567</v>
      </c>
      <c r="P38" s="214"/>
      <c r="Q38" s="36"/>
      <c r="R38" s="36"/>
      <c r="S38" s="36"/>
      <c r="T38" s="36"/>
      <c r="U38" s="36"/>
      <c r="V38" s="36"/>
      <c r="W38" s="36"/>
      <c r="X38" s="36"/>
      <c r="Y38" s="36"/>
      <c r="Z38" s="36"/>
    </row>
    <row r="39" spans="1:26">
      <c r="A39" s="142"/>
      <c r="B39" s="82"/>
      <c r="C39" s="82"/>
      <c r="D39" s="82"/>
      <c r="E39" s="82"/>
      <c r="F39" s="82"/>
      <c r="H39" s="82"/>
      <c r="J39" s="142"/>
      <c r="K39" s="82"/>
      <c r="L39" s="82"/>
      <c r="M39" s="82"/>
      <c r="N39" s="82"/>
      <c r="O39" s="82"/>
      <c r="P39" s="82"/>
      <c r="Q39" s="36"/>
      <c r="R39" s="36"/>
      <c r="S39" s="36"/>
      <c r="T39" s="36"/>
      <c r="U39" s="36"/>
      <c r="V39" s="36"/>
      <c r="W39" s="36"/>
      <c r="X39" s="36"/>
      <c r="Y39" s="36"/>
      <c r="Z39" s="36"/>
    </row>
    <row r="40" spans="1:26">
      <c r="A40" s="2206" t="s">
        <v>255</v>
      </c>
      <c r="B40" s="87" t="s">
        <v>9</v>
      </c>
      <c r="C40" s="53"/>
      <c r="D40" s="54"/>
      <c r="E40" s="53"/>
      <c r="F40" s="54">
        <v>42567</v>
      </c>
      <c r="G40" s="2"/>
      <c r="H40" s="55" t="s">
        <v>1095</v>
      </c>
      <c r="J40" s="2208" t="s">
        <v>298</v>
      </c>
      <c r="K40" s="1695" t="s">
        <v>299</v>
      </c>
      <c r="L40" s="211"/>
      <c r="M40" s="211"/>
      <c r="N40" s="215">
        <v>44462</v>
      </c>
      <c r="O40" s="215">
        <v>42567</v>
      </c>
      <c r="P40" s="212"/>
      <c r="Q40" s="36"/>
      <c r="R40" s="36"/>
      <c r="S40" s="36"/>
      <c r="T40" s="36"/>
      <c r="U40" s="36"/>
      <c r="V40" s="36"/>
      <c r="W40" s="36"/>
      <c r="X40" s="36"/>
      <c r="Y40" s="36"/>
      <c r="Z40" s="36"/>
    </row>
    <row r="41" spans="1:26">
      <c r="A41" s="2207"/>
      <c r="B41" s="88" t="s">
        <v>10</v>
      </c>
      <c r="C41" s="1781">
        <v>45042</v>
      </c>
      <c r="D41" s="57"/>
      <c r="E41" s="56"/>
      <c r="F41" s="57">
        <v>42567</v>
      </c>
      <c r="G41" s="18"/>
      <c r="H41" s="837" t="s">
        <v>1095</v>
      </c>
      <c r="J41" s="2209"/>
      <c r="K41" s="494"/>
      <c r="L41" s="213"/>
      <c r="M41" s="213"/>
      <c r="N41" s="213"/>
      <c r="O41" s="216">
        <v>42367</v>
      </c>
      <c r="P41" s="214"/>
      <c r="Q41" s="36"/>
      <c r="R41" s="36"/>
      <c r="S41" s="36"/>
      <c r="T41" s="36"/>
      <c r="U41" s="36"/>
      <c r="V41" s="36"/>
      <c r="W41" s="36"/>
      <c r="X41" s="36"/>
      <c r="Y41" s="36"/>
      <c r="Z41" s="36"/>
    </row>
    <row r="42" spans="1:26">
      <c r="A42" s="142"/>
      <c r="B42" s="82"/>
      <c r="C42" s="82"/>
      <c r="D42" s="82"/>
      <c r="E42" s="82"/>
      <c r="F42" s="82"/>
      <c r="H42" s="82"/>
      <c r="J42" s="142"/>
      <c r="K42" s="82"/>
      <c r="L42" s="82"/>
      <c r="M42" s="82"/>
      <c r="N42" s="82"/>
      <c r="O42" s="82"/>
      <c r="P42" s="82"/>
      <c r="Q42" s="36"/>
      <c r="R42" s="36"/>
      <c r="S42" s="36"/>
      <c r="T42" s="36"/>
      <c r="U42" s="36"/>
      <c r="V42" s="36"/>
      <c r="W42" s="36"/>
      <c r="X42" s="36"/>
      <c r="Y42" s="36"/>
      <c r="Z42" s="36"/>
    </row>
    <row r="43" spans="1:26" ht="15" customHeight="1">
      <c r="A43" s="279" t="s">
        <v>300</v>
      </c>
      <c r="B43" s="89"/>
      <c r="C43" s="870">
        <v>44463</v>
      </c>
      <c r="D43" s="60"/>
      <c r="E43" s="60"/>
      <c r="F43" s="63">
        <v>42567</v>
      </c>
      <c r="G43" s="62"/>
      <c r="H43" s="61" t="s">
        <v>1096</v>
      </c>
      <c r="J43" s="356" t="s">
        <v>301</v>
      </c>
      <c r="K43" s="492"/>
      <c r="L43" s="293"/>
      <c r="M43" s="298"/>
      <c r="N43" s="293"/>
      <c r="O43" s="298">
        <v>45363</v>
      </c>
      <c r="P43" s="299" t="s">
        <v>302</v>
      </c>
      <c r="Q43" s="2360"/>
      <c r="R43" s="2124"/>
      <c r="S43" s="2124"/>
      <c r="T43" s="36"/>
      <c r="U43" s="36"/>
      <c r="V43" s="36"/>
      <c r="W43" s="36"/>
      <c r="X43" s="36"/>
      <c r="Y43" s="36"/>
      <c r="Z43" s="36"/>
    </row>
    <row r="44" spans="1:26">
      <c r="A44" s="142"/>
      <c r="B44" s="82"/>
      <c r="C44" s="82"/>
      <c r="D44" s="82"/>
      <c r="E44" s="82"/>
      <c r="F44" s="82"/>
      <c r="H44" s="82"/>
      <c r="J44" s="142"/>
      <c r="K44" s="82"/>
      <c r="L44" s="82"/>
      <c r="M44" s="82"/>
      <c r="N44" s="82"/>
      <c r="O44" s="82"/>
      <c r="P44" s="82"/>
      <c r="Q44" s="36"/>
      <c r="R44" s="36"/>
      <c r="S44" s="36"/>
      <c r="T44" s="36"/>
      <c r="U44" s="36"/>
      <c r="V44" s="36"/>
      <c r="W44" s="36"/>
      <c r="X44" s="36"/>
      <c r="Y44" s="36"/>
      <c r="Z44" s="36"/>
    </row>
    <row r="45" spans="1:26">
      <c r="A45" s="2208" t="s">
        <v>303</v>
      </c>
      <c r="B45" s="237" t="s">
        <v>304</v>
      </c>
      <c r="C45" s="481"/>
      <c r="D45" s="211"/>
      <c r="E45" s="215"/>
      <c r="F45" s="215">
        <v>42567</v>
      </c>
      <c r="G45" s="1034">
        <v>45286</v>
      </c>
      <c r="H45" s="239" t="s">
        <v>1097</v>
      </c>
      <c r="J45" s="221" t="s">
        <v>524</v>
      </c>
      <c r="K45" s="293"/>
      <c r="L45" s="217"/>
      <c r="M45" s="246"/>
      <c r="N45" s="217"/>
      <c r="O45" s="246">
        <v>42567</v>
      </c>
      <c r="P45" s="491">
        <v>44463</v>
      </c>
      <c r="Q45" s="36"/>
      <c r="R45" s="36"/>
      <c r="S45" s="36"/>
      <c r="T45" s="36"/>
      <c r="U45" s="36"/>
      <c r="V45" s="36"/>
      <c r="W45" s="36"/>
      <c r="X45" s="36"/>
      <c r="Y45" s="36"/>
      <c r="Z45" s="36"/>
    </row>
    <row r="46" spans="1:26">
      <c r="A46" s="2209"/>
      <c r="B46" s="238" t="s">
        <v>306</v>
      </c>
      <c r="C46" s="482"/>
      <c r="D46" s="213"/>
      <c r="E46" s="216"/>
      <c r="F46" s="216">
        <v>42567</v>
      </c>
      <c r="G46" s="1035">
        <v>45286</v>
      </c>
      <c r="H46" s="240" t="s">
        <v>1097</v>
      </c>
      <c r="J46" s="82"/>
      <c r="K46" s="91"/>
      <c r="L46" s="82"/>
      <c r="M46" s="82"/>
      <c r="N46" s="82"/>
      <c r="O46" s="82"/>
      <c r="P46" s="82"/>
      <c r="Q46" s="36"/>
      <c r="R46" s="36"/>
      <c r="S46" s="36"/>
      <c r="T46" s="36"/>
      <c r="U46" s="36"/>
      <c r="V46" s="36"/>
      <c r="W46" s="36"/>
      <c r="X46" s="36"/>
      <c r="Y46" s="36"/>
      <c r="Z46" s="36"/>
    </row>
    <row r="47" spans="1:26">
      <c r="A47" s="142"/>
      <c r="B47" s="82"/>
      <c r="C47" s="82"/>
      <c r="D47" s="82"/>
      <c r="E47" s="82"/>
      <c r="F47" s="82"/>
      <c r="H47" s="82"/>
      <c r="J47" s="2095" t="s">
        <v>308</v>
      </c>
      <c r="K47" s="426" t="s">
        <v>453</v>
      </c>
      <c r="L47" s="211"/>
      <c r="M47" s="211"/>
      <c r="N47" s="211"/>
      <c r="O47" s="215">
        <v>45075</v>
      </c>
      <c r="P47" s="241">
        <v>44463</v>
      </c>
      <c r="Q47" s="36"/>
      <c r="R47" s="36"/>
      <c r="S47" s="36"/>
      <c r="T47" s="36"/>
      <c r="U47" s="36"/>
      <c r="V47" s="36"/>
      <c r="W47" s="36"/>
      <c r="X47" s="36"/>
      <c r="Y47" s="36"/>
      <c r="Z47" s="36"/>
    </row>
    <row r="48" spans="1:26" ht="14.45" customHeight="1">
      <c r="A48" s="2206" t="s">
        <v>310</v>
      </c>
      <c r="B48" s="87" t="s">
        <v>9</v>
      </c>
      <c r="C48" s="53"/>
      <c r="D48" s="54"/>
      <c r="E48" s="53"/>
      <c r="F48" s="54">
        <v>42567</v>
      </c>
      <c r="G48" s="2"/>
      <c r="H48" s="55"/>
      <c r="I48" s="2411" t="s">
        <v>1098</v>
      </c>
      <c r="J48" s="2274"/>
      <c r="K48" s="1618" t="s">
        <v>454</v>
      </c>
      <c r="L48" s="51"/>
      <c r="M48" s="51"/>
      <c r="N48" s="51"/>
      <c r="O48" s="99">
        <v>44950</v>
      </c>
      <c r="P48" s="490">
        <v>44463</v>
      </c>
      <c r="Q48" s="36"/>
      <c r="R48" s="36"/>
      <c r="S48" s="36"/>
      <c r="T48" s="36"/>
      <c r="U48" s="36"/>
      <c r="V48" s="36"/>
      <c r="W48" s="36"/>
      <c r="X48" s="36"/>
      <c r="Y48" s="36"/>
      <c r="Z48" s="36"/>
    </row>
    <row r="49" spans="1:26" ht="14.45" customHeight="1">
      <c r="A49" s="2207"/>
      <c r="B49" s="88" t="s">
        <v>10</v>
      </c>
      <c r="C49" s="56"/>
      <c r="D49" s="57">
        <v>45340</v>
      </c>
      <c r="E49" s="56"/>
      <c r="F49" s="57">
        <v>42567</v>
      </c>
      <c r="G49" s="18"/>
      <c r="H49" s="58"/>
      <c r="I49" s="2411"/>
      <c r="J49" s="2274"/>
      <c r="K49" s="1619" t="s">
        <v>316</v>
      </c>
      <c r="L49" s="51"/>
      <c r="M49" s="51"/>
      <c r="N49" s="51"/>
      <c r="O49" s="99"/>
      <c r="P49" s="490"/>
      <c r="Q49" s="36"/>
      <c r="R49" s="36"/>
      <c r="S49" s="36"/>
      <c r="T49" s="36"/>
      <c r="U49" s="36"/>
      <c r="V49" s="36"/>
      <c r="W49" s="36"/>
      <c r="X49" s="36"/>
      <c r="Y49" s="36"/>
      <c r="Z49" s="36"/>
    </row>
    <row r="50" spans="1:26">
      <c r="A50" s="142"/>
      <c r="B50" s="82"/>
      <c r="C50" s="82"/>
      <c r="D50" s="136"/>
      <c r="E50" s="82"/>
      <c r="F50" s="136"/>
      <c r="H50" s="82"/>
      <c r="J50" s="2274"/>
      <c r="K50" s="1620" t="s">
        <v>186</v>
      </c>
      <c r="L50" s="51"/>
      <c r="M50" s="51"/>
      <c r="N50" s="51"/>
      <c r="O50" s="99">
        <v>45075</v>
      </c>
      <c r="P50" s="490">
        <v>44463</v>
      </c>
      <c r="Q50" s="36"/>
      <c r="R50" s="36"/>
      <c r="S50" s="36"/>
      <c r="T50" s="36"/>
      <c r="U50" s="36"/>
      <c r="V50" s="36"/>
      <c r="W50" s="36"/>
      <c r="X50" s="36"/>
      <c r="Y50" s="36"/>
      <c r="Z50" s="36"/>
    </row>
    <row r="51" spans="1:26">
      <c r="A51" s="2223" t="s">
        <v>574</v>
      </c>
      <c r="B51" s="426" t="s">
        <v>9</v>
      </c>
      <c r="C51" s="347"/>
      <c r="D51" s="347"/>
      <c r="E51" s="347"/>
      <c r="F51" s="353">
        <v>42567</v>
      </c>
      <c r="G51" s="955">
        <v>45349</v>
      </c>
      <c r="H51" s="1641" t="s">
        <v>1099</v>
      </c>
      <c r="I51" s="894">
        <v>45356</v>
      </c>
      <c r="J51" s="2096"/>
      <c r="K51" s="367" t="s">
        <v>321</v>
      </c>
      <c r="L51" s="213"/>
      <c r="M51" s="213"/>
      <c r="N51" s="213"/>
      <c r="O51" s="354">
        <v>45075</v>
      </c>
      <c r="P51" s="1064">
        <v>44463</v>
      </c>
      <c r="Q51" s="36"/>
      <c r="R51" s="36"/>
      <c r="S51" s="36"/>
      <c r="T51" s="36"/>
      <c r="U51" s="36"/>
      <c r="V51" s="36"/>
      <c r="W51" s="36"/>
      <c r="X51" s="36"/>
      <c r="Y51" s="36"/>
      <c r="Z51" s="36"/>
    </row>
    <row r="52" spans="1:26">
      <c r="A52" s="2224"/>
      <c r="B52" s="367" t="s">
        <v>10</v>
      </c>
      <c r="C52" s="349"/>
      <c r="D52" s="349"/>
      <c r="E52" s="349"/>
      <c r="F52" s="354">
        <v>42567</v>
      </c>
      <c r="G52" s="956">
        <v>45349</v>
      </c>
      <c r="H52" s="1550" t="s">
        <v>1099</v>
      </c>
      <c r="I52" s="894">
        <v>45356</v>
      </c>
      <c r="J52" s="900" t="s">
        <v>1100</v>
      </c>
      <c r="K52" s="492" t="s">
        <v>1101</v>
      </c>
      <c r="L52" s="293"/>
      <c r="M52" s="293"/>
      <c r="N52" s="293"/>
      <c r="O52" s="294">
        <v>45313</v>
      </c>
      <c r="P52" s="1501">
        <v>45368</v>
      </c>
      <c r="R52" s="36"/>
      <c r="S52" s="36"/>
      <c r="T52" s="36"/>
      <c r="U52" s="36"/>
      <c r="V52" s="36"/>
      <c r="W52" s="36"/>
      <c r="X52" s="36"/>
      <c r="Y52" s="36"/>
      <c r="Z52" s="36"/>
    </row>
    <row r="53" spans="1:26">
      <c r="J53" s="1617" t="s">
        <v>458</v>
      </c>
      <c r="K53" s="1756">
        <v>44630</v>
      </c>
      <c r="L53" s="1475" t="s">
        <v>1102</v>
      </c>
      <c r="M53" s="1086"/>
      <c r="N53" s="1086"/>
      <c r="O53" s="1086"/>
      <c r="P53" s="1089"/>
      <c r="R53" s="36"/>
      <c r="S53" s="36"/>
      <c r="T53" s="36"/>
      <c r="U53" s="36"/>
      <c r="V53" s="36"/>
      <c r="W53" s="36"/>
      <c r="X53" s="36"/>
      <c r="Y53" s="36"/>
      <c r="Z53" s="36"/>
    </row>
    <row r="54" spans="1:26" ht="15" customHeight="1">
      <c r="A54" s="2206" t="s">
        <v>323</v>
      </c>
      <c r="B54" s="469" t="s">
        <v>9</v>
      </c>
      <c r="C54" s="434"/>
      <c r="D54" s="343"/>
      <c r="E54" s="343"/>
      <c r="F54" s="434">
        <v>42567</v>
      </c>
      <c r="G54" s="465">
        <f>D15</f>
        <v>45146</v>
      </c>
      <c r="H54" s="345" t="s">
        <v>666</v>
      </c>
      <c r="I54" s="82"/>
      <c r="Q54" s="36"/>
      <c r="R54" s="36"/>
      <c r="S54" s="36"/>
      <c r="T54" s="36"/>
      <c r="U54" s="36"/>
      <c r="V54" s="36"/>
      <c r="W54" s="36"/>
      <c r="X54" s="36"/>
      <c r="Y54" s="36"/>
      <c r="Z54" s="36"/>
    </row>
    <row r="55" spans="1:26">
      <c r="A55" s="2207"/>
      <c r="B55" s="470" t="s">
        <v>10</v>
      </c>
      <c r="C55" s="435"/>
      <c r="D55" s="344"/>
      <c r="E55" s="344"/>
      <c r="F55" s="435">
        <v>42567</v>
      </c>
      <c r="G55" s="889">
        <f>D16</f>
        <v>45146</v>
      </c>
      <c r="H55" s="346" t="s">
        <v>666</v>
      </c>
      <c r="I55" s="82"/>
      <c r="J55" s="2095" t="s">
        <v>810</v>
      </c>
      <c r="K55" s="1699" t="s">
        <v>1068</v>
      </c>
      <c r="L55" s="1696"/>
      <c r="M55" s="1697"/>
      <c r="N55" s="1697"/>
      <c r="O55" s="234">
        <v>45086</v>
      </c>
      <c r="P55" s="1698" t="s">
        <v>1103</v>
      </c>
      <c r="Q55" s="36"/>
      <c r="R55" s="36"/>
      <c r="S55" s="36"/>
      <c r="T55" s="36"/>
      <c r="U55" s="36"/>
      <c r="V55" s="36"/>
      <c r="W55" s="36"/>
      <c r="X55" s="36"/>
      <c r="Y55" s="36"/>
      <c r="Z55" s="36"/>
    </row>
    <row r="56" spans="1:26" ht="15" customHeight="1">
      <c r="I56" s="82"/>
      <c r="J56" s="2096"/>
      <c r="K56" s="1700" t="s">
        <v>1069</v>
      </c>
      <c r="L56" s="190"/>
      <c r="M56" s="190"/>
      <c r="N56" s="190"/>
      <c r="O56" s="235">
        <v>45086</v>
      </c>
      <c r="P56" s="164" t="s">
        <v>1103</v>
      </c>
      <c r="Q56" s="36"/>
      <c r="R56" s="36"/>
      <c r="S56" s="36"/>
      <c r="T56" s="36"/>
      <c r="U56" s="36"/>
      <c r="V56" s="36"/>
      <c r="W56" s="36"/>
      <c r="X56" s="36"/>
      <c r="Y56" s="36"/>
      <c r="Z56" s="36"/>
    </row>
    <row r="57" spans="1:26" s="31" customFormat="1" ht="15" customHeight="1">
      <c r="A57" s="2206" t="s">
        <v>777</v>
      </c>
      <c r="B57" s="469" t="s">
        <v>9</v>
      </c>
      <c r="C57" s="343"/>
      <c r="D57" s="434"/>
      <c r="E57" s="343"/>
      <c r="F57" s="434">
        <v>45340</v>
      </c>
      <c r="G57" s="443"/>
      <c r="H57" s="345"/>
      <c r="I57" s="1994">
        <v>45363</v>
      </c>
      <c r="J57" s="178"/>
      <c r="K57" s="82"/>
      <c r="L57" s="82"/>
      <c r="M57" s="82"/>
      <c r="N57" s="82"/>
      <c r="O57" s="82"/>
      <c r="P57" s="9"/>
      <c r="Q57" s="139"/>
      <c r="R57" s="139"/>
      <c r="S57" s="139"/>
      <c r="T57" s="139"/>
      <c r="U57" s="139"/>
      <c r="V57" s="139"/>
      <c r="W57" s="139"/>
      <c r="X57" s="139"/>
      <c r="Y57" s="139"/>
      <c r="Z57" s="139"/>
    </row>
    <row r="58" spans="1:26" ht="15" customHeight="1">
      <c r="A58" s="2207"/>
      <c r="B58" s="88" t="s">
        <v>10</v>
      </c>
      <c r="C58" s="56"/>
      <c r="D58" s="57"/>
      <c r="E58" s="56"/>
      <c r="F58" s="57">
        <v>45340</v>
      </c>
      <c r="G58" s="18"/>
      <c r="H58" s="837">
        <v>45356</v>
      </c>
      <c r="I58" s="1994">
        <v>45363</v>
      </c>
      <c r="J58" s="2234" t="s">
        <v>742</v>
      </c>
      <c r="K58" s="211" t="s">
        <v>9</v>
      </c>
      <c r="L58" s="215"/>
      <c r="M58" s="215"/>
      <c r="N58" s="211"/>
      <c r="O58" s="234">
        <v>44456</v>
      </c>
      <c r="P58" s="212" t="s">
        <v>481</v>
      </c>
      <c r="Q58" s="36"/>
      <c r="R58" s="36"/>
      <c r="S58" s="36"/>
      <c r="T58" s="36"/>
      <c r="U58" s="36"/>
      <c r="V58" s="36"/>
      <c r="W58" s="36"/>
      <c r="X58" s="36"/>
      <c r="Y58" s="36"/>
      <c r="Z58" s="36"/>
    </row>
    <row r="59" spans="1:26">
      <c r="I59" s="82"/>
      <c r="J59" s="2235"/>
      <c r="K59" s="213" t="s">
        <v>10</v>
      </c>
      <c r="L59" s="216"/>
      <c r="M59" s="216"/>
      <c r="N59" s="213"/>
      <c r="O59" s="235">
        <v>44456</v>
      </c>
      <c r="P59" s="214" t="s">
        <v>481</v>
      </c>
      <c r="Q59" s="36"/>
      <c r="R59" s="36"/>
      <c r="S59" s="36"/>
      <c r="T59" s="36"/>
      <c r="U59" s="36"/>
      <c r="V59" s="36"/>
      <c r="W59" s="36"/>
      <c r="X59" s="36"/>
      <c r="Y59" s="36"/>
      <c r="Z59" s="36"/>
    </row>
    <row r="60" spans="1:26">
      <c r="A60" s="278" t="s">
        <v>1104</v>
      </c>
      <c r="B60" s="147"/>
      <c r="C60" s="148"/>
      <c r="D60" s="149"/>
      <c r="E60" s="149"/>
      <c r="F60" s="148"/>
      <c r="G60" s="1947">
        <v>44512</v>
      </c>
      <c r="H60" s="138" t="s">
        <v>1105</v>
      </c>
      <c r="I60" s="82"/>
      <c r="J60" s="178"/>
      <c r="K60" s="82"/>
      <c r="L60" s="82"/>
      <c r="M60" s="82"/>
      <c r="N60" s="82"/>
      <c r="O60" s="82"/>
      <c r="P60" s="178" t="s">
        <v>206</v>
      </c>
      <c r="Q60" s="36"/>
      <c r="R60" s="36"/>
      <c r="S60" s="36"/>
      <c r="T60" s="36"/>
      <c r="U60" s="36"/>
      <c r="V60" s="36"/>
      <c r="W60" s="36"/>
      <c r="X60" s="36"/>
      <c r="Y60" s="36"/>
      <c r="Z60" s="36"/>
    </row>
    <row r="61" spans="1:26" ht="15" customHeight="1">
      <c r="A61" s="142"/>
      <c r="B61" s="82"/>
      <c r="C61" s="82"/>
      <c r="D61" s="82"/>
      <c r="E61" s="82"/>
      <c r="F61" s="82"/>
      <c r="G61" s="82"/>
      <c r="H61" s="82"/>
      <c r="I61" s="82"/>
      <c r="J61" s="2090" t="s">
        <v>529</v>
      </c>
      <c r="K61" s="1402" t="s">
        <v>9</v>
      </c>
      <c r="L61" s="357"/>
      <c r="M61" s="341"/>
      <c r="N61" s="341"/>
      <c r="O61" s="1760">
        <v>45342</v>
      </c>
      <c r="P61" s="817">
        <f>O61+365</f>
        <v>45707</v>
      </c>
      <c r="Q61" s="36"/>
      <c r="R61" s="36"/>
      <c r="S61" s="36"/>
      <c r="T61" s="36"/>
      <c r="U61" s="36"/>
      <c r="V61" s="36"/>
      <c r="W61" s="36"/>
      <c r="X61" s="36"/>
      <c r="Y61" s="36"/>
      <c r="Z61" s="36"/>
    </row>
    <row r="62" spans="1:26" ht="15" customHeight="1">
      <c r="I62" s="82"/>
      <c r="J62" s="2091"/>
      <c r="K62" s="980" t="s">
        <v>10</v>
      </c>
      <c r="L62" s="190"/>
      <c r="M62" s="190"/>
      <c r="N62" s="264"/>
      <c r="O62" s="1761">
        <v>45342</v>
      </c>
      <c r="P62" s="779">
        <f>O62+365</f>
        <v>45707</v>
      </c>
      <c r="Q62" s="36"/>
      <c r="R62" s="36"/>
      <c r="S62" s="36"/>
      <c r="T62" s="36"/>
      <c r="U62" s="36"/>
      <c r="V62" s="36"/>
      <c r="W62" s="36"/>
      <c r="X62" s="36"/>
      <c r="Y62" s="36"/>
      <c r="Z62" s="36"/>
    </row>
    <row r="63" spans="1:26">
      <c r="A63" s="2157" t="s">
        <v>334</v>
      </c>
      <c r="B63" s="2157"/>
      <c r="C63" s="2157"/>
      <c r="D63" s="2157"/>
      <c r="E63" s="2157"/>
      <c r="F63" s="2157"/>
      <c r="G63" s="2157"/>
      <c r="H63" s="140"/>
      <c r="I63" s="140"/>
      <c r="O63" s="1024"/>
      <c r="P63" s="178" t="s">
        <v>206</v>
      </c>
      <c r="Q63" s="36"/>
      <c r="R63" s="36"/>
      <c r="S63" s="36"/>
      <c r="T63" s="36"/>
      <c r="U63" s="36"/>
      <c r="V63" s="36"/>
      <c r="W63" s="36"/>
      <c r="X63" s="36"/>
      <c r="Y63" s="36"/>
      <c r="Z63" s="36"/>
    </row>
    <row r="64" spans="1:26" s="31" customFormat="1" ht="15" customHeight="1">
      <c r="A64" s="1126"/>
      <c r="B64" s="1538" t="s">
        <v>335</v>
      </c>
      <c r="C64" s="1538" t="s">
        <v>336</v>
      </c>
      <c r="D64" s="1538" t="s">
        <v>337</v>
      </c>
      <c r="E64" s="2407" t="s">
        <v>744</v>
      </c>
      <c r="F64" s="2408"/>
      <c r="G64" s="1539" t="s">
        <v>338</v>
      </c>
      <c r="H64" s="1538" t="s">
        <v>339</v>
      </c>
      <c r="I64" s="1539" t="s">
        <v>340</v>
      </c>
      <c r="J64" s="2090" t="s">
        <v>531</v>
      </c>
      <c r="K64" s="887" t="s">
        <v>9</v>
      </c>
      <c r="L64" s="357"/>
      <c r="M64" s="341"/>
      <c r="N64" s="341"/>
      <c r="O64" s="839">
        <v>45142</v>
      </c>
      <c r="P64" s="817">
        <f>O64+180</f>
        <v>45322</v>
      </c>
      <c r="Q64" s="139"/>
      <c r="R64" s="139"/>
      <c r="S64" s="139"/>
      <c r="T64" s="139"/>
      <c r="U64" s="139"/>
      <c r="V64" s="139"/>
      <c r="W64" s="139"/>
      <c r="X64" s="139"/>
      <c r="Y64" s="139"/>
      <c r="Z64" s="139"/>
    </row>
    <row r="65" spans="1:26" ht="15" customHeight="1">
      <c r="A65" s="1561" t="s">
        <v>342</v>
      </c>
      <c r="B65" s="267"/>
      <c r="C65" s="268">
        <v>24.72</v>
      </c>
      <c r="D65" s="269">
        <v>13.52</v>
      </c>
      <c r="E65" s="267">
        <v>20.73</v>
      </c>
      <c r="F65" s="268" t="s">
        <v>25</v>
      </c>
      <c r="G65" s="266"/>
      <c r="H65" s="265"/>
      <c r="I65" s="258"/>
      <c r="J65" s="2091"/>
      <c r="K65" s="869" t="s">
        <v>10</v>
      </c>
      <c r="L65" s="190"/>
      <c r="M65" s="190"/>
      <c r="N65" s="264"/>
      <c r="O65" s="886">
        <v>45142</v>
      </c>
      <c r="P65" s="779">
        <f>O65+180</f>
        <v>45322</v>
      </c>
      <c r="Q65" s="36"/>
      <c r="R65" s="36"/>
      <c r="S65" s="36"/>
      <c r="T65" s="36"/>
      <c r="U65" s="36"/>
      <c r="V65" s="36"/>
      <c r="W65" s="36"/>
      <c r="X65" s="36"/>
      <c r="Y65" s="36"/>
      <c r="Z65" s="36"/>
    </row>
    <row r="66" spans="1:26">
      <c r="A66" s="1561"/>
      <c r="B66" s="267"/>
      <c r="C66" s="277"/>
      <c r="D66" s="269"/>
      <c r="E66" s="253"/>
      <c r="F66" s="244"/>
      <c r="G66" s="266"/>
      <c r="H66" s="265"/>
      <c r="I66" s="258"/>
      <c r="N66" s="82"/>
      <c r="O66" s="82"/>
      <c r="P66" s="9"/>
      <c r="Q66" s="36"/>
      <c r="R66" s="36"/>
      <c r="S66" s="36"/>
      <c r="T66" s="36"/>
      <c r="U66" s="36"/>
      <c r="V66" s="36"/>
      <c r="W66" s="36"/>
      <c r="X66" s="36"/>
      <c r="Y66" s="36"/>
      <c r="Z66" s="36"/>
    </row>
    <row r="67" spans="1:26" ht="15" customHeight="1">
      <c r="A67" s="1561" t="s">
        <v>343</v>
      </c>
      <c r="B67" s="267"/>
      <c r="C67" s="268">
        <v>24.91</v>
      </c>
      <c r="D67" s="269">
        <v>24.93</v>
      </c>
      <c r="E67" s="267">
        <v>14.26</v>
      </c>
      <c r="F67" s="268" t="s">
        <v>26</v>
      </c>
      <c r="G67" s="266"/>
      <c r="H67" s="265"/>
      <c r="I67" s="258"/>
      <c r="J67" s="2126" t="s">
        <v>341</v>
      </c>
      <c r="K67" s="401" t="s">
        <v>9</v>
      </c>
      <c r="L67" s="276"/>
      <c r="M67" s="276"/>
      <c r="N67" s="280"/>
      <c r="O67" s="280"/>
      <c r="P67" s="1181">
        <v>45363</v>
      </c>
      <c r="Q67" s="36" t="s">
        <v>312</v>
      </c>
      <c r="R67" s="36"/>
      <c r="S67" s="36"/>
      <c r="T67" s="36"/>
      <c r="U67" s="36"/>
      <c r="V67" s="36"/>
      <c r="W67" s="36"/>
      <c r="X67" s="36"/>
      <c r="Y67" s="36"/>
      <c r="Z67" s="36"/>
    </row>
    <row r="68" spans="1:26" ht="15" customHeight="1">
      <c r="A68" s="39"/>
      <c r="I68" s="82"/>
      <c r="J68" s="2127"/>
      <c r="K68" s="869" t="s">
        <v>10</v>
      </c>
      <c r="L68" s="264"/>
      <c r="M68" s="264"/>
      <c r="N68" s="264"/>
      <c r="O68" s="264"/>
      <c r="P68" s="1182">
        <v>45363</v>
      </c>
      <c r="Q68" s="36" t="s">
        <v>312</v>
      </c>
      <c r="R68" s="36"/>
      <c r="S68" s="36"/>
      <c r="T68" s="36"/>
      <c r="U68" s="36"/>
      <c r="V68" s="36"/>
      <c r="W68" s="36"/>
      <c r="X68" s="36"/>
      <c r="Y68" s="36"/>
      <c r="Z68" s="36"/>
    </row>
    <row r="69" spans="1:26">
      <c r="A69" s="1561" t="s">
        <v>345</v>
      </c>
      <c r="B69" s="15"/>
      <c r="C69" s="15"/>
      <c r="D69" s="50"/>
      <c r="E69" s="50"/>
      <c r="F69" s="15"/>
      <c r="G69" s="50"/>
      <c r="H69" s="82"/>
      <c r="I69" s="82"/>
      <c r="J69" s="9"/>
      <c r="P69" s="9"/>
      <c r="Q69" s="36"/>
      <c r="R69" s="36"/>
      <c r="S69" s="36"/>
      <c r="T69" s="36"/>
      <c r="U69" s="36"/>
      <c r="V69" s="36"/>
      <c r="W69" s="36"/>
      <c r="X69" s="36"/>
      <c r="Y69" s="36"/>
      <c r="Z69" s="36"/>
    </row>
    <row r="70" spans="1:26">
      <c r="A70" s="1974"/>
      <c r="B70" s="1132"/>
      <c r="C70" s="1132"/>
      <c r="D70" s="1133"/>
      <c r="E70" s="1133"/>
      <c r="F70" s="1132"/>
      <c r="G70" s="1133"/>
      <c r="J70" s="2126" t="s">
        <v>186</v>
      </c>
      <c r="K70" s="887" t="s">
        <v>299</v>
      </c>
      <c r="L70" s="276"/>
      <c r="M70" s="276"/>
      <c r="N70" s="280"/>
      <c r="O70" s="262"/>
      <c r="P70" s="890">
        <v>45363</v>
      </c>
      <c r="Q70" s="36"/>
      <c r="R70" s="36"/>
      <c r="S70" s="36"/>
      <c r="T70" s="36"/>
      <c r="U70" s="36"/>
      <c r="V70" s="36"/>
      <c r="W70" s="36"/>
      <c r="X70" s="36"/>
      <c r="Y70" s="36"/>
      <c r="Z70" s="36"/>
    </row>
    <row r="71" spans="1:26">
      <c r="A71" s="1973" t="s">
        <v>353</v>
      </c>
      <c r="B71" s="791"/>
      <c r="C71" s="791"/>
      <c r="D71" s="258"/>
      <c r="E71" s="258"/>
      <c r="F71" s="791"/>
      <c r="G71" s="258"/>
      <c r="J71" s="2391"/>
      <c r="K71" s="1715" t="s">
        <v>333</v>
      </c>
      <c r="L71" s="1179"/>
      <c r="M71" s="1179"/>
      <c r="N71" s="1179"/>
      <c r="O71" s="1179"/>
      <c r="P71" s="1716">
        <v>44833</v>
      </c>
      <c r="R71" s="36"/>
      <c r="S71" s="36"/>
      <c r="T71" s="36"/>
      <c r="U71" s="36"/>
      <c r="V71" s="36"/>
      <c r="W71" s="36"/>
      <c r="X71" s="36"/>
      <c r="Y71" s="36"/>
      <c r="Z71" s="36"/>
    </row>
    <row r="72" spans="1:26">
      <c r="A72" s="309"/>
      <c r="B72" s="258"/>
      <c r="C72" s="258"/>
      <c r="D72" s="258"/>
      <c r="E72" s="258"/>
      <c r="F72" s="258"/>
      <c r="G72" s="258"/>
      <c r="J72" s="1717" t="s">
        <v>344</v>
      </c>
      <c r="K72" s="915"/>
      <c r="L72" s="915"/>
      <c r="M72" s="915"/>
      <c r="N72" s="915"/>
      <c r="O72" s="915"/>
      <c r="P72" s="1762">
        <v>45182</v>
      </c>
      <c r="S72" s="36"/>
      <c r="T72" s="36"/>
      <c r="U72" s="36"/>
      <c r="V72" s="36"/>
      <c r="W72" s="36"/>
      <c r="X72" s="36"/>
      <c r="Y72" s="36"/>
      <c r="Z72" s="36"/>
    </row>
    <row r="73" spans="1:26">
      <c r="A73" s="140"/>
      <c r="B73" s="1972"/>
      <c r="C73" s="14"/>
      <c r="D73" s="9"/>
      <c r="E73" s="9"/>
      <c r="F73" s="14"/>
      <c r="G73" s="9"/>
      <c r="J73" s="4" t="s">
        <v>1106</v>
      </c>
      <c r="R73" s="36"/>
      <c r="S73" s="36"/>
      <c r="T73" s="36"/>
      <c r="U73" s="36"/>
      <c r="V73" s="36"/>
      <c r="W73" s="36"/>
      <c r="X73" s="36"/>
      <c r="Y73" s="36"/>
      <c r="Z73" s="36"/>
    </row>
    <row r="74" spans="1:26" ht="15" customHeight="1">
      <c r="A74" s="140"/>
      <c r="B74" s="14"/>
      <c r="C74" s="14"/>
      <c r="D74" s="9"/>
      <c r="E74" s="9"/>
      <c r="F74" s="14"/>
      <c r="G74" s="9"/>
      <c r="J74" s="821"/>
      <c r="K74" s="822"/>
      <c r="L74" s="568" t="s">
        <v>312</v>
      </c>
      <c r="M74" s="1540" t="s">
        <v>346</v>
      </c>
      <c r="N74" s="684"/>
      <c r="O74" s="589"/>
      <c r="P74" s="568" t="s">
        <v>312</v>
      </c>
      <c r="Q74" s="1540" t="s">
        <v>1107</v>
      </c>
      <c r="R74" s="590" t="s">
        <v>106</v>
      </c>
    </row>
    <row r="75" spans="1:26" ht="15" customHeight="1">
      <c r="A75" s="140"/>
      <c r="B75" s="14"/>
      <c r="C75" s="14"/>
      <c r="D75" s="9"/>
      <c r="E75" s="9"/>
      <c r="F75" s="14"/>
      <c r="G75" s="9"/>
      <c r="H75" s="9"/>
      <c r="I75" s="9"/>
      <c r="J75" s="2133" t="s">
        <v>348</v>
      </c>
      <c r="K75" s="3" t="s">
        <v>397</v>
      </c>
      <c r="L75" s="1204">
        <v>45146</v>
      </c>
      <c r="M75" s="1643" t="s">
        <v>539</v>
      </c>
      <c r="N75" s="2154" t="s">
        <v>351</v>
      </c>
      <c r="O75" s="167" t="s">
        <v>352</v>
      </c>
      <c r="P75" s="314">
        <v>45348</v>
      </c>
      <c r="Q75" s="314" t="s">
        <v>1108</v>
      </c>
      <c r="R75" s="166"/>
    </row>
    <row r="76" spans="1:26" ht="15.6">
      <c r="A76" s="558" t="s">
        <v>134</v>
      </c>
      <c r="B76" s="14"/>
      <c r="C76" s="14"/>
      <c r="D76" s="9"/>
      <c r="E76" s="9"/>
      <c r="F76" s="14"/>
      <c r="G76" s="9"/>
      <c r="H76" s="9"/>
      <c r="I76" s="9"/>
      <c r="J76" s="2134"/>
      <c r="K76" s="10" t="s">
        <v>542</v>
      </c>
      <c r="L76" s="310">
        <v>45141</v>
      </c>
      <c r="M76" s="1658">
        <v>45143</v>
      </c>
      <c r="N76" s="2155"/>
      <c r="O76" s="168" t="s">
        <v>355</v>
      </c>
      <c r="P76" s="314">
        <v>45351</v>
      </c>
      <c r="Q76" s="314" t="s">
        <v>1108</v>
      </c>
      <c r="R76" s="161"/>
    </row>
    <row r="77" spans="1:26">
      <c r="A77" s="437">
        <v>45146</v>
      </c>
      <c r="H77" s="9"/>
      <c r="I77" s="9"/>
      <c r="J77" s="2135"/>
      <c r="K77" s="172" t="s">
        <v>356</v>
      </c>
      <c r="L77" s="1268">
        <v>45146</v>
      </c>
      <c r="M77" s="1644">
        <v>45146</v>
      </c>
      <c r="N77" s="2155"/>
      <c r="O77" s="169" t="s">
        <v>357</v>
      </c>
      <c r="P77" s="314">
        <v>45348</v>
      </c>
      <c r="Q77" s="314" t="s">
        <v>1108</v>
      </c>
      <c r="R77" s="161"/>
    </row>
    <row r="78" spans="1:26">
      <c r="H78" s="9"/>
      <c r="I78" s="9"/>
      <c r="J78" s="715"/>
      <c r="K78" s="716"/>
      <c r="L78" s="1329" t="s">
        <v>287</v>
      </c>
      <c r="M78" s="716"/>
      <c r="N78" s="2155"/>
      <c r="O78" s="168" t="s">
        <v>358</v>
      </c>
      <c r="P78" s="314">
        <v>45351</v>
      </c>
      <c r="Q78" s="314" t="s">
        <v>1108</v>
      </c>
      <c r="R78" s="161"/>
    </row>
    <row r="79" spans="1:26">
      <c r="H79" s="9"/>
      <c r="I79" s="9"/>
      <c r="J79" s="2133" t="s">
        <v>359</v>
      </c>
      <c r="K79" s="1479" t="s">
        <v>360</v>
      </c>
      <c r="L79" s="189">
        <v>44463</v>
      </c>
      <c r="M79" s="1154"/>
      <c r="N79" s="2156"/>
      <c r="O79" s="170" t="s">
        <v>361</v>
      </c>
      <c r="P79" s="745">
        <v>45348</v>
      </c>
      <c r="Q79" s="745"/>
      <c r="R79" s="164"/>
    </row>
    <row r="80" spans="1:26">
      <c r="H80" s="9"/>
      <c r="I80" s="9"/>
      <c r="J80" s="2134"/>
      <c r="K80" s="10" t="s">
        <v>362</v>
      </c>
      <c r="L80" s="179">
        <v>44463</v>
      </c>
      <c r="M80" s="161"/>
      <c r="N80" s="4" t="s">
        <v>1109</v>
      </c>
      <c r="O80" s="4"/>
      <c r="P80" s="1943"/>
    </row>
    <row r="81" spans="1:17">
      <c r="H81" s="9"/>
      <c r="I81" s="9"/>
      <c r="J81" s="2135"/>
      <c r="K81" s="172" t="s">
        <v>193</v>
      </c>
      <c r="L81" s="186">
        <v>42367</v>
      </c>
      <c r="M81" s="164"/>
      <c r="P81" s="9"/>
    </row>
    <row r="82" spans="1:17">
      <c r="B82" s="14"/>
      <c r="C82" s="14"/>
      <c r="D82" s="9"/>
      <c r="E82" s="9"/>
      <c r="F82" s="14"/>
      <c r="G82" s="9"/>
      <c r="H82" s="9"/>
      <c r="I82" s="9"/>
      <c r="J82" s="9"/>
      <c r="K82" s="9"/>
      <c r="L82" s="9"/>
      <c r="M82" s="9"/>
      <c r="N82" s="9"/>
      <c r="O82" s="9"/>
      <c r="P82" s="9"/>
    </row>
    <row r="83" spans="1:17">
      <c r="A83" s="2120" t="s">
        <v>929</v>
      </c>
      <c r="B83" s="2121"/>
      <c r="C83" s="2121"/>
      <c r="D83" s="2121"/>
      <c r="E83" s="2121"/>
      <c r="F83" s="2121"/>
      <c r="G83" s="2121"/>
      <c r="H83" s="2121"/>
      <c r="I83" s="2121"/>
      <c r="J83" s="2121"/>
      <c r="K83" s="2121"/>
      <c r="L83" s="2121"/>
      <c r="M83" s="2121"/>
      <c r="N83" s="2121"/>
      <c r="O83" s="2121"/>
      <c r="P83" s="2121"/>
      <c r="Q83" s="2122"/>
    </row>
    <row r="84" spans="1:17">
      <c r="A84" s="2344" t="s">
        <v>590</v>
      </c>
      <c r="B84" s="2344"/>
      <c r="C84" s="2344" t="s">
        <v>746</v>
      </c>
      <c r="D84" s="2344"/>
      <c r="E84" s="2344"/>
      <c r="F84" s="2344"/>
      <c r="G84" s="2344"/>
      <c r="H84" s="2344"/>
      <c r="I84" s="2344"/>
      <c r="J84" s="2344"/>
      <c r="K84" s="2344"/>
      <c r="L84" s="2344"/>
      <c r="M84" s="2344"/>
      <c r="N84" s="2344"/>
      <c r="O84" s="2344"/>
      <c r="P84" s="2344"/>
      <c r="Q84" s="2344"/>
    </row>
    <row r="85" spans="1:17">
      <c r="A85" s="717">
        <f>B8</f>
        <v>14761</v>
      </c>
      <c r="B85" s="510" t="s">
        <v>366</v>
      </c>
      <c r="C85" s="505"/>
      <c r="D85" s="505"/>
      <c r="E85" s="505"/>
      <c r="F85" s="505"/>
      <c r="G85" s="505"/>
      <c r="H85" s="505"/>
      <c r="I85" s="505"/>
      <c r="J85" s="505"/>
      <c r="K85" s="505"/>
      <c r="L85" s="505"/>
      <c r="M85" s="505"/>
      <c r="N85" s="505"/>
      <c r="O85" s="505"/>
      <c r="P85" s="505"/>
      <c r="Q85" s="505"/>
    </row>
    <row r="86" spans="1:17">
      <c r="A86" s="717">
        <f>B9</f>
        <v>1868</v>
      </c>
      <c r="B86" s="510" t="s">
        <v>367</v>
      </c>
      <c r="C86" s="33">
        <v>1000</v>
      </c>
      <c r="D86" s="33">
        <v>2000</v>
      </c>
      <c r="E86" s="33">
        <v>3000</v>
      </c>
      <c r="F86" s="33">
        <v>4000</v>
      </c>
      <c r="G86" s="33">
        <v>5000</v>
      </c>
      <c r="H86" s="33">
        <v>6000</v>
      </c>
      <c r="I86" s="33">
        <v>7000</v>
      </c>
      <c r="J86" s="33">
        <v>8000</v>
      </c>
      <c r="K86" s="33">
        <v>9000</v>
      </c>
      <c r="L86" s="33">
        <v>10000</v>
      </c>
      <c r="M86" s="33"/>
      <c r="N86" s="33"/>
      <c r="O86" s="33"/>
      <c r="P86" s="33">
        <v>11000</v>
      </c>
      <c r="Q86" s="33">
        <v>12000</v>
      </c>
    </row>
    <row r="87" spans="1:17">
      <c r="A87" s="2276" t="s">
        <v>747</v>
      </c>
      <c r="B87" s="2085"/>
      <c r="C87" s="32" t="s">
        <v>369</v>
      </c>
      <c r="D87" s="32" t="s">
        <v>369</v>
      </c>
      <c r="E87" s="32" t="s">
        <v>369</v>
      </c>
      <c r="F87" s="32" t="s">
        <v>369</v>
      </c>
      <c r="G87" s="32" t="s">
        <v>369</v>
      </c>
      <c r="H87" s="32" t="s">
        <v>369</v>
      </c>
      <c r="I87" s="32" t="s">
        <v>369</v>
      </c>
      <c r="J87" s="32" t="s">
        <v>369</v>
      </c>
      <c r="K87" s="32" t="s">
        <v>369</v>
      </c>
      <c r="L87" s="32" t="s">
        <v>369</v>
      </c>
      <c r="M87" s="32"/>
      <c r="N87" s="32"/>
      <c r="O87" s="32"/>
      <c r="P87" s="32" t="s">
        <v>369</v>
      </c>
      <c r="Q87" s="32" t="s">
        <v>369</v>
      </c>
    </row>
    <row r="88" spans="1:17">
      <c r="A88" s="2276" t="s">
        <v>748</v>
      </c>
      <c r="B88" s="2085"/>
      <c r="C88" s="32" t="s">
        <v>369</v>
      </c>
      <c r="D88" s="32" t="s">
        <v>369</v>
      </c>
      <c r="E88" s="32" t="s">
        <v>369</v>
      </c>
      <c r="F88" s="32" t="s">
        <v>369</v>
      </c>
      <c r="G88" s="32" t="s">
        <v>369</v>
      </c>
      <c r="H88" s="32" t="s">
        <v>369</v>
      </c>
      <c r="I88" s="32" t="s">
        <v>369</v>
      </c>
      <c r="J88" s="32" t="s">
        <v>369</v>
      </c>
      <c r="K88" s="32" t="s">
        <v>369</v>
      </c>
      <c r="L88" s="32" t="s">
        <v>369</v>
      </c>
      <c r="M88" s="32"/>
      <c r="N88" s="32"/>
      <c r="O88" s="32"/>
      <c r="P88" s="32" t="s">
        <v>369</v>
      </c>
      <c r="Q88" s="32" t="s">
        <v>369</v>
      </c>
    </row>
    <row r="89" spans="1:17">
      <c r="A89" s="2276" t="s">
        <v>749</v>
      </c>
      <c r="B89" s="2085"/>
      <c r="C89" s="32" t="s">
        <v>369</v>
      </c>
      <c r="D89" s="32" t="s">
        <v>369</v>
      </c>
      <c r="E89" s="32" t="s">
        <v>369</v>
      </c>
      <c r="F89" s="32" t="s">
        <v>369</v>
      </c>
      <c r="G89" s="32" t="s">
        <v>369</v>
      </c>
      <c r="H89" s="32" t="s">
        <v>369</v>
      </c>
      <c r="I89" s="32" t="s">
        <v>369</v>
      </c>
      <c r="J89" s="32" t="s">
        <v>369</v>
      </c>
      <c r="K89" s="32" t="s">
        <v>369</v>
      </c>
      <c r="L89" s="32" t="s">
        <v>369</v>
      </c>
      <c r="M89" s="32"/>
      <c r="N89" s="32"/>
      <c r="O89" s="32"/>
      <c r="P89" s="32" t="s">
        <v>369</v>
      </c>
      <c r="Q89" s="32" t="s">
        <v>369</v>
      </c>
    </row>
    <row r="90" spans="1:17">
      <c r="A90" s="2276" t="s">
        <v>750</v>
      </c>
      <c r="B90" s="2085"/>
      <c r="C90" s="32" t="s">
        <v>369</v>
      </c>
      <c r="D90" s="32" t="s">
        <v>369</v>
      </c>
      <c r="E90" s="32" t="s">
        <v>369</v>
      </c>
      <c r="F90" s="32" t="s">
        <v>369</v>
      </c>
      <c r="G90" s="32" t="s">
        <v>369</v>
      </c>
      <c r="H90" s="32" t="s">
        <v>369</v>
      </c>
      <c r="I90" s="32" t="s">
        <v>369</v>
      </c>
      <c r="J90" s="32" t="s">
        <v>369</v>
      </c>
      <c r="K90" s="32" t="s">
        <v>369</v>
      </c>
      <c r="L90" s="32" t="s">
        <v>369</v>
      </c>
      <c r="M90" s="32"/>
      <c r="N90" s="32"/>
      <c r="O90" s="32"/>
      <c r="P90" s="32" t="s">
        <v>369</v>
      </c>
      <c r="Q90" s="32" t="s">
        <v>369</v>
      </c>
    </row>
    <row r="91" spans="1:17">
      <c r="A91" s="2276" t="s">
        <v>751</v>
      </c>
      <c r="B91" s="2085"/>
      <c r="C91" s="32"/>
      <c r="D91" s="32"/>
      <c r="E91" s="32" t="s">
        <v>369</v>
      </c>
      <c r="F91" s="32"/>
      <c r="G91" s="32"/>
      <c r="H91" s="32" t="s">
        <v>369</v>
      </c>
      <c r="I91" s="32"/>
      <c r="J91" s="32"/>
      <c r="K91" s="32" t="s">
        <v>369</v>
      </c>
      <c r="L91" s="32"/>
      <c r="M91" s="32"/>
      <c r="N91" s="32"/>
      <c r="O91" s="32"/>
      <c r="P91" s="32"/>
      <c r="Q91" s="32" t="s">
        <v>369</v>
      </c>
    </row>
    <row r="92" spans="1:17">
      <c r="A92" s="2276" t="s">
        <v>752</v>
      </c>
      <c r="B92" s="2085"/>
      <c r="C92" s="32"/>
      <c r="D92" s="32"/>
      <c r="E92" s="32" t="s">
        <v>369</v>
      </c>
      <c r="F92" s="32"/>
      <c r="G92" s="32"/>
      <c r="H92" s="32" t="s">
        <v>369</v>
      </c>
      <c r="I92" s="32"/>
      <c r="J92" s="32"/>
      <c r="K92" s="32" t="s">
        <v>369</v>
      </c>
      <c r="L92" s="32"/>
      <c r="M92" s="32"/>
      <c r="N92" s="32"/>
      <c r="O92" s="32"/>
      <c r="P92" s="32"/>
      <c r="Q92" s="32" t="s">
        <v>369</v>
      </c>
    </row>
    <row r="93" spans="1:17">
      <c r="A93" s="2276" t="s">
        <v>753</v>
      </c>
      <c r="B93" s="2085"/>
      <c r="C93" s="32"/>
      <c r="D93" s="32"/>
      <c r="E93" s="32" t="s">
        <v>369</v>
      </c>
      <c r="F93" s="32"/>
      <c r="G93" s="32"/>
      <c r="H93" s="32" t="s">
        <v>369</v>
      </c>
      <c r="I93" s="32"/>
      <c r="J93" s="32"/>
      <c r="K93" s="32" t="s">
        <v>369</v>
      </c>
      <c r="L93" s="32"/>
      <c r="M93" s="32"/>
      <c r="N93" s="32"/>
      <c r="O93" s="32"/>
      <c r="P93" s="32"/>
      <c r="Q93" s="32" t="s">
        <v>369</v>
      </c>
    </row>
    <row r="94" spans="1:17">
      <c r="A94" s="2276" t="s">
        <v>398</v>
      </c>
      <c r="B94" s="2085"/>
      <c r="C94" s="32"/>
      <c r="D94" s="32"/>
      <c r="E94" s="32" t="s">
        <v>369</v>
      </c>
      <c r="F94" s="32"/>
      <c r="G94" s="32"/>
      <c r="H94" s="32" t="s">
        <v>369</v>
      </c>
      <c r="I94" s="32"/>
      <c r="J94" s="32"/>
      <c r="K94" s="32" t="s">
        <v>369</v>
      </c>
      <c r="L94" s="32"/>
      <c r="M94" s="32"/>
      <c r="N94" s="32"/>
      <c r="O94" s="32"/>
      <c r="P94" s="32"/>
      <c r="Q94" s="32" t="s">
        <v>369</v>
      </c>
    </row>
    <row r="95" spans="1:17">
      <c r="A95" s="2276" t="s">
        <v>754</v>
      </c>
      <c r="B95" s="2085"/>
      <c r="C95" s="32"/>
      <c r="D95" s="32"/>
      <c r="E95" s="32"/>
      <c r="F95" s="32"/>
      <c r="G95" s="32"/>
      <c r="H95" s="32" t="s">
        <v>369</v>
      </c>
      <c r="I95" s="32"/>
      <c r="J95" s="32"/>
      <c r="K95" s="32"/>
      <c r="L95" s="32"/>
      <c r="M95" s="32"/>
      <c r="N95" s="32"/>
      <c r="O95" s="32"/>
      <c r="P95" s="32"/>
      <c r="Q95" s="32" t="s">
        <v>369</v>
      </c>
    </row>
    <row r="96" spans="1:17">
      <c r="A96" s="2276" t="s">
        <v>755</v>
      </c>
      <c r="B96" s="2085"/>
      <c r="C96" s="32"/>
      <c r="D96" s="32"/>
      <c r="E96" s="32"/>
      <c r="F96" s="32"/>
      <c r="G96" s="32"/>
      <c r="H96" s="32" t="s">
        <v>369</v>
      </c>
      <c r="I96" s="32"/>
      <c r="J96" s="32"/>
      <c r="K96" s="32"/>
      <c r="L96" s="32"/>
      <c r="M96" s="32"/>
      <c r="N96" s="32"/>
      <c r="O96" s="32"/>
      <c r="P96" s="32"/>
      <c r="Q96" s="32" t="s">
        <v>369</v>
      </c>
    </row>
    <row r="97" spans="1:17">
      <c r="A97" s="2276" t="s">
        <v>756</v>
      </c>
      <c r="B97" s="2085"/>
      <c r="C97" s="32"/>
      <c r="D97" s="32"/>
      <c r="E97" s="32"/>
      <c r="F97" s="32"/>
      <c r="G97" s="32"/>
      <c r="H97" s="32" t="s">
        <v>369</v>
      </c>
      <c r="I97" s="32"/>
      <c r="J97" s="32"/>
      <c r="K97" s="32"/>
      <c r="L97" s="32"/>
      <c r="M97" s="32"/>
      <c r="N97" s="32"/>
      <c r="O97" s="32"/>
      <c r="P97" s="32"/>
      <c r="Q97" s="32" t="s">
        <v>369</v>
      </c>
    </row>
    <row r="98" spans="1:17">
      <c r="A98" s="2277" t="s">
        <v>757</v>
      </c>
      <c r="B98" s="2278"/>
      <c r="C98" s="32"/>
      <c r="D98" s="32"/>
      <c r="E98" s="32"/>
      <c r="F98" s="32"/>
      <c r="G98" s="32"/>
      <c r="H98" s="32" t="s">
        <v>369</v>
      </c>
      <c r="I98" s="32"/>
      <c r="J98" s="32"/>
      <c r="K98" s="32"/>
      <c r="L98" s="32"/>
      <c r="M98" s="32"/>
      <c r="N98" s="32"/>
      <c r="O98" s="32"/>
      <c r="P98" s="32"/>
      <c r="Q98" s="32" t="s">
        <v>369</v>
      </c>
    </row>
    <row r="100" spans="1:17">
      <c r="A100" s="2020" t="s">
        <v>391</v>
      </c>
      <c r="B100" s="2020"/>
      <c r="C100" s="2020"/>
      <c r="D100" s="2020"/>
      <c r="E100" s="2020"/>
      <c r="F100" s="2020"/>
      <c r="G100" s="2020"/>
      <c r="H100" s="2020"/>
      <c r="I100" s="2020"/>
      <c r="J100" s="2020"/>
    </row>
    <row r="101" spans="1:17">
      <c r="A101" s="1486" t="s">
        <v>392</v>
      </c>
      <c r="B101" s="1528" t="s">
        <v>393</v>
      </c>
      <c r="C101" s="1528" t="s">
        <v>267</v>
      </c>
      <c r="D101" s="1528" t="s">
        <v>394</v>
      </c>
      <c r="E101" s="718" t="s">
        <v>395</v>
      </c>
      <c r="F101" s="718" t="s">
        <v>242</v>
      </c>
      <c r="G101" s="718" t="s">
        <v>396</v>
      </c>
      <c r="H101" s="718" t="s">
        <v>397</v>
      </c>
      <c r="I101" s="718" t="s">
        <v>398</v>
      </c>
      <c r="J101" s="718" t="s">
        <v>399</v>
      </c>
      <c r="K101" s="719" t="s">
        <v>400</v>
      </c>
    </row>
    <row r="102" spans="1:17" ht="75" customHeight="1">
      <c r="A102" s="2392" t="s">
        <v>93</v>
      </c>
      <c r="B102" s="720" t="s">
        <v>255</v>
      </c>
      <c r="C102" s="414" t="s">
        <v>931</v>
      </c>
      <c r="D102" s="414"/>
      <c r="E102" s="415" t="s">
        <v>980</v>
      </c>
      <c r="F102" s="415" t="s">
        <v>933</v>
      </c>
      <c r="G102" s="416" t="s">
        <v>934</v>
      </c>
      <c r="H102" s="417" t="s">
        <v>935</v>
      </c>
      <c r="I102" s="417" t="s">
        <v>981</v>
      </c>
      <c r="J102" s="417" t="s">
        <v>937</v>
      </c>
      <c r="K102" s="418"/>
    </row>
    <row r="103" spans="1:17" ht="30" customHeight="1">
      <c r="A103" s="2393"/>
      <c r="B103" s="602" t="s">
        <v>404</v>
      </c>
      <c r="C103" s="413" t="s">
        <v>938</v>
      </c>
      <c r="D103" s="413"/>
      <c r="E103" s="413" t="s">
        <v>939</v>
      </c>
      <c r="F103" s="413" t="s">
        <v>983</v>
      </c>
      <c r="G103" s="412" t="s">
        <v>934</v>
      </c>
      <c r="H103" s="413" t="s">
        <v>466</v>
      </c>
      <c r="I103" s="412" t="s">
        <v>934</v>
      </c>
      <c r="J103" s="413" t="s">
        <v>984</v>
      </c>
      <c r="K103" s="419"/>
    </row>
    <row r="104" spans="1:17" ht="75" customHeight="1">
      <c r="A104" s="2393"/>
      <c r="B104" s="602" t="s">
        <v>237</v>
      </c>
      <c r="C104" s="413" t="s">
        <v>783</v>
      </c>
      <c r="D104" s="413"/>
      <c r="E104" s="412" t="s">
        <v>934</v>
      </c>
      <c r="F104" s="413" t="s">
        <v>943</v>
      </c>
      <c r="G104" s="413" t="s">
        <v>944</v>
      </c>
      <c r="H104" s="413" t="s">
        <v>945</v>
      </c>
      <c r="I104" s="412" t="s">
        <v>934</v>
      </c>
      <c r="J104" s="413"/>
      <c r="K104" s="419" t="s">
        <v>946</v>
      </c>
    </row>
    <row r="105" spans="1:17" ht="30" customHeight="1">
      <c r="A105" s="2393"/>
      <c r="B105" s="602" t="s">
        <v>186</v>
      </c>
      <c r="C105" s="413" t="s">
        <v>947</v>
      </c>
      <c r="D105" s="413"/>
      <c r="E105" s="412" t="s">
        <v>934</v>
      </c>
      <c r="F105" s="412" t="s">
        <v>934</v>
      </c>
      <c r="G105" s="413" t="s">
        <v>948</v>
      </c>
      <c r="H105" s="413" t="s">
        <v>949</v>
      </c>
      <c r="I105" s="412" t="s">
        <v>934</v>
      </c>
      <c r="J105" s="413"/>
      <c r="K105" s="419"/>
    </row>
    <row r="106" spans="1:17">
      <c r="A106" s="2393"/>
      <c r="B106" s="721" t="s">
        <v>303</v>
      </c>
      <c r="C106" s="413"/>
      <c r="D106" s="413"/>
      <c r="E106" s="413"/>
      <c r="F106" s="413"/>
      <c r="G106" s="413"/>
      <c r="H106" s="413"/>
      <c r="I106" s="413"/>
      <c r="J106" s="413"/>
      <c r="K106" s="419"/>
    </row>
    <row r="107" spans="1:17" ht="105" customHeight="1">
      <c r="A107" s="2393"/>
      <c r="B107" s="721" t="s">
        <v>758</v>
      </c>
      <c r="C107" s="413"/>
      <c r="D107" s="413"/>
      <c r="E107" s="413" t="s">
        <v>1110</v>
      </c>
      <c r="F107" s="413"/>
      <c r="G107" s="413"/>
      <c r="H107" s="413"/>
      <c r="I107" s="413"/>
      <c r="J107" s="413"/>
      <c r="K107" s="419"/>
    </row>
    <row r="108" spans="1:17" ht="28.9">
      <c r="A108" s="2393"/>
      <c r="B108" s="721" t="s">
        <v>412</v>
      </c>
      <c r="C108" s="413"/>
      <c r="D108" s="413"/>
      <c r="E108" s="413"/>
      <c r="F108" s="413"/>
      <c r="G108" s="413"/>
      <c r="H108" s="413"/>
      <c r="I108" s="413"/>
      <c r="J108" s="413"/>
      <c r="K108" s="419" t="s">
        <v>951</v>
      </c>
    </row>
    <row r="109" spans="1:17" ht="28.9">
      <c r="A109" s="2394"/>
      <c r="B109" s="722" t="s">
        <v>1111</v>
      </c>
      <c r="C109" s="190"/>
      <c r="D109" s="190"/>
      <c r="E109" s="190"/>
      <c r="F109" s="190"/>
      <c r="G109" s="1560" t="s">
        <v>1112</v>
      </c>
      <c r="H109" s="1560" t="s">
        <v>1113</v>
      </c>
      <c r="I109" s="190"/>
      <c r="J109" s="190"/>
      <c r="K109" s="164"/>
    </row>
  </sheetData>
  <sheetProtection selectLockedCells="1" selectUnlockedCells="1"/>
  <mergeCells count="63">
    <mergeCell ref="A63:G63"/>
    <mergeCell ref="E64:F64"/>
    <mergeCell ref="B26:F26"/>
    <mergeCell ref="A57:A58"/>
    <mergeCell ref="J64:J65"/>
    <mergeCell ref="A54:A55"/>
    <mergeCell ref="I48:I49"/>
    <mergeCell ref="E6:I6"/>
    <mergeCell ref="J6:N6"/>
    <mergeCell ref="A45:A46"/>
    <mergeCell ref="A18:A20"/>
    <mergeCell ref="I18:J18"/>
    <mergeCell ref="I19:J19"/>
    <mergeCell ref="I20:J21"/>
    <mergeCell ref="A17:O17"/>
    <mergeCell ref="N18:O18"/>
    <mergeCell ref="L13:M13"/>
    <mergeCell ref="B13:K13"/>
    <mergeCell ref="A100:J100"/>
    <mergeCell ref="A34:A35"/>
    <mergeCell ref="J34:J35"/>
    <mergeCell ref="A37:A38"/>
    <mergeCell ref="J47:J51"/>
    <mergeCell ref="A84:B84"/>
    <mergeCell ref="C84:Q84"/>
    <mergeCell ref="A48:A49"/>
    <mergeCell ref="A51:A52"/>
    <mergeCell ref="A98:B98"/>
    <mergeCell ref="A91:B91"/>
    <mergeCell ref="A92:B92"/>
    <mergeCell ref="A93:B93"/>
    <mergeCell ref="A94:B94"/>
    <mergeCell ref="A95:B95"/>
    <mergeCell ref="J55:J56"/>
    <mergeCell ref="R11:AE11"/>
    <mergeCell ref="R13:AO13"/>
    <mergeCell ref="Q2:AD2"/>
    <mergeCell ref="R8:AE8"/>
    <mergeCell ref="R9:AD9"/>
    <mergeCell ref="R10:AD10"/>
    <mergeCell ref="A102:A109"/>
    <mergeCell ref="A1:D2"/>
    <mergeCell ref="A6:D6"/>
    <mergeCell ref="E1:E2"/>
    <mergeCell ref="J37:J38"/>
    <mergeCell ref="A90:B90"/>
    <mergeCell ref="A87:B87"/>
    <mergeCell ref="A88:B88"/>
    <mergeCell ref="A89:B89"/>
    <mergeCell ref="A40:A41"/>
    <mergeCell ref="J40:J41"/>
    <mergeCell ref="A83:Q83"/>
    <mergeCell ref="A96:B96"/>
    <mergeCell ref="A97:B97"/>
    <mergeCell ref="Q1:AC1"/>
    <mergeCell ref="Q43:S43"/>
    <mergeCell ref="J75:J77"/>
    <mergeCell ref="N75:N79"/>
    <mergeCell ref="J58:J59"/>
    <mergeCell ref="J70:J71"/>
    <mergeCell ref="J67:J68"/>
    <mergeCell ref="J61:J62"/>
    <mergeCell ref="J79:J81"/>
  </mergeCells>
  <hyperlinks>
    <hyperlink ref="E1" location="'RES LUB'!Area_de_impressao" display="RESUMO" xr:uid="{5DD7043C-171D-402B-A4D6-34F244AC122E}"/>
    <hyperlink ref="E1:E2" location="'RES MNT'!A1" display="RESUMO" xr:uid="{84621E59-D38A-4FDD-A8A1-59007D310DB7}"/>
  </hyperlinks>
  <pageMargins left="0.51181102362204722" right="0.51181102362204722" top="0.78740157480314965" bottom="0.78740157480314965" header="0.31496062992125984" footer="0.31496062992125984"/>
  <pageSetup paperSize="9" scale="59" orientation="landscape" r:id="rId1"/>
  <colBreaks count="1" manualBreakCount="1">
    <brk id="16" max="70" man="1"/>
  </colBreaks>
  <legacyDrawing r:id="rId2"/>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Plan17"/>
  <dimension ref="A1:Z108"/>
  <sheetViews>
    <sheetView showGridLines="0" view="pageBreakPreview" topLeftCell="C1" zoomScale="80" zoomScaleNormal="100" zoomScaleSheetLayoutView="80" workbookViewId="0">
      <selection activeCell="J25" sqref="J25"/>
    </sheetView>
  </sheetViews>
  <sheetFormatPr defaultRowHeight="14.45"/>
  <cols>
    <col min="1" max="15" width="20.7109375" customWidth="1"/>
    <col min="16" max="16" width="18" customWidth="1"/>
    <col min="17" max="17" width="17" customWidth="1"/>
  </cols>
  <sheetData>
    <row r="1" spans="1:26" ht="15" customHeight="1">
      <c r="A1" s="2075" t="s">
        <v>94</v>
      </c>
      <c r="B1" s="2076"/>
      <c r="C1" s="2076"/>
      <c r="D1" s="2077"/>
      <c r="E1" s="2081" t="s">
        <v>216</v>
      </c>
      <c r="M1" s="36"/>
      <c r="O1" s="36"/>
      <c r="P1" s="36"/>
      <c r="Q1" s="36"/>
      <c r="R1" s="36"/>
      <c r="S1" s="36"/>
      <c r="T1" s="36"/>
      <c r="U1" s="36"/>
      <c r="V1" s="36"/>
      <c r="W1" s="36"/>
      <c r="X1" s="36"/>
      <c r="Y1" s="36"/>
      <c r="Z1" s="36"/>
    </row>
    <row r="2" spans="1:26" ht="15" customHeight="1">
      <c r="A2" s="2078"/>
      <c r="B2" s="2079"/>
      <c r="C2" s="2079"/>
      <c r="D2" s="2080"/>
      <c r="E2" s="2081"/>
      <c r="L2" s="36"/>
      <c r="M2" s="36"/>
      <c r="N2" s="36"/>
      <c r="O2" s="36"/>
      <c r="P2" s="36"/>
      <c r="Q2" s="2124"/>
      <c r="R2" s="2124"/>
      <c r="S2" s="2124"/>
      <c r="T2" s="2124"/>
      <c r="U2" s="2124"/>
      <c r="V2" s="2124"/>
      <c r="W2" s="2124"/>
      <c r="X2" s="2124"/>
    </row>
    <row r="3" spans="1:26">
      <c r="A3" s="4" t="s">
        <v>217</v>
      </c>
      <c r="B3" s="4" t="s">
        <v>872</v>
      </c>
      <c r="C3">
        <v>500</v>
      </c>
      <c r="D3" t="s">
        <v>219</v>
      </c>
      <c r="F3" s="48">
        <v>250</v>
      </c>
      <c r="G3" t="s">
        <v>716</v>
      </c>
      <c r="L3" s="36"/>
      <c r="M3" s="36"/>
      <c r="N3" s="36"/>
      <c r="O3" s="36"/>
      <c r="P3" s="36"/>
      <c r="Q3" s="2124"/>
      <c r="R3" s="2124"/>
      <c r="S3" s="2124"/>
      <c r="T3" s="2124"/>
      <c r="U3" s="2124"/>
      <c r="V3" s="2124"/>
      <c r="W3" s="2124"/>
      <c r="X3" s="2124"/>
    </row>
    <row r="4" spans="1:26">
      <c r="A4" s="4" t="s">
        <v>220</v>
      </c>
      <c r="B4" s="4" t="s">
        <v>488</v>
      </c>
      <c r="C4">
        <v>250</v>
      </c>
      <c r="D4" t="s">
        <v>219</v>
      </c>
      <c r="L4" s="36"/>
      <c r="M4" s="36"/>
      <c r="N4" s="36"/>
      <c r="O4" s="36"/>
      <c r="P4" s="36"/>
      <c r="Q4" s="2124"/>
      <c r="R4" s="2124"/>
      <c r="S4" s="2124"/>
      <c r="T4" s="2124"/>
      <c r="U4" s="2124"/>
      <c r="V4" s="2124"/>
      <c r="W4" s="2124"/>
      <c r="X4" s="2124"/>
    </row>
    <row r="5" spans="1:26">
      <c r="A5" t="s">
        <v>222</v>
      </c>
      <c r="B5" s="517">
        <v>45369</v>
      </c>
      <c r="C5" s="1702" t="s">
        <v>1114</v>
      </c>
      <c r="D5" s="1702"/>
      <c r="L5" s="36"/>
      <c r="M5" s="36"/>
      <c r="N5" s="36"/>
      <c r="O5" s="36"/>
      <c r="P5" s="36"/>
      <c r="Q5" s="2124"/>
      <c r="R5" s="2124"/>
      <c r="S5" s="2124"/>
      <c r="T5" s="2124"/>
      <c r="U5" s="2124"/>
      <c r="V5" s="2124"/>
      <c r="W5" s="2124"/>
      <c r="X5" s="2124"/>
    </row>
    <row r="6" spans="1:26" s="31" customFormat="1" ht="20.25" customHeight="1">
      <c r="A6" s="2172" t="s">
        <v>226</v>
      </c>
      <c r="B6" s="2173"/>
      <c r="C6" s="2173"/>
      <c r="D6" s="2174"/>
      <c r="E6" s="2098" t="s">
        <v>227</v>
      </c>
      <c r="F6" s="2099"/>
      <c r="G6" s="2099"/>
      <c r="H6" s="2099"/>
      <c r="I6" s="2222"/>
      <c r="J6" s="2093" t="s">
        <v>781</v>
      </c>
      <c r="K6" s="2093"/>
      <c r="L6" s="2093"/>
      <c r="M6" s="2093"/>
      <c r="N6" s="2094"/>
      <c r="O6" s="139"/>
      <c r="P6" s="139"/>
      <c r="Q6" s="2124"/>
      <c r="R6" s="2124"/>
      <c r="S6" s="2124"/>
      <c r="T6" s="2124"/>
      <c r="U6" s="2124"/>
      <c r="V6" s="2124"/>
      <c r="W6" s="2124"/>
      <c r="X6" s="2124"/>
      <c r="Y6"/>
      <c r="Z6"/>
    </row>
    <row r="7" spans="1:26">
      <c r="A7" s="688" t="s">
        <v>228</v>
      </c>
      <c r="B7" s="497" t="s">
        <v>229</v>
      </c>
      <c r="C7" s="497" t="s">
        <v>230</v>
      </c>
      <c r="D7" s="570" t="s">
        <v>231</v>
      </c>
      <c r="E7" s="970" t="s">
        <v>228</v>
      </c>
      <c r="F7" s="495" t="s">
        <v>232</v>
      </c>
      <c r="G7" s="495" t="s">
        <v>233</v>
      </c>
      <c r="H7" s="495" t="s">
        <v>68</v>
      </c>
      <c r="I7" s="541" t="s">
        <v>69</v>
      </c>
      <c r="J7" s="714"/>
      <c r="K7" s="681" t="s">
        <v>232</v>
      </c>
      <c r="L7" s="963" t="s">
        <v>233</v>
      </c>
      <c r="M7" s="757" t="s">
        <v>1115</v>
      </c>
      <c r="N7" s="992" t="s">
        <v>69</v>
      </c>
      <c r="O7" s="36"/>
      <c r="P7" s="36"/>
      <c r="Q7" s="2124"/>
      <c r="R7" s="2124"/>
      <c r="S7" s="2124"/>
      <c r="T7" s="2124"/>
      <c r="U7" s="2124"/>
      <c r="V7" s="2124"/>
      <c r="W7" s="2124"/>
      <c r="X7" s="2124"/>
    </row>
    <row r="8" spans="1:26">
      <c r="A8" s="204" t="s">
        <v>70</v>
      </c>
      <c r="B8" s="500">
        <v>2978</v>
      </c>
      <c r="C8" s="5">
        <f>B8-F8</f>
        <v>174</v>
      </c>
      <c r="D8" s="6">
        <f>B8</f>
        <v>2978</v>
      </c>
      <c r="E8" s="204" t="s">
        <v>70</v>
      </c>
      <c r="F8" s="500">
        <v>2804</v>
      </c>
      <c r="G8" s="1467">
        <v>45305</v>
      </c>
      <c r="H8" s="7">
        <f>F8+$C$3</f>
        <v>3304</v>
      </c>
      <c r="I8" s="559">
        <f>H8-B8</f>
        <v>326</v>
      </c>
      <c r="J8" s="713" t="s">
        <v>70</v>
      </c>
      <c r="K8" s="499">
        <v>2804</v>
      </c>
      <c r="L8" s="991">
        <v>45305</v>
      </c>
      <c r="M8" s="1005">
        <f>K8+F3</f>
        <v>3054</v>
      </c>
      <c r="N8" s="1008">
        <f>M8-B8</f>
        <v>76</v>
      </c>
      <c r="O8" s="36"/>
      <c r="P8" s="36"/>
      <c r="Q8" s="2124"/>
      <c r="R8" s="2124"/>
      <c r="S8" s="2124"/>
      <c r="T8" s="2124"/>
      <c r="U8" s="2124"/>
      <c r="V8" s="2124"/>
      <c r="W8" s="2124"/>
      <c r="X8" s="2124"/>
    </row>
    <row r="9" spans="1:26">
      <c r="A9" s="204" t="s">
        <v>71</v>
      </c>
      <c r="B9" s="500">
        <v>10963</v>
      </c>
      <c r="C9" s="5">
        <f>B9-F9</f>
        <v>217</v>
      </c>
      <c r="D9" s="6">
        <f t="shared" ref="D9:D11" si="0">B9</f>
        <v>10963</v>
      </c>
      <c r="E9" s="204" t="s">
        <v>71</v>
      </c>
      <c r="F9" s="500">
        <v>10746</v>
      </c>
      <c r="G9" s="1467">
        <v>45289</v>
      </c>
      <c r="H9" s="7">
        <f>F9+$C$3</f>
        <v>11246</v>
      </c>
      <c r="I9" s="559">
        <f t="shared" ref="I9:I11" si="1">H9-B9</f>
        <v>283</v>
      </c>
      <c r="J9" s="969" t="s">
        <v>71</v>
      </c>
      <c r="K9" s="957">
        <v>10746</v>
      </c>
      <c r="L9" s="993">
        <v>45289</v>
      </c>
      <c r="M9" s="1006">
        <f>K9+F3</f>
        <v>10996</v>
      </c>
      <c r="N9" s="1009">
        <f>M9-B9</f>
        <v>33</v>
      </c>
      <c r="O9" s="36"/>
      <c r="P9" s="36"/>
      <c r="Q9" s="2124"/>
      <c r="R9" s="2124"/>
      <c r="S9" s="2124"/>
      <c r="T9" s="2124"/>
      <c r="U9" s="2124"/>
      <c r="V9" s="2124"/>
      <c r="W9" s="2124"/>
      <c r="X9" s="2124"/>
    </row>
    <row r="10" spans="1:26">
      <c r="A10" s="204" t="s">
        <v>72</v>
      </c>
      <c r="B10" s="500">
        <v>31998</v>
      </c>
      <c r="C10" s="5">
        <f>B10-F10</f>
        <v>17</v>
      </c>
      <c r="D10" s="6">
        <f t="shared" si="0"/>
        <v>31998</v>
      </c>
      <c r="E10" s="204" t="s">
        <v>72</v>
      </c>
      <c r="F10" s="500">
        <v>31981</v>
      </c>
      <c r="G10" s="1467">
        <v>45358</v>
      </c>
      <c r="H10" s="7">
        <f>F10+$C$4</f>
        <v>32231</v>
      </c>
      <c r="I10" s="559">
        <f t="shared" si="1"/>
        <v>233</v>
      </c>
      <c r="L10" s="36"/>
      <c r="M10" s="36"/>
      <c r="N10" s="36"/>
      <c r="O10" s="36"/>
      <c r="P10" s="36"/>
      <c r="Q10" s="67"/>
      <c r="R10" s="2020"/>
      <c r="S10" s="2020"/>
      <c r="T10" s="2020"/>
      <c r="U10" s="2020"/>
      <c r="V10" s="2020"/>
      <c r="W10" s="2020"/>
      <c r="X10" s="2020"/>
    </row>
    <row r="11" spans="1:26">
      <c r="A11" s="206" t="s">
        <v>73</v>
      </c>
      <c r="B11" s="548">
        <v>30754</v>
      </c>
      <c r="C11" s="195">
        <f>B11-F11</f>
        <v>0</v>
      </c>
      <c r="D11" s="207">
        <f t="shared" si="0"/>
        <v>30754</v>
      </c>
      <c r="E11" s="206" t="s">
        <v>73</v>
      </c>
      <c r="F11" s="548">
        <v>30754</v>
      </c>
      <c r="G11" s="1765">
        <v>45369</v>
      </c>
      <c r="H11" s="175">
        <f>F11+$C$4</f>
        <v>31004</v>
      </c>
      <c r="I11" s="560">
        <f t="shared" si="1"/>
        <v>250</v>
      </c>
      <c r="J11" s="202"/>
      <c r="K11" s="202"/>
      <c r="L11" s="36"/>
      <c r="M11" s="36"/>
      <c r="N11" s="36"/>
      <c r="O11" s="36"/>
      <c r="P11" s="36"/>
      <c r="Q11" s="67"/>
      <c r="R11" s="2020"/>
      <c r="S11" s="2020"/>
      <c r="T11" s="2020"/>
      <c r="U11" s="2020"/>
      <c r="V11" s="2020"/>
      <c r="W11" s="2020"/>
      <c r="X11" s="2020"/>
    </row>
    <row r="12" spans="1:26">
      <c r="L12" s="36"/>
      <c r="M12" s="36"/>
      <c r="N12" s="36"/>
      <c r="O12" s="36"/>
      <c r="P12" s="36"/>
      <c r="Q12" s="67"/>
      <c r="R12" s="2169"/>
      <c r="S12" s="2169"/>
      <c r="T12" s="2169"/>
      <c r="U12" s="2169"/>
      <c r="V12" s="2169"/>
      <c r="W12" s="2169"/>
      <c r="X12" s="2169"/>
    </row>
    <row r="13" spans="1:26" ht="20.25" customHeight="1">
      <c r="A13" s="773" t="s">
        <v>237</v>
      </c>
      <c r="B13" s="2092" t="s">
        <v>783</v>
      </c>
      <c r="C13" s="2093"/>
      <c r="D13" s="2093"/>
      <c r="E13" s="2093"/>
      <c r="F13" s="2093"/>
      <c r="G13" s="2093"/>
      <c r="H13" s="2093"/>
      <c r="I13" s="2093"/>
      <c r="J13" s="2094"/>
      <c r="L13" s="36"/>
      <c r="N13" s="36"/>
      <c r="O13" s="36"/>
      <c r="P13" s="36"/>
      <c r="Q13" s="36"/>
      <c r="R13" s="36"/>
      <c r="S13" s="36"/>
      <c r="T13" s="36"/>
      <c r="U13" s="36"/>
      <c r="V13" s="36"/>
      <c r="W13" s="36"/>
      <c r="X13" s="36"/>
    </row>
    <row r="14" spans="1:26">
      <c r="A14" s="191"/>
      <c r="B14" s="523" t="s">
        <v>241</v>
      </c>
      <c r="C14" s="523" t="s">
        <v>242</v>
      </c>
      <c r="D14" s="523" t="s">
        <v>243</v>
      </c>
      <c r="E14" s="523" t="s">
        <v>244</v>
      </c>
      <c r="F14" s="523" t="s">
        <v>245</v>
      </c>
      <c r="G14" s="523" t="s">
        <v>246</v>
      </c>
      <c r="H14" s="523" t="s">
        <v>1116</v>
      </c>
      <c r="I14" s="523" t="s">
        <v>248</v>
      </c>
      <c r="J14" s="765" t="s">
        <v>249</v>
      </c>
      <c r="L14" s="36"/>
      <c r="N14" s="36"/>
      <c r="O14" s="36"/>
      <c r="P14" s="36"/>
      <c r="Q14" s="36"/>
      <c r="R14" s="36"/>
      <c r="S14" s="36"/>
      <c r="T14" s="36"/>
      <c r="U14" s="36"/>
      <c r="V14" s="36"/>
      <c r="W14" s="36"/>
      <c r="X14" s="36"/>
    </row>
    <row r="15" spans="1:26">
      <c r="A15" s="815" t="s">
        <v>9</v>
      </c>
      <c r="B15" s="46">
        <v>44104</v>
      </c>
      <c r="C15" s="46">
        <v>45139</v>
      </c>
      <c r="D15" s="46">
        <v>44869</v>
      </c>
      <c r="E15" s="46">
        <v>45261</v>
      </c>
      <c r="F15" s="46" t="s">
        <v>1117</v>
      </c>
      <c r="G15" s="173"/>
      <c r="H15" s="173">
        <v>44097</v>
      </c>
      <c r="I15" s="7"/>
      <c r="J15" s="750" t="s">
        <v>251</v>
      </c>
      <c r="N15" s="36"/>
      <c r="O15" s="36"/>
      <c r="P15" s="36"/>
      <c r="Q15" s="36"/>
      <c r="R15" s="36"/>
      <c r="S15" s="36"/>
      <c r="T15" s="36"/>
      <c r="U15" s="36"/>
      <c r="V15" s="36"/>
      <c r="W15" s="36"/>
      <c r="X15" s="36"/>
    </row>
    <row r="16" spans="1:26">
      <c r="A16" s="816" t="s">
        <v>10</v>
      </c>
      <c r="B16" s="180">
        <v>44104</v>
      </c>
      <c r="C16" s="180">
        <v>44844</v>
      </c>
      <c r="D16" s="180">
        <v>44869</v>
      </c>
      <c r="E16" s="180">
        <v>45261</v>
      </c>
      <c r="F16" s="180" t="s">
        <v>1117</v>
      </c>
      <c r="G16" s="1066"/>
      <c r="H16" s="1066">
        <v>44097</v>
      </c>
      <c r="I16" s="49"/>
      <c r="J16" s="813" t="s">
        <v>251</v>
      </c>
      <c r="N16" s="36"/>
      <c r="O16" s="36"/>
      <c r="P16" s="36"/>
      <c r="Q16" s="36"/>
      <c r="R16" s="36"/>
      <c r="S16" s="36"/>
      <c r="T16" s="36"/>
      <c r="U16" s="36"/>
      <c r="V16" s="36"/>
      <c r="W16" s="36"/>
      <c r="X16" s="36"/>
    </row>
    <row r="17" spans="1:24">
      <c r="A17" s="2082" t="s">
        <v>254</v>
      </c>
      <c r="B17" s="2083"/>
      <c r="C17" s="2083"/>
      <c r="D17" s="2083"/>
      <c r="E17" s="2083"/>
      <c r="F17" s="2083"/>
      <c r="G17" s="2083"/>
      <c r="H17" s="2083"/>
      <c r="I17" s="2083"/>
      <c r="J17" s="2083"/>
      <c r="K17" s="2083"/>
      <c r="L17" s="2083"/>
      <c r="M17" s="2083"/>
      <c r="N17" s="2083"/>
      <c r="O17" s="2084"/>
      <c r="P17" s="4"/>
      <c r="Q17" s="36"/>
      <c r="R17" s="36"/>
      <c r="S17" s="36"/>
      <c r="T17" s="36"/>
      <c r="U17" s="36"/>
      <c r="V17" s="36"/>
      <c r="W17" s="36"/>
      <c r="X17" s="36"/>
    </row>
    <row r="18" spans="1:24">
      <c r="A18" s="2159" t="s">
        <v>872</v>
      </c>
      <c r="B18" s="540" t="s">
        <v>255</v>
      </c>
      <c r="C18" s="497" t="s">
        <v>256</v>
      </c>
      <c r="D18" s="497" t="s">
        <v>256</v>
      </c>
      <c r="E18" s="497" t="s">
        <v>256</v>
      </c>
      <c r="F18" s="497" t="s">
        <v>256</v>
      </c>
      <c r="G18" s="540" t="s">
        <v>257</v>
      </c>
      <c r="H18" s="497" t="s">
        <v>256</v>
      </c>
      <c r="J18" s="497" t="s">
        <v>256</v>
      </c>
      <c r="K18" s="497" t="s">
        <v>256</v>
      </c>
      <c r="L18" s="497" t="s">
        <v>256</v>
      </c>
      <c r="M18" s="1493" t="s">
        <v>204</v>
      </c>
      <c r="N18" s="727" t="s">
        <v>1118</v>
      </c>
      <c r="O18" s="692" t="s">
        <v>1119</v>
      </c>
      <c r="P18" s="803"/>
      <c r="Q18" s="36"/>
      <c r="R18" s="36"/>
      <c r="S18" s="36"/>
      <c r="T18" s="36"/>
      <c r="U18" s="36"/>
      <c r="V18" s="36"/>
      <c r="W18" s="36"/>
      <c r="X18" s="36"/>
    </row>
    <row r="19" spans="1:24">
      <c r="A19" s="2160"/>
      <c r="B19" s="663" t="s">
        <v>9</v>
      </c>
      <c r="C19" s="850">
        <v>44448</v>
      </c>
      <c r="D19" s="850">
        <v>44448</v>
      </c>
      <c r="E19" s="1065">
        <v>44448</v>
      </c>
      <c r="F19" s="850">
        <v>44448</v>
      </c>
      <c r="G19" s="500">
        <v>1</v>
      </c>
      <c r="H19" s="46">
        <v>45045</v>
      </c>
      <c r="I19" s="665" t="s">
        <v>1120</v>
      </c>
      <c r="J19" s="110">
        <v>44212</v>
      </c>
      <c r="K19" s="331">
        <v>44426</v>
      </c>
      <c r="L19" s="179">
        <v>44448</v>
      </c>
      <c r="M19" s="1162" t="s">
        <v>9</v>
      </c>
      <c r="N19" s="333">
        <v>45295</v>
      </c>
      <c r="O19" s="334">
        <v>45296</v>
      </c>
      <c r="P19" s="36"/>
      <c r="Q19" s="36"/>
      <c r="R19" s="36"/>
      <c r="S19" s="36"/>
      <c r="T19" s="36"/>
      <c r="U19" s="36"/>
      <c r="V19" s="36"/>
      <c r="W19" s="36"/>
      <c r="X19" s="36"/>
    </row>
    <row r="20" spans="1:24">
      <c r="A20" s="2161"/>
      <c r="B20" s="664" t="s">
        <v>10</v>
      </c>
      <c r="C20" s="330">
        <v>44277</v>
      </c>
      <c r="D20" s="330">
        <v>44641</v>
      </c>
      <c r="E20" s="330">
        <v>44665</v>
      </c>
      <c r="F20" s="330">
        <v>44679</v>
      </c>
      <c r="G20" s="548">
        <v>2</v>
      </c>
      <c r="H20" s="174">
        <v>45045</v>
      </c>
      <c r="I20" s="726" t="s">
        <v>562</v>
      </c>
      <c r="J20" s="186">
        <v>44305</v>
      </c>
      <c r="K20" s="332">
        <v>44352</v>
      </c>
      <c r="L20" s="190"/>
      <c r="M20" s="1163" t="s">
        <v>10</v>
      </c>
      <c r="N20" s="332">
        <v>45296</v>
      </c>
      <c r="O20" s="335">
        <v>45296</v>
      </c>
      <c r="P20" s="36"/>
      <c r="Q20" s="36"/>
      <c r="R20" s="36"/>
      <c r="S20" s="36"/>
      <c r="T20" s="36"/>
      <c r="U20" s="36"/>
      <c r="V20" s="36"/>
      <c r="W20" s="36"/>
      <c r="X20" s="36"/>
    </row>
    <row r="21" spans="1:24">
      <c r="C21" s="110"/>
      <c r="D21" s="110"/>
      <c r="E21" s="110"/>
      <c r="F21" s="110"/>
      <c r="N21" s="36"/>
      <c r="O21" s="36"/>
      <c r="P21" s="36"/>
      <c r="Q21" s="36"/>
      <c r="R21" s="36"/>
      <c r="S21" s="36"/>
      <c r="T21" s="36"/>
      <c r="U21" s="36"/>
      <c r="V21" s="36"/>
      <c r="W21" s="36"/>
      <c r="X21" s="36"/>
    </row>
    <row r="22" spans="1:24">
      <c r="A22" s="1062" t="s">
        <v>263</v>
      </c>
      <c r="B22" s="1061" t="s">
        <v>264</v>
      </c>
      <c r="C22" s="670" t="s">
        <v>265</v>
      </c>
      <c r="D22" s="670" t="s">
        <v>266</v>
      </c>
      <c r="E22" s="670" t="s">
        <v>267</v>
      </c>
      <c r="F22" s="671" t="s">
        <v>268</v>
      </c>
      <c r="I22" s="876" t="s">
        <v>269</v>
      </c>
      <c r="J22" s="876" t="s">
        <v>270</v>
      </c>
      <c r="K22" s="871" t="s">
        <v>271</v>
      </c>
      <c r="L22" s="1217" t="s">
        <v>785</v>
      </c>
      <c r="M22" s="876" t="s">
        <v>786</v>
      </c>
      <c r="O22" s="36"/>
      <c r="P22" s="36"/>
      <c r="Q22" s="36"/>
      <c r="R22" s="36"/>
      <c r="S22" s="36"/>
      <c r="T22" s="36"/>
      <c r="U22" s="36"/>
      <c r="V22" s="36"/>
      <c r="W22" s="36"/>
      <c r="X22" s="36"/>
    </row>
    <row r="23" spans="1:24">
      <c r="A23" s="1032" t="s">
        <v>342</v>
      </c>
      <c r="B23" s="110">
        <v>41760</v>
      </c>
      <c r="C23" s="48" t="s">
        <v>278</v>
      </c>
      <c r="D23" s="48" t="s">
        <v>729</v>
      </c>
      <c r="E23" s="48" t="s">
        <v>1121</v>
      </c>
      <c r="F23" s="1017">
        <v>831</v>
      </c>
      <c r="H23" s="1248" t="s">
        <v>112</v>
      </c>
      <c r="I23" s="1092" t="s">
        <v>9</v>
      </c>
      <c r="J23" s="526">
        <v>44964</v>
      </c>
      <c r="K23" s="880">
        <v>44860</v>
      </c>
      <c r="L23" s="226"/>
      <c r="M23" s="1219">
        <f>L23+360</f>
        <v>360</v>
      </c>
      <c r="O23" s="36"/>
      <c r="P23" s="36"/>
      <c r="Q23" s="36"/>
      <c r="R23" s="36"/>
      <c r="S23" s="36"/>
      <c r="T23" s="36"/>
      <c r="U23" s="36"/>
      <c r="V23" s="36"/>
      <c r="W23" s="36"/>
      <c r="X23" s="36"/>
    </row>
    <row r="24" spans="1:24">
      <c r="A24" s="1032" t="s">
        <v>343</v>
      </c>
      <c r="B24" s="110">
        <v>41760</v>
      </c>
      <c r="C24" s="48" t="s">
        <v>278</v>
      </c>
      <c r="D24" s="48" t="s">
        <v>729</v>
      </c>
      <c r="E24" s="48" t="s">
        <v>1121</v>
      </c>
      <c r="F24" s="1017">
        <v>825</v>
      </c>
      <c r="H24" s="1461" t="s">
        <v>1122</v>
      </c>
      <c r="I24" s="728" t="s">
        <v>10</v>
      </c>
      <c r="J24" s="104">
        <v>45372</v>
      </c>
      <c r="K24" s="105">
        <v>45356</v>
      </c>
      <c r="L24" s="1216">
        <v>44988</v>
      </c>
      <c r="M24" s="1220">
        <f>L24+360</f>
        <v>45348</v>
      </c>
      <c r="O24" s="36"/>
      <c r="P24" s="36"/>
      <c r="Q24" s="36"/>
      <c r="R24" s="36"/>
      <c r="S24" s="36"/>
      <c r="T24" s="36"/>
      <c r="U24" s="36"/>
      <c r="V24" s="36"/>
      <c r="W24" s="36"/>
      <c r="X24" s="36"/>
    </row>
    <row r="25" spans="1:24" ht="15.75" customHeight="1">
      <c r="A25" s="1032" t="s">
        <v>886</v>
      </c>
      <c r="B25" s="110">
        <v>42125</v>
      </c>
      <c r="C25" s="48" t="s">
        <v>278</v>
      </c>
      <c r="D25" s="48" t="s">
        <v>512</v>
      </c>
      <c r="E25" s="48" t="s">
        <v>1123</v>
      </c>
      <c r="F25" s="1017">
        <v>1150</v>
      </c>
      <c r="J25" s="1074" t="s">
        <v>1124</v>
      </c>
      <c r="K25" s="48" t="s">
        <v>1125</v>
      </c>
      <c r="P25" s="36"/>
      <c r="Q25" s="36"/>
      <c r="R25" s="36"/>
      <c r="S25" s="36"/>
      <c r="T25" s="36"/>
      <c r="U25" s="36"/>
      <c r="V25" s="36"/>
      <c r="W25" s="36"/>
      <c r="X25" s="36"/>
    </row>
    <row r="26" spans="1:24">
      <c r="A26" s="1032" t="s">
        <v>885</v>
      </c>
      <c r="B26" s="110">
        <v>42125</v>
      </c>
      <c r="C26" s="48" t="s">
        <v>278</v>
      </c>
      <c r="D26" s="48" t="s">
        <v>512</v>
      </c>
      <c r="E26" s="48" t="s">
        <v>1123</v>
      </c>
      <c r="F26" s="1017">
        <v>1152</v>
      </c>
      <c r="J26" s="22"/>
      <c r="P26" s="36"/>
      <c r="Q26" s="36"/>
      <c r="R26" s="36"/>
      <c r="S26" s="36"/>
      <c r="T26" s="36"/>
      <c r="U26" s="36"/>
      <c r="V26" s="36"/>
      <c r="W26" s="36"/>
      <c r="X26" s="36"/>
    </row>
    <row r="27" spans="1:24">
      <c r="A27" s="1032" t="s">
        <v>184</v>
      </c>
      <c r="B27" s="110">
        <v>41699</v>
      </c>
      <c r="C27" s="48" t="s">
        <v>909</v>
      </c>
      <c r="D27" s="48"/>
      <c r="E27" s="48" t="s">
        <v>910</v>
      </c>
      <c r="F27" s="1017">
        <v>4305417</v>
      </c>
      <c r="J27" s="22"/>
      <c r="P27" s="36"/>
      <c r="Q27" s="36"/>
      <c r="R27" s="36"/>
      <c r="S27" s="36"/>
      <c r="T27" s="36"/>
      <c r="U27" s="36"/>
      <c r="V27" s="36"/>
      <c r="W27" s="36"/>
      <c r="X27" s="36"/>
    </row>
    <row r="28" spans="1:24">
      <c r="A28" s="1032" t="s">
        <v>1059</v>
      </c>
      <c r="B28" s="110">
        <v>42125</v>
      </c>
      <c r="C28" s="48" t="s">
        <v>278</v>
      </c>
      <c r="D28" s="48" t="s">
        <v>279</v>
      </c>
      <c r="E28" s="48" t="s">
        <v>1126</v>
      </c>
      <c r="F28" s="1017">
        <v>1153</v>
      </c>
      <c r="P28" s="36"/>
      <c r="Q28" s="36"/>
      <c r="R28" s="36"/>
      <c r="S28" s="36"/>
      <c r="T28" s="36"/>
      <c r="U28" s="36"/>
      <c r="V28" s="36"/>
      <c r="W28" s="36"/>
      <c r="X28" s="36"/>
    </row>
    <row r="29" spans="1:24">
      <c r="A29" s="1032" t="s">
        <v>874</v>
      </c>
      <c r="B29" s="110">
        <v>44256</v>
      </c>
      <c r="C29" s="48" t="s">
        <v>278</v>
      </c>
      <c r="D29" s="48" t="s">
        <v>284</v>
      </c>
      <c r="E29" s="48" t="s">
        <v>1127</v>
      </c>
      <c r="F29" s="1017">
        <v>2938</v>
      </c>
      <c r="J29" s="22"/>
      <c r="P29" s="36"/>
      <c r="Q29" s="36"/>
      <c r="R29" s="36"/>
      <c r="S29" s="36"/>
      <c r="T29" s="36"/>
      <c r="U29" s="36"/>
      <c r="V29" s="36"/>
      <c r="W29" s="36"/>
      <c r="X29" s="36"/>
    </row>
    <row r="30" spans="1:24">
      <c r="A30" s="1033" t="s">
        <v>875</v>
      </c>
      <c r="B30" s="1030">
        <v>44256</v>
      </c>
      <c r="C30" s="1018" t="s">
        <v>278</v>
      </c>
      <c r="D30" s="1018" t="s">
        <v>284</v>
      </c>
      <c r="E30" s="1018" t="s">
        <v>1127</v>
      </c>
      <c r="F30" s="1019">
        <v>2937</v>
      </c>
      <c r="P30" s="36"/>
      <c r="Q30" s="36"/>
      <c r="R30" s="36"/>
      <c r="S30" s="36"/>
      <c r="T30" s="36"/>
      <c r="U30" s="36"/>
      <c r="V30" s="36"/>
      <c r="W30" s="36"/>
      <c r="X30" s="36"/>
    </row>
    <row r="31" spans="1:24">
      <c r="P31" s="36"/>
      <c r="Q31" s="36"/>
      <c r="R31" s="36"/>
      <c r="S31" s="36"/>
      <c r="T31" s="36"/>
      <c r="U31" s="36"/>
      <c r="V31" s="36"/>
      <c r="W31" s="36"/>
      <c r="X31" s="36"/>
    </row>
    <row r="32" spans="1:24">
      <c r="C32" s="600" t="s">
        <v>287</v>
      </c>
      <c r="D32" s="537" t="s">
        <v>288</v>
      </c>
      <c r="E32" s="537" t="s">
        <v>289</v>
      </c>
      <c r="F32" s="537" t="s">
        <v>290</v>
      </c>
      <c r="G32" s="538" t="s">
        <v>291</v>
      </c>
      <c r="H32" s="21"/>
      <c r="K32" s="601" t="s">
        <v>287</v>
      </c>
      <c r="L32" s="549" t="s">
        <v>288</v>
      </c>
      <c r="M32" s="549" t="s">
        <v>289</v>
      </c>
      <c r="N32" s="549" t="s">
        <v>290</v>
      </c>
      <c r="O32" s="546" t="s">
        <v>291</v>
      </c>
      <c r="P32" s="36"/>
      <c r="Q32" s="36"/>
      <c r="R32" s="36"/>
      <c r="S32" s="36"/>
      <c r="T32" s="36"/>
      <c r="U32" s="36"/>
      <c r="V32" s="36"/>
      <c r="W32" s="36"/>
      <c r="X32" s="36"/>
    </row>
    <row r="33" spans="1:26" ht="15.75" customHeight="1">
      <c r="A33" s="2293" t="s">
        <v>293</v>
      </c>
      <c r="B33" s="53" t="s">
        <v>9</v>
      </c>
      <c r="C33" s="54">
        <v>42220</v>
      </c>
      <c r="D33" s="54">
        <v>44097</v>
      </c>
      <c r="E33" s="53"/>
      <c r="F33" s="53"/>
      <c r="G33" s="55"/>
      <c r="H33" s="82"/>
      <c r="I33" s="2288" t="s">
        <v>295</v>
      </c>
      <c r="J33" s="280" t="s">
        <v>9</v>
      </c>
      <c r="K33" s="262">
        <v>42220</v>
      </c>
      <c r="L33" s="262">
        <v>44097</v>
      </c>
      <c r="M33" s="280"/>
      <c r="N33" s="262"/>
      <c r="O33" s="829">
        <v>45345</v>
      </c>
      <c r="P33" s="36" t="s">
        <v>1062</v>
      </c>
      <c r="Q33" s="36"/>
      <c r="R33" s="36"/>
      <c r="S33" s="36"/>
      <c r="T33" s="36"/>
      <c r="U33" s="36"/>
      <c r="V33" s="36"/>
      <c r="W33" s="36"/>
      <c r="X33" s="36"/>
    </row>
    <row r="34" spans="1:26" ht="15" customHeight="1">
      <c r="A34" s="2294"/>
      <c r="B34" s="56" t="s">
        <v>10</v>
      </c>
      <c r="C34" s="57">
        <v>42220</v>
      </c>
      <c r="D34" s="57">
        <v>44097</v>
      </c>
      <c r="E34" s="56"/>
      <c r="F34" s="56"/>
      <c r="G34" s="58"/>
      <c r="H34" s="82"/>
      <c r="I34" s="2289"/>
      <c r="J34" s="264" t="s">
        <v>10</v>
      </c>
      <c r="K34" s="281">
        <v>42220</v>
      </c>
      <c r="L34" s="281">
        <v>44097</v>
      </c>
      <c r="M34" s="264"/>
      <c r="N34" s="281"/>
      <c r="O34" s="831">
        <v>45348</v>
      </c>
      <c r="P34" s="2360" t="s">
        <v>1128</v>
      </c>
      <c r="Q34" s="2124"/>
      <c r="R34" s="36"/>
      <c r="S34" s="36"/>
      <c r="T34" s="36"/>
      <c r="U34" s="36"/>
      <c r="V34" s="36"/>
      <c r="W34" s="36"/>
      <c r="X34" s="36"/>
    </row>
    <row r="35" spans="1:26">
      <c r="A35" s="729"/>
      <c r="B35" s="233"/>
      <c r="C35" s="233"/>
      <c r="D35" s="233"/>
      <c r="E35" s="233"/>
      <c r="F35" s="82"/>
      <c r="G35" s="233"/>
      <c r="H35" s="82"/>
      <c r="I35" s="181"/>
      <c r="J35" s="82"/>
      <c r="K35" s="82"/>
      <c r="L35" s="82"/>
      <c r="M35" s="82"/>
      <c r="N35" s="91"/>
      <c r="O35" s="59"/>
      <c r="P35" s="36"/>
      <c r="Q35" s="36"/>
      <c r="R35" s="36"/>
      <c r="S35" s="36"/>
      <c r="T35" s="36"/>
      <c r="U35" s="36"/>
      <c r="V35" s="36"/>
      <c r="W35" s="36"/>
      <c r="X35" s="36"/>
    </row>
    <row r="36" spans="1:26">
      <c r="A36" s="2234" t="s">
        <v>296</v>
      </c>
      <c r="B36" s="211" t="s">
        <v>9</v>
      </c>
      <c r="C36" s="215">
        <v>42220</v>
      </c>
      <c r="D36" s="211"/>
      <c r="E36" s="211"/>
      <c r="F36" s="234"/>
      <c r="G36" s="212"/>
      <c r="H36" s="82"/>
      <c r="I36" s="2088" t="s">
        <v>240</v>
      </c>
      <c r="J36" s="280" t="s">
        <v>9</v>
      </c>
      <c r="K36" s="262">
        <v>42220</v>
      </c>
      <c r="L36" s="280"/>
      <c r="M36" s="262"/>
      <c r="N36" s="262"/>
      <c r="O36" s="285"/>
      <c r="P36" s="36"/>
      <c r="Q36" s="36"/>
      <c r="R36" s="36"/>
      <c r="S36" s="36"/>
      <c r="T36" s="36"/>
      <c r="U36" s="36"/>
      <c r="V36" s="36"/>
      <c r="W36" s="36"/>
      <c r="X36" s="36"/>
    </row>
    <row r="37" spans="1:26" s="31" customFormat="1">
      <c r="A37" s="2235"/>
      <c r="B37" s="349" t="s">
        <v>10</v>
      </c>
      <c r="C37" s="354">
        <v>42220</v>
      </c>
      <c r="D37" s="349"/>
      <c r="E37" s="349"/>
      <c r="F37" s="460">
        <v>44462</v>
      </c>
      <c r="G37" s="350" t="s">
        <v>1129</v>
      </c>
      <c r="H37" s="425"/>
      <c r="I37" s="2089"/>
      <c r="J37" s="291" t="s">
        <v>10</v>
      </c>
      <c r="K37" s="290">
        <v>42220</v>
      </c>
      <c r="L37" s="291"/>
      <c r="M37" s="290"/>
      <c r="N37" s="290"/>
      <c r="O37" s="292"/>
      <c r="P37" s="139"/>
      <c r="Q37" s="139"/>
      <c r="R37" s="139"/>
      <c r="S37" s="139"/>
      <c r="T37" s="139"/>
      <c r="U37" s="139"/>
      <c r="V37" s="139"/>
      <c r="W37" s="139"/>
      <c r="X37" s="139"/>
      <c r="Y37"/>
      <c r="Z37"/>
    </row>
    <row r="38" spans="1:26">
      <c r="A38" s="729"/>
      <c r="B38" s="146"/>
      <c r="C38" s="146"/>
      <c r="D38" s="82"/>
      <c r="E38" s="146"/>
      <c r="F38" s="146"/>
      <c r="G38" s="146"/>
      <c r="H38" s="91"/>
      <c r="I38" s="142"/>
      <c r="J38" s="59"/>
      <c r="K38" s="59"/>
      <c r="L38" s="59"/>
      <c r="M38" s="59"/>
      <c r="N38" s="59"/>
      <c r="O38" s="59"/>
      <c r="P38" s="36"/>
      <c r="Q38" s="36"/>
      <c r="R38" s="36"/>
      <c r="S38" s="36"/>
      <c r="T38" s="36"/>
      <c r="U38" s="36"/>
      <c r="V38" s="36"/>
      <c r="W38" s="36"/>
      <c r="X38" s="36"/>
    </row>
    <row r="39" spans="1:26">
      <c r="A39" s="2293" t="s">
        <v>255</v>
      </c>
      <c r="B39" s="53" t="s">
        <v>9</v>
      </c>
      <c r="C39" s="54">
        <v>42220</v>
      </c>
      <c r="D39" s="54">
        <v>44097</v>
      </c>
      <c r="E39" s="53"/>
      <c r="F39" s="192">
        <v>45194</v>
      </c>
      <c r="G39" s="1949">
        <v>45331</v>
      </c>
      <c r="H39" s="82"/>
      <c r="I39" s="2088" t="s">
        <v>298</v>
      </c>
      <c r="J39" s="2415" t="s">
        <v>299</v>
      </c>
      <c r="K39" s="287">
        <v>42220</v>
      </c>
      <c r="L39" s="288"/>
      <c r="M39" s="287"/>
      <c r="N39" s="287"/>
      <c r="O39" s="289"/>
      <c r="P39" s="36"/>
      <c r="Q39" s="36"/>
      <c r="R39" s="36"/>
      <c r="S39" s="36"/>
      <c r="T39" s="36"/>
      <c r="U39" s="36"/>
      <c r="V39" s="36"/>
      <c r="W39" s="36"/>
      <c r="X39" s="36"/>
    </row>
    <row r="40" spans="1:26">
      <c r="A40" s="2294"/>
      <c r="B40" s="56" t="s">
        <v>10</v>
      </c>
      <c r="C40" s="57">
        <v>42220</v>
      </c>
      <c r="D40" s="57">
        <v>44097</v>
      </c>
      <c r="E40" s="56"/>
      <c r="F40" s="236">
        <v>45194</v>
      </c>
      <c r="G40" s="1301"/>
      <c r="H40" s="82"/>
      <c r="I40" s="2089"/>
      <c r="J40" s="2416"/>
      <c r="K40" s="290">
        <v>42220</v>
      </c>
      <c r="L40" s="291"/>
      <c r="M40" s="291"/>
      <c r="N40" s="290"/>
      <c r="O40" s="292"/>
      <c r="P40" s="36"/>
      <c r="Q40" s="36"/>
      <c r="R40" s="36"/>
      <c r="S40" s="36"/>
      <c r="T40" s="36"/>
      <c r="U40" s="36"/>
      <c r="V40" s="36"/>
      <c r="W40" s="36"/>
      <c r="X40" s="36"/>
    </row>
    <row r="41" spans="1:26">
      <c r="A41" s="729"/>
      <c r="B41" s="145"/>
      <c r="C41" s="145"/>
      <c r="D41" s="145"/>
      <c r="E41" s="145"/>
      <c r="F41" s="82"/>
      <c r="G41" s="145"/>
      <c r="H41" s="91"/>
      <c r="I41" s="732"/>
      <c r="J41" s="59"/>
      <c r="K41" s="59"/>
      <c r="L41" s="59"/>
      <c r="M41" s="59"/>
      <c r="N41" s="59"/>
      <c r="O41" s="59"/>
      <c r="P41" s="36"/>
      <c r="Q41" s="36"/>
      <c r="R41" s="36"/>
      <c r="S41" s="36"/>
      <c r="T41" s="36"/>
      <c r="U41" s="36"/>
      <c r="V41" s="36"/>
      <c r="W41" s="36"/>
      <c r="X41" s="36"/>
    </row>
    <row r="42" spans="1:26" ht="15" customHeight="1">
      <c r="A42" s="221" t="s">
        <v>300</v>
      </c>
      <c r="B42" s="60"/>
      <c r="C42" s="60"/>
      <c r="D42" s="60"/>
      <c r="E42" s="60"/>
      <c r="F42" s="63"/>
      <c r="G42" s="61"/>
      <c r="H42" s="82"/>
      <c r="I42" s="1583" t="s">
        <v>301</v>
      </c>
      <c r="J42" s="217"/>
      <c r="K42" s="298">
        <v>42220</v>
      </c>
      <c r="L42" s="298">
        <v>44097</v>
      </c>
      <c r="M42" s="293"/>
      <c r="N42" s="298">
        <v>45362</v>
      </c>
      <c r="O42" s="218" t="s">
        <v>772</v>
      </c>
      <c r="P42" s="36"/>
      <c r="Q42" s="36"/>
      <c r="R42" s="36"/>
      <c r="S42" s="36"/>
      <c r="T42" s="36"/>
      <c r="U42" s="36"/>
      <c r="V42" s="36"/>
      <c r="W42" s="36"/>
      <c r="X42" s="36"/>
    </row>
    <row r="43" spans="1:26">
      <c r="A43" s="730"/>
      <c r="B43" s="82"/>
      <c r="C43" s="233"/>
      <c r="D43" s="233"/>
      <c r="E43" s="82"/>
      <c r="F43" s="233"/>
      <c r="G43" s="233"/>
      <c r="H43" s="91"/>
      <c r="I43" s="732"/>
      <c r="J43" s="59"/>
      <c r="K43" s="59"/>
      <c r="L43" s="59"/>
      <c r="M43" s="59"/>
      <c r="N43" s="59"/>
      <c r="O43" s="59"/>
      <c r="P43" s="36"/>
      <c r="Q43" s="36"/>
      <c r="R43" s="36"/>
      <c r="S43" s="36"/>
      <c r="T43" s="36"/>
      <c r="U43" s="36"/>
      <c r="V43" s="36"/>
      <c r="W43" s="36"/>
      <c r="X43" s="36"/>
    </row>
    <row r="44" spans="1:26">
      <c r="A44" s="2296" t="s">
        <v>303</v>
      </c>
      <c r="B44" s="237" t="s">
        <v>304</v>
      </c>
      <c r="C44" s="215">
        <v>42220</v>
      </c>
      <c r="D44" s="215">
        <v>45369</v>
      </c>
      <c r="E44" s="215"/>
      <c r="F44" s="234">
        <v>45356</v>
      </c>
      <c r="G44" s="1067">
        <v>44833</v>
      </c>
      <c r="H44" s="82"/>
      <c r="I44" s="221" t="s">
        <v>524</v>
      </c>
      <c r="J44" s="217"/>
      <c r="K44" s="246">
        <v>42220</v>
      </c>
      <c r="L44" s="246">
        <v>44097</v>
      </c>
      <c r="M44" s="217"/>
      <c r="N44" s="246"/>
      <c r="O44" s="218" t="s">
        <v>452</v>
      </c>
      <c r="P44" s="36"/>
      <c r="Q44" s="36"/>
      <c r="R44" s="36"/>
      <c r="S44" s="36"/>
      <c r="T44" s="36"/>
      <c r="U44" s="36"/>
      <c r="V44" s="36"/>
      <c r="W44" s="36"/>
      <c r="X44" s="36"/>
    </row>
    <row r="45" spans="1:26">
      <c r="A45" s="2297"/>
      <c r="B45" s="238" t="s">
        <v>306</v>
      </c>
      <c r="C45" s="216">
        <v>42220</v>
      </c>
      <c r="D45" s="216">
        <v>45369</v>
      </c>
      <c r="E45" s="216"/>
      <c r="F45" s="235">
        <v>45356</v>
      </c>
      <c r="G45" s="1068">
        <v>44833</v>
      </c>
      <c r="H45" s="82"/>
      <c r="I45" s="732"/>
      <c r="J45" s="59"/>
      <c r="K45" s="59"/>
      <c r="L45" s="59"/>
      <c r="M45" s="59"/>
      <c r="N45" s="59"/>
      <c r="O45" s="59"/>
      <c r="P45" s="36"/>
      <c r="Q45" s="36"/>
      <c r="R45" s="36"/>
      <c r="S45" s="36"/>
      <c r="T45" s="36"/>
      <c r="U45" s="36"/>
      <c r="V45" s="36"/>
      <c r="W45" s="36"/>
      <c r="X45" s="36"/>
    </row>
    <row r="46" spans="1:26">
      <c r="A46" s="729"/>
      <c r="B46" s="82"/>
      <c r="C46" s="82"/>
      <c r="D46" s="82"/>
      <c r="E46" s="82"/>
      <c r="F46" s="82"/>
      <c r="G46" s="82"/>
      <c r="H46" s="82"/>
      <c r="I46" s="2296" t="s">
        <v>308</v>
      </c>
      <c r="J46" s="211" t="s">
        <v>453</v>
      </c>
      <c r="K46" s="262">
        <v>42220</v>
      </c>
      <c r="L46" s="262">
        <v>44097</v>
      </c>
      <c r="M46" s="280"/>
      <c r="N46" s="262">
        <v>44931</v>
      </c>
      <c r="O46" s="457" t="s">
        <v>312</v>
      </c>
      <c r="P46" s="36"/>
      <c r="Q46" s="36"/>
      <c r="R46" s="36"/>
      <c r="S46" s="36"/>
      <c r="T46" s="36"/>
      <c r="U46" s="36"/>
      <c r="V46" s="36"/>
      <c r="W46" s="36"/>
      <c r="X46" s="36"/>
    </row>
    <row r="47" spans="1:26">
      <c r="A47" s="2288" t="s">
        <v>310</v>
      </c>
      <c r="B47" s="280" t="s">
        <v>9</v>
      </c>
      <c r="C47" s="262">
        <v>42220</v>
      </c>
      <c r="D47" s="262">
        <v>44097</v>
      </c>
      <c r="E47" s="280"/>
      <c r="F47" s="262"/>
      <c r="G47" s="285"/>
      <c r="H47" s="82"/>
      <c r="I47" s="2417"/>
      <c r="J47" s="51" t="s">
        <v>454</v>
      </c>
      <c r="K47" s="463">
        <v>42220</v>
      </c>
      <c r="L47" s="463">
        <v>44097</v>
      </c>
      <c r="M47" s="201"/>
      <c r="N47" s="463">
        <v>44931</v>
      </c>
      <c r="O47" s="1585" t="s">
        <v>312</v>
      </c>
      <c r="P47" s="36"/>
      <c r="Q47" s="36"/>
      <c r="R47" s="36"/>
      <c r="S47" s="36"/>
      <c r="T47" s="36"/>
      <c r="U47" s="36"/>
      <c r="V47" s="36"/>
      <c r="W47" s="36"/>
      <c r="X47" s="36"/>
    </row>
    <row r="48" spans="1:26">
      <c r="A48" s="2289"/>
      <c r="B48" s="264" t="s">
        <v>10</v>
      </c>
      <c r="C48" s="281">
        <v>42220</v>
      </c>
      <c r="D48" s="281">
        <v>44097</v>
      </c>
      <c r="E48" s="264"/>
      <c r="F48" s="281"/>
      <c r="G48" s="286"/>
      <c r="H48" s="82"/>
      <c r="I48" s="2417"/>
      <c r="J48" s="1584" t="s">
        <v>316</v>
      </c>
      <c r="K48" s="1180">
        <v>42220</v>
      </c>
      <c r="L48" s="1180">
        <v>44097</v>
      </c>
      <c r="M48" s="1179"/>
      <c r="N48" s="1180"/>
      <c r="O48" s="1586"/>
      <c r="P48" s="36"/>
      <c r="Q48" s="36"/>
      <c r="R48" s="36"/>
      <c r="S48" s="36"/>
      <c r="T48" s="36"/>
      <c r="U48" s="36"/>
      <c r="V48" s="36"/>
      <c r="W48" s="36"/>
      <c r="X48" s="36"/>
    </row>
    <row r="49" spans="1:24">
      <c r="A49" s="424"/>
      <c r="B49" s="82"/>
      <c r="C49" s="136"/>
      <c r="D49" s="136"/>
      <c r="E49" s="82"/>
      <c r="F49" s="136"/>
      <c r="G49" s="82"/>
      <c r="H49" s="82"/>
      <c r="I49" s="2297"/>
      <c r="J49" s="1086" t="s">
        <v>1130</v>
      </c>
      <c r="K49" s="281"/>
      <c r="L49" s="281"/>
      <c r="M49" s="264"/>
      <c r="N49" s="281">
        <v>44931</v>
      </c>
      <c r="O49" s="1047" t="s">
        <v>312</v>
      </c>
      <c r="P49" s="36"/>
      <c r="Q49" s="36"/>
      <c r="R49" s="36"/>
      <c r="S49" s="36"/>
      <c r="T49" s="36"/>
      <c r="U49" s="36"/>
      <c r="V49" s="36"/>
      <c r="W49" s="36"/>
      <c r="X49" s="36"/>
    </row>
    <row r="50" spans="1:24">
      <c r="A50" s="2234" t="s">
        <v>574</v>
      </c>
      <c r="B50" s="347" t="s">
        <v>9</v>
      </c>
      <c r="C50" s="353">
        <v>42220</v>
      </c>
      <c r="D50" s="353">
        <v>44097</v>
      </c>
      <c r="E50" s="353">
        <v>44341</v>
      </c>
      <c r="F50" s="462"/>
      <c r="G50" s="1063">
        <v>45246</v>
      </c>
      <c r="H50" s="91"/>
      <c r="I50" s="732"/>
      <c r="J50" s="59"/>
      <c r="K50" s="59"/>
      <c r="L50" s="59"/>
      <c r="M50" s="59"/>
      <c r="N50" s="59"/>
      <c r="O50" s="59"/>
      <c r="P50" s="36"/>
      <c r="Q50" s="36"/>
      <c r="R50" s="36"/>
      <c r="S50" s="36"/>
      <c r="T50" s="36"/>
      <c r="U50" s="36"/>
      <c r="V50" s="36"/>
      <c r="W50" s="36"/>
      <c r="X50" s="36"/>
    </row>
    <row r="51" spans="1:24" ht="15" customHeight="1">
      <c r="A51" s="2235"/>
      <c r="B51" s="349" t="s">
        <v>10</v>
      </c>
      <c r="C51" s="354">
        <v>42220</v>
      </c>
      <c r="D51" s="354">
        <v>44097</v>
      </c>
      <c r="E51" s="354">
        <v>44340</v>
      </c>
      <c r="F51" s="460"/>
      <c r="G51" s="1064">
        <v>45240</v>
      </c>
      <c r="H51" s="82"/>
      <c r="I51" s="900" t="s">
        <v>326</v>
      </c>
      <c r="J51" s="1587" t="s">
        <v>707</v>
      </c>
      <c r="K51" s="824">
        <v>42220</v>
      </c>
      <c r="L51" s="824">
        <v>44097</v>
      </c>
      <c r="M51" s="438"/>
      <c r="N51" s="824">
        <v>45344</v>
      </c>
      <c r="O51" s="1084" t="s">
        <v>1131</v>
      </c>
      <c r="P51" s="1215">
        <v>45362</v>
      </c>
      <c r="Q51" s="36"/>
      <c r="R51" s="36"/>
      <c r="S51" s="36"/>
      <c r="T51" s="36"/>
      <c r="U51" s="36"/>
      <c r="V51" s="36"/>
      <c r="W51" s="36"/>
      <c r="X51" s="36"/>
    </row>
    <row r="52" spans="1:24">
      <c r="A52" s="731"/>
      <c r="B52" s="59"/>
      <c r="C52" s="59"/>
      <c r="D52" s="59"/>
      <c r="E52" s="59"/>
      <c r="F52" s="59"/>
      <c r="G52" s="59"/>
      <c r="H52" s="82"/>
      <c r="I52" s="900" t="s">
        <v>809</v>
      </c>
      <c r="J52" s="1086"/>
      <c r="K52" s="1087">
        <v>44511</v>
      </c>
      <c r="L52" s="1088"/>
      <c r="M52" s="1088"/>
      <c r="N52" s="1088"/>
      <c r="O52" s="1089"/>
      <c r="P52" s="36"/>
      <c r="Q52" s="36"/>
      <c r="R52" s="36"/>
      <c r="S52" s="36"/>
      <c r="T52" s="36"/>
      <c r="U52" s="36"/>
      <c r="V52" s="36"/>
      <c r="W52" s="36"/>
      <c r="X52" s="36"/>
    </row>
    <row r="53" spans="1:24">
      <c r="A53" s="2234" t="s">
        <v>323</v>
      </c>
      <c r="B53" s="211" t="s">
        <v>9</v>
      </c>
      <c r="C53" s="215">
        <v>42220</v>
      </c>
      <c r="D53" s="215">
        <v>44869</v>
      </c>
      <c r="E53" s="211"/>
      <c r="F53" s="462"/>
      <c r="G53" s="241"/>
      <c r="H53" s="82"/>
      <c r="I53" s="823"/>
      <c r="J53" s="825"/>
      <c r="K53" s="826"/>
      <c r="L53" s="826"/>
      <c r="M53" s="825"/>
      <c r="N53" s="826"/>
      <c r="O53" s="827"/>
      <c r="P53" s="36"/>
      <c r="Q53" s="36"/>
      <c r="R53" s="36"/>
      <c r="S53" s="36"/>
      <c r="T53" s="36"/>
      <c r="U53" s="36"/>
      <c r="V53" s="36"/>
      <c r="W53" s="36"/>
      <c r="X53" s="36"/>
    </row>
    <row r="54" spans="1:24" ht="15.75" customHeight="1">
      <c r="A54" s="2235"/>
      <c r="B54" s="213" t="s">
        <v>10</v>
      </c>
      <c r="C54" s="216">
        <v>42220</v>
      </c>
      <c r="D54" s="216">
        <v>44869</v>
      </c>
      <c r="E54" s="213"/>
      <c r="F54" s="460"/>
      <c r="G54" s="242"/>
      <c r="H54" s="82"/>
      <c r="I54" s="2288" t="s">
        <v>341</v>
      </c>
      <c r="J54" s="288" t="s">
        <v>9</v>
      </c>
      <c r="K54" s="287"/>
      <c r="L54" s="287"/>
      <c r="M54" s="288"/>
      <c r="N54" s="839">
        <v>45369</v>
      </c>
      <c r="O54" s="457" t="s">
        <v>312</v>
      </c>
      <c r="Q54" s="36"/>
      <c r="R54" s="36"/>
      <c r="S54" s="36"/>
      <c r="T54" s="36"/>
      <c r="U54" s="36"/>
      <c r="V54" s="36"/>
      <c r="W54" s="36"/>
      <c r="X54" s="36"/>
    </row>
    <row r="55" spans="1:24" ht="15" customHeight="1">
      <c r="A55" s="731"/>
      <c r="B55" s="59"/>
      <c r="C55" s="59"/>
      <c r="D55" s="59"/>
      <c r="E55" s="59"/>
      <c r="F55" s="93"/>
      <c r="G55" s="243"/>
      <c r="H55" s="82"/>
      <c r="I55" s="2289"/>
      <c r="J55" s="291" t="s">
        <v>10</v>
      </c>
      <c r="K55" s="290"/>
      <c r="L55" s="290"/>
      <c r="M55" s="291"/>
      <c r="N55" s="290">
        <v>45369</v>
      </c>
      <c r="O55" s="1573" t="s">
        <v>312</v>
      </c>
      <c r="Q55" s="36"/>
      <c r="R55" s="36"/>
      <c r="S55" s="36"/>
      <c r="T55" s="36"/>
      <c r="U55" s="36"/>
      <c r="V55" s="36"/>
      <c r="W55" s="36"/>
      <c r="X55" s="36"/>
    </row>
    <row r="56" spans="1:24">
      <c r="A56" s="2088" t="s">
        <v>777</v>
      </c>
      <c r="B56" s="347" t="s">
        <v>9</v>
      </c>
      <c r="C56" s="353">
        <v>42220</v>
      </c>
      <c r="D56" s="353">
        <v>44097</v>
      </c>
      <c r="E56" s="347"/>
      <c r="F56" s="462"/>
      <c r="G56" s="459">
        <v>44522</v>
      </c>
      <c r="H56" s="374">
        <v>45360</v>
      </c>
      <c r="I56" s="178"/>
      <c r="J56" s="82"/>
      <c r="K56" s="82"/>
      <c r="L56" s="82"/>
      <c r="M56" s="82"/>
      <c r="N56" s="82"/>
      <c r="O56" s="40" t="s">
        <v>206</v>
      </c>
    </row>
    <row r="57" spans="1:24" ht="15" customHeight="1">
      <c r="A57" s="2089"/>
      <c r="B57" s="349" t="s">
        <v>10</v>
      </c>
      <c r="C57" s="354">
        <v>42220</v>
      </c>
      <c r="D57" s="354">
        <v>44097</v>
      </c>
      <c r="E57" s="349"/>
      <c r="F57" s="460"/>
      <c r="G57" s="461">
        <v>44522</v>
      </c>
      <c r="H57" s="374">
        <v>45360</v>
      </c>
      <c r="I57" s="2090" t="s">
        <v>529</v>
      </c>
      <c r="J57" s="887" t="s">
        <v>9</v>
      </c>
      <c r="K57" s="357"/>
      <c r="L57" s="341"/>
      <c r="M57" s="341"/>
      <c r="N57" s="839">
        <v>45139</v>
      </c>
      <c r="O57" s="817">
        <f>N57+365</f>
        <v>45504</v>
      </c>
    </row>
    <row r="58" spans="1:24" ht="15" customHeight="1">
      <c r="A58" s="59"/>
      <c r="B58" s="9"/>
      <c r="C58" s="9"/>
      <c r="D58" s="9"/>
      <c r="E58" s="9"/>
      <c r="F58" s="9"/>
      <c r="G58" s="9"/>
      <c r="H58" s="82"/>
      <c r="I58" s="2091"/>
      <c r="J58" s="888" t="s">
        <v>10</v>
      </c>
      <c r="K58" s="273"/>
      <c r="L58" s="273"/>
      <c r="M58" s="291"/>
      <c r="N58" s="884">
        <v>45139</v>
      </c>
      <c r="O58" s="818">
        <f>N58+365</f>
        <v>45504</v>
      </c>
    </row>
    <row r="59" spans="1:24">
      <c r="A59" s="2372" t="s">
        <v>742</v>
      </c>
      <c r="B59" s="288" t="s">
        <v>9</v>
      </c>
      <c r="C59" s="287"/>
      <c r="D59" s="287"/>
      <c r="E59" s="288"/>
      <c r="F59" s="287">
        <v>44477</v>
      </c>
      <c r="G59" s="289"/>
      <c r="H59" s="9"/>
      <c r="N59" s="82"/>
      <c r="O59" s="40" t="s">
        <v>206</v>
      </c>
    </row>
    <row r="60" spans="1:24" ht="15.75" customHeight="1">
      <c r="A60" s="2373"/>
      <c r="B60" s="291" t="s">
        <v>10</v>
      </c>
      <c r="C60" s="290"/>
      <c r="D60" s="290"/>
      <c r="E60" s="291"/>
      <c r="F60" s="290">
        <v>44477</v>
      </c>
      <c r="G60" s="292"/>
      <c r="H60" s="9"/>
      <c r="I60" s="2090" t="s">
        <v>531</v>
      </c>
      <c r="J60" s="401" t="s">
        <v>9</v>
      </c>
      <c r="K60" s="406"/>
      <c r="L60" s="397"/>
      <c r="M60" s="397"/>
      <c r="N60" s="885">
        <v>45138</v>
      </c>
      <c r="O60" s="778">
        <f>N60+180</f>
        <v>45318</v>
      </c>
    </row>
    <row r="61" spans="1:24" ht="15.75" customHeight="1">
      <c r="H61" s="9"/>
      <c r="I61" s="2091"/>
      <c r="J61" s="869" t="s">
        <v>10</v>
      </c>
      <c r="K61" s="190"/>
      <c r="L61" s="190"/>
      <c r="M61" s="264"/>
      <c r="N61" s="886">
        <v>45138</v>
      </c>
      <c r="O61" s="779">
        <f>N61+180</f>
        <v>45318</v>
      </c>
    </row>
    <row r="62" spans="1:24">
      <c r="A62" s="2372" t="s">
        <v>810</v>
      </c>
      <c r="B62" s="641" t="s">
        <v>851</v>
      </c>
      <c r="C62" s="640"/>
      <c r="D62" s="641"/>
      <c r="E62" s="641"/>
      <c r="F62" s="641"/>
      <c r="G62" s="1316"/>
      <c r="H62" s="9"/>
    </row>
    <row r="63" spans="1:24">
      <c r="A63" s="2373"/>
      <c r="B63" s="643" t="s">
        <v>852</v>
      </c>
      <c r="C63" s="642"/>
      <c r="D63" s="643"/>
      <c r="E63" s="643"/>
      <c r="F63" s="643"/>
      <c r="G63" s="1317"/>
      <c r="H63" s="9"/>
      <c r="I63" s="2163" t="s">
        <v>186</v>
      </c>
      <c r="J63" s="887" t="s">
        <v>299</v>
      </c>
      <c r="K63" s="276"/>
      <c r="L63" s="276"/>
      <c r="M63" s="280"/>
      <c r="N63" s="892"/>
      <c r="O63" s="898">
        <v>45369</v>
      </c>
    </row>
    <row r="64" spans="1:24">
      <c r="A64" s="9"/>
      <c r="B64" s="9"/>
      <c r="C64" s="9"/>
      <c r="D64" s="9"/>
      <c r="E64" s="9"/>
      <c r="F64" s="9"/>
      <c r="G64" s="9"/>
      <c r="H64" s="9"/>
      <c r="I64" s="2164"/>
      <c r="J64" s="888" t="s">
        <v>333</v>
      </c>
      <c r="K64" s="264"/>
      <c r="L64" s="264"/>
      <c r="M64" s="264"/>
      <c r="N64" s="893"/>
      <c r="O64" s="917">
        <v>45369</v>
      </c>
    </row>
    <row r="65" spans="1:17">
      <c r="A65" s="9"/>
      <c r="B65" s="9"/>
      <c r="C65" s="9"/>
      <c r="D65" s="9"/>
      <c r="E65" s="9"/>
      <c r="F65" s="9"/>
      <c r="G65" s="9"/>
      <c r="H65" s="9"/>
      <c r="I65" s="803"/>
      <c r="J65" s="902"/>
      <c r="K65" s="82"/>
      <c r="L65" s="82"/>
      <c r="M65" s="82"/>
      <c r="N65" s="903"/>
      <c r="O65" s="908"/>
    </row>
    <row r="66" spans="1:17">
      <c r="A66" s="9"/>
      <c r="B66" s="9"/>
      <c r="C66" s="9"/>
      <c r="D66" s="9"/>
      <c r="E66" s="9"/>
      <c r="F66" s="9"/>
      <c r="G66" s="9"/>
      <c r="H66" s="9"/>
      <c r="I66" s="723" t="s">
        <v>344</v>
      </c>
      <c r="J66" s="904"/>
      <c r="K66" s="439"/>
      <c r="L66" s="439"/>
      <c r="M66" s="439"/>
      <c r="N66" s="905"/>
      <c r="O66" s="953">
        <v>45369</v>
      </c>
    </row>
    <row r="67" spans="1:17">
      <c r="A67" s="2311" t="s">
        <v>334</v>
      </c>
      <c r="B67" s="2311"/>
      <c r="C67" s="2311"/>
      <c r="D67" s="2311"/>
      <c r="E67" s="2311"/>
      <c r="F67" s="2311"/>
      <c r="G67" s="2311"/>
      <c r="H67" s="2311"/>
      <c r="I67" s="140"/>
      <c r="N67" s="48"/>
      <c r="O67" s="22"/>
    </row>
    <row r="68" spans="1:17">
      <c r="A68" s="14"/>
      <c r="B68" s="515" t="s">
        <v>335</v>
      </c>
      <c r="C68" s="515" t="s">
        <v>336</v>
      </c>
      <c r="D68" s="515" t="s">
        <v>337</v>
      </c>
      <c r="E68" s="2290" t="s">
        <v>744</v>
      </c>
      <c r="F68" s="2291"/>
      <c r="G68" s="515" t="s">
        <v>338</v>
      </c>
      <c r="H68" s="515" t="s">
        <v>339</v>
      </c>
      <c r="I68" s="515" t="s">
        <v>340</v>
      </c>
    </row>
    <row r="69" spans="1:17">
      <c r="A69" s="15" t="s">
        <v>342</v>
      </c>
      <c r="B69" s="16">
        <v>7.8</v>
      </c>
      <c r="C69" s="16">
        <v>27.46</v>
      </c>
      <c r="D69" s="259"/>
      <c r="E69" s="16" t="s">
        <v>18</v>
      </c>
      <c r="F69" s="16" t="s">
        <v>19</v>
      </c>
      <c r="G69" s="266"/>
      <c r="H69" s="15"/>
      <c r="I69" s="50"/>
    </row>
    <row r="70" spans="1:17">
      <c r="A70" s="15"/>
      <c r="B70" s="15"/>
      <c r="C70" s="16"/>
      <c r="D70" s="259"/>
      <c r="E70" s="284"/>
      <c r="F70" s="177"/>
      <c r="G70" s="266"/>
      <c r="H70" s="15"/>
      <c r="I70" s="50"/>
      <c r="M70" s="1574"/>
      <c r="N70" s="1575"/>
      <c r="O70" s="1576" t="s">
        <v>312</v>
      </c>
      <c r="P70" s="1576" t="s">
        <v>346</v>
      </c>
      <c r="Q70" s="1577" t="s">
        <v>206</v>
      </c>
    </row>
    <row r="71" spans="1:17">
      <c r="A71" s="15" t="s">
        <v>343</v>
      </c>
      <c r="B71" s="16">
        <v>8.8000000000000007</v>
      </c>
      <c r="C71" s="16">
        <v>27.48</v>
      </c>
      <c r="D71" s="259"/>
      <c r="E71" s="16" t="s">
        <v>20</v>
      </c>
      <c r="F71" s="16" t="s">
        <v>1132</v>
      </c>
      <c r="G71" s="266"/>
      <c r="H71" s="15"/>
      <c r="I71" s="50"/>
      <c r="M71" s="2134" t="s">
        <v>348</v>
      </c>
      <c r="N71" s="167" t="s">
        <v>349</v>
      </c>
      <c r="O71" s="314">
        <v>44097</v>
      </c>
      <c r="P71" s="1642" t="s">
        <v>539</v>
      </c>
      <c r="Q71" s="610">
        <f>O71+365</f>
        <v>44462</v>
      </c>
    </row>
    <row r="72" spans="1:17">
      <c r="A72" s="14"/>
      <c r="B72" s="14"/>
      <c r="C72" s="14"/>
      <c r="D72" s="9"/>
      <c r="E72" s="9"/>
      <c r="F72" s="14"/>
      <c r="G72" s="9"/>
      <c r="H72" s="9"/>
      <c r="M72" s="2134"/>
      <c r="N72" s="12" t="s">
        <v>542</v>
      </c>
      <c r="O72" s="311">
        <v>44513</v>
      </c>
      <c r="P72" s="1207"/>
      <c r="Q72" s="161"/>
    </row>
    <row r="73" spans="1:17">
      <c r="A73" s="14"/>
      <c r="B73" s="14"/>
      <c r="C73" s="14"/>
      <c r="D73" s="9"/>
      <c r="E73" s="9"/>
      <c r="F73" s="14"/>
      <c r="G73" s="9"/>
      <c r="H73" s="9"/>
      <c r="M73" s="2134"/>
      <c r="N73" s="1546" t="s">
        <v>356</v>
      </c>
      <c r="O73" s="311">
        <v>44097</v>
      </c>
      <c r="P73" s="1207"/>
      <c r="Q73" s="161"/>
    </row>
    <row r="74" spans="1:17">
      <c r="A74" s="15" t="s">
        <v>345</v>
      </c>
      <c r="B74" s="15"/>
      <c r="C74" s="15"/>
      <c r="D74" s="50"/>
      <c r="E74" s="50"/>
      <c r="F74" s="15"/>
      <c r="G74" s="50"/>
      <c r="H74" s="9"/>
      <c r="I74" s="684"/>
      <c r="J74" s="589"/>
      <c r="K74" s="591" t="s">
        <v>312</v>
      </c>
      <c r="L74" s="569" t="s">
        <v>106</v>
      </c>
      <c r="M74" s="2379"/>
      <c r="N74" s="1547" t="s">
        <v>821</v>
      </c>
      <c r="O74" s="179">
        <v>45276</v>
      </c>
      <c r="P74" s="284"/>
      <c r="Q74" s="421">
        <f>O74+180</f>
        <v>45456</v>
      </c>
    </row>
    <row r="75" spans="1:17">
      <c r="A75" s="15"/>
      <c r="B75" s="15"/>
      <c r="C75" s="15"/>
      <c r="D75" s="50"/>
      <c r="E75" s="50"/>
      <c r="F75" s="15"/>
      <c r="G75" s="50"/>
      <c r="H75" s="9"/>
      <c r="I75" s="2155" t="s">
        <v>351</v>
      </c>
      <c r="J75" s="167" t="s">
        <v>352</v>
      </c>
      <c r="K75" s="314">
        <v>45299</v>
      </c>
      <c r="L75" s="1208"/>
      <c r="M75" s="2135"/>
      <c r="N75" s="1205" t="s">
        <v>863</v>
      </c>
      <c r="O75" s="186">
        <v>45275</v>
      </c>
      <c r="P75" s="947"/>
      <c r="Q75" s="422">
        <f>O75+180</f>
        <v>45455</v>
      </c>
    </row>
    <row r="76" spans="1:17">
      <c r="A76" s="15" t="s">
        <v>353</v>
      </c>
      <c r="B76" s="15"/>
      <c r="C76" s="15"/>
      <c r="D76" s="50"/>
      <c r="E76" s="50"/>
      <c r="F76" s="15"/>
      <c r="G76" s="50"/>
      <c r="H76" s="9"/>
      <c r="I76" s="2155"/>
      <c r="J76" s="168" t="s">
        <v>355</v>
      </c>
      <c r="K76" s="314">
        <v>45299</v>
      </c>
      <c r="L76" s="284"/>
      <c r="M76" s="1210"/>
      <c r="N76" s="716"/>
      <c r="O76" s="1329" t="s">
        <v>287</v>
      </c>
      <c r="P76" s="1209"/>
    </row>
    <row r="77" spans="1:17" ht="15" customHeight="1">
      <c r="A77" s="15"/>
      <c r="B77" s="14"/>
      <c r="C77" s="14"/>
      <c r="D77" s="9"/>
      <c r="E77" s="9"/>
      <c r="F77" s="14"/>
      <c r="G77" s="9"/>
      <c r="H77" s="9"/>
      <c r="I77" s="2155"/>
      <c r="J77" s="169" t="s">
        <v>357</v>
      </c>
      <c r="K77" s="314">
        <v>45299</v>
      </c>
      <c r="L77" s="161"/>
      <c r="M77" s="2418" t="s">
        <v>359</v>
      </c>
      <c r="N77" s="157" t="s">
        <v>360</v>
      </c>
      <c r="O77" s="189">
        <v>44097</v>
      </c>
      <c r="P77" s="159"/>
    </row>
    <row r="78" spans="1:17" ht="15.6">
      <c r="A78" s="558" t="s">
        <v>134</v>
      </c>
      <c r="B78" s="14"/>
      <c r="C78" s="14"/>
      <c r="D78" s="9"/>
      <c r="E78" s="9"/>
      <c r="F78" s="14"/>
      <c r="G78" s="9"/>
      <c r="H78" s="9"/>
      <c r="I78" s="2155"/>
      <c r="J78" s="168" t="s">
        <v>358</v>
      </c>
      <c r="K78" s="314">
        <v>45299</v>
      </c>
      <c r="L78" s="161"/>
      <c r="M78" s="2134"/>
      <c r="N78" s="160" t="s">
        <v>362</v>
      </c>
      <c r="O78" s="179">
        <v>44097</v>
      </c>
      <c r="P78" s="161"/>
    </row>
    <row r="79" spans="1:17">
      <c r="A79" s="322">
        <v>45038</v>
      </c>
      <c r="I79" s="2156"/>
      <c r="J79" s="170" t="s">
        <v>361</v>
      </c>
      <c r="K79" s="186">
        <v>45299</v>
      </c>
      <c r="L79" s="164"/>
      <c r="M79" s="2135"/>
      <c r="N79" s="162" t="s">
        <v>193</v>
      </c>
      <c r="O79" s="186">
        <v>45069</v>
      </c>
      <c r="P79" s="164"/>
    </row>
    <row r="80" spans="1:17">
      <c r="A80" s="200"/>
      <c r="I80" s="1039"/>
      <c r="J80" s="1039"/>
      <c r="K80" s="1039"/>
      <c r="L80" s="1039"/>
    </row>
    <row r="81" spans="1:19">
      <c r="A81" s="14"/>
    </row>
    <row r="82" spans="1:19">
      <c r="A82" s="2284" t="s">
        <v>929</v>
      </c>
      <c r="B82" s="2285"/>
      <c r="C82" s="2285"/>
      <c r="D82" s="2285"/>
      <c r="E82" s="2285"/>
      <c r="F82" s="2285"/>
      <c r="G82" s="2285"/>
      <c r="H82" s="2285"/>
      <c r="I82" s="2285"/>
      <c r="J82" s="2285"/>
      <c r="K82" s="2285"/>
      <c r="L82" s="2285"/>
      <c r="M82" s="2285"/>
      <c r="N82" s="2286"/>
    </row>
    <row r="83" spans="1:19">
      <c r="A83" s="2287" t="s">
        <v>590</v>
      </c>
      <c r="B83" s="2110"/>
      <c r="C83" s="2111" t="s">
        <v>746</v>
      </c>
      <c r="D83" s="2285"/>
      <c r="E83" s="2285"/>
      <c r="F83" s="2285"/>
      <c r="G83" s="2285"/>
      <c r="H83" s="2285"/>
      <c r="I83" s="2285"/>
      <c r="J83" s="2285"/>
      <c r="K83" s="2285"/>
      <c r="L83" s="2285"/>
      <c r="M83" s="2285"/>
      <c r="N83" s="2286"/>
      <c r="P83" s="2196"/>
      <c r="Q83" s="2196"/>
      <c r="R83" s="2196"/>
      <c r="S83" s="2196"/>
    </row>
    <row r="84" spans="1:19">
      <c r="A84" s="509">
        <f>B8</f>
        <v>2978</v>
      </c>
      <c r="B84" s="510" t="s">
        <v>366</v>
      </c>
      <c r="C84" s="2280">
        <v>1000</v>
      </c>
      <c r="D84" s="2280">
        <v>2000</v>
      </c>
      <c r="E84" s="2280">
        <v>3000</v>
      </c>
      <c r="F84" s="2280">
        <v>4000</v>
      </c>
      <c r="G84" s="2280">
        <v>5000</v>
      </c>
      <c r="H84" s="2280">
        <v>6000</v>
      </c>
      <c r="I84" s="2280">
        <v>7000</v>
      </c>
      <c r="J84" s="2280">
        <v>8000</v>
      </c>
      <c r="K84" s="2280">
        <v>9000</v>
      </c>
      <c r="L84" s="2280">
        <v>10000</v>
      </c>
      <c r="M84" s="2280">
        <v>11000</v>
      </c>
      <c r="N84" s="2282">
        <v>12000</v>
      </c>
    </row>
    <row r="85" spans="1:19">
      <c r="A85" s="509">
        <f>B9</f>
        <v>10963</v>
      </c>
      <c r="B85" s="510" t="s">
        <v>367</v>
      </c>
      <c r="C85" s="2281"/>
      <c r="D85" s="2281"/>
      <c r="E85" s="2281"/>
      <c r="F85" s="2281"/>
      <c r="G85" s="2281"/>
      <c r="H85" s="2281"/>
      <c r="I85" s="2281"/>
      <c r="J85" s="2281"/>
      <c r="K85" s="2281"/>
      <c r="L85" s="2281"/>
      <c r="M85" s="2281"/>
      <c r="N85" s="2283"/>
    </row>
    <row r="86" spans="1:19">
      <c r="A86" s="2276" t="s">
        <v>747</v>
      </c>
      <c r="B86" s="2085"/>
      <c r="C86" s="32" t="s">
        <v>369</v>
      </c>
      <c r="D86" s="32" t="s">
        <v>369</v>
      </c>
      <c r="E86" s="32" t="s">
        <v>369</v>
      </c>
      <c r="F86" s="32" t="s">
        <v>369</v>
      </c>
      <c r="G86" s="32" t="s">
        <v>369</v>
      </c>
      <c r="H86" s="32" t="s">
        <v>369</v>
      </c>
      <c r="I86" s="32" t="s">
        <v>369</v>
      </c>
      <c r="J86" s="32" t="s">
        <v>369</v>
      </c>
      <c r="K86" s="32" t="s">
        <v>369</v>
      </c>
      <c r="L86" s="32" t="s">
        <v>369</v>
      </c>
      <c r="M86" s="32" t="s">
        <v>369</v>
      </c>
      <c r="N86" s="116" t="s">
        <v>369</v>
      </c>
    </row>
    <row r="87" spans="1:19">
      <c r="A87" s="2276" t="s">
        <v>748</v>
      </c>
      <c r="B87" s="2085"/>
      <c r="C87" s="32" t="s">
        <v>369</v>
      </c>
      <c r="D87" s="32" t="s">
        <v>369</v>
      </c>
      <c r="E87" s="32" t="s">
        <v>369</v>
      </c>
      <c r="F87" s="32" t="s">
        <v>369</v>
      </c>
      <c r="G87" s="32" t="s">
        <v>369</v>
      </c>
      <c r="H87" s="32" t="s">
        <v>369</v>
      </c>
      <c r="I87" s="32" t="s">
        <v>369</v>
      </c>
      <c r="J87" s="32" t="s">
        <v>369</v>
      </c>
      <c r="K87" s="32" t="s">
        <v>369</v>
      </c>
      <c r="L87" s="32" t="s">
        <v>369</v>
      </c>
      <c r="M87" s="32" t="s">
        <v>369</v>
      </c>
      <c r="N87" s="116" t="s">
        <v>369</v>
      </c>
    </row>
    <row r="88" spans="1:19">
      <c r="A88" s="2276" t="s">
        <v>749</v>
      </c>
      <c r="B88" s="2085"/>
      <c r="C88" s="32" t="s">
        <v>369</v>
      </c>
      <c r="D88" s="32" t="s">
        <v>369</v>
      </c>
      <c r="E88" s="32" t="s">
        <v>369</v>
      </c>
      <c r="F88" s="32" t="s">
        <v>369</v>
      </c>
      <c r="G88" s="32" t="s">
        <v>369</v>
      </c>
      <c r="H88" s="32" t="s">
        <v>369</v>
      </c>
      <c r="I88" s="32" t="s">
        <v>369</v>
      </c>
      <c r="J88" s="32" t="s">
        <v>369</v>
      </c>
      <c r="K88" s="32" t="s">
        <v>369</v>
      </c>
      <c r="L88" s="32" t="s">
        <v>369</v>
      </c>
      <c r="M88" s="32" t="s">
        <v>369</v>
      </c>
      <c r="N88" s="116" t="s">
        <v>369</v>
      </c>
    </row>
    <row r="89" spans="1:19">
      <c r="A89" s="2276" t="s">
        <v>750</v>
      </c>
      <c r="B89" s="2085"/>
      <c r="C89" s="32" t="s">
        <v>369</v>
      </c>
      <c r="D89" s="32" t="s">
        <v>369</v>
      </c>
      <c r="E89" s="32" t="s">
        <v>369</v>
      </c>
      <c r="F89" s="32" t="s">
        <v>369</v>
      </c>
      <c r="G89" s="32" t="s">
        <v>369</v>
      </c>
      <c r="H89" s="32" t="s">
        <v>369</v>
      </c>
      <c r="I89" s="32" t="s">
        <v>369</v>
      </c>
      <c r="J89" s="32" t="s">
        <v>369</v>
      </c>
      <c r="K89" s="32" t="s">
        <v>369</v>
      </c>
      <c r="L89" s="32" t="s">
        <v>369</v>
      </c>
      <c r="M89" s="32" t="s">
        <v>369</v>
      </c>
      <c r="N89" s="116" t="s">
        <v>369</v>
      </c>
    </row>
    <row r="90" spans="1:19">
      <c r="A90" s="2276" t="s">
        <v>751</v>
      </c>
      <c r="B90" s="2085"/>
      <c r="C90" s="32"/>
      <c r="D90" s="32"/>
      <c r="E90" s="32" t="s">
        <v>369</v>
      </c>
      <c r="F90" s="32"/>
      <c r="G90" s="32"/>
      <c r="H90" s="32" t="s">
        <v>369</v>
      </c>
      <c r="I90" s="32"/>
      <c r="J90" s="32"/>
      <c r="K90" s="32" t="s">
        <v>369</v>
      </c>
      <c r="L90" s="32"/>
      <c r="M90" s="32"/>
      <c r="N90" s="116" t="s">
        <v>369</v>
      </c>
    </row>
    <row r="91" spans="1:19">
      <c r="A91" s="2276" t="s">
        <v>752</v>
      </c>
      <c r="B91" s="2085"/>
      <c r="C91" s="32"/>
      <c r="D91" s="32"/>
      <c r="E91" s="32" t="s">
        <v>369</v>
      </c>
      <c r="F91" s="32"/>
      <c r="G91" s="32"/>
      <c r="H91" s="32" t="s">
        <v>369</v>
      </c>
      <c r="I91" s="32"/>
      <c r="J91" s="32"/>
      <c r="K91" s="32" t="s">
        <v>369</v>
      </c>
      <c r="L91" s="32"/>
      <c r="M91" s="32"/>
      <c r="N91" s="116" t="s">
        <v>369</v>
      </c>
    </row>
    <row r="92" spans="1:19">
      <c r="A92" s="2276" t="s">
        <v>753</v>
      </c>
      <c r="B92" s="2085"/>
      <c r="C92" s="32"/>
      <c r="D92" s="32"/>
      <c r="E92" s="32" t="s">
        <v>369</v>
      </c>
      <c r="F92" s="32"/>
      <c r="G92" s="32"/>
      <c r="H92" s="32" t="s">
        <v>369</v>
      </c>
      <c r="I92" s="32"/>
      <c r="J92" s="32"/>
      <c r="K92" s="32" t="s">
        <v>369</v>
      </c>
      <c r="L92" s="32"/>
      <c r="M92" s="32"/>
      <c r="N92" s="116" t="s">
        <v>369</v>
      </c>
    </row>
    <row r="93" spans="1:19">
      <c r="A93" s="2276" t="s">
        <v>398</v>
      </c>
      <c r="B93" s="2085"/>
      <c r="C93" s="32"/>
      <c r="D93" s="32"/>
      <c r="E93" s="32" t="s">
        <v>369</v>
      </c>
      <c r="F93" s="32"/>
      <c r="G93" s="32"/>
      <c r="H93" s="32" t="s">
        <v>369</v>
      </c>
      <c r="I93" s="32"/>
      <c r="J93" s="32"/>
      <c r="K93" s="32" t="s">
        <v>369</v>
      </c>
      <c r="L93" s="32"/>
      <c r="M93" s="32"/>
      <c r="N93" s="116" t="s">
        <v>369</v>
      </c>
    </row>
    <row r="94" spans="1:19">
      <c r="A94" s="2276" t="s">
        <v>754</v>
      </c>
      <c r="B94" s="2085"/>
      <c r="C94" s="32"/>
      <c r="D94" s="32"/>
      <c r="E94" s="32"/>
      <c r="F94" s="32"/>
      <c r="G94" s="32"/>
      <c r="H94" s="32" t="s">
        <v>369</v>
      </c>
      <c r="I94" s="32"/>
      <c r="J94" s="32"/>
      <c r="K94" s="32"/>
      <c r="L94" s="32"/>
      <c r="M94" s="32"/>
      <c r="N94" s="116" t="s">
        <v>369</v>
      </c>
    </row>
    <row r="95" spans="1:19">
      <c r="A95" s="2276" t="s">
        <v>755</v>
      </c>
      <c r="B95" s="2085"/>
      <c r="C95" s="32"/>
      <c r="D95" s="32"/>
      <c r="E95" s="32"/>
      <c r="F95" s="32"/>
      <c r="G95" s="32"/>
      <c r="H95" s="32" t="s">
        <v>369</v>
      </c>
      <c r="I95" s="32"/>
      <c r="J95" s="32"/>
      <c r="K95" s="32"/>
      <c r="L95" s="32"/>
      <c r="M95" s="32"/>
      <c r="N95" s="116" t="s">
        <v>369</v>
      </c>
    </row>
    <row r="96" spans="1:19">
      <c r="A96" s="2276" t="s">
        <v>756</v>
      </c>
      <c r="B96" s="2085"/>
      <c r="C96" s="32"/>
      <c r="D96" s="32"/>
      <c r="E96" s="32"/>
      <c r="F96" s="32"/>
      <c r="G96" s="32"/>
      <c r="H96" s="32" t="s">
        <v>369</v>
      </c>
      <c r="I96" s="32"/>
      <c r="J96" s="32"/>
      <c r="K96" s="32"/>
      <c r="L96" s="32"/>
      <c r="M96" s="32"/>
      <c r="N96" s="116" t="s">
        <v>369</v>
      </c>
    </row>
    <row r="97" spans="1:14" ht="15.75" customHeight="1">
      <c r="A97" s="2277" t="s">
        <v>757</v>
      </c>
      <c r="B97" s="2278"/>
      <c r="C97" s="109"/>
      <c r="D97" s="109"/>
      <c r="E97" s="109"/>
      <c r="F97" s="109"/>
      <c r="G97" s="109"/>
      <c r="H97" s="109" t="s">
        <v>369</v>
      </c>
      <c r="I97" s="109"/>
      <c r="J97" s="109"/>
      <c r="K97" s="109"/>
      <c r="L97" s="109"/>
      <c r="M97" s="109"/>
      <c r="N97" s="117" t="s">
        <v>369</v>
      </c>
    </row>
    <row r="99" spans="1:14">
      <c r="A99" s="2020" t="s">
        <v>391</v>
      </c>
      <c r="B99" s="2020"/>
      <c r="C99" s="2020"/>
      <c r="D99" s="2020"/>
      <c r="E99" s="2020"/>
      <c r="F99" s="2020"/>
      <c r="G99" s="2020"/>
      <c r="H99" s="2020"/>
      <c r="I99" s="2020"/>
      <c r="J99" s="2020"/>
    </row>
    <row r="100" spans="1:14">
      <c r="A100" s="1486" t="s">
        <v>392</v>
      </c>
      <c r="B100" s="1528" t="s">
        <v>393</v>
      </c>
      <c r="C100" s="1528" t="s">
        <v>267</v>
      </c>
      <c r="D100" s="1528" t="s">
        <v>394</v>
      </c>
      <c r="E100" s="718" t="s">
        <v>395</v>
      </c>
      <c r="F100" s="718" t="s">
        <v>242</v>
      </c>
      <c r="G100" s="718" t="s">
        <v>396</v>
      </c>
      <c r="H100" s="718" t="s">
        <v>397</v>
      </c>
      <c r="I100" s="718" t="s">
        <v>398</v>
      </c>
      <c r="J100" s="718" t="s">
        <v>399</v>
      </c>
      <c r="K100" s="719" t="s">
        <v>400</v>
      </c>
    </row>
    <row r="101" spans="1:14" ht="43.15">
      <c r="A101" s="2412" t="s">
        <v>94</v>
      </c>
      <c r="B101" s="742" t="s">
        <v>255</v>
      </c>
      <c r="C101" s="737" t="s">
        <v>931</v>
      </c>
      <c r="D101" s="737"/>
      <c r="E101" s="738" t="s">
        <v>980</v>
      </c>
      <c r="F101" s="738" t="s">
        <v>933</v>
      </c>
      <c r="G101" s="739" t="s">
        <v>934</v>
      </c>
      <c r="H101" s="740" t="s">
        <v>935</v>
      </c>
      <c r="I101" s="740" t="s">
        <v>981</v>
      </c>
      <c r="J101" s="740" t="s">
        <v>937</v>
      </c>
      <c r="K101" s="741"/>
    </row>
    <row r="102" spans="1:14">
      <c r="A102" s="2413"/>
      <c r="B102" s="530" t="s">
        <v>404</v>
      </c>
      <c r="C102" s="43" t="s">
        <v>938</v>
      </c>
      <c r="D102" s="43"/>
      <c r="E102" s="43" t="s">
        <v>939</v>
      </c>
      <c r="F102" s="43" t="s">
        <v>983</v>
      </c>
      <c r="G102" s="45" t="s">
        <v>934</v>
      </c>
      <c r="H102" s="43" t="s">
        <v>466</v>
      </c>
      <c r="I102" s="45" t="s">
        <v>934</v>
      </c>
      <c r="J102" s="43" t="s">
        <v>984</v>
      </c>
      <c r="K102" s="295"/>
    </row>
    <row r="103" spans="1:14" ht="43.15">
      <c r="A103" s="2413"/>
      <c r="B103" s="530" t="s">
        <v>237</v>
      </c>
      <c r="C103" s="43" t="s">
        <v>783</v>
      </c>
      <c r="D103" s="43"/>
      <c r="E103" s="45" t="s">
        <v>934</v>
      </c>
      <c r="F103" s="43" t="s">
        <v>943</v>
      </c>
      <c r="G103" s="43" t="s">
        <v>944</v>
      </c>
      <c r="H103" s="43" t="s">
        <v>945</v>
      </c>
      <c r="I103" s="45" t="s">
        <v>934</v>
      </c>
      <c r="J103" s="43"/>
      <c r="K103" s="295" t="s">
        <v>946</v>
      </c>
    </row>
    <row r="104" spans="1:14">
      <c r="A104" s="2413"/>
      <c r="B104" s="530" t="s">
        <v>186</v>
      </c>
      <c r="C104" s="43" t="s">
        <v>947</v>
      </c>
      <c r="D104" s="43"/>
      <c r="E104" s="45" t="s">
        <v>934</v>
      </c>
      <c r="F104" s="45" t="s">
        <v>934</v>
      </c>
      <c r="G104" s="43" t="s">
        <v>948</v>
      </c>
      <c r="H104" s="43" t="s">
        <v>949</v>
      </c>
      <c r="I104" s="45" t="s">
        <v>934</v>
      </c>
      <c r="J104" s="43"/>
      <c r="K104" s="295"/>
    </row>
    <row r="105" spans="1:14">
      <c r="A105" s="2413"/>
      <c r="B105" s="743" t="s">
        <v>303</v>
      </c>
      <c r="C105" s="43"/>
      <c r="D105" s="43"/>
      <c r="E105" s="43"/>
      <c r="F105" s="43"/>
      <c r="G105" s="43"/>
      <c r="H105" s="43"/>
      <c r="I105" s="43"/>
      <c r="J105" s="43"/>
      <c r="K105" s="295"/>
    </row>
    <row r="106" spans="1:14" ht="43.15">
      <c r="A106" s="2413"/>
      <c r="B106" s="743" t="s">
        <v>758</v>
      </c>
      <c r="C106" s="43"/>
      <c r="D106" s="43"/>
      <c r="E106" s="43" t="s">
        <v>1110</v>
      </c>
      <c r="F106" s="43"/>
      <c r="G106" s="43"/>
      <c r="H106" s="43"/>
      <c r="I106" s="43"/>
      <c r="J106" s="43"/>
      <c r="K106" s="295"/>
    </row>
    <row r="107" spans="1:14" ht="28.9">
      <c r="A107" s="2414"/>
      <c r="B107" s="551" t="s">
        <v>412</v>
      </c>
      <c r="C107" s="296"/>
      <c r="D107" s="296"/>
      <c r="E107" s="296"/>
      <c r="F107" s="296"/>
      <c r="G107" s="296"/>
      <c r="H107" s="296"/>
      <c r="I107" s="296"/>
      <c r="J107" s="296"/>
      <c r="K107" s="297" t="s">
        <v>951</v>
      </c>
    </row>
    <row r="108" spans="1:14" ht="47.25" customHeight="1">
      <c r="B108" s="424" t="s">
        <v>759</v>
      </c>
      <c r="G108" t="s">
        <v>1133</v>
      </c>
      <c r="H108" t="s">
        <v>1134</v>
      </c>
    </row>
  </sheetData>
  <sheetProtection selectLockedCells="1" selectUnlockedCells="1"/>
  <mergeCells count="67">
    <mergeCell ref="P83:S83"/>
    <mergeCell ref="I57:I58"/>
    <mergeCell ref="I60:I61"/>
    <mergeCell ref="I54:I55"/>
    <mergeCell ref="Q2:X9"/>
    <mergeCell ref="R10:X10"/>
    <mergeCell ref="R11:X11"/>
    <mergeCell ref="R12:X12"/>
    <mergeCell ref="E6:I6"/>
    <mergeCell ref="E1:E2"/>
    <mergeCell ref="A17:O17"/>
    <mergeCell ref="A82:N82"/>
    <mergeCell ref="E68:F68"/>
    <mergeCell ref="A6:D6"/>
    <mergeCell ref="M71:M75"/>
    <mergeCell ref="M77:M79"/>
    <mergeCell ref="I75:I79"/>
    <mergeCell ref="J6:N6"/>
    <mergeCell ref="I46:I49"/>
    <mergeCell ref="A59:A60"/>
    <mergeCell ref="A56:A57"/>
    <mergeCell ref="A53:A54"/>
    <mergeCell ref="A50:A51"/>
    <mergeCell ref="A67:H67"/>
    <mergeCell ref="A62:A63"/>
    <mergeCell ref="A1:D2"/>
    <mergeCell ref="A86:B86"/>
    <mergeCell ref="C83:N83"/>
    <mergeCell ref="C84:C85"/>
    <mergeCell ref="I84:I85"/>
    <mergeCell ref="J84:J85"/>
    <mergeCell ref="M84:M85"/>
    <mergeCell ref="N84:N85"/>
    <mergeCell ref="K84:K85"/>
    <mergeCell ref="L84:L85"/>
    <mergeCell ref="H84:H85"/>
    <mergeCell ref="D84:D85"/>
    <mergeCell ref="E84:E85"/>
    <mergeCell ref="B13:J13"/>
    <mergeCell ref="A18:A20"/>
    <mergeCell ref="I63:I64"/>
    <mergeCell ref="A96:B96"/>
    <mergeCell ref="A94:B94"/>
    <mergeCell ref="A95:B95"/>
    <mergeCell ref="A87:B87"/>
    <mergeCell ref="A88:B88"/>
    <mergeCell ref="A89:B89"/>
    <mergeCell ref="A90:B90"/>
    <mergeCell ref="A91:B91"/>
    <mergeCell ref="A93:B93"/>
    <mergeCell ref="A92:B92"/>
    <mergeCell ref="P34:Q34"/>
    <mergeCell ref="A99:J99"/>
    <mergeCell ref="A101:A107"/>
    <mergeCell ref="A97:B97"/>
    <mergeCell ref="A33:A34"/>
    <mergeCell ref="I33:I34"/>
    <mergeCell ref="A36:A37"/>
    <mergeCell ref="I36:I37"/>
    <mergeCell ref="A39:A40"/>
    <mergeCell ref="I39:I40"/>
    <mergeCell ref="A44:A45"/>
    <mergeCell ref="A47:A48"/>
    <mergeCell ref="A83:B83"/>
    <mergeCell ref="F84:F85"/>
    <mergeCell ref="G84:G85"/>
    <mergeCell ref="J39:J40"/>
  </mergeCells>
  <hyperlinks>
    <hyperlink ref="E1" location="'RES LUB'!Area_de_impressao" display="'RES LUB'!Area_de_impressao" xr:uid="{40A80EBA-BCC7-4739-806C-8FE177B33D31}"/>
    <hyperlink ref="E1:E2" location="'RES MNT'!A1" display="RESUMO" xr:uid="{33405DA5-923A-4978-AC40-B11FEB1B15CB}"/>
  </hyperlinks>
  <pageMargins left="0.51181102362204722" right="0.51181102362204722" top="0.78740157480314965" bottom="0.78740157480314965" header="0.31496062992125984" footer="0.31496062992125984"/>
  <pageSetup paperSize="9" scale="64" orientation="landscape" r:id="rId1"/>
  <colBreaks count="1" manualBreakCount="1">
    <brk id="16" max="85" man="1"/>
  </colBreaks>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Plan4"/>
  <dimension ref="A1:T54"/>
  <sheetViews>
    <sheetView showGridLines="0" view="pageBreakPreview" zoomScale="90" zoomScaleNormal="100" zoomScaleSheetLayoutView="90" workbookViewId="0">
      <selection activeCell="A23" sqref="A23:D23"/>
    </sheetView>
  </sheetViews>
  <sheetFormatPr defaultRowHeight="14.45"/>
  <cols>
    <col min="1" max="4" width="15.7109375" customWidth="1"/>
    <col min="5" max="5" width="1.5703125" customWidth="1"/>
    <col min="6" max="9" width="15.7109375" customWidth="1"/>
    <col min="10" max="10" width="1.5703125" customWidth="1"/>
    <col min="11" max="14" width="15.7109375" customWidth="1"/>
    <col min="15" max="15" width="1.5703125" customWidth="1"/>
    <col min="16" max="19" width="15.7109375" customWidth="1"/>
    <col min="20" max="20" width="3.42578125" customWidth="1"/>
  </cols>
  <sheetData>
    <row r="1" spans="1:20" ht="23.45">
      <c r="A1" s="2049" t="s">
        <v>63</v>
      </c>
      <c r="B1" s="2050"/>
      <c r="C1" s="2050"/>
      <c r="D1" s="2051"/>
      <c r="F1" s="2049" t="s">
        <v>64</v>
      </c>
      <c r="G1" s="2050"/>
      <c r="H1" s="2050"/>
      <c r="I1" s="2051"/>
      <c r="K1" s="2049" t="s">
        <v>65</v>
      </c>
      <c r="L1" s="2050"/>
      <c r="M1" s="2050"/>
      <c r="N1" s="2051"/>
      <c r="P1" s="2049" t="s">
        <v>66</v>
      </c>
      <c r="Q1" s="2050"/>
      <c r="R1" s="2050"/>
      <c r="S1" s="2051"/>
    </row>
    <row r="2" spans="1:20" ht="15" customHeight="1">
      <c r="A2" s="1284">
        <f>'C AGATA'!B5</f>
        <v>45370</v>
      </c>
      <c r="B2" s="495" t="s">
        <v>67</v>
      </c>
      <c r="C2" s="495" t="s">
        <v>68</v>
      </c>
      <c r="D2" s="1285" t="s">
        <v>69</v>
      </c>
      <c r="E2" s="8"/>
      <c r="F2" s="1284">
        <f>'C BRILHANTE'!B5</f>
        <v>45370</v>
      </c>
      <c r="G2" s="495" t="s">
        <v>67</v>
      </c>
      <c r="H2" s="495" t="s">
        <v>68</v>
      </c>
      <c r="I2" s="1285" t="s">
        <v>69</v>
      </c>
      <c r="J2" s="8"/>
      <c r="K2" s="1284">
        <f>'C CRISTAL'!B5</f>
        <v>45370</v>
      </c>
      <c r="L2" s="495" t="s">
        <v>67</v>
      </c>
      <c r="M2" s="495" t="s">
        <v>68</v>
      </c>
      <c r="N2" s="1285" t="s">
        <v>69</v>
      </c>
      <c r="P2" s="1284">
        <f>'C DIAMANTE'!B5</f>
        <v>45371</v>
      </c>
      <c r="Q2" s="495" t="s">
        <v>67</v>
      </c>
      <c r="R2" s="495" t="s">
        <v>68</v>
      </c>
      <c r="S2" s="1285" t="s">
        <v>69</v>
      </c>
    </row>
    <row r="3" spans="1:20" ht="15" customHeight="1">
      <c r="A3" s="338" t="s">
        <v>70</v>
      </c>
      <c r="B3" s="7">
        <f>'C AGATA'!D8</f>
        <v>6742</v>
      </c>
      <c r="C3" s="7">
        <f>'C AGATA'!F8</f>
        <v>6449</v>
      </c>
      <c r="D3" s="171">
        <f>'C AGATA'!I8</f>
        <v>207</v>
      </c>
      <c r="F3" s="338" t="s">
        <v>70</v>
      </c>
      <c r="G3" s="7">
        <f>'C BRILHANTE'!D8</f>
        <v>29805</v>
      </c>
      <c r="H3" s="7">
        <f>'C BRILHANTE'!H8</f>
        <v>30371</v>
      </c>
      <c r="I3" s="340">
        <f>'C BRILHANTE'!I8</f>
        <v>566</v>
      </c>
      <c r="K3" s="338" t="s">
        <v>70</v>
      </c>
      <c r="L3" s="7">
        <f>'C CRISTAL'!D8</f>
        <v>32952</v>
      </c>
      <c r="M3" s="7">
        <f>'C CRISTAL'!H8</f>
        <v>32964</v>
      </c>
      <c r="N3" s="171">
        <f>'C CRISTAL'!I8</f>
        <v>12</v>
      </c>
      <c r="P3" s="338" t="s">
        <v>70</v>
      </c>
      <c r="Q3" s="7">
        <f>'C DIAMANTE'!D8</f>
        <v>35867</v>
      </c>
      <c r="R3" s="7">
        <f>'C DIAMANTE'!H8</f>
        <v>35947</v>
      </c>
      <c r="S3" s="171">
        <f>'C DIAMANTE'!I8</f>
        <v>80</v>
      </c>
    </row>
    <row r="4" spans="1:20" ht="15" customHeight="1">
      <c r="A4" s="338" t="s">
        <v>71</v>
      </c>
      <c r="B4" s="7">
        <f>'C AGATA'!D9</f>
        <v>8108</v>
      </c>
      <c r="C4" s="7">
        <f>'C AGATA'!F9</f>
        <v>8032</v>
      </c>
      <c r="D4" s="171">
        <f>'C AGATA'!I9</f>
        <v>424</v>
      </c>
      <c r="F4" s="338" t="s">
        <v>71</v>
      </c>
      <c r="G4" s="7">
        <f>'C BRILHANTE'!D9</f>
        <v>30035</v>
      </c>
      <c r="H4" s="7">
        <f>'C BRILHANTE'!H9</f>
        <v>30465</v>
      </c>
      <c r="I4" s="340">
        <f>'C BRILHANTE'!I9</f>
        <v>430</v>
      </c>
      <c r="K4" s="338" t="s">
        <v>71</v>
      </c>
      <c r="L4" s="7">
        <f>'C CRISTAL'!D9</f>
        <v>32459</v>
      </c>
      <c r="M4" s="7">
        <f>'C CRISTAL'!H9</f>
        <v>33426</v>
      </c>
      <c r="N4" s="171">
        <f>'C CRISTAL'!I9</f>
        <v>967</v>
      </c>
      <c r="P4" s="338" t="s">
        <v>71</v>
      </c>
      <c r="Q4" s="7">
        <f>'C DIAMANTE'!D9</f>
        <v>36008</v>
      </c>
      <c r="R4" s="7">
        <f>'C DIAMANTE'!H9</f>
        <v>36941</v>
      </c>
      <c r="S4" s="171">
        <f>'C DIAMANTE'!I9</f>
        <v>933</v>
      </c>
    </row>
    <row r="5" spans="1:20" ht="15" customHeight="1">
      <c r="A5" s="338" t="s">
        <v>72</v>
      </c>
      <c r="B5" s="7">
        <f>'C AGATA'!D10</f>
        <v>27771</v>
      </c>
      <c r="C5" s="7">
        <f>'C AGATA'!F10</f>
        <v>27539</v>
      </c>
      <c r="D5" s="171">
        <f>'C AGATA'!I10</f>
        <v>18</v>
      </c>
      <c r="F5" s="338" t="s">
        <v>72</v>
      </c>
      <c r="G5" s="7">
        <f>'C BRILHANTE'!D10</f>
        <v>6300</v>
      </c>
      <c r="H5" s="7">
        <f>'C BRILHANTE'!H10</f>
        <v>6550</v>
      </c>
      <c r="I5" s="171">
        <f>'C BRILHANTE'!I10</f>
        <v>250</v>
      </c>
      <c r="K5" s="338" t="s">
        <v>72</v>
      </c>
      <c r="L5" s="7">
        <f>'C CRISTAL'!D10</f>
        <v>13046</v>
      </c>
      <c r="M5" s="7">
        <f>'C CRISTAL'!H10</f>
        <v>13295</v>
      </c>
      <c r="N5" s="171">
        <f>'C CRISTAL'!I10</f>
        <v>249</v>
      </c>
      <c r="P5" s="338" t="s">
        <v>72</v>
      </c>
      <c r="Q5" s="7">
        <f>'C DIAMANTE'!D10</f>
        <v>37956</v>
      </c>
      <c r="R5" s="7">
        <f>'C DIAMANTE'!H10</f>
        <v>38206</v>
      </c>
      <c r="S5" s="171">
        <f>'C DIAMANTE'!I10</f>
        <v>250</v>
      </c>
    </row>
    <row r="6" spans="1:20" ht="15" customHeight="1">
      <c r="A6" s="338" t="s">
        <v>73</v>
      </c>
      <c r="B6" s="7">
        <f>'C AGATA'!D11</f>
        <v>26298</v>
      </c>
      <c r="C6" s="7">
        <f>'C AGATA'!F11</f>
        <v>26156</v>
      </c>
      <c r="D6" s="171">
        <f>'C AGATA'!I11</f>
        <v>108</v>
      </c>
      <c r="F6" s="338" t="s">
        <v>73</v>
      </c>
      <c r="G6" s="7">
        <f>'C BRILHANTE'!D11</f>
        <v>6300</v>
      </c>
      <c r="H6" s="7">
        <f>'C BRILHANTE'!H11</f>
        <v>6550</v>
      </c>
      <c r="I6" s="171">
        <f>'C BRILHANTE'!I11</f>
        <v>250</v>
      </c>
      <c r="K6" s="338" t="s">
        <v>73</v>
      </c>
      <c r="L6" s="7">
        <f>'C CRISTAL'!D11</f>
        <v>14871</v>
      </c>
      <c r="M6" s="7">
        <f>'C CRISTAL'!H11</f>
        <v>15055</v>
      </c>
      <c r="N6" s="171">
        <f>'C CRISTAL'!I11</f>
        <v>184</v>
      </c>
      <c r="P6" s="338" t="s">
        <v>73</v>
      </c>
      <c r="Q6" s="7">
        <f>'C DIAMANTE'!D11</f>
        <v>38540</v>
      </c>
      <c r="R6" s="7">
        <f>'C DIAMANTE'!H11</f>
        <v>38673</v>
      </c>
      <c r="S6" s="171">
        <f>'C DIAMANTE'!I11</f>
        <v>133</v>
      </c>
    </row>
    <row r="7" spans="1:20" ht="15" customHeight="1">
      <c r="A7" s="338" t="s">
        <v>74</v>
      </c>
      <c r="B7" s="2002" t="s">
        <v>75</v>
      </c>
      <c r="C7" s="2002"/>
      <c r="D7" s="2025"/>
      <c r="F7" s="338" t="s">
        <v>74</v>
      </c>
      <c r="G7" s="2054" t="s">
        <v>76</v>
      </c>
      <c r="H7" s="2054"/>
      <c r="I7" s="2055"/>
      <c r="K7" s="338" t="s">
        <v>74</v>
      </c>
      <c r="L7" s="2054" t="s">
        <v>76</v>
      </c>
      <c r="M7" s="2054"/>
      <c r="N7" s="2055"/>
      <c r="P7" s="338" t="s">
        <v>74</v>
      </c>
      <c r="Q7" s="2054" t="s">
        <v>76</v>
      </c>
      <c r="R7" s="2054"/>
      <c r="S7" s="2055"/>
    </row>
    <row r="8" spans="1:20" ht="15" customHeight="1">
      <c r="A8" s="338" t="s">
        <v>77</v>
      </c>
      <c r="B8" s="2022" t="s">
        <v>78</v>
      </c>
      <c r="C8" s="2052"/>
      <c r="D8" s="2053"/>
      <c r="E8" s="9"/>
      <c r="F8" s="338" t="s">
        <v>77</v>
      </c>
      <c r="G8" s="2002" t="s">
        <v>79</v>
      </c>
      <c r="H8" s="2002"/>
      <c r="I8" s="2025"/>
      <c r="J8" s="9"/>
      <c r="K8" s="338" t="s">
        <v>77</v>
      </c>
      <c r="L8" s="2002" t="s">
        <v>79</v>
      </c>
      <c r="M8" s="2002"/>
      <c r="N8" s="2025"/>
      <c r="O8" s="9"/>
      <c r="P8" s="338" t="s">
        <v>77</v>
      </c>
      <c r="Q8" s="2002" t="s">
        <v>79</v>
      </c>
      <c r="R8" s="2002"/>
      <c r="S8" s="2025"/>
      <c r="T8" s="9"/>
    </row>
    <row r="9" spans="1:20" ht="15" customHeight="1">
      <c r="A9" s="338" t="s">
        <v>80</v>
      </c>
      <c r="B9" s="2054" t="s">
        <v>81</v>
      </c>
      <c r="C9" s="2054"/>
      <c r="D9" s="2055"/>
      <c r="E9" s="9"/>
      <c r="F9" s="338" t="s">
        <v>80</v>
      </c>
      <c r="G9" s="2054" t="s">
        <v>81</v>
      </c>
      <c r="H9" s="2054"/>
      <c r="I9" s="2055"/>
      <c r="J9" s="9"/>
      <c r="K9" s="338" t="s">
        <v>80</v>
      </c>
      <c r="L9" s="2054" t="s">
        <v>81</v>
      </c>
      <c r="M9" s="2054"/>
      <c r="N9" s="2055"/>
      <c r="O9" s="9"/>
      <c r="P9" s="338" t="s">
        <v>80</v>
      </c>
      <c r="Q9" s="2054" t="s">
        <v>81</v>
      </c>
      <c r="R9" s="2054"/>
      <c r="S9" s="2055"/>
      <c r="T9" s="9"/>
    </row>
    <row r="10" spans="1:20" ht="15" customHeight="1">
      <c r="A10" s="339" t="s">
        <v>82</v>
      </c>
      <c r="B10" s="2041" t="s">
        <v>83</v>
      </c>
      <c r="C10" s="2041"/>
      <c r="D10" s="2042"/>
      <c r="E10" s="9"/>
      <c r="F10" s="339" t="s">
        <v>82</v>
      </c>
      <c r="G10" s="2041" t="s">
        <v>83</v>
      </c>
      <c r="H10" s="2041"/>
      <c r="I10" s="2042"/>
      <c r="J10" s="9"/>
      <c r="K10" s="339" t="s">
        <v>82</v>
      </c>
      <c r="L10" s="2041" t="s">
        <v>83</v>
      </c>
      <c r="M10" s="2041"/>
      <c r="N10" s="2042"/>
      <c r="O10" s="9"/>
      <c r="P10" s="339" t="s">
        <v>82</v>
      </c>
      <c r="Q10" s="2041" t="s">
        <v>83</v>
      </c>
      <c r="R10" s="2041"/>
      <c r="S10" s="2042"/>
      <c r="T10" s="9"/>
    </row>
    <row r="11" spans="1:20" ht="6" customHeight="1">
      <c r="E11" s="9"/>
      <c r="J11" s="9"/>
      <c r="O11" s="9"/>
      <c r="T11" s="9"/>
    </row>
    <row r="12" spans="1:20" ht="23.45">
      <c r="A12" s="2046" t="s">
        <v>84</v>
      </c>
      <c r="B12" s="2047"/>
      <c r="C12" s="2047"/>
      <c r="D12" s="2048"/>
      <c r="E12" s="8"/>
      <c r="F12" s="2046" t="s">
        <v>85</v>
      </c>
      <c r="G12" s="2047"/>
      <c r="H12" s="2047"/>
      <c r="I12" s="2048"/>
      <c r="J12" s="8"/>
      <c r="K12" s="2046" t="s">
        <v>86</v>
      </c>
      <c r="L12" s="2047"/>
      <c r="M12" s="2047"/>
      <c r="N12" s="2048"/>
      <c r="P12" s="2046" t="s">
        <v>87</v>
      </c>
      <c r="Q12" s="2047"/>
      <c r="R12" s="2047"/>
      <c r="S12" s="2048"/>
    </row>
    <row r="13" spans="1:20">
      <c r="A13" s="1284">
        <f>'C ESMERALDA'!B5</f>
        <v>45371</v>
      </c>
      <c r="B13" s="495" t="s">
        <v>67</v>
      </c>
      <c r="C13" s="495" t="s">
        <v>68</v>
      </c>
      <c r="D13" s="1285" t="s">
        <v>69</v>
      </c>
      <c r="F13" s="1284">
        <f>'C JADE'!B5</f>
        <v>45371</v>
      </c>
      <c r="G13" s="495" t="s">
        <v>67</v>
      </c>
      <c r="H13" s="495" t="s">
        <v>68</v>
      </c>
      <c r="I13" s="1285" t="s">
        <v>69</v>
      </c>
      <c r="K13" s="1284">
        <f>'C OPALA'!B5</f>
        <v>45371</v>
      </c>
      <c r="L13" s="495" t="s">
        <v>67</v>
      </c>
      <c r="M13" s="495" t="s">
        <v>68</v>
      </c>
      <c r="N13" s="1285" t="s">
        <v>69</v>
      </c>
      <c r="P13" s="1284">
        <f>'C PEROLA'!B5</f>
        <v>45371</v>
      </c>
      <c r="Q13" s="495" t="s">
        <v>67</v>
      </c>
      <c r="R13" s="495" t="s">
        <v>68</v>
      </c>
      <c r="S13" s="1285" t="s">
        <v>69</v>
      </c>
    </row>
    <row r="14" spans="1:20" ht="15" customHeight="1">
      <c r="A14" s="338" t="s">
        <v>70</v>
      </c>
      <c r="B14" s="7">
        <f>'C ESMERALDA'!D8</f>
        <v>1976</v>
      </c>
      <c r="C14" s="7">
        <f>'C ESMERALDA'!H8</f>
        <v>2450</v>
      </c>
      <c r="D14" s="171">
        <f>'C ESMERALDA'!I8</f>
        <v>474</v>
      </c>
      <c r="F14" s="338" t="s">
        <v>70</v>
      </c>
      <c r="G14" s="7">
        <f>'C JADE'!D8</f>
        <v>13421</v>
      </c>
      <c r="H14" s="7">
        <f>'C JADE'!H8</f>
        <v>13624</v>
      </c>
      <c r="I14" s="171">
        <f>'C JADE'!I8</f>
        <v>203</v>
      </c>
      <c r="K14" s="338" t="s">
        <v>70</v>
      </c>
      <c r="L14" s="7">
        <f>'C OPALA'!D8</f>
        <v>27235</v>
      </c>
      <c r="M14" s="7">
        <f>'C OPALA'!H8</f>
        <v>27298</v>
      </c>
      <c r="N14" s="171">
        <f>'C OPALA'!I8</f>
        <v>63</v>
      </c>
      <c r="P14" s="338" t="s">
        <v>70</v>
      </c>
      <c r="Q14" s="7">
        <f>'C PEROLA'!D8</f>
        <v>27035</v>
      </c>
      <c r="R14" s="7">
        <f>'C PEROLA'!H8</f>
        <v>27212</v>
      </c>
      <c r="S14" s="171">
        <f>'C PEROLA'!I8</f>
        <v>177</v>
      </c>
    </row>
    <row r="15" spans="1:20" ht="15" customHeight="1">
      <c r="A15" s="338" t="s">
        <v>71</v>
      </c>
      <c r="B15" s="7">
        <f>'C ESMERALDA'!D9</f>
        <v>11079</v>
      </c>
      <c r="C15" s="7">
        <f>'C ESMERALDA'!H9</f>
        <v>11131</v>
      </c>
      <c r="D15" s="171">
        <f>'C ESMERALDA'!I9</f>
        <v>52</v>
      </c>
      <c r="F15" s="338" t="s">
        <v>71</v>
      </c>
      <c r="G15" s="7">
        <f>'C JADE'!D9</f>
        <v>13522</v>
      </c>
      <c r="H15" s="7">
        <f>'C JADE'!H9</f>
        <v>13875</v>
      </c>
      <c r="I15" s="171">
        <f>'C JADE'!I9</f>
        <v>353</v>
      </c>
      <c r="K15" s="338" t="s">
        <v>71</v>
      </c>
      <c r="L15" s="7">
        <f>'C OPALA'!D9</f>
        <v>27284</v>
      </c>
      <c r="M15" s="7">
        <f>'C OPALA'!H9</f>
        <v>27351</v>
      </c>
      <c r="N15" s="171">
        <f>'C OPALA'!I9</f>
        <v>67</v>
      </c>
      <c r="P15" s="338" t="s">
        <v>71</v>
      </c>
      <c r="Q15" s="7">
        <f>'C PEROLA'!D9</f>
        <v>28435</v>
      </c>
      <c r="R15" s="7">
        <f>'C PEROLA'!H9</f>
        <v>28612</v>
      </c>
      <c r="S15" s="171">
        <f>'C PEROLA'!I9</f>
        <v>177</v>
      </c>
    </row>
    <row r="16" spans="1:20" ht="15" customHeight="1">
      <c r="A16" s="338" t="s">
        <v>72</v>
      </c>
      <c r="B16" s="7">
        <f>'C ESMERALDA'!D10</f>
        <v>23450</v>
      </c>
      <c r="C16" s="7">
        <f>'C ESMERALDA'!H10</f>
        <v>23500</v>
      </c>
      <c r="D16" s="171">
        <f>'C ESMERALDA'!I10</f>
        <v>50</v>
      </c>
      <c r="F16" s="338" t="s">
        <v>72</v>
      </c>
      <c r="G16" s="7">
        <f>'C JADE'!D10</f>
        <v>25566</v>
      </c>
      <c r="H16" s="7">
        <f>'C JADE'!H10</f>
        <v>25630</v>
      </c>
      <c r="I16" s="171">
        <f>'C JADE'!I10</f>
        <v>64</v>
      </c>
      <c r="K16" s="338" t="s">
        <v>88</v>
      </c>
      <c r="L16" s="7">
        <f>'C OPALA'!D10</f>
        <v>16028</v>
      </c>
      <c r="M16" s="7">
        <f>'C OPALA'!H10</f>
        <v>16196</v>
      </c>
      <c r="N16" s="171">
        <f>'C OPALA'!I10</f>
        <v>168</v>
      </c>
      <c r="P16" s="338" t="s">
        <v>88</v>
      </c>
      <c r="Q16" s="7">
        <f>'C PEROLA'!D10</f>
        <v>12050</v>
      </c>
      <c r="R16" s="7">
        <f>'C PEROLA'!H10</f>
        <v>12104</v>
      </c>
      <c r="S16" s="171">
        <f>'C PEROLA'!I10</f>
        <v>54</v>
      </c>
    </row>
    <row r="17" spans="1:20" ht="15" customHeight="1">
      <c r="A17" s="338" t="s">
        <v>73</v>
      </c>
      <c r="B17" s="7">
        <f>'C ESMERALDA'!D11</f>
        <v>80</v>
      </c>
      <c r="C17" s="7">
        <f>'C ESMERALDA'!H11</f>
        <v>300</v>
      </c>
      <c r="D17" s="171">
        <f>'C ESMERALDA'!I11</f>
        <v>220</v>
      </c>
      <c r="F17" s="338" t="s">
        <v>73</v>
      </c>
      <c r="G17" s="7">
        <f>'C JADE'!D11</f>
        <v>25709</v>
      </c>
      <c r="H17" s="7">
        <f>'C JADE'!H11</f>
        <v>25810</v>
      </c>
      <c r="I17" s="171">
        <f>'C JADE'!I11</f>
        <v>101</v>
      </c>
      <c r="K17" s="338" t="s">
        <v>89</v>
      </c>
      <c r="L17" s="7">
        <f>'C OPALA'!D11</f>
        <v>11714</v>
      </c>
      <c r="M17" s="7">
        <f>'C OPALA'!H11</f>
        <v>11964</v>
      </c>
      <c r="N17" s="171">
        <f>'C OPALA'!I11</f>
        <v>250</v>
      </c>
      <c r="P17" s="338" t="s">
        <v>89</v>
      </c>
      <c r="Q17" s="7">
        <f>'C PEROLA'!D11</f>
        <v>11871</v>
      </c>
      <c r="R17" s="7">
        <f>'C PEROLA'!H11</f>
        <v>12115</v>
      </c>
      <c r="S17" s="171">
        <f>'C PEROLA'!I11</f>
        <v>244</v>
      </c>
    </row>
    <row r="18" spans="1:20" ht="15" customHeight="1">
      <c r="A18" s="338" t="s">
        <v>74</v>
      </c>
      <c r="B18" s="2022" t="s">
        <v>90</v>
      </c>
      <c r="C18" s="2052"/>
      <c r="D18" s="2053"/>
      <c r="E18" s="9"/>
      <c r="F18" s="338" t="s">
        <v>74</v>
      </c>
      <c r="G18" s="2022" t="s">
        <v>90</v>
      </c>
      <c r="H18" s="2052"/>
      <c r="I18" s="2053"/>
      <c r="J18" s="9"/>
      <c r="K18" s="338" t="s">
        <v>74</v>
      </c>
      <c r="L18" s="2043" t="s">
        <v>90</v>
      </c>
      <c r="M18" s="2044"/>
      <c r="N18" s="2045"/>
      <c r="O18" s="9"/>
      <c r="P18" s="338" t="s">
        <v>74</v>
      </c>
      <c r="Q18" s="2043" t="s">
        <v>90</v>
      </c>
      <c r="R18" s="2044"/>
      <c r="S18" s="2045"/>
      <c r="T18" s="9"/>
    </row>
    <row r="19" spans="1:20" ht="15" customHeight="1">
      <c r="A19" s="338" t="s">
        <v>77</v>
      </c>
      <c r="B19" s="2022" t="s">
        <v>79</v>
      </c>
      <c r="C19" s="2052"/>
      <c r="D19" s="2053"/>
      <c r="E19" s="9"/>
      <c r="F19" s="338" t="s">
        <v>77</v>
      </c>
      <c r="G19" s="2022" t="s">
        <v>79</v>
      </c>
      <c r="H19" s="2052"/>
      <c r="I19" s="2053"/>
      <c r="J19" s="9"/>
      <c r="K19" s="338" t="s">
        <v>77</v>
      </c>
      <c r="L19" s="2022" t="s">
        <v>79</v>
      </c>
      <c r="M19" s="2052"/>
      <c r="N19" s="2053"/>
      <c r="O19" s="9"/>
      <c r="P19" s="338" t="s">
        <v>77</v>
      </c>
      <c r="Q19" s="2022" t="s">
        <v>79</v>
      </c>
      <c r="R19" s="2052"/>
      <c r="S19" s="2053"/>
      <c r="T19" s="9"/>
    </row>
    <row r="20" spans="1:20" ht="15" customHeight="1">
      <c r="A20" s="338" t="s">
        <v>80</v>
      </c>
      <c r="B20" s="2043" t="s">
        <v>81</v>
      </c>
      <c r="C20" s="2044"/>
      <c r="D20" s="2045"/>
      <c r="E20" s="9"/>
      <c r="F20" s="338" t="s">
        <v>80</v>
      </c>
      <c r="G20" s="2043" t="s">
        <v>81</v>
      </c>
      <c r="H20" s="2044"/>
      <c r="I20" s="2045"/>
      <c r="J20" s="9"/>
      <c r="K20" s="338" t="s">
        <v>80</v>
      </c>
      <c r="L20" s="2043" t="s">
        <v>81</v>
      </c>
      <c r="M20" s="2044"/>
      <c r="N20" s="2045"/>
      <c r="O20" s="9"/>
      <c r="P20" s="338" t="s">
        <v>80</v>
      </c>
      <c r="Q20" s="2043" t="s">
        <v>81</v>
      </c>
      <c r="R20" s="2044"/>
      <c r="S20" s="2045"/>
      <c r="T20" s="9"/>
    </row>
    <row r="21" spans="1:20" ht="15" customHeight="1">
      <c r="A21" s="339" t="s">
        <v>82</v>
      </c>
      <c r="B21" s="2041" t="s">
        <v>83</v>
      </c>
      <c r="C21" s="2041"/>
      <c r="D21" s="2042"/>
      <c r="E21" s="9"/>
      <c r="F21" s="339" t="s">
        <v>82</v>
      </c>
      <c r="G21" s="2041" t="s">
        <v>83</v>
      </c>
      <c r="H21" s="2041"/>
      <c r="I21" s="2042"/>
      <c r="J21" s="9"/>
      <c r="K21" s="339" t="s">
        <v>82</v>
      </c>
      <c r="L21" s="2041" t="s">
        <v>83</v>
      </c>
      <c r="M21" s="2041"/>
      <c r="N21" s="2042"/>
      <c r="O21" s="9"/>
      <c r="P21" s="339" t="s">
        <v>82</v>
      </c>
      <c r="Q21" s="2041" t="s">
        <v>83</v>
      </c>
      <c r="R21" s="2041"/>
      <c r="S21" s="2042"/>
      <c r="T21" s="9"/>
    </row>
    <row r="22" spans="1:20" ht="5.25" customHeight="1"/>
    <row r="23" spans="1:20" ht="23.45">
      <c r="A23" s="2046" t="s">
        <v>91</v>
      </c>
      <c r="B23" s="2047"/>
      <c r="C23" s="2047"/>
      <c r="D23" s="2048"/>
      <c r="E23" s="8"/>
      <c r="F23" s="2046" t="s">
        <v>92</v>
      </c>
      <c r="G23" s="2047"/>
      <c r="H23" s="2047"/>
      <c r="I23" s="2048"/>
      <c r="J23" s="8"/>
      <c r="K23" s="2046" t="s">
        <v>93</v>
      </c>
      <c r="L23" s="2047"/>
      <c r="M23" s="2047"/>
      <c r="N23" s="2048"/>
      <c r="P23" s="2046" t="s">
        <v>94</v>
      </c>
      <c r="Q23" s="2047"/>
      <c r="R23" s="2047"/>
      <c r="S23" s="2048"/>
    </row>
    <row r="24" spans="1:20" ht="15" customHeight="1">
      <c r="A24" s="1284">
        <f>'C QUARTZO'!B5</f>
        <v>45370</v>
      </c>
      <c r="B24" s="495" t="s">
        <v>67</v>
      </c>
      <c r="C24" s="495" t="s">
        <v>68</v>
      </c>
      <c r="D24" s="1285" t="s">
        <v>69</v>
      </c>
      <c r="F24" s="1284">
        <f>'C TOPÁZIO'!B5</f>
        <v>45371</v>
      </c>
      <c r="G24" s="495" t="s">
        <v>67</v>
      </c>
      <c r="H24" s="495" t="s">
        <v>68</v>
      </c>
      <c r="I24" s="1285" t="s">
        <v>69</v>
      </c>
      <c r="K24" s="1284">
        <f>'C TURMALINA'!B5</f>
        <v>45371</v>
      </c>
      <c r="L24" s="495" t="s">
        <v>67</v>
      </c>
      <c r="M24" s="495" t="s">
        <v>68</v>
      </c>
      <c r="N24" s="1285" t="s">
        <v>69</v>
      </c>
      <c r="P24" s="1284">
        <f>'C TURQUESA'!B5</f>
        <v>45369</v>
      </c>
      <c r="Q24" s="495" t="s">
        <v>67</v>
      </c>
      <c r="R24" s="495" t="s">
        <v>68</v>
      </c>
      <c r="S24" s="1285" t="s">
        <v>69</v>
      </c>
    </row>
    <row r="25" spans="1:20" ht="15" customHeight="1">
      <c r="A25" s="338" t="s">
        <v>70</v>
      </c>
      <c r="B25" s="7">
        <f>'C QUARTZO'!D8</f>
        <v>26749</v>
      </c>
      <c r="C25" s="7">
        <f>'C QUARTZO'!H8</f>
        <v>27553</v>
      </c>
      <c r="D25" s="171">
        <f>'C QUARTZO'!I8</f>
        <v>804</v>
      </c>
      <c r="F25" s="338" t="s">
        <v>70</v>
      </c>
      <c r="G25" s="7">
        <f>'C TOPÁZIO'!H8</f>
        <v>19288</v>
      </c>
      <c r="H25" s="7">
        <f>'C TOPÁZIO'!I8</f>
        <v>19661</v>
      </c>
      <c r="I25" s="171">
        <f>'C TOPÁZIO'!J8</f>
        <v>373</v>
      </c>
      <c r="K25" s="338" t="s">
        <v>70</v>
      </c>
      <c r="L25" s="7">
        <f>'C TURMALINA'!D8</f>
        <v>14761</v>
      </c>
      <c r="M25" s="7">
        <f>'C TURMALINA'!H8</f>
        <v>15235</v>
      </c>
      <c r="N25" s="171">
        <f>'C TURMALINA'!I8</f>
        <v>474</v>
      </c>
      <c r="P25" s="338" t="s">
        <v>70</v>
      </c>
      <c r="Q25" s="7">
        <f>'C TURQUESA'!D8</f>
        <v>2978</v>
      </c>
      <c r="R25" s="7">
        <f>'C TURQUESA'!H8</f>
        <v>3304</v>
      </c>
      <c r="S25" s="171">
        <f>'C TURQUESA'!I8</f>
        <v>326</v>
      </c>
    </row>
    <row r="26" spans="1:20" ht="15" customHeight="1">
      <c r="A26" s="338" t="s">
        <v>71</v>
      </c>
      <c r="B26" s="7">
        <f>'C QUARTZO'!D9</f>
        <v>26732</v>
      </c>
      <c r="C26" s="7">
        <f>'C QUARTZO'!H9</f>
        <v>27552</v>
      </c>
      <c r="D26" s="171">
        <f>'C QUARTZO'!I9</f>
        <v>820</v>
      </c>
      <c r="F26" s="338" t="s">
        <v>71</v>
      </c>
      <c r="G26" s="7">
        <f>'C TOPÁZIO'!H9</f>
        <v>2930</v>
      </c>
      <c r="H26" s="7">
        <f>'C TOPÁZIO'!I9</f>
        <v>3049</v>
      </c>
      <c r="I26" s="171">
        <f>'C TOPÁZIO'!J9</f>
        <v>119</v>
      </c>
      <c r="K26" s="338" t="s">
        <v>71</v>
      </c>
      <c r="L26" s="7">
        <f>'C TURMALINA'!D9</f>
        <v>11868</v>
      </c>
      <c r="M26" s="7">
        <f>'C TURMALINA'!H9</f>
        <v>2343</v>
      </c>
      <c r="N26" s="171">
        <f>'C TURMALINA'!I9</f>
        <v>475</v>
      </c>
      <c r="P26" s="338" t="s">
        <v>71</v>
      </c>
      <c r="Q26" s="7">
        <f>'C TURQUESA'!D9</f>
        <v>10963</v>
      </c>
      <c r="R26" s="7">
        <f>'C TURQUESA'!H9</f>
        <v>11246</v>
      </c>
      <c r="S26" s="171">
        <f>'C TURQUESA'!I9</f>
        <v>283</v>
      </c>
    </row>
    <row r="27" spans="1:20" ht="15" customHeight="1">
      <c r="A27" s="338" t="s">
        <v>72</v>
      </c>
      <c r="B27" s="7">
        <f>'C QUARTZO'!D10</f>
        <v>13569</v>
      </c>
      <c r="C27" s="7">
        <f>'C QUARTZO'!H10</f>
        <v>13790</v>
      </c>
      <c r="D27" s="171">
        <f>'C QUARTZO'!I10</f>
        <v>221</v>
      </c>
      <c r="F27" s="338" t="s">
        <v>72</v>
      </c>
      <c r="G27" s="7">
        <f>'C TOPÁZIO'!B10</f>
        <v>22292</v>
      </c>
      <c r="H27" s="7">
        <f>'C TOPÁZIO'!I10</f>
        <v>22500</v>
      </c>
      <c r="I27" s="171">
        <f>'C TOPÁZIO'!J10</f>
        <v>208</v>
      </c>
      <c r="K27" s="338" t="s">
        <v>72</v>
      </c>
      <c r="L27" s="7">
        <f>'C TURMALINA'!D10</f>
        <v>20207</v>
      </c>
      <c r="M27" s="7">
        <f>'C TURMALINA'!H10</f>
        <v>20450</v>
      </c>
      <c r="N27" s="171">
        <f>'C TURMALINA'!I10</f>
        <v>243</v>
      </c>
      <c r="P27" s="338" t="s">
        <v>72</v>
      </c>
      <c r="Q27" s="7">
        <f>'C TURQUESA'!D10</f>
        <v>31998</v>
      </c>
      <c r="R27" s="7">
        <f>'C TURQUESA'!H10</f>
        <v>32231</v>
      </c>
      <c r="S27" s="171">
        <f>'C TURQUESA'!I10</f>
        <v>233</v>
      </c>
    </row>
    <row r="28" spans="1:20" ht="15" customHeight="1">
      <c r="A28" s="338" t="s">
        <v>73</v>
      </c>
      <c r="B28" s="7">
        <f>'C QUARTZO'!D11</f>
        <v>13800</v>
      </c>
      <c r="C28" s="7">
        <f>'C QUARTZO'!H11</f>
        <v>14050</v>
      </c>
      <c r="D28" s="171">
        <f>'C QUARTZO'!I11</f>
        <v>250</v>
      </c>
      <c r="F28" s="338" t="s">
        <v>73</v>
      </c>
      <c r="G28" s="7">
        <f>'C TOPÁZIO'!B11</f>
        <v>21277</v>
      </c>
      <c r="H28" s="7">
        <f>'C TOPÁZIO'!I11</f>
        <v>21360</v>
      </c>
      <c r="I28" s="171">
        <f>'C TOPÁZIO'!J11</f>
        <v>83</v>
      </c>
      <c r="K28" s="338" t="s">
        <v>73</v>
      </c>
      <c r="L28" s="7">
        <f>'C TURMALINA'!D11</f>
        <v>20400</v>
      </c>
      <c r="M28" s="7">
        <f>'C TURMALINA'!H11</f>
        <v>20650</v>
      </c>
      <c r="N28" s="171">
        <f>'C TURMALINA'!I11</f>
        <v>250</v>
      </c>
      <c r="P28" s="338" t="s">
        <v>73</v>
      </c>
      <c r="Q28" s="7">
        <f>'C TURQUESA'!D11</f>
        <v>30754</v>
      </c>
      <c r="R28" s="7">
        <f>'C TURQUESA'!H11</f>
        <v>31004</v>
      </c>
      <c r="S28" s="171">
        <f>'C TURQUESA'!I11</f>
        <v>250</v>
      </c>
    </row>
    <row r="29" spans="1:20" ht="15" customHeight="1">
      <c r="A29" s="338" t="s">
        <v>74</v>
      </c>
      <c r="B29" s="2043" t="s">
        <v>76</v>
      </c>
      <c r="C29" s="2044"/>
      <c r="D29" s="2045"/>
      <c r="E29" s="9"/>
      <c r="F29" s="338" t="s">
        <v>74</v>
      </c>
      <c r="G29" s="2022" t="s">
        <v>90</v>
      </c>
      <c r="H29" s="2052"/>
      <c r="I29" s="2053"/>
      <c r="J29" s="9"/>
      <c r="K29" s="338" t="s">
        <v>74</v>
      </c>
      <c r="L29" s="2022" t="s">
        <v>90</v>
      </c>
      <c r="M29" s="2052"/>
      <c r="N29" s="2053"/>
      <c r="O29" s="9"/>
      <c r="P29" s="338" t="s">
        <v>74</v>
      </c>
      <c r="Q29" s="2022" t="s">
        <v>90</v>
      </c>
      <c r="R29" s="2052"/>
      <c r="S29" s="2053"/>
      <c r="T29" s="9"/>
    </row>
    <row r="30" spans="1:20" ht="15" customHeight="1">
      <c r="A30" s="338" t="s">
        <v>77</v>
      </c>
      <c r="B30" s="2022" t="s">
        <v>79</v>
      </c>
      <c r="C30" s="2052"/>
      <c r="D30" s="2053"/>
      <c r="E30" s="9"/>
      <c r="F30" s="338" t="s">
        <v>77</v>
      </c>
      <c r="G30" s="2022" t="s">
        <v>79</v>
      </c>
      <c r="H30" s="2052"/>
      <c r="I30" s="2053"/>
      <c r="J30" s="9"/>
      <c r="K30" s="338" t="s">
        <v>77</v>
      </c>
      <c r="L30" s="2022" t="s">
        <v>79</v>
      </c>
      <c r="M30" s="2052"/>
      <c r="N30" s="2053"/>
      <c r="O30" s="9"/>
      <c r="P30" s="338" t="s">
        <v>77</v>
      </c>
      <c r="Q30" s="2022" t="s">
        <v>78</v>
      </c>
      <c r="R30" s="2052"/>
      <c r="S30" s="2053"/>
      <c r="T30" s="9"/>
    </row>
    <row r="31" spans="1:20" ht="15" customHeight="1">
      <c r="A31" s="338" t="s">
        <v>80</v>
      </c>
      <c r="B31" s="2043" t="s">
        <v>95</v>
      </c>
      <c r="C31" s="2044"/>
      <c r="D31" s="2045"/>
      <c r="E31" s="9"/>
      <c r="F31" s="338" t="s">
        <v>80</v>
      </c>
      <c r="G31" s="2043" t="s">
        <v>95</v>
      </c>
      <c r="H31" s="2044"/>
      <c r="I31" s="2045"/>
      <c r="J31" s="9"/>
      <c r="K31" s="338" t="s">
        <v>80</v>
      </c>
      <c r="L31" s="2043" t="s">
        <v>95</v>
      </c>
      <c r="M31" s="2044"/>
      <c r="N31" s="2045"/>
      <c r="O31" s="9"/>
      <c r="P31" s="338" t="s">
        <v>80</v>
      </c>
      <c r="Q31" s="2043" t="s">
        <v>95</v>
      </c>
      <c r="R31" s="2044"/>
      <c r="S31" s="2045"/>
      <c r="T31" s="9"/>
    </row>
    <row r="32" spans="1:20" ht="15" customHeight="1">
      <c r="A32" s="339" t="s">
        <v>82</v>
      </c>
      <c r="B32" s="2041" t="s">
        <v>83</v>
      </c>
      <c r="C32" s="2041"/>
      <c r="D32" s="2042"/>
      <c r="E32" s="9"/>
      <c r="F32" s="339" t="s">
        <v>82</v>
      </c>
      <c r="G32" s="2041" t="s">
        <v>83</v>
      </c>
      <c r="H32" s="2041"/>
      <c r="I32" s="2042"/>
      <c r="J32" s="9"/>
      <c r="K32" s="339" t="s">
        <v>82</v>
      </c>
      <c r="L32" s="2041" t="s">
        <v>83</v>
      </c>
      <c r="M32" s="2041"/>
      <c r="N32" s="2042"/>
      <c r="O32" s="9"/>
      <c r="P32" s="339" t="s">
        <v>82</v>
      </c>
      <c r="Q32" s="2041" t="s">
        <v>83</v>
      </c>
      <c r="R32" s="2041"/>
      <c r="S32" s="2042"/>
      <c r="T32" s="9"/>
    </row>
    <row r="34" spans="1:19" ht="23.45">
      <c r="A34" s="2046" t="s">
        <v>96</v>
      </c>
      <c r="B34" s="2047"/>
      <c r="C34" s="2047"/>
      <c r="D34" s="2048"/>
      <c r="F34" s="2046" t="s">
        <v>97</v>
      </c>
      <c r="G34" s="2047"/>
      <c r="H34" s="2047"/>
      <c r="I34" s="2048"/>
      <c r="K34" s="2046" t="s">
        <v>98</v>
      </c>
      <c r="L34" s="2047"/>
      <c r="M34" s="2047"/>
      <c r="N34" s="2048"/>
      <c r="P34" s="2046" t="s">
        <v>99</v>
      </c>
      <c r="Q34" s="2047"/>
      <c r="R34" s="2047"/>
      <c r="S34" s="2048"/>
    </row>
    <row r="35" spans="1:19" ht="15" customHeight="1">
      <c r="A35" s="1284">
        <f>'JG I'!B5</f>
        <v>45371</v>
      </c>
      <c r="B35" s="495" t="s">
        <v>67</v>
      </c>
      <c r="C35" s="495" t="s">
        <v>68</v>
      </c>
      <c r="D35" s="1285" t="s">
        <v>69</v>
      </c>
      <c r="F35" s="1284">
        <f>'JG VIII'!B5</f>
        <v>45371</v>
      </c>
      <c r="G35" s="495" t="s">
        <v>67</v>
      </c>
      <c r="H35" s="495" t="s">
        <v>68</v>
      </c>
      <c r="I35" s="1285" t="s">
        <v>69</v>
      </c>
      <c r="K35" s="1284">
        <f>'STAR SAGITARIUS'!B5</f>
        <v>45371</v>
      </c>
      <c r="L35" s="495" t="s">
        <v>67</v>
      </c>
      <c r="M35" s="495" t="s">
        <v>68</v>
      </c>
      <c r="N35" s="1285" t="s">
        <v>69</v>
      </c>
      <c r="P35" s="1284">
        <f>'STAR SIRIUS'!B5</f>
        <v>45370</v>
      </c>
      <c r="Q35" s="495" t="s">
        <v>67</v>
      </c>
      <c r="R35" s="495" t="s">
        <v>68</v>
      </c>
      <c r="S35" s="1285" t="s">
        <v>69</v>
      </c>
    </row>
    <row r="36" spans="1:19" ht="15" customHeight="1">
      <c r="A36" s="338" t="s">
        <v>70</v>
      </c>
      <c r="B36" s="7">
        <f>'JG I'!B8</f>
        <v>4609</v>
      </c>
      <c r="C36" s="7">
        <f>'JG I'!H8</f>
        <v>5601</v>
      </c>
      <c r="D36" s="171">
        <f>'JG I'!I8</f>
        <v>992</v>
      </c>
      <c r="F36" s="338" t="s">
        <v>70</v>
      </c>
      <c r="G36" s="7">
        <f>'JG VIII'!B8</f>
        <v>6810</v>
      </c>
      <c r="H36" s="7">
        <f>'JG VIII'!H8</f>
        <v>7281</v>
      </c>
      <c r="I36" s="171">
        <f>'JG VIII'!I8</f>
        <v>471</v>
      </c>
      <c r="K36" s="338" t="s">
        <v>70</v>
      </c>
      <c r="L36" s="7">
        <f>'STAR SAGITARIUS'!D8</f>
        <v>2754</v>
      </c>
      <c r="M36" s="7">
        <f>'STAR SAGITARIUS'!H8</f>
        <v>2874</v>
      </c>
      <c r="N36" s="171">
        <f>'STAR SAGITARIUS'!I8</f>
        <v>120</v>
      </c>
      <c r="P36" s="338" t="s">
        <v>70</v>
      </c>
      <c r="Q36" s="7">
        <f>'STAR SIRIUS'!D8</f>
        <v>11267</v>
      </c>
      <c r="R36" s="7">
        <f>'STAR SIRIUS'!H8</f>
        <v>11355</v>
      </c>
      <c r="S36" s="171">
        <f>'STAR SIRIUS'!I8</f>
        <v>88</v>
      </c>
    </row>
    <row r="37" spans="1:19" ht="15" customHeight="1">
      <c r="A37" s="338" t="s">
        <v>71</v>
      </c>
      <c r="B37" s="7">
        <f>'JG I'!B9</f>
        <v>4614</v>
      </c>
      <c r="C37" s="7">
        <f>'JG I'!H9</f>
        <v>5606</v>
      </c>
      <c r="D37" s="171">
        <f>'JG I'!I9</f>
        <v>992</v>
      </c>
      <c r="F37" s="338" t="s">
        <v>71</v>
      </c>
      <c r="G37" s="7">
        <f>'JG VIII'!B9</f>
        <v>6782</v>
      </c>
      <c r="H37" s="7">
        <f>'JG VIII'!H9</f>
        <v>7254</v>
      </c>
      <c r="I37" s="171">
        <f>'JG VIII'!I9</f>
        <v>472</v>
      </c>
      <c r="K37" s="338" t="s">
        <v>71</v>
      </c>
      <c r="L37" s="7">
        <f>'STAR SAGITARIUS'!D9</f>
        <v>3860</v>
      </c>
      <c r="M37" s="7">
        <f>'STAR SAGITARIUS'!H9</f>
        <v>3982</v>
      </c>
      <c r="N37" s="171">
        <f>'STAR SAGITARIUS'!I9</f>
        <v>122</v>
      </c>
      <c r="P37" s="338" t="s">
        <v>71</v>
      </c>
      <c r="Q37" s="7">
        <f>'STAR SIRIUS'!D9</f>
        <v>6457</v>
      </c>
      <c r="R37" s="7">
        <f>'STAR SIRIUS'!H9</f>
        <v>6676</v>
      </c>
      <c r="S37" s="171">
        <f>'STAR SIRIUS'!I9</f>
        <v>219</v>
      </c>
    </row>
    <row r="38" spans="1:19" ht="15" customHeight="1">
      <c r="A38" s="338" t="s">
        <v>72</v>
      </c>
      <c r="B38" s="7">
        <f>'JG I'!B10</f>
        <v>10426</v>
      </c>
      <c r="C38" s="7">
        <f>'JG I'!H10</f>
        <v>10676</v>
      </c>
      <c r="D38" s="171">
        <f>'JG I'!I10</f>
        <v>250</v>
      </c>
      <c r="F38" s="338" t="s">
        <v>72</v>
      </c>
      <c r="G38" s="7">
        <f>'JG VIII'!B10</f>
        <v>7803</v>
      </c>
      <c r="H38" s="7">
        <f>'JG VIII'!H10</f>
        <v>8020</v>
      </c>
      <c r="I38" s="171">
        <f>'JG VIII'!I10</f>
        <v>217</v>
      </c>
      <c r="K38" s="338" t="s">
        <v>72</v>
      </c>
      <c r="L38" s="5">
        <f>'STAR SAGITARIUS'!B10</f>
        <v>6555</v>
      </c>
      <c r="M38" s="7">
        <f>'STAR SAGITARIUS'!H10</f>
        <v>6570</v>
      </c>
      <c r="N38" s="171">
        <f>'STAR SAGITARIUS'!I10</f>
        <v>15</v>
      </c>
      <c r="P38" s="338" t="s">
        <v>72</v>
      </c>
      <c r="Q38" s="5">
        <f>'STAR SIRIUS'!B10</f>
        <v>12115</v>
      </c>
      <c r="R38" s="7">
        <f>'STAR SIRIUS'!H10</f>
        <v>12344</v>
      </c>
      <c r="S38" s="171">
        <f>'STAR SIRIUS'!I10</f>
        <v>229</v>
      </c>
    </row>
    <row r="39" spans="1:19" ht="15" customHeight="1">
      <c r="A39" s="338" t="s">
        <v>73</v>
      </c>
      <c r="B39" s="7">
        <f>'JG I'!B11</f>
        <v>9818</v>
      </c>
      <c r="C39" s="7">
        <f>'JG I'!H11</f>
        <v>9893</v>
      </c>
      <c r="D39" s="171">
        <f>'JG I'!I11</f>
        <v>75</v>
      </c>
      <c r="F39" s="338" t="s">
        <v>73</v>
      </c>
      <c r="G39" s="7">
        <f>'JG VIII'!B11</f>
        <v>7400</v>
      </c>
      <c r="H39" s="7">
        <f>'JG VIII'!H11</f>
        <v>7650</v>
      </c>
      <c r="I39" s="171">
        <f>'JG VIII'!I11</f>
        <v>250</v>
      </c>
      <c r="K39" s="338" t="s">
        <v>73</v>
      </c>
      <c r="L39" s="5">
        <f>'STAR SAGITARIUS'!B11</f>
        <v>13216</v>
      </c>
      <c r="M39" s="7">
        <f>'STAR SAGITARIUS'!H11</f>
        <v>13427</v>
      </c>
      <c r="N39" s="171">
        <f>'STAR SAGITARIUS'!I11</f>
        <v>211</v>
      </c>
      <c r="P39" s="338" t="s">
        <v>73</v>
      </c>
      <c r="Q39" s="5">
        <f>'STAR SIRIUS'!B11</f>
        <v>28918</v>
      </c>
      <c r="R39" s="7">
        <f>'STAR SIRIUS'!H11</f>
        <v>29168</v>
      </c>
      <c r="S39" s="171">
        <f>'STAR SIRIUS'!I11</f>
        <v>250</v>
      </c>
    </row>
    <row r="40" spans="1:19" ht="15" customHeight="1">
      <c r="A40" s="338" t="s">
        <v>74</v>
      </c>
      <c r="B40" s="2022" t="s">
        <v>100</v>
      </c>
      <c r="C40" s="2052"/>
      <c r="D40" s="2053"/>
      <c r="F40" s="338" t="s">
        <v>74</v>
      </c>
      <c r="G40" s="2022" t="s">
        <v>100</v>
      </c>
      <c r="H40" s="2052"/>
      <c r="I40" s="2053"/>
      <c r="K40" s="338" t="s">
        <v>74</v>
      </c>
      <c r="L40" s="2022" t="s">
        <v>90</v>
      </c>
      <c r="M40" s="2052"/>
      <c r="N40" s="2053"/>
      <c r="P40" s="338" t="s">
        <v>74</v>
      </c>
      <c r="Q40" s="2022" t="s">
        <v>90</v>
      </c>
      <c r="R40" s="2052"/>
      <c r="S40" s="2053"/>
    </row>
    <row r="41" spans="1:19" ht="15" customHeight="1">
      <c r="A41" s="338" t="s">
        <v>77</v>
      </c>
      <c r="B41" s="2022" t="s">
        <v>79</v>
      </c>
      <c r="C41" s="2052"/>
      <c r="D41" s="2053"/>
      <c r="F41" s="338" t="s">
        <v>77</v>
      </c>
      <c r="G41" s="2022" t="s">
        <v>79</v>
      </c>
      <c r="H41" s="2052"/>
      <c r="I41" s="2053"/>
      <c r="K41" s="338" t="s">
        <v>77</v>
      </c>
      <c r="L41" s="2022" t="s">
        <v>79</v>
      </c>
      <c r="M41" s="2052"/>
      <c r="N41" s="2053"/>
      <c r="P41" s="338" t="s">
        <v>77</v>
      </c>
      <c r="Q41" s="2022" t="s">
        <v>79</v>
      </c>
      <c r="R41" s="2052"/>
      <c r="S41" s="2053"/>
    </row>
    <row r="42" spans="1:19" ht="15" customHeight="1">
      <c r="A42" s="338" t="s">
        <v>80</v>
      </c>
      <c r="B42" s="2043" t="s">
        <v>95</v>
      </c>
      <c r="C42" s="2044"/>
      <c r="D42" s="2045"/>
      <c r="F42" s="338" t="s">
        <v>80</v>
      </c>
      <c r="G42" s="2043" t="s">
        <v>95</v>
      </c>
      <c r="H42" s="2044"/>
      <c r="I42" s="2045"/>
      <c r="K42" s="338" t="s">
        <v>80</v>
      </c>
      <c r="L42" s="2043" t="s">
        <v>95</v>
      </c>
      <c r="M42" s="2044"/>
      <c r="N42" s="2045"/>
      <c r="P42" s="338" t="s">
        <v>80</v>
      </c>
      <c r="Q42" s="2043" t="s">
        <v>95</v>
      </c>
      <c r="R42" s="2044"/>
      <c r="S42" s="2045"/>
    </row>
    <row r="43" spans="1:19" ht="15" customHeight="1">
      <c r="A43" s="339" t="s">
        <v>82</v>
      </c>
      <c r="B43" s="2041" t="s">
        <v>83</v>
      </c>
      <c r="C43" s="2041"/>
      <c r="D43" s="2042"/>
      <c r="F43" s="339" t="s">
        <v>82</v>
      </c>
      <c r="G43" s="2041" t="s">
        <v>83</v>
      </c>
      <c r="H43" s="2041"/>
      <c r="I43" s="2042"/>
      <c r="K43" s="339" t="s">
        <v>82</v>
      </c>
      <c r="L43" s="2041" t="s">
        <v>83</v>
      </c>
      <c r="M43" s="2041"/>
      <c r="N43" s="2042"/>
      <c r="P43" s="339" t="s">
        <v>82</v>
      </c>
      <c r="Q43" s="2041" t="s">
        <v>83</v>
      </c>
      <c r="R43" s="2041"/>
      <c r="S43" s="2042"/>
    </row>
    <row r="45" spans="1:19" ht="23.45">
      <c r="A45" s="2046" t="s">
        <v>101</v>
      </c>
      <c r="B45" s="2047"/>
      <c r="C45" s="2047"/>
      <c r="D45" s="2048"/>
      <c r="F45" s="2046" t="s">
        <v>102</v>
      </c>
      <c r="G45" s="2047"/>
      <c r="H45" s="2047"/>
      <c r="I45" s="2048"/>
    </row>
    <row r="46" spans="1:19">
      <c r="A46" s="1284">
        <f>SULIS!B5</f>
        <v>45370</v>
      </c>
      <c r="B46" s="495" t="s">
        <v>67</v>
      </c>
      <c r="C46" s="495" t="s">
        <v>68</v>
      </c>
      <c r="D46" s="1285" t="s">
        <v>69</v>
      </c>
      <c r="F46" s="1284">
        <f>CAILLEAN!B5</f>
        <v>45370</v>
      </c>
      <c r="G46" s="495" t="s">
        <v>67</v>
      </c>
      <c r="H46" s="495" t="s">
        <v>68</v>
      </c>
      <c r="I46" s="1285" t="s">
        <v>69</v>
      </c>
    </row>
    <row r="47" spans="1:19">
      <c r="A47" s="338" t="s">
        <v>70</v>
      </c>
      <c r="B47" s="7">
        <f>SULIS!B8</f>
        <v>36661</v>
      </c>
      <c r="C47" s="7">
        <f>SULIS!H8</f>
        <v>37335</v>
      </c>
      <c r="D47" s="171">
        <f>SULIS!I8</f>
        <v>674</v>
      </c>
      <c r="F47" s="338" t="s">
        <v>70</v>
      </c>
      <c r="G47" s="7">
        <f>CAILLEAN!B8</f>
        <v>25400</v>
      </c>
      <c r="H47" s="7">
        <f>CAILLEAN!H8</f>
        <v>25425</v>
      </c>
      <c r="I47" s="171">
        <f>CAILLEAN!I8</f>
        <v>25</v>
      </c>
    </row>
    <row r="48" spans="1:19">
      <c r="A48" s="338" t="s">
        <v>71</v>
      </c>
      <c r="B48" s="7">
        <f>SULIS!B9</f>
        <v>37952</v>
      </c>
      <c r="C48" s="7">
        <f>SULIS!H9</f>
        <v>38571</v>
      </c>
      <c r="D48" s="171">
        <f>SULIS!I9</f>
        <v>619</v>
      </c>
      <c r="F48" s="338" t="s">
        <v>71</v>
      </c>
      <c r="G48" s="7">
        <f>CAILLEAN!B9</f>
        <v>23745</v>
      </c>
      <c r="H48" s="7">
        <f>CAILLEAN!H9</f>
        <v>23770</v>
      </c>
      <c r="I48" s="171">
        <f>CAILLEAN!I9</f>
        <v>25</v>
      </c>
    </row>
    <row r="49" spans="1:9">
      <c r="A49" s="338" t="s">
        <v>72</v>
      </c>
      <c r="B49" s="7">
        <f>SULIS!B10</f>
        <v>44981</v>
      </c>
      <c r="C49" s="7">
        <f>SULIS!H10</f>
        <v>45026</v>
      </c>
      <c r="D49" s="171">
        <f>SULIS!I10</f>
        <v>45</v>
      </c>
      <c r="F49" s="338" t="s">
        <v>72</v>
      </c>
      <c r="G49" s="7">
        <f>CAILLEAN!B10</f>
        <v>6826</v>
      </c>
      <c r="H49" s="7">
        <f>CAILLEAN!H10</f>
        <v>6944</v>
      </c>
      <c r="I49" s="171">
        <f>CAILLEAN!I10</f>
        <v>118</v>
      </c>
    </row>
    <row r="50" spans="1:9">
      <c r="A50" s="338" t="s">
        <v>73</v>
      </c>
      <c r="B50" s="7">
        <f>SULIS!B11</f>
        <v>44907</v>
      </c>
      <c r="C50" s="7">
        <f>SULIS!H11</f>
        <v>45041</v>
      </c>
      <c r="D50" s="171">
        <f>SULIS!I11</f>
        <v>134</v>
      </c>
      <c r="F50" s="338" t="s">
        <v>73</v>
      </c>
      <c r="G50" s="7">
        <f>CAILLEAN!B11</f>
        <v>10107</v>
      </c>
      <c r="H50" s="7">
        <f>CAILLEAN!H11</f>
        <v>10357</v>
      </c>
      <c r="I50" s="171">
        <f>CAILLEAN!I11</f>
        <v>250</v>
      </c>
    </row>
    <row r="51" spans="1:9">
      <c r="A51" s="338" t="s">
        <v>74</v>
      </c>
      <c r="B51" s="2022" t="s">
        <v>103</v>
      </c>
      <c r="C51" s="2052"/>
      <c r="D51" s="2053"/>
      <c r="F51" s="338" t="s">
        <v>74</v>
      </c>
      <c r="G51" s="2022" t="s">
        <v>103</v>
      </c>
      <c r="H51" s="2052"/>
      <c r="I51" s="2053"/>
    </row>
    <row r="52" spans="1:9">
      <c r="A52" s="338" t="s">
        <v>77</v>
      </c>
      <c r="B52" s="2022" t="s">
        <v>79</v>
      </c>
      <c r="C52" s="2052"/>
      <c r="D52" s="2053"/>
      <c r="F52" s="338" t="s">
        <v>77</v>
      </c>
      <c r="G52" s="2022" t="s">
        <v>79</v>
      </c>
      <c r="H52" s="2052"/>
      <c r="I52" s="2053"/>
    </row>
    <row r="53" spans="1:9">
      <c r="A53" s="338" t="s">
        <v>80</v>
      </c>
      <c r="B53" s="2043" t="s">
        <v>95</v>
      </c>
      <c r="C53" s="2044"/>
      <c r="D53" s="2045"/>
      <c r="F53" s="338" t="s">
        <v>80</v>
      </c>
      <c r="G53" s="2022" t="s">
        <v>104</v>
      </c>
      <c r="H53" s="2052"/>
      <c r="I53" s="2053"/>
    </row>
    <row r="54" spans="1:9">
      <c r="A54" s="339" t="s">
        <v>82</v>
      </c>
      <c r="B54" s="2041" t="s">
        <v>83</v>
      </c>
      <c r="C54" s="2041"/>
      <c r="D54" s="2042"/>
      <c r="F54" s="339" t="s">
        <v>82</v>
      </c>
      <c r="G54" s="2041" t="s">
        <v>83</v>
      </c>
      <c r="H54" s="2041"/>
      <c r="I54" s="2042"/>
    </row>
  </sheetData>
  <sheetProtection selectLockedCells="1" selectUnlockedCells="1"/>
  <mergeCells count="90">
    <mergeCell ref="F45:I45"/>
    <mergeCell ref="G51:I51"/>
    <mergeCell ref="G52:I52"/>
    <mergeCell ref="G53:I53"/>
    <mergeCell ref="G54:I54"/>
    <mergeCell ref="A45:D45"/>
    <mergeCell ref="B51:D51"/>
    <mergeCell ref="B52:D52"/>
    <mergeCell ref="B53:D53"/>
    <mergeCell ref="B54:D54"/>
    <mergeCell ref="P34:S34"/>
    <mergeCell ref="Q40:S40"/>
    <mergeCell ref="Q41:S41"/>
    <mergeCell ref="Q42:S42"/>
    <mergeCell ref="Q43:S43"/>
    <mergeCell ref="K34:N34"/>
    <mergeCell ref="L40:N40"/>
    <mergeCell ref="L41:N41"/>
    <mergeCell ref="L42:N42"/>
    <mergeCell ref="L43:N43"/>
    <mergeCell ref="F34:I34"/>
    <mergeCell ref="G40:I40"/>
    <mergeCell ref="G41:I41"/>
    <mergeCell ref="G42:I42"/>
    <mergeCell ref="G43:I43"/>
    <mergeCell ref="A34:D34"/>
    <mergeCell ref="B40:D40"/>
    <mergeCell ref="B41:D41"/>
    <mergeCell ref="B42:D42"/>
    <mergeCell ref="B43:D43"/>
    <mergeCell ref="B7:D7"/>
    <mergeCell ref="Q10:S10"/>
    <mergeCell ref="Q9:S9"/>
    <mergeCell ref="B19:D19"/>
    <mergeCell ref="B20:D20"/>
    <mergeCell ref="G8:I8"/>
    <mergeCell ref="K12:N12"/>
    <mergeCell ref="F12:I12"/>
    <mergeCell ref="A12:D12"/>
    <mergeCell ref="B10:D10"/>
    <mergeCell ref="B9:D9"/>
    <mergeCell ref="L9:N9"/>
    <mergeCell ref="L10:N10"/>
    <mergeCell ref="G9:I9"/>
    <mergeCell ref="Q18:S18"/>
    <mergeCell ref="G10:I10"/>
    <mergeCell ref="B30:D30"/>
    <mergeCell ref="L32:N32"/>
    <mergeCell ref="L31:N31"/>
    <mergeCell ref="L30:N30"/>
    <mergeCell ref="P1:S1"/>
    <mergeCell ref="K1:N1"/>
    <mergeCell ref="G30:I30"/>
    <mergeCell ref="G7:I7"/>
    <mergeCell ref="L7:N7"/>
    <mergeCell ref="B8:D8"/>
    <mergeCell ref="Q20:S20"/>
    <mergeCell ref="Q21:S21"/>
    <mergeCell ref="F23:I23"/>
    <mergeCell ref="A1:D1"/>
    <mergeCell ref="P23:S23"/>
    <mergeCell ref="Q30:S30"/>
    <mergeCell ref="Q32:S32"/>
    <mergeCell ref="Q31:S31"/>
    <mergeCell ref="G32:I32"/>
    <mergeCell ref="G31:I31"/>
    <mergeCell ref="B32:D32"/>
    <mergeCell ref="B31:D31"/>
    <mergeCell ref="K23:N23"/>
    <mergeCell ref="L19:N19"/>
    <mergeCell ref="L20:N20"/>
    <mergeCell ref="Q29:S29"/>
    <mergeCell ref="G29:I29"/>
    <mergeCell ref="Q19:S19"/>
    <mergeCell ref="B21:D21"/>
    <mergeCell ref="B29:D29"/>
    <mergeCell ref="P12:S12"/>
    <mergeCell ref="A23:D23"/>
    <mergeCell ref="F1:I1"/>
    <mergeCell ref="G18:I18"/>
    <mergeCell ref="L29:N29"/>
    <mergeCell ref="G21:I21"/>
    <mergeCell ref="G20:I20"/>
    <mergeCell ref="G19:I19"/>
    <mergeCell ref="L18:N18"/>
    <mergeCell ref="L8:N8"/>
    <mergeCell ref="B18:D18"/>
    <mergeCell ref="Q8:S8"/>
    <mergeCell ref="Q7:S7"/>
    <mergeCell ref="L21:N21"/>
  </mergeCells>
  <conditionalFormatting sqref="D3:D4 I3:I4 N3:N4 S3:S4 D14:D15 I14:I15 N14:N15 S14:S15 D25:D26 I25:I26 N25:N26 S25:S26 D36:D37 I36:I37">
    <cfRule type="cellIs" dxfId="164" priority="13" operator="between">
      <formula>0</formula>
      <formula>200</formula>
    </cfRule>
  </conditionalFormatting>
  <conditionalFormatting sqref="D3:D6 I3:I6 N3:N6 S3:S6 D14:D17 I14:I17 N14:N17 S14:S17 D25:D28 I25:I28 N25:N28 S25:S28">
    <cfRule type="cellIs" dxfId="163" priority="18" operator="lessThan">
      <formula>0</formula>
    </cfRule>
  </conditionalFormatting>
  <conditionalFormatting sqref="D5:D6 I5:I6 N5:N6 S5:S6 D16:D17 I16:I17 N16:N17 S16:S17 D27:D28 I27:I28 N27:N28 S27:S28">
    <cfRule type="cellIs" dxfId="162" priority="19" operator="between">
      <formula>0</formula>
      <formula>100</formula>
    </cfRule>
  </conditionalFormatting>
  <conditionalFormatting sqref="D36:D39">
    <cfRule type="cellIs" dxfId="161" priority="16" operator="lessThan">
      <formula>0</formula>
    </cfRule>
    <cfRule type="cellIs" dxfId="160" priority="17" operator="between">
      <formula>0</formula>
      <formula>100</formula>
    </cfRule>
  </conditionalFormatting>
  <conditionalFormatting sqref="D47:D48">
    <cfRule type="cellIs" dxfId="159" priority="4" operator="between">
      <formula>0</formula>
      <formula>200</formula>
    </cfRule>
  </conditionalFormatting>
  <conditionalFormatting sqref="D47:D50">
    <cfRule type="cellIs" dxfId="158" priority="5" operator="lessThan">
      <formula>0</formula>
    </cfRule>
    <cfRule type="cellIs" dxfId="157" priority="6" operator="between">
      <formula>0</formula>
      <formula>100</formula>
    </cfRule>
  </conditionalFormatting>
  <conditionalFormatting sqref="G8:I8">
    <cfRule type="cellIs" priority="20" operator="between">
      <formula>0</formula>
      <formula>100</formula>
    </cfRule>
  </conditionalFormatting>
  <conditionalFormatting sqref="I36:I39">
    <cfRule type="cellIs" dxfId="156" priority="14" operator="lessThan">
      <formula>0</formula>
    </cfRule>
    <cfRule type="cellIs" dxfId="155" priority="15" operator="between">
      <formula>0</formula>
      <formula>100</formula>
    </cfRule>
  </conditionalFormatting>
  <conditionalFormatting sqref="I47:I48">
    <cfRule type="cellIs" dxfId="154" priority="1" operator="between">
      <formula>0</formula>
      <formula>200</formula>
    </cfRule>
  </conditionalFormatting>
  <conditionalFormatting sqref="I47:I50">
    <cfRule type="cellIs" dxfId="153" priority="2" operator="lessThan">
      <formula>0</formula>
    </cfRule>
    <cfRule type="cellIs" dxfId="152" priority="3" operator="between">
      <formula>0</formula>
      <formula>100</formula>
    </cfRule>
  </conditionalFormatting>
  <conditionalFormatting sqref="N36:N37">
    <cfRule type="cellIs" dxfId="151" priority="10" operator="between">
      <formula>0</formula>
      <formula>200</formula>
    </cfRule>
  </conditionalFormatting>
  <conditionalFormatting sqref="N36:N39">
    <cfRule type="cellIs" dxfId="150" priority="11" operator="lessThan">
      <formula>0</formula>
    </cfRule>
  </conditionalFormatting>
  <conditionalFormatting sqref="N38:N39">
    <cfRule type="cellIs" dxfId="149" priority="12" operator="between">
      <formula>0</formula>
      <formula>100</formula>
    </cfRule>
  </conditionalFormatting>
  <conditionalFormatting sqref="S36:S37">
    <cfRule type="cellIs" dxfId="148" priority="7" operator="between">
      <formula>0</formula>
      <formula>200</formula>
    </cfRule>
  </conditionalFormatting>
  <conditionalFormatting sqref="S36:S39">
    <cfRule type="cellIs" dxfId="147" priority="8" operator="lessThan">
      <formula>0</formula>
    </cfRule>
  </conditionalFormatting>
  <conditionalFormatting sqref="S38:S39">
    <cfRule type="cellIs" dxfId="146" priority="9" operator="between">
      <formula>0</formula>
      <formula>100</formula>
    </cfRule>
  </conditionalFormatting>
  <pageMargins left="0.51181102362204722" right="0.51181102362204722" top="0.78740157480314965" bottom="0.78740157480314965" header="0.31496062992125984" footer="0.31496062992125984"/>
  <pageSetup paperSize="9" scale="60" orientation="landscape" r:id="rId1"/>
  <colBreaks count="1" manualBreakCount="1">
    <brk id="19" max="44" man="1"/>
  </colBreaks>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V85"/>
  <sheetViews>
    <sheetView showGridLines="0" topLeftCell="A63" zoomScale="80" zoomScaleNormal="80" zoomScaleSheetLayoutView="80" workbookViewId="0">
      <selection activeCell="K88" sqref="K88"/>
    </sheetView>
  </sheetViews>
  <sheetFormatPr defaultRowHeight="15" customHeight="1"/>
  <cols>
    <col min="1" max="1" width="25.7109375" customWidth="1"/>
    <col min="2" max="2" width="13.7109375" customWidth="1"/>
    <col min="3" max="3" width="13.140625" customWidth="1"/>
    <col min="4" max="4" width="15.7109375" customWidth="1"/>
    <col min="5" max="5" width="1.5703125" customWidth="1"/>
    <col min="6" max="6" width="25.7109375" customWidth="1"/>
    <col min="7" max="7" width="13.7109375" customWidth="1"/>
    <col min="8" max="8" width="12.85546875" bestFit="1" customWidth="1"/>
    <col min="9" max="9" width="15.7109375" customWidth="1"/>
    <col min="10" max="10" width="1.5703125" customWidth="1"/>
    <col min="11" max="11" width="28.7109375" customWidth="1"/>
    <col min="12" max="12" width="18.140625" bestFit="1" customWidth="1"/>
    <col min="13" max="13" width="14.140625" customWidth="1"/>
    <col min="14" max="14" width="15.7109375" customWidth="1"/>
    <col min="15" max="15" width="1.5703125" customWidth="1"/>
    <col min="16" max="16" width="28.85546875" customWidth="1"/>
    <col min="17" max="17" width="20" customWidth="1"/>
    <col min="18" max="18" width="14.140625" customWidth="1"/>
    <col min="19" max="19" width="17.140625" customWidth="1"/>
    <col min="20" max="20" width="9.5703125" customWidth="1"/>
    <col min="21" max="21" width="17.85546875" customWidth="1"/>
    <col min="22" max="22" width="16.85546875" customWidth="1"/>
  </cols>
  <sheetData>
    <row r="1" spans="1:22" ht="24" customHeight="1">
      <c r="A1" s="2061" t="s">
        <v>64</v>
      </c>
      <c r="B1" s="2419"/>
      <c r="C1" s="2419"/>
      <c r="D1" s="2420"/>
      <c r="F1" s="2061" t="s">
        <v>65</v>
      </c>
      <c r="G1" s="2062"/>
      <c r="H1" s="2062"/>
      <c r="I1" s="2063"/>
      <c r="K1" s="2061" t="s">
        <v>66</v>
      </c>
      <c r="L1" s="2062"/>
      <c r="M1" s="2062"/>
      <c r="N1" s="2063"/>
      <c r="P1" s="2061" t="s">
        <v>91</v>
      </c>
      <c r="Q1" s="2062"/>
      <c r="R1" s="2062"/>
      <c r="S1" s="2063"/>
      <c r="U1" s="2056" t="s">
        <v>105</v>
      </c>
      <c r="V1" s="2057"/>
    </row>
    <row r="2" spans="1:22" s="31" customFormat="1" ht="14.45">
      <c r="A2" s="1281">
        <f ca="1">TODAY()</f>
        <v>45376</v>
      </c>
      <c r="B2" s="689" t="s">
        <v>106</v>
      </c>
      <c r="C2" s="689" t="s">
        <v>68</v>
      </c>
      <c r="D2" s="1280" t="s">
        <v>107</v>
      </c>
      <c r="E2" s="877"/>
      <c r="F2" s="1281">
        <f ca="1">TODAY()</f>
        <v>45376</v>
      </c>
      <c r="G2" s="689" t="s">
        <v>106</v>
      </c>
      <c r="H2" s="689" t="s">
        <v>68</v>
      </c>
      <c r="I2" s="1280" t="s">
        <v>107</v>
      </c>
      <c r="J2" s="877"/>
      <c r="K2" s="1281">
        <f ca="1">TODAY()</f>
        <v>45376</v>
      </c>
      <c r="L2" s="689" t="s">
        <v>106</v>
      </c>
      <c r="M2" s="689" t="s">
        <v>68</v>
      </c>
      <c r="N2" s="1280" t="s">
        <v>107</v>
      </c>
      <c r="P2" s="1281">
        <f ca="1">TODAY()</f>
        <v>45376</v>
      </c>
      <c r="Q2" s="689" t="s">
        <v>106</v>
      </c>
      <c r="R2" s="689" t="s">
        <v>68</v>
      </c>
      <c r="S2" s="1280" t="s">
        <v>107</v>
      </c>
      <c r="U2" s="141" t="s">
        <v>108</v>
      </c>
      <c r="V2" s="152" t="s">
        <v>109</v>
      </c>
    </row>
    <row r="3" spans="1:22" ht="15" customHeight="1">
      <c r="A3" s="420" t="s">
        <v>110</v>
      </c>
      <c r="B3" s="179" t="s">
        <v>111</v>
      </c>
      <c r="C3" s="188">
        <v>90</v>
      </c>
      <c r="D3" s="184" t="s">
        <v>112</v>
      </c>
      <c r="F3" s="183" t="s">
        <v>113</v>
      </c>
      <c r="G3" s="179">
        <f>'C CRISTAL'!J24</f>
        <v>45325</v>
      </c>
      <c r="H3" s="179">
        <f>G3+90</f>
        <v>45415</v>
      </c>
      <c r="I3" s="184">
        <f ca="1">H3-$F$2</f>
        <v>39</v>
      </c>
      <c r="K3" s="183" t="s">
        <v>113</v>
      </c>
      <c r="L3" s="315">
        <f>'C DIAMANTE'!J24</f>
        <v>45297</v>
      </c>
      <c r="M3" s="179">
        <f>L3+90</f>
        <v>45387</v>
      </c>
      <c r="N3" s="184">
        <f ca="1">M3-$K$2</f>
        <v>11</v>
      </c>
      <c r="P3" s="183" t="s">
        <v>113</v>
      </c>
      <c r="Q3" s="179">
        <f>'C QUARTZO'!J24</f>
        <v>45288</v>
      </c>
      <c r="R3" s="179">
        <f>Q3+90</f>
        <v>45378</v>
      </c>
      <c r="S3" s="184">
        <f ca="1">R3-$P$2</f>
        <v>2</v>
      </c>
      <c r="U3" s="153" t="s">
        <v>114</v>
      </c>
      <c r="V3" s="151">
        <f>'C ESMERALDA'!N8</f>
        <v>-28</v>
      </c>
    </row>
    <row r="4" spans="1:22" ht="15" customHeight="1">
      <c r="A4" s="183" t="s">
        <v>115</v>
      </c>
      <c r="B4" s="179">
        <f>'C BRILHANTE'!J25</f>
        <v>45272</v>
      </c>
      <c r="C4" s="179">
        <f>B4+90</f>
        <v>45362</v>
      </c>
      <c r="D4" s="184">
        <f t="shared" ref="D4:D11" ca="1" si="0">C4-$A$2</f>
        <v>-14</v>
      </c>
      <c r="F4" s="183" t="s">
        <v>115</v>
      </c>
      <c r="G4" s="179">
        <f>'C CRISTAL'!J25</f>
        <v>45325</v>
      </c>
      <c r="H4" s="179">
        <f>G4+90</f>
        <v>45415</v>
      </c>
      <c r="I4" s="184">
        <f t="shared" ref="I4:I11" ca="1" si="1">H4-$F$2</f>
        <v>39</v>
      </c>
      <c r="K4" s="183" t="s">
        <v>115</v>
      </c>
      <c r="L4" s="315">
        <f>'C DIAMANTE'!J25</f>
        <v>45366</v>
      </c>
      <c r="M4" s="179">
        <f>L4+90</f>
        <v>45456</v>
      </c>
      <c r="N4" s="184">
        <f t="shared" ref="N4:N11" ca="1" si="2">M4-$K$2</f>
        <v>80</v>
      </c>
      <c r="P4" s="420" t="s">
        <v>116</v>
      </c>
      <c r="Q4" s="179" t="s">
        <v>111</v>
      </c>
      <c r="R4" s="188">
        <v>90</v>
      </c>
      <c r="S4" s="184" t="s">
        <v>112</v>
      </c>
      <c r="U4" s="150" t="s">
        <v>117</v>
      </c>
      <c r="V4" s="151">
        <f>'C ESMERALDA'!N9</f>
        <v>52</v>
      </c>
    </row>
    <row r="5" spans="1:22" ht="15" customHeight="1">
      <c r="A5" s="420" t="s">
        <v>118</v>
      </c>
      <c r="B5" s="179" t="s">
        <v>111</v>
      </c>
      <c r="C5" s="188">
        <v>180</v>
      </c>
      <c r="D5" s="184" t="s">
        <v>112</v>
      </c>
      <c r="F5" s="183" t="s">
        <v>119</v>
      </c>
      <c r="G5" s="179">
        <f>'C CRISTAL'!K24</f>
        <v>45325</v>
      </c>
      <c r="H5" s="179">
        <f>G5+180</f>
        <v>45505</v>
      </c>
      <c r="I5" s="184">
        <f ca="1">H5-$F$2</f>
        <v>129</v>
      </c>
      <c r="K5" s="183" t="s">
        <v>119</v>
      </c>
      <c r="L5" s="315">
        <f>'C DIAMANTE'!K24</f>
        <v>45287</v>
      </c>
      <c r="M5" s="179">
        <f>L5+180</f>
        <v>45467</v>
      </c>
      <c r="N5" s="184">
        <f ca="1">M5-$K$2</f>
        <v>91</v>
      </c>
      <c r="P5" s="183" t="s">
        <v>119</v>
      </c>
      <c r="Q5" s="179">
        <f>'C QUARTZO'!K24</f>
        <v>45195</v>
      </c>
      <c r="R5" s="179">
        <f>Q5+180</f>
        <v>45375</v>
      </c>
      <c r="S5" s="184">
        <f ca="1">R5-$P$2</f>
        <v>-1</v>
      </c>
      <c r="U5" s="154" t="s">
        <v>120</v>
      </c>
      <c r="V5" s="118">
        <f>'C JADE'!N8</f>
        <v>-47</v>
      </c>
    </row>
    <row r="6" spans="1:22" ht="15" customHeight="1">
      <c r="A6" s="183" t="s">
        <v>121</v>
      </c>
      <c r="B6" s="179">
        <f>'C BRILHANTE'!K25</f>
        <v>45251</v>
      </c>
      <c r="C6" s="179">
        <f>B6+180</f>
        <v>45431</v>
      </c>
      <c r="D6" s="184">
        <f ca="1">C6-A2</f>
        <v>55</v>
      </c>
      <c r="F6" s="183" t="s">
        <v>121</v>
      </c>
      <c r="G6" s="179">
        <f>'C CRISTAL'!K25</f>
        <v>45325</v>
      </c>
      <c r="H6" s="179">
        <f>G6+180</f>
        <v>45505</v>
      </c>
      <c r="I6" s="184">
        <f ca="1">H6-$F$2</f>
        <v>129</v>
      </c>
      <c r="K6" s="183" t="s">
        <v>121</v>
      </c>
      <c r="L6" s="315">
        <f>'C DIAMANTE'!K25</f>
        <v>45287</v>
      </c>
      <c r="M6" s="179">
        <f>L6+180</f>
        <v>45467</v>
      </c>
      <c r="N6" s="184">
        <f ca="1">M6-$K$2</f>
        <v>91</v>
      </c>
      <c r="P6" s="420" t="s">
        <v>122</v>
      </c>
      <c r="Q6" s="179" t="s">
        <v>111</v>
      </c>
      <c r="R6" s="188">
        <v>180</v>
      </c>
      <c r="S6" s="184" t="s">
        <v>112</v>
      </c>
      <c r="U6" s="154" t="s">
        <v>123</v>
      </c>
      <c r="V6" s="118">
        <f>'C JADE'!N9</f>
        <v>103</v>
      </c>
    </row>
    <row r="7" spans="1:22" ht="15" customHeight="1">
      <c r="A7" s="183" t="s">
        <v>124</v>
      </c>
      <c r="B7" s="179">
        <f>'C BRILHANTE'!L16</f>
        <v>45341</v>
      </c>
      <c r="C7" s="179">
        <f t="shared" ref="C7:C10" si="3">B7+90</f>
        <v>45431</v>
      </c>
      <c r="D7" s="184">
        <f t="shared" ca="1" si="0"/>
        <v>55</v>
      </c>
      <c r="F7" s="183" t="s">
        <v>124</v>
      </c>
      <c r="G7" s="179">
        <f>'C CRISTAL'!L16</f>
        <v>45283</v>
      </c>
      <c r="H7" s="179">
        <f t="shared" ref="H7:H10" si="4">G7+90</f>
        <v>45373</v>
      </c>
      <c r="I7" s="184">
        <f t="shared" ca="1" si="1"/>
        <v>-3</v>
      </c>
      <c r="K7" s="183" t="s">
        <v>124</v>
      </c>
      <c r="L7" s="315">
        <f>'C DIAMANTE'!L16</f>
        <v>45355</v>
      </c>
      <c r="M7" s="179">
        <f>L7+90</f>
        <v>45445</v>
      </c>
      <c r="N7" s="184">
        <f t="shared" ca="1" si="2"/>
        <v>69</v>
      </c>
      <c r="P7" s="183" t="s">
        <v>124</v>
      </c>
      <c r="Q7" s="179">
        <f>'C QUARTZO'!N34</f>
        <v>45368</v>
      </c>
      <c r="R7" s="179">
        <f t="shared" ref="R7:R10" si="5">Q7+90</f>
        <v>45458</v>
      </c>
      <c r="S7" s="184">
        <f ca="1">R7-$P$2</f>
        <v>82</v>
      </c>
      <c r="U7" s="150" t="s">
        <v>125</v>
      </c>
      <c r="V7" s="151">
        <f>'C TOPÁZIO'!O8</f>
        <v>123</v>
      </c>
    </row>
    <row r="8" spans="1:22" ht="15" customHeight="1">
      <c r="A8" s="183" t="s">
        <v>126</v>
      </c>
      <c r="B8" s="179">
        <f>'C BRILHANTE'!L17</f>
        <v>45341</v>
      </c>
      <c r="C8" s="179">
        <f t="shared" si="3"/>
        <v>45431</v>
      </c>
      <c r="D8" s="184">
        <f t="shared" ca="1" si="0"/>
        <v>55</v>
      </c>
      <c r="F8" s="183" t="s">
        <v>126</v>
      </c>
      <c r="G8" s="179">
        <f>'C CRISTAL'!L17</f>
        <v>45283</v>
      </c>
      <c r="H8" s="179">
        <f t="shared" si="4"/>
        <v>45373</v>
      </c>
      <c r="I8" s="184">
        <f t="shared" ca="1" si="1"/>
        <v>-3</v>
      </c>
      <c r="K8" s="183" t="s">
        <v>126</v>
      </c>
      <c r="L8" s="315">
        <f>'C DIAMANTE'!L17</f>
        <v>45355</v>
      </c>
      <c r="M8" s="179">
        <f>L8+90</f>
        <v>45445</v>
      </c>
      <c r="N8" s="184">
        <f t="shared" ca="1" si="2"/>
        <v>69</v>
      </c>
      <c r="P8" s="183" t="s">
        <v>126</v>
      </c>
      <c r="Q8" s="179">
        <f>'C QUARTZO'!N35</f>
        <v>45368</v>
      </c>
      <c r="R8" s="179">
        <f t="shared" si="5"/>
        <v>45458</v>
      </c>
      <c r="S8" s="184">
        <f t="shared" ref="S8:S10" ca="1" si="6">R8-$P$2</f>
        <v>82</v>
      </c>
      <c r="U8" s="150" t="s">
        <v>127</v>
      </c>
      <c r="V8" s="151">
        <f>'C TOPÁZIO'!O9</f>
        <v>124</v>
      </c>
    </row>
    <row r="9" spans="1:22" ht="15" customHeight="1">
      <c r="A9" s="183" t="s">
        <v>128</v>
      </c>
      <c r="B9" s="315">
        <f>'C BRILHANTE'!G42</f>
        <v>45325</v>
      </c>
      <c r="C9" s="179">
        <f t="shared" si="3"/>
        <v>45415</v>
      </c>
      <c r="D9" s="184">
        <f ca="1">C9-$A$2</f>
        <v>39</v>
      </c>
      <c r="E9" s="9"/>
      <c r="F9" s="183" t="s">
        <v>128</v>
      </c>
      <c r="G9" s="315">
        <f>'C CRISTAL'!G42</f>
        <v>45325</v>
      </c>
      <c r="H9" s="179">
        <f t="shared" si="4"/>
        <v>45415</v>
      </c>
      <c r="I9" s="184">
        <f t="shared" ca="1" si="1"/>
        <v>39</v>
      </c>
      <c r="J9" s="9"/>
      <c r="K9" s="183" t="s">
        <v>128</v>
      </c>
      <c r="L9" s="315">
        <f>'C DIAMANTE'!G42</f>
        <v>45348</v>
      </c>
      <c r="M9" s="179">
        <f t="shared" ref="M9:M10" si="7">L9+90</f>
        <v>45438</v>
      </c>
      <c r="N9" s="184">
        <f t="shared" ca="1" si="2"/>
        <v>62</v>
      </c>
      <c r="O9" s="9"/>
      <c r="P9" s="183" t="s">
        <v>128</v>
      </c>
      <c r="Q9" s="179">
        <f>'C QUARTZO'!F42</f>
        <v>45302</v>
      </c>
      <c r="R9" s="179">
        <f t="shared" si="5"/>
        <v>45392</v>
      </c>
      <c r="S9" s="184">
        <f t="shared" ca="1" si="6"/>
        <v>16</v>
      </c>
      <c r="T9" s="9"/>
      <c r="U9" s="154" t="s">
        <v>129</v>
      </c>
      <c r="V9" s="118">
        <f>'C TURMALINA'!N8</f>
        <v>224</v>
      </c>
    </row>
    <row r="10" spans="1:22" ht="15" customHeight="1">
      <c r="A10" s="183" t="s">
        <v>130</v>
      </c>
      <c r="B10" s="315">
        <f>'C BRILHANTE'!G43</f>
        <v>45325</v>
      </c>
      <c r="C10" s="179">
        <f t="shared" si="3"/>
        <v>45415</v>
      </c>
      <c r="D10" s="184">
        <f ca="1">C10-$A$2</f>
        <v>39</v>
      </c>
      <c r="E10" s="9"/>
      <c r="F10" s="183" t="s">
        <v>130</v>
      </c>
      <c r="G10" s="315">
        <f>'C CRISTAL'!G43</f>
        <v>45325</v>
      </c>
      <c r="H10" s="179">
        <f t="shared" si="4"/>
        <v>45415</v>
      </c>
      <c r="I10" s="184">
        <f t="shared" ca="1" si="1"/>
        <v>39</v>
      </c>
      <c r="J10" s="9"/>
      <c r="K10" s="183" t="s">
        <v>130</v>
      </c>
      <c r="L10" s="315">
        <f>'C DIAMANTE'!G43</f>
        <v>45314</v>
      </c>
      <c r="M10" s="179">
        <f t="shared" si="7"/>
        <v>45404</v>
      </c>
      <c r="N10" s="184">
        <f t="shared" ca="1" si="2"/>
        <v>28</v>
      </c>
      <c r="O10" s="9"/>
      <c r="P10" s="183" t="s">
        <v>130</v>
      </c>
      <c r="Q10" s="179">
        <f>'C QUARTZO'!F43</f>
        <v>45302</v>
      </c>
      <c r="R10" s="179">
        <f t="shared" si="5"/>
        <v>45392</v>
      </c>
      <c r="S10" s="184">
        <f t="shared" ca="1" si="6"/>
        <v>16</v>
      </c>
      <c r="T10" s="9"/>
      <c r="U10" s="155" t="s">
        <v>131</v>
      </c>
      <c r="V10" s="119">
        <f>'C TURMALINA'!N9</f>
        <v>225</v>
      </c>
    </row>
    <row r="11" spans="1:22" ht="15" customHeight="1">
      <c r="A11" s="772" t="s">
        <v>132</v>
      </c>
      <c r="B11" s="311">
        <f>'C BRILHANTE'!N51</f>
        <v>45149</v>
      </c>
      <c r="C11" s="311">
        <f>B11+365</f>
        <v>45514</v>
      </c>
      <c r="D11" s="873">
        <f t="shared" ca="1" si="0"/>
        <v>138</v>
      </c>
      <c r="E11" s="9"/>
      <c r="F11" s="772" t="s">
        <v>132</v>
      </c>
      <c r="G11" s="311">
        <f>'C CRISTAL'!N49</f>
        <v>45307</v>
      </c>
      <c r="H11" s="179">
        <f>G11+360</f>
        <v>45667</v>
      </c>
      <c r="I11" s="184">
        <f t="shared" ca="1" si="1"/>
        <v>291</v>
      </c>
      <c r="J11" s="9"/>
      <c r="K11" s="772" t="s">
        <v>132</v>
      </c>
      <c r="L11" s="179">
        <f>'C DIAMANTE'!N48</f>
        <v>45198</v>
      </c>
      <c r="M11" s="179">
        <f>L11+360</f>
        <v>45558</v>
      </c>
      <c r="N11" s="184">
        <f t="shared" ca="1" si="2"/>
        <v>182</v>
      </c>
      <c r="O11" s="9"/>
      <c r="P11" s="772" t="s">
        <v>132</v>
      </c>
      <c r="Q11" s="179">
        <f>'C QUARTZO'!N51</f>
        <v>45159</v>
      </c>
      <c r="R11" s="179">
        <f>Q11+360</f>
        <v>45519</v>
      </c>
      <c r="S11" s="184">
        <f ca="1">R11-P2</f>
        <v>143</v>
      </c>
      <c r="T11" s="9"/>
    </row>
    <row r="12" spans="1:22" ht="15" customHeight="1">
      <c r="A12" s="1195" t="s">
        <v>133</v>
      </c>
      <c r="B12" s="188">
        <f>'C BRILHANTE'!P31</f>
        <v>6000</v>
      </c>
      <c r="C12" s="188">
        <f>B12+1000</f>
        <v>7000</v>
      </c>
      <c r="D12" s="184">
        <f>C12-'C BRILHANTE'!B10</f>
        <v>700</v>
      </c>
      <c r="E12" s="9"/>
      <c r="F12" s="1610" t="s">
        <v>133</v>
      </c>
      <c r="G12" s="188">
        <f>'C CRISTAL'!P31</f>
        <v>12440</v>
      </c>
      <c r="H12" s="48">
        <f>G12+1000</f>
        <v>13440</v>
      </c>
      <c r="I12" s="184">
        <f>H12-'C CRISTAL'!B10</f>
        <v>394</v>
      </c>
      <c r="J12" s="9"/>
      <c r="K12" s="183" t="s">
        <v>134</v>
      </c>
      <c r="L12" s="179">
        <f>'C DIAMANTE'!A71</f>
        <v>45270</v>
      </c>
      <c r="M12" s="179">
        <f>L12+180</f>
        <v>45450</v>
      </c>
      <c r="N12" s="184">
        <f ca="1">M12-$A$2</f>
        <v>74</v>
      </c>
      <c r="O12" s="9"/>
      <c r="P12" s="1610" t="s">
        <v>133</v>
      </c>
      <c r="Q12" s="188">
        <f>'C QUARTZO'!P31</f>
        <v>12790</v>
      </c>
      <c r="R12" s="48">
        <f>Q12+1000</f>
        <v>13790</v>
      </c>
      <c r="S12" s="184">
        <f>R12-'C QUARTZO'!B10</f>
        <v>221</v>
      </c>
      <c r="T12" s="9"/>
    </row>
    <row r="13" spans="1:22" ht="15" customHeight="1">
      <c r="A13" s="1195" t="s">
        <v>135</v>
      </c>
      <c r="B13" s="188">
        <f>'C BRILHANTE'!P32</f>
        <v>6000</v>
      </c>
      <c r="C13" s="188">
        <f>B13+1000</f>
        <v>7000</v>
      </c>
      <c r="D13" s="184">
        <f>C13-'C BRILHANTE'!B11</f>
        <v>700</v>
      </c>
      <c r="E13" s="9"/>
      <c r="F13" s="1195" t="s">
        <v>135</v>
      </c>
      <c r="G13" s="188">
        <f>'C CRISTAL'!P32</f>
        <v>14044</v>
      </c>
      <c r="H13" s="188">
        <f>G13+1000</f>
        <v>15044</v>
      </c>
      <c r="I13" s="184">
        <f>H13-'C CRISTAL'!B11</f>
        <v>173</v>
      </c>
      <c r="J13" s="9"/>
      <c r="K13" s="183" t="s">
        <v>136</v>
      </c>
      <c r="L13" s="179">
        <f>'C DIAMANTE'!C16</f>
        <v>45288</v>
      </c>
      <c r="M13" s="179" t="s">
        <v>137</v>
      </c>
      <c r="N13" s="184">
        <f ca="1">K2-L13</f>
        <v>88</v>
      </c>
      <c r="O13" s="9"/>
      <c r="P13" s="1195" t="s">
        <v>135</v>
      </c>
      <c r="Q13" s="188">
        <f>'C QUARTZO'!P32</f>
        <v>13550</v>
      </c>
      <c r="R13" s="188">
        <f>Q13+1000</f>
        <v>14550</v>
      </c>
      <c r="S13" s="184">
        <f>R13-'C QUARTZO'!B11</f>
        <v>750</v>
      </c>
      <c r="T13" s="9"/>
    </row>
    <row r="14" spans="1:22" ht="15" customHeight="1">
      <c r="A14" s="1608" t="s">
        <v>134</v>
      </c>
      <c r="B14" s="1609">
        <f>'C BRILHANTE'!A75</f>
        <v>44973</v>
      </c>
      <c r="C14" s="314">
        <f>B14+180</f>
        <v>45153</v>
      </c>
      <c r="D14" s="874">
        <f ca="1">C14-$A$2</f>
        <v>-223</v>
      </c>
      <c r="E14" s="9"/>
      <c r="F14" s="183" t="s">
        <v>134</v>
      </c>
      <c r="G14" s="179">
        <f>'C CRISTAL'!A72</f>
        <v>45244</v>
      </c>
      <c r="H14" s="179">
        <f>G14+180</f>
        <v>45424</v>
      </c>
      <c r="I14" s="184">
        <f ca="1">H14-$F$2</f>
        <v>48</v>
      </c>
      <c r="J14" s="9"/>
      <c r="K14" s="183" t="s">
        <v>138</v>
      </c>
      <c r="L14" s="179">
        <f>'C DIAMANTE'!C17</f>
        <v>45288</v>
      </c>
      <c r="M14" s="179" t="s">
        <v>137</v>
      </c>
      <c r="N14" s="184">
        <f ca="1">K2-L14</f>
        <v>88</v>
      </c>
      <c r="O14" s="9"/>
      <c r="P14" s="183" t="s">
        <v>134</v>
      </c>
      <c r="Q14" s="179">
        <f>'C QUARTZO'!A71</f>
        <v>45014</v>
      </c>
      <c r="R14" s="179">
        <f>Q14+180</f>
        <v>45194</v>
      </c>
      <c r="S14" s="184">
        <f ca="1">R14-$A$2</f>
        <v>-182</v>
      </c>
      <c r="T14" s="9"/>
    </row>
    <row r="15" spans="1:22" ht="15" customHeight="1">
      <c r="A15" s="183" t="s">
        <v>136</v>
      </c>
      <c r="B15" s="315">
        <f>'C BRILHANTE'!C16</f>
        <v>45208</v>
      </c>
      <c r="C15" s="179" t="s">
        <v>137</v>
      </c>
      <c r="D15" s="184">
        <f ca="1">A2-B15</f>
        <v>168</v>
      </c>
      <c r="E15" s="9"/>
      <c r="F15" s="183" t="s">
        <v>136</v>
      </c>
      <c r="G15" s="179">
        <f>'C CRISTAL'!C16</f>
        <v>45273</v>
      </c>
      <c r="H15" s="179" t="s">
        <v>137</v>
      </c>
      <c r="I15" s="184">
        <f ca="1">F2-G15</f>
        <v>103</v>
      </c>
      <c r="J15" s="9"/>
      <c r="K15" s="183" t="s">
        <v>139</v>
      </c>
      <c r="L15" s="179">
        <f>'C DIAMANTE'!E16</f>
        <v>45288</v>
      </c>
      <c r="M15" s="179">
        <f>L15+180</f>
        <v>45468</v>
      </c>
      <c r="N15" s="184">
        <f t="shared" ref="N15:N16" ca="1" si="8">M15-$A$2</f>
        <v>92</v>
      </c>
      <c r="O15" s="9"/>
      <c r="P15" s="183" t="s">
        <v>136</v>
      </c>
      <c r="Q15" s="179">
        <f>'C QUARTZO'!C16</f>
        <v>45014</v>
      </c>
      <c r="R15" s="179" t="s">
        <v>137</v>
      </c>
      <c r="S15" s="184">
        <f ca="1">P2-Q15</f>
        <v>362</v>
      </c>
      <c r="T15" s="9"/>
    </row>
    <row r="16" spans="1:22" ht="15" customHeight="1">
      <c r="A16" s="183" t="s">
        <v>138</v>
      </c>
      <c r="B16" s="315">
        <f>'C BRILHANTE'!C17</f>
        <v>45208</v>
      </c>
      <c r="C16" s="179" t="s">
        <v>137</v>
      </c>
      <c r="D16" s="184">
        <f ca="1">A2-B16</f>
        <v>168</v>
      </c>
      <c r="E16" s="9"/>
      <c r="F16" s="183" t="s">
        <v>138</v>
      </c>
      <c r="G16" s="179">
        <f>'C CRISTAL'!C17</f>
        <v>45244</v>
      </c>
      <c r="H16" s="179" t="s">
        <v>137</v>
      </c>
      <c r="I16" s="184">
        <f ca="1">F2-G16</f>
        <v>132</v>
      </c>
      <c r="J16" s="9"/>
      <c r="K16" s="772" t="s">
        <v>140</v>
      </c>
      <c r="L16" s="311">
        <f>'C DIAMANTE'!E17</f>
        <v>45288</v>
      </c>
      <c r="M16" s="311">
        <f>L16+180</f>
        <v>45468</v>
      </c>
      <c r="N16" s="873">
        <f t="shared" ca="1" si="8"/>
        <v>92</v>
      </c>
      <c r="O16" s="9"/>
      <c r="P16" s="183" t="s">
        <v>138</v>
      </c>
      <c r="Q16" s="179">
        <f>'C QUARTZO'!C17</f>
        <v>45014</v>
      </c>
      <c r="R16" s="179" t="s">
        <v>137</v>
      </c>
      <c r="S16" s="184">
        <f ca="1">P2-Q16</f>
        <v>362</v>
      </c>
      <c r="T16" s="9"/>
    </row>
    <row r="17" spans="1:20" ht="15" customHeight="1">
      <c r="A17" s="183" t="s">
        <v>139</v>
      </c>
      <c r="B17" s="315">
        <f>'C BRILHANTE'!E16</f>
        <v>45319</v>
      </c>
      <c r="C17" s="179">
        <f>B17+180</f>
        <v>45499</v>
      </c>
      <c r="D17" s="184">
        <f t="shared" ref="D17:D18" ca="1" si="9">C17-$A$2</f>
        <v>123</v>
      </c>
      <c r="E17" s="9"/>
      <c r="F17" s="183" t="s">
        <v>139</v>
      </c>
      <c r="G17" s="179">
        <f>'C CRISTAL'!E16</f>
        <v>45222</v>
      </c>
      <c r="H17" s="179">
        <f t="shared" ref="H17:H18" si="10">G17+180</f>
        <v>45402</v>
      </c>
      <c r="I17" s="184">
        <f t="shared" ref="I17:I18" ca="1" si="11">H17-$F$2</f>
        <v>26</v>
      </c>
      <c r="J17" s="9"/>
      <c r="K17" s="183" t="s">
        <v>141</v>
      </c>
      <c r="L17" s="179">
        <f>'C DIAMANTE'!F51</f>
        <v>44924</v>
      </c>
      <c r="M17" s="179">
        <f>L17+720</f>
        <v>45644</v>
      </c>
      <c r="N17" s="184">
        <f ca="1">M17-K2</f>
        <v>268</v>
      </c>
      <c r="O17" s="9"/>
      <c r="P17" s="183" t="s">
        <v>139</v>
      </c>
      <c r="Q17" s="179">
        <f>'C QUARTZO'!E16</f>
        <v>45198</v>
      </c>
      <c r="R17" s="179">
        <f>Q17+180</f>
        <v>45378</v>
      </c>
      <c r="S17" s="184">
        <f ca="1">R17-P2</f>
        <v>2</v>
      </c>
      <c r="T17" s="9"/>
    </row>
    <row r="18" spans="1:20" ht="15" customHeight="1">
      <c r="A18" s="772" t="s">
        <v>140</v>
      </c>
      <c r="B18" s="802">
        <f>'C BRILHANTE'!E17</f>
        <v>45227</v>
      </c>
      <c r="C18" s="311">
        <f>B18+180</f>
        <v>45407</v>
      </c>
      <c r="D18" s="873">
        <f t="shared" ca="1" si="9"/>
        <v>31</v>
      </c>
      <c r="E18" s="9"/>
      <c r="F18" s="772" t="s">
        <v>140</v>
      </c>
      <c r="G18" s="311">
        <f>'C CRISTAL'!E17</f>
        <v>45222</v>
      </c>
      <c r="H18" s="311">
        <f t="shared" si="10"/>
        <v>45402</v>
      </c>
      <c r="I18" s="873">
        <f t="shared" ca="1" si="11"/>
        <v>26</v>
      </c>
      <c r="J18" s="9"/>
      <c r="K18" s="185" t="s">
        <v>142</v>
      </c>
      <c r="L18" s="186">
        <f>'C DIAMANTE'!F52</f>
        <v>44924</v>
      </c>
      <c r="M18" s="186">
        <f>L18+720</f>
        <v>45644</v>
      </c>
      <c r="N18" s="187">
        <f ca="1">M18-K2</f>
        <v>268</v>
      </c>
      <c r="O18" s="9"/>
      <c r="P18" s="772" t="s">
        <v>140</v>
      </c>
      <c r="Q18" s="311">
        <f>'C QUARTZO'!E17</f>
        <v>45198</v>
      </c>
      <c r="R18" s="311">
        <f>Q18+180</f>
        <v>45378</v>
      </c>
      <c r="S18" s="873">
        <f ca="1">R18-P2</f>
        <v>2</v>
      </c>
      <c r="T18" s="9"/>
    </row>
    <row r="19" spans="1:20" ht="15" customHeight="1">
      <c r="A19" s="183" t="s">
        <v>141</v>
      </c>
      <c r="B19" s="315">
        <f>'C BRILHANTE'!F51</f>
        <v>44973</v>
      </c>
      <c r="C19" s="179">
        <f>B19+720</f>
        <v>45693</v>
      </c>
      <c r="D19" s="184">
        <f ca="1">C19-A2</f>
        <v>317</v>
      </c>
      <c r="E19" s="9"/>
      <c r="F19" s="183" t="s">
        <v>141</v>
      </c>
      <c r="G19" s="179">
        <f>'C CRISTAL'!C51</f>
        <v>44907</v>
      </c>
      <c r="H19" s="179">
        <f>G19+720</f>
        <v>45627</v>
      </c>
      <c r="I19" s="184">
        <f ca="1">H19-F2</f>
        <v>251</v>
      </c>
      <c r="J19" s="9"/>
      <c r="O19" s="9"/>
      <c r="P19" s="183" t="s">
        <v>141</v>
      </c>
      <c r="Q19" s="179">
        <f>'C QUARTZO'!F51</f>
        <v>45014</v>
      </c>
      <c r="R19" s="179">
        <f>Q19+720</f>
        <v>45734</v>
      </c>
      <c r="S19" s="184">
        <f ca="1">R19-P2</f>
        <v>358</v>
      </c>
      <c r="T19" s="9"/>
    </row>
    <row r="20" spans="1:20" ht="15" customHeight="1">
      <c r="A20" s="185" t="s">
        <v>142</v>
      </c>
      <c r="B20" s="760">
        <f>'C BRILHANTE'!F52</f>
        <v>44973</v>
      </c>
      <c r="C20" s="186">
        <f>B20+720</f>
        <v>45693</v>
      </c>
      <c r="D20" s="187">
        <f ca="1">C20-A2</f>
        <v>317</v>
      </c>
      <c r="E20" s="9"/>
      <c r="F20" s="185" t="s">
        <v>142</v>
      </c>
      <c r="G20" s="186">
        <f>'C CRISTAL'!C52</f>
        <v>44907</v>
      </c>
      <c r="H20" s="186">
        <f>G20+720</f>
        <v>45627</v>
      </c>
      <c r="I20" s="187">
        <f ca="1">H20-F2</f>
        <v>251</v>
      </c>
      <c r="J20" s="9"/>
      <c r="O20" s="9"/>
      <c r="P20" s="185" t="s">
        <v>142</v>
      </c>
      <c r="Q20" s="186">
        <f>'C QUARTZO'!F52</f>
        <v>45014</v>
      </c>
      <c r="R20" s="186">
        <f>Q20+720</f>
        <v>45734</v>
      </c>
      <c r="S20" s="187">
        <f ca="1">R20-P2</f>
        <v>358</v>
      </c>
      <c r="T20" s="9"/>
    </row>
    <row r="21" spans="1:20" ht="19.5" customHeight="1">
      <c r="E21" s="9"/>
      <c r="J21" s="9"/>
      <c r="O21" s="9"/>
      <c r="T21" s="9"/>
    </row>
    <row r="22" spans="1:20" ht="23.45">
      <c r="A22" s="2064" t="s">
        <v>86</v>
      </c>
      <c r="B22" s="2065"/>
      <c r="C22" s="2065"/>
      <c r="D22" s="2066"/>
      <c r="E22" s="8"/>
      <c r="F22" s="2061" t="s">
        <v>87</v>
      </c>
      <c r="G22" s="2062"/>
      <c r="H22" s="2062"/>
      <c r="I22" s="2063"/>
      <c r="J22" s="8"/>
      <c r="K22" s="2064" t="s">
        <v>143</v>
      </c>
      <c r="L22" s="2065"/>
      <c r="M22" s="2065"/>
      <c r="N22" s="2066"/>
      <c r="P22" s="2064" t="s">
        <v>84</v>
      </c>
      <c r="Q22" s="2065"/>
      <c r="R22" s="2065"/>
      <c r="S22" s="2066"/>
    </row>
    <row r="23" spans="1:20" s="878" customFormat="1" ht="14.45">
      <c r="A23" s="1283">
        <f ca="1">TODAY()</f>
        <v>45376</v>
      </c>
      <c r="B23" s="689" t="s">
        <v>106</v>
      </c>
      <c r="C23" s="689" t="s">
        <v>68</v>
      </c>
      <c r="D23" s="1280" t="s">
        <v>107</v>
      </c>
      <c r="F23" s="1283">
        <f ca="1">TODAY()</f>
        <v>45376</v>
      </c>
      <c r="G23" s="689" t="s">
        <v>106</v>
      </c>
      <c r="H23" s="689" t="s">
        <v>68</v>
      </c>
      <c r="I23" s="1280" t="s">
        <v>107</v>
      </c>
      <c r="K23" s="1282">
        <f ca="1">TODAY()</f>
        <v>45376</v>
      </c>
      <c r="L23" s="689" t="s">
        <v>106</v>
      </c>
      <c r="M23" s="689" t="s">
        <v>68</v>
      </c>
      <c r="N23" s="1280" t="s">
        <v>107</v>
      </c>
      <c r="P23" s="1282">
        <f ca="1">TODAY()</f>
        <v>45376</v>
      </c>
      <c r="Q23" s="689" t="s">
        <v>106</v>
      </c>
      <c r="R23" s="689" t="s">
        <v>68</v>
      </c>
      <c r="S23" s="1280" t="s">
        <v>107</v>
      </c>
    </row>
    <row r="24" spans="1:20" ht="14.45">
      <c r="A24" s="183" t="s">
        <v>113</v>
      </c>
      <c r="B24" s="179">
        <f>'C OPALA'!J24</f>
        <v>45295</v>
      </c>
      <c r="C24" s="179">
        <f>B24+90</f>
        <v>45385</v>
      </c>
      <c r="D24" s="184">
        <f ca="1">C24-A23</f>
        <v>9</v>
      </c>
      <c r="F24" s="183" t="s">
        <v>113</v>
      </c>
      <c r="G24" s="179">
        <f>'C PEROLA'!J24</f>
        <v>45285</v>
      </c>
      <c r="H24" s="179">
        <f>G24+90</f>
        <v>45375</v>
      </c>
      <c r="I24" s="184">
        <f t="shared" ref="I24:I25" ca="1" si="12">H24-$F$23</f>
        <v>-1</v>
      </c>
      <c r="K24" s="420" t="s">
        <v>110</v>
      </c>
      <c r="L24" s="188" t="s">
        <v>111</v>
      </c>
      <c r="M24" s="188">
        <v>30</v>
      </c>
      <c r="N24" s="184" t="s">
        <v>112</v>
      </c>
      <c r="P24" s="420" t="s">
        <v>144</v>
      </c>
      <c r="Q24" s="179">
        <f>'C ESMERALDA'!J23</f>
        <v>45349</v>
      </c>
      <c r="R24" s="179">
        <f>Q24+30</f>
        <v>45379</v>
      </c>
      <c r="S24" s="184">
        <f ca="1">R24-P23</f>
        <v>3</v>
      </c>
    </row>
    <row r="25" spans="1:20" ht="14.45">
      <c r="A25" s="183" t="s">
        <v>115</v>
      </c>
      <c r="B25" s="311">
        <f>'C OPALA'!J25</f>
        <v>45295</v>
      </c>
      <c r="C25" s="311">
        <f>B25+90</f>
        <v>45385</v>
      </c>
      <c r="D25" s="873">
        <f t="shared" ref="D25" ca="1" si="13">IFERROR(C25-$A$23,"erro")</f>
        <v>9</v>
      </c>
      <c r="F25" s="183" t="s">
        <v>115</v>
      </c>
      <c r="G25" s="311">
        <f>'C PEROLA'!J25</f>
        <v>45285</v>
      </c>
      <c r="H25" s="311">
        <f>G25+90</f>
        <v>45375</v>
      </c>
      <c r="I25" s="873">
        <f t="shared" ca="1" si="12"/>
        <v>-1</v>
      </c>
      <c r="K25" s="420" t="s">
        <v>115</v>
      </c>
      <c r="L25" s="179">
        <f>'C AGATA'!J24</f>
        <v>45365</v>
      </c>
      <c r="M25" s="179">
        <f>L25+30</f>
        <v>45395</v>
      </c>
      <c r="N25" s="184">
        <f ca="1">M25-K23</f>
        <v>19</v>
      </c>
      <c r="P25" s="420" t="s">
        <v>116</v>
      </c>
      <c r="Q25" s="188" t="s">
        <v>111</v>
      </c>
      <c r="R25" s="188">
        <v>30</v>
      </c>
      <c r="S25" s="184" t="s">
        <v>112</v>
      </c>
    </row>
    <row r="26" spans="1:20" ht="14.45">
      <c r="A26" s="183" t="s">
        <v>119</v>
      </c>
      <c r="B26" s="423">
        <f>'C OPALA'!K24</f>
        <v>45205</v>
      </c>
      <c r="C26" s="179">
        <f>B26+180</f>
        <v>45385</v>
      </c>
      <c r="D26" s="184">
        <f ca="1">C26-A23</f>
        <v>9</v>
      </c>
      <c r="F26" s="875" t="s">
        <v>119</v>
      </c>
      <c r="G26" s="179">
        <f>'C PEROLA'!K24</f>
        <v>45339</v>
      </c>
      <c r="H26" s="179">
        <f>G26+180</f>
        <v>45519</v>
      </c>
      <c r="I26" s="873">
        <f ca="1">H26-F23</f>
        <v>143</v>
      </c>
      <c r="K26" s="420" t="s">
        <v>145</v>
      </c>
      <c r="L26" s="188" t="s">
        <v>111</v>
      </c>
      <c r="M26" s="188">
        <v>180</v>
      </c>
      <c r="N26" s="184" t="s">
        <v>112</v>
      </c>
      <c r="P26" s="420" t="s">
        <v>146</v>
      </c>
      <c r="Q26" s="179">
        <f>'C ESMERALDA'!K23</f>
        <v>45351</v>
      </c>
      <c r="R26" s="179">
        <f>Q26+180</f>
        <v>45531</v>
      </c>
      <c r="S26" s="184">
        <f ca="1">R26-P23</f>
        <v>155</v>
      </c>
    </row>
    <row r="27" spans="1:20" ht="14.45">
      <c r="A27" s="183" t="s">
        <v>121</v>
      </c>
      <c r="B27" s="423">
        <f>'C OPALA'!K25</f>
        <v>45205</v>
      </c>
      <c r="C27" s="179">
        <f>B27+180</f>
        <v>45385</v>
      </c>
      <c r="D27" s="184">
        <f ca="1">C27-A23</f>
        <v>9</v>
      </c>
      <c r="F27" s="875" t="s">
        <v>121</v>
      </c>
      <c r="G27" s="179">
        <f>'C PEROLA'!K25</f>
        <v>45339</v>
      </c>
      <c r="H27" s="331">
        <f>G27+180</f>
        <v>45519</v>
      </c>
      <c r="I27" s="184">
        <f ca="1">H27-F23</f>
        <v>143</v>
      </c>
      <c r="K27" s="420" t="s">
        <v>147</v>
      </c>
      <c r="L27" s="179">
        <f>'C AGATA'!K24</f>
        <v>45301</v>
      </c>
      <c r="M27" s="179">
        <f>L27+180</f>
        <v>45481</v>
      </c>
      <c r="N27" s="184">
        <f ca="1">M27-K23</f>
        <v>105</v>
      </c>
      <c r="P27" s="183" t="s">
        <v>148</v>
      </c>
      <c r="Q27" s="188" t="s">
        <v>111</v>
      </c>
      <c r="R27" s="188">
        <v>180</v>
      </c>
      <c r="S27" s="184" t="s">
        <v>112</v>
      </c>
    </row>
    <row r="28" spans="1:20" ht="14.45">
      <c r="A28" s="183" t="s">
        <v>124</v>
      </c>
      <c r="B28" s="314">
        <f>'C OPALA'!N16</f>
        <v>45321</v>
      </c>
      <c r="C28" s="314">
        <f t="shared" ref="C28:C31" si="14">B28+90</f>
        <v>45411</v>
      </c>
      <c r="D28" s="874">
        <f ca="1">IFERROR(C28-$A$23,"erro")</f>
        <v>35</v>
      </c>
      <c r="E28" s="9"/>
      <c r="F28" s="183" t="s">
        <v>124</v>
      </c>
      <c r="G28" s="314">
        <f>'C PEROLA'!O35</f>
        <v>45261</v>
      </c>
      <c r="H28" s="314">
        <f>G28+90</f>
        <v>45351</v>
      </c>
      <c r="I28" s="874">
        <f ca="1">H28-$F$23</f>
        <v>-25</v>
      </c>
      <c r="J28" s="9"/>
      <c r="K28" s="183" t="s">
        <v>128</v>
      </c>
      <c r="L28" s="315">
        <f>'C AGATA'!G43</f>
        <v>45354</v>
      </c>
      <c r="M28" s="179">
        <f>L28+90</f>
        <v>45444</v>
      </c>
      <c r="N28" s="184">
        <f ca="1">M28-$K$23</f>
        <v>68</v>
      </c>
      <c r="O28" s="9"/>
      <c r="P28" s="183" t="s">
        <v>128</v>
      </c>
      <c r="Q28" s="179">
        <f>'C ESMERALDA'!F44</f>
        <v>45349</v>
      </c>
      <c r="R28" s="179">
        <f>Q28+90</f>
        <v>45439</v>
      </c>
      <c r="S28" s="184">
        <f ca="1">R28-$P$23</f>
        <v>63</v>
      </c>
      <c r="T28" s="9"/>
    </row>
    <row r="29" spans="1:20" ht="14.45">
      <c r="A29" s="183" t="s">
        <v>126</v>
      </c>
      <c r="B29" s="314">
        <f>'C OPALA'!N17</f>
        <v>45321</v>
      </c>
      <c r="C29" s="179">
        <f t="shared" si="14"/>
        <v>45411</v>
      </c>
      <c r="D29" s="184">
        <f ca="1">IFERROR(C29-$A$23,"erro")</f>
        <v>35</v>
      </c>
      <c r="E29" s="9"/>
      <c r="F29" s="183" t="s">
        <v>126</v>
      </c>
      <c r="G29" s="179">
        <f>'C PEROLA'!O36</f>
        <v>45261</v>
      </c>
      <c r="H29" s="179">
        <f>G29+90</f>
        <v>45351</v>
      </c>
      <c r="I29" s="184">
        <f ca="1">H29-$F$23</f>
        <v>-25</v>
      </c>
      <c r="J29" s="9"/>
      <c r="K29" s="183" t="s">
        <v>130</v>
      </c>
      <c r="L29" s="315">
        <f>'C AGATA'!G44</f>
        <v>45354</v>
      </c>
      <c r="M29" s="179">
        <f>L29+90</f>
        <v>45444</v>
      </c>
      <c r="N29" s="184">
        <f ca="1">M29-$K$23</f>
        <v>68</v>
      </c>
      <c r="O29" s="9"/>
      <c r="P29" s="183" t="s">
        <v>130</v>
      </c>
      <c r="Q29" s="179">
        <f>'C ESMERALDA'!F45</f>
        <v>45281</v>
      </c>
      <c r="R29" s="179">
        <f>Q29+90</f>
        <v>45371</v>
      </c>
      <c r="S29" s="184">
        <f ca="1">R29-$P$23</f>
        <v>-5</v>
      </c>
      <c r="T29" s="9"/>
    </row>
    <row r="30" spans="1:20" ht="14.45">
      <c r="A30" s="183" t="s">
        <v>128</v>
      </c>
      <c r="B30" s="315">
        <f>'C OPALA'!G44</f>
        <v>45363</v>
      </c>
      <c r="C30" s="179">
        <f t="shared" si="14"/>
        <v>45453</v>
      </c>
      <c r="D30" s="184">
        <f ca="1">IFERROR(C30-$A$23,"erro")</f>
        <v>77</v>
      </c>
      <c r="E30" s="9"/>
      <c r="F30" s="183" t="s">
        <v>128</v>
      </c>
      <c r="G30" s="315">
        <f>'C PEROLA'!G43</f>
        <v>45339</v>
      </c>
      <c r="H30" s="179">
        <f>G30+90</f>
        <v>45429</v>
      </c>
      <c r="I30" s="184">
        <f ca="1">H30-$F$23</f>
        <v>53</v>
      </c>
      <c r="J30" s="9"/>
      <c r="K30" s="772" t="s">
        <v>132</v>
      </c>
      <c r="L30" s="179">
        <f>'C AGATA'!N50</f>
        <v>45194</v>
      </c>
      <c r="M30" s="179">
        <f>L30+360</f>
        <v>45554</v>
      </c>
      <c r="N30" s="184">
        <f ca="1">M30-K23</f>
        <v>178</v>
      </c>
      <c r="O30" s="9"/>
      <c r="P30" s="772" t="s">
        <v>132</v>
      </c>
      <c r="Q30" s="179">
        <f>'C ESMERALDA'!N50</f>
        <v>45013</v>
      </c>
      <c r="R30" s="179">
        <f>Q30+360</f>
        <v>45373</v>
      </c>
      <c r="S30" s="184">
        <f ca="1">R30-$P$23</f>
        <v>-3</v>
      </c>
      <c r="T30" s="9"/>
    </row>
    <row r="31" spans="1:20" ht="14.45">
      <c r="A31" s="183" t="s">
        <v>130</v>
      </c>
      <c r="B31" s="315">
        <f>'C OPALA'!G45</f>
        <v>45363</v>
      </c>
      <c r="C31" s="179">
        <f t="shared" si="14"/>
        <v>45453</v>
      </c>
      <c r="D31" s="184">
        <f ca="1">IFERROR(C31-$A$23,"erro")</f>
        <v>77</v>
      </c>
      <c r="E31" s="9"/>
      <c r="F31" s="183" t="s">
        <v>130</v>
      </c>
      <c r="G31" s="315">
        <f>'C PEROLA'!G44</f>
        <v>45339</v>
      </c>
      <c r="H31" s="179">
        <f>G31+90</f>
        <v>45429</v>
      </c>
      <c r="I31" s="184">
        <f ca="1">H31-$F$23</f>
        <v>53</v>
      </c>
      <c r="J31" s="9"/>
      <c r="K31" s="183" t="s">
        <v>134</v>
      </c>
      <c r="L31" s="179">
        <f>'C AGATA'!A84</f>
        <v>44693</v>
      </c>
      <c r="M31" s="179">
        <f>L31+180</f>
        <v>44873</v>
      </c>
      <c r="N31" s="184">
        <f ca="1">M31-$A$2</f>
        <v>-503</v>
      </c>
      <c r="O31" s="9"/>
      <c r="P31" s="183" t="s">
        <v>134</v>
      </c>
      <c r="Q31" s="179">
        <f>'C ESMERALDA'!A74</f>
        <v>44990</v>
      </c>
      <c r="R31" s="179">
        <f>Q31+180</f>
        <v>45170</v>
      </c>
      <c r="S31" s="184">
        <f ca="1">R31-$A$2</f>
        <v>-206</v>
      </c>
      <c r="T31" s="9"/>
    </row>
    <row r="32" spans="1:20" ht="15" customHeight="1">
      <c r="A32" s="772" t="s">
        <v>132</v>
      </c>
      <c r="B32" s="179">
        <f>'C OPALA'!P52</f>
        <v>45195</v>
      </c>
      <c r="C32" s="179">
        <f>B32+360</f>
        <v>45555</v>
      </c>
      <c r="D32" s="184">
        <f ca="1">IFERROR(C32-$A$23,"erro")</f>
        <v>179</v>
      </c>
      <c r="F32" s="772" t="s">
        <v>132</v>
      </c>
      <c r="G32" s="179">
        <f>'C PEROLA'!O50</f>
        <v>45260</v>
      </c>
      <c r="H32" s="179">
        <f>G32+360</f>
        <v>45620</v>
      </c>
      <c r="I32" s="184">
        <f ca="1">H32-F23</f>
        <v>244</v>
      </c>
      <c r="K32" s="183" t="s">
        <v>136</v>
      </c>
      <c r="L32" s="179">
        <f>'C AGATA'!C15</f>
        <v>45163</v>
      </c>
      <c r="M32" s="179" t="s">
        <v>137</v>
      </c>
      <c r="N32" s="184">
        <f ca="1">K23-L32</f>
        <v>213</v>
      </c>
      <c r="P32" s="183" t="s">
        <v>136</v>
      </c>
      <c r="Q32" s="179">
        <f>'C ESMERALDA'!C15</f>
        <v>44990</v>
      </c>
      <c r="R32" s="179" t="s">
        <v>137</v>
      </c>
      <c r="S32" s="184">
        <f ca="1">P23-Q32</f>
        <v>386</v>
      </c>
    </row>
    <row r="33" spans="1:20" ht="15" customHeight="1">
      <c r="A33" s="772" t="s">
        <v>134</v>
      </c>
      <c r="B33" s="311">
        <f>'C OPALA'!A75</f>
        <v>44815</v>
      </c>
      <c r="C33" s="311">
        <f>B33+180</f>
        <v>44995</v>
      </c>
      <c r="D33" s="184">
        <f ca="1">C33-$A$2</f>
        <v>-381</v>
      </c>
      <c r="F33" s="183" t="s">
        <v>134</v>
      </c>
      <c r="G33" s="179">
        <f>'C PEROLA'!A71</f>
        <v>45259</v>
      </c>
      <c r="H33" s="179">
        <f>G33+180</f>
        <v>45439</v>
      </c>
      <c r="I33" s="184">
        <f ca="1">H33-$A$2</f>
        <v>63</v>
      </c>
      <c r="K33" s="772" t="s">
        <v>138</v>
      </c>
      <c r="L33" s="311">
        <f>'C AGATA'!C16</f>
        <v>44938</v>
      </c>
      <c r="M33" s="311" t="s">
        <v>137</v>
      </c>
      <c r="N33" s="873">
        <f ca="1">K23-L33</f>
        <v>438</v>
      </c>
      <c r="P33" s="772" t="s">
        <v>138</v>
      </c>
      <c r="Q33" s="311">
        <f>'C ESMERALDA'!C16</f>
        <v>45289</v>
      </c>
      <c r="R33" s="311" t="s">
        <v>137</v>
      </c>
      <c r="S33" s="873">
        <f ca="1">P23-Q33</f>
        <v>87</v>
      </c>
    </row>
    <row r="34" spans="1:20" ht="15" customHeight="1">
      <c r="A34" s="183" t="s">
        <v>136</v>
      </c>
      <c r="B34" s="179">
        <f>'C OPALA'!C16</f>
        <v>45013</v>
      </c>
      <c r="C34" s="179" t="s">
        <v>137</v>
      </c>
      <c r="D34" s="184">
        <f ca="1">A23-B34</f>
        <v>363</v>
      </c>
      <c r="F34" s="183" t="s">
        <v>136</v>
      </c>
      <c r="G34" s="179">
        <f>'C PEROLA'!C16</f>
        <v>45295</v>
      </c>
      <c r="H34" s="179" t="s">
        <v>137</v>
      </c>
      <c r="I34" s="184">
        <f ca="1">F23-G34</f>
        <v>81</v>
      </c>
      <c r="K34" s="183" t="s">
        <v>139</v>
      </c>
      <c r="L34" s="179">
        <f>'C AGATA'!E15</f>
        <v>45322</v>
      </c>
      <c r="M34" s="179">
        <f t="shared" ref="M34:M35" si="15">L34+180</f>
        <v>45502</v>
      </c>
      <c r="N34" s="184">
        <f ca="1">M34-$K$23</f>
        <v>126</v>
      </c>
      <c r="P34" s="183" t="s">
        <v>139</v>
      </c>
      <c r="Q34" s="179">
        <f>'C ESMERALDA'!E15</f>
        <v>45349</v>
      </c>
      <c r="R34" s="179">
        <f t="shared" ref="R34:R35" si="16">Q34+180</f>
        <v>45529</v>
      </c>
      <c r="S34" s="184">
        <f t="shared" ref="S34:S35" ca="1" si="17">R34-$A$2</f>
        <v>153</v>
      </c>
    </row>
    <row r="35" spans="1:20" ht="15" customHeight="1">
      <c r="A35" s="183" t="s">
        <v>138</v>
      </c>
      <c r="B35" s="179">
        <f>'C OPALA'!C17</f>
        <v>45013</v>
      </c>
      <c r="C35" s="179" t="s">
        <v>137</v>
      </c>
      <c r="D35" s="184">
        <f ca="1">A23-B35</f>
        <v>363</v>
      </c>
      <c r="F35" s="183" t="s">
        <v>138</v>
      </c>
      <c r="G35" s="179">
        <f>'C PEROLA'!C17</f>
        <v>45295</v>
      </c>
      <c r="H35" s="179" t="s">
        <v>137</v>
      </c>
      <c r="I35" s="184">
        <f ca="1">F23-G35</f>
        <v>81</v>
      </c>
      <c r="K35" s="183" t="s">
        <v>140</v>
      </c>
      <c r="L35" s="179">
        <f>'C AGATA'!E16</f>
        <v>45322</v>
      </c>
      <c r="M35" s="179">
        <f t="shared" si="15"/>
        <v>45502</v>
      </c>
      <c r="N35" s="184">
        <f ca="1">M35-$K$23</f>
        <v>126</v>
      </c>
      <c r="P35" s="183" t="s">
        <v>140</v>
      </c>
      <c r="Q35" s="179">
        <f>'C ESMERALDA'!E16</f>
        <v>45349</v>
      </c>
      <c r="R35" s="179">
        <f t="shared" si="16"/>
        <v>45529</v>
      </c>
      <c r="S35" s="184">
        <f t="shared" ca="1" si="17"/>
        <v>153</v>
      </c>
    </row>
    <row r="36" spans="1:20" ht="15" customHeight="1">
      <c r="A36" s="183" t="s">
        <v>139</v>
      </c>
      <c r="B36" s="179">
        <f>'C OPALA'!E16</f>
        <v>45212</v>
      </c>
      <c r="C36" s="179">
        <f t="shared" ref="C36:C37" si="18">B36+180</f>
        <v>45392</v>
      </c>
      <c r="D36" s="184">
        <f t="shared" ref="D36:D37" ca="1" si="19">C36-$A$2</f>
        <v>16</v>
      </c>
      <c r="F36" s="183" t="s">
        <v>139</v>
      </c>
      <c r="G36" s="179">
        <f>'C PEROLA'!E16</f>
        <v>45261</v>
      </c>
      <c r="H36" s="179">
        <f>G36+180</f>
        <v>45441</v>
      </c>
      <c r="I36" s="184">
        <f t="shared" ref="I36:I37" ca="1" si="20">H36-$A$2</f>
        <v>65</v>
      </c>
      <c r="K36" s="183" t="s">
        <v>141</v>
      </c>
      <c r="L36" s="314">
        <f>'C AGATA'!F52</f>
        <v>45127</v>
      </c>
      <c r="M36" s="314">
        <f>L36+720</f>
        <v>45847</v>
      </c>
      <c r="N36" s="874">
        <f ca="1">M36-K23</f>
        <v>471</v>
      </c>
      <c r="P36" s="183" t="s">
        <v>141</v>
      </c>
      <c r="Q36" s="314">
        <f>'C ESMERALDA'!F53</f>
        <v>44990</v>
      </c>
      <c r="R36" s="314">
        <f>Q36+720</f>
        <v>45710</v>
      </c>
      <c r="S36" s="874">
        <f ca="1">R36-P23</f>
        <v>334</v>
      </c>
    </row>
    <row r="37" spans="1:20" ht="15" customHeight="1">
      <c r="A37" s="772" t="s">
        <v>140</v>
      </c>
      <c r="B37" s="311">
        <f>'C OPALA'!E17</f>
        <v>45212</v>
      </c>
      <c r="C37" s="311">
        <f t="shared" si="18"/>
        <v>45392</v>
      </c>
      <c r="D37" s="873">
        <f t="shared" ca="1" si="19"/>
        <v>16</v>
      </c>
      <c r="F37" s="772" t="s">
        <v>140</v>
      </c>
      <c r="G37" s="311">
        <f>'C PEROLA'!E17</f>
        <v>45261</v>
      </c>
      <c r="H37" s="311">
        <f>G37+180</f>
        <v>45441</v>
      </c>
      <c r="I37" s="873">
        <f t="shared" ca="1" si="20"/>
        <v>65</v>
      </c>
      <c r="K37" s="185" t="s">
        <v>142</v>
      </c>
      <c r="L37" s="186">
        <f>'C AGATA'!F53</f>
        <v>45126</v>
      </c>
      <c r="M37" s="186">
        <f>L37+720</f>
        <v>45846</v>
      </c>
      <c r="N37" s="187">
        <f ca="1">M37-K23</f>
        <v>470</v>
      </c>
      <c r="P37" s="185" t="s">
        <v>142</v>
      </c>
      <c r="Q37" s="186">
        <f>'C ESMERALDA'!F54</f>
        <v>44990</v>
      </c>
      <c r="R37" s="186">
        <f>Q37+720</f>
        <v>45710</v>
      </c>
      <c r="S37" s="187">
        <f ca="1">R37-P23</f>
        <v>334</v>
      </c>
    </row>
    <row r="38" spans="1:20" ht="15" customHeight="1">
      <c r="A38" s="183" t="s">
        <v>141</v>
      </c>
      <c r="B38" s="179">
        <f>'C OPALA'!F53</f>
        <v>44815</v>
      </c>
      <c r="C38" s="179">
        <f>B38+720</f>
        <v>45535</v>
      </c>
      <c r="D38" s="184">
        <f ca="1">C38-A23</f>
        <v>159</v>
      </c>
      <c r="F38" s="183" t="s">
        <v>141</v>
      </c>
      <c r="G38" s="179">
        <f>'C PEROLA'!D16</f>
        <v>44891</v>
      </c>
      <c r="H38" s="179">
        <f>G38+720</f>
        <v>45611</v>
      </c>
      <c r="I38" s="184">
        <f ca="1">H38-F23</f>
        <v>235</v>
      </c>
      <c r="P38" s="143"/>
      <c r="Q38" s="110"/>
      <c r="R38" s="110"/>
      <c r="S38" s="40"/>
    </row>
    <row r="39" spans="1:20" ht="15" customHeight="1">
      <c r="A39" s="185" t="s">
        <v>142</v>
      </c>
      <c r="B39" s="186">
        <f>'C OPALA'!F54</f>
        <v>44815</v>
      </c>
      <c r="C39" s="186">
        <f>B39+720</f>
        <v>45535</v>
      </c>
      <c r="D39" s="187">
        <f ca="1">C39-A23</f>
        <v>159</v>
      </c>
      <c r="F39" s="185" t="s">
        <v>142</v>
      </c>
      <c r="G39" s="186">
        <f>'C PEROLA'!D17</f>
        <v>44891</v>
      </c>
      <c r="H39" s="186">
        <f>G39+720</f>
        <v>45611</v>
      </c>
      <c r="I39" s="187">
        <f ca="1">H39-F23</f>
        <v>235</v>
      </c>
      <c r="P39" s="143"/>
      <c r="Q39" s="110"/>
      <c r="R39" s="110"/>
      <c r="S39" s="40"/>
    </row>
    <row r="40" spans="1:20" ht="19.5" customHeight="1"/>
    <row r="41" spans="1:20" ht="23.45">
      <c r="A41" s="2064" t="s">
        <v>85</v>
      </c>
      <c r="B41" s="2065"/>
      <c r="C41" s="2065"/>
      <c r="D41" s="2066"/>
      <c r="E41" s="8"/>
      <c r="F41" s="2064" t="s">
        <v>92</v>
      </c>
      <c r="G41" s="2065"/>
      <c r="H41" s="2065"/>
      <c r="I41" s="2066"/>
      <c r="J41" s="8"/>
      <c r="K41" s="2064" t="s">
        <v>93</v>
      </c>
      <c r="L41" s="2065"/>
      <c r="M41" s="2065"/>
      <c r="N41" s="2066"/>
      <c r="P41" s="2064" t="s">
        <v>94</v>
      </c>
      <c r="Q41" s="2065"/>
      <c r="R41" s="2065"/>
      <c r="S41" s="2066"/>
    </row>
    <row r="42" spans="1:20" s="878" customFormat="1" ht="14.45">
      <c r="A42" s="1283">
        <f ca="1">TODAY()</f>
        <v>45376</v>
      </c>
      <c r="B42" s="689" t="s">
        <v>106</v>
      </c>
      <c r="C42" s="689" t="s">
        <v>68</v>
      </c>
      <c r="D42" s="1280" t="s">
        <v>107</v>
      </c>
      <c r="F42" s="1283">
        <f ca="1">TODAY()</f>
        <v>45376</v>
      </c>
      <c r="G42" s="689" t="s">
        <v>106</v>
      </c>
      <c r="H42" s="689" t="s">
        <v>68</v>
      </c>
      <c r="I42" s="1280" t="s">
        <v>107</v>
      </c>
      <c r="K42" s="1283">
        <f ca="1">TODAY()</f>
        <v>45376</v>
      </c>
      <c r="L42" s="689" t="s">
        <v>106</v>
      </c>
      <c r="M42" s="689" t="s">
        <v>68</v>
      </c>
      <c r="N42" s="1280" t="s">
        <v>107</v>
      </c>
      <c r="P42" s="1283">
        <f ca="1">TODAY()</f>
        <v>45376</v>
      </c>
      <c r="Q42" s="689" t="s">
        <v>106</v>
      </c>
      <c r="R42" s="689" t="s">
        <v>68</v>
      </c>
      <c r="S42" s="1280" t="s">
        <v>107</v>
      </c>
    </row>
    <row r="43" spans="1:20" ht="14.45">
      <c r="A43" s="1911" t="s">
        <v>149</v>
      </c>
      <c r="B43" s="188" t="s">
        <v>111</v>
      </c>
      <c r="C43" s="188">
        <v>30</v>
      </c>
      <c r="D43" s="872" t="s">
        <v>112</v>
      </c>
      <c r="F43" s="420" t="s">
        <v>113</v>
      </c>
      <c r="G43" s="179">
        <f>'C TOPÁZIO'!J24</f>
        <v>45366</v>
      </c>
      <c r="H43" s="179">
        <f>G43+30</f>
        <v>45396</v>
      </c>
      <c r="I43" s="872">
        <f ca="1">H43-F42</f>
        <v>20</v>
      </c>
      <c r="K43" s="420" t="s">
        <v>144</v>
      </c>
      <c r="L43" s="179">
        <f>'C TURMALINA'!J24</f>
        <v>45349</v>
      </c>
      <c r="M43" s="179">
        <f>L43+30</f>
        <v>45379</v>
      </c>
      <c r="N43" s="184">
        <f ca="1">M43-K42</f>
        <v>3</v>
      </c>
      <c r="P43" s="420" t="s">
        <v>110</v>
      </c>
      <c r="Q43" s="179" t="s">
        <v>111</v>
      </c>
      <c r="R43" s="188">
        <v>30</v>
      </c>
      <c r="S43" s="184" t="s">
        <v>112</v>
      </c>
    </row>
    <row r="44" spans="1:20" ht="15.6">
      <c r="A44" s="420" t="s">
        <v>150</v>
      </c>
      <c r="B44" s="179">
        <f>'C JADE'!J24</f>
        <v>45351</v>
      </c>
      <c r="C44" s="179">
        <f>B44+30</f>
        <v>45381</v>
      </c>
      <c r="D44" s="184">
        <f ca="1">C44-A42</f>
        <v>5</v>
      </c>
      <c r="F44" s="420" t="s">
        <v>116</v>
      </c>
      <c r="G44" s="179" t="s">
        <v>111</v>
      </c>
      <c r="H44" s="188">
        <v>30</v>
      </c>
      <c r="I44" s="872" t="s">
        <v>112</v>
      </c>
      <c r="K44" s="420" t="s">
        <v>116</v>
      </c>
      <c r="L44" s="188" t="s">
        <v>111</v>
      </c>
      <c r="M44" s="188">
        <v>30</v>
      </c>
      <c r="N44" s="184" t="s">
        <v>112</v>
      </c>
      <c r="P44" s="1237" t="s">
        <v>151</v>
      </c>
      <c r="Q44" s="179">
        <f>'C TURQUESA'!J24</f>
        <v>45372</v>
      </c>
      <c r="R44" s="179">
        <f>Q44+30</f>
        <v>45402</v>
      </c>
      <c r="S44" s="184">
        <f ca="1">R44-P42</f>
        <v>26</v>
      </c>
    </row>
    <row r="45" spans="1:20" ht="14.45">
      <c r="A45" s="1911" t="s">
        <v>152</v>
      </c>
      <c r="B45" s="188" t="s">
        <v>111</v>
      </c>
      <c r="C45" s="188">
        <v>180</v>
      </c>
      <c r="D45" s="184" t="s">
        <v>112</v>
      </c>
      <c r="F45" s="183" t="s">
        <v>153</v>
      </c>
      <c r="G45" s="179">
        <f>'C TOPÁZIO'!K24</f>
        <v>45219</v>
      </c>
      <c r="H45" s="179">
        <f>G45+180</f>
        <v>45399</v>
      </c>
      <c r="I45" s="184">
        <f ca="1">H45-F42</f>
        <v>23</v>
      </c>
      <c r="K45" s="183" t="s">
        <v>153</v>
      </c>
      <c r="L45" s="179">
        <f>'C TURMALINA'!K24</f>
        <v>45246</v>
      </c>
      <c r="M45" s="1346">
        <f>L45+180</f>
        <v>45426</v>
      </c>
      <c r="N45" s="184">
        <f ca="1">M45-K42</f>
        <v>50</v>
      </c>
      <c r="P45" s="420" t="s">
        <v>154</v>
      </c>
      <c r="Q45" s="179" t="s">
        <v>111</v>
      </c>
      <c r="R45" s="329">
        <v>180</v>
      </c>
      <c r="S45" s="184" t="s">
        <v>112</v>
      </c>
    </row>
    <row r="46" spans="1:20" ht="14.45">
      <c r="A46" s="420" t="s">
        <v>155</v>
      </c>
      <c r="B46" s="179">
        <f>'C JADE'!K24</f>
        <v>45287</v>
      </c>
      <c r="C46" s="179">
        <f>B46+180</f>
        <v>45467</v>
      </c>
      <c r="D46" s="872">
        <f ca="1">C46-A42</f>
        <v>91</v>
      </c>
      <c r="F46" s="420" t="s">
        <v>156</v>
      </c>
      <c r="G46" s="188" t="s">
        <v>111</v>
      </c>
      <c r="H46" s="188">
        <v>180</v>
      </c>
      <c r="I46" s="184" t="s">
        <v>112</v>
      </c>
      <c r="K46" s="420" t="s">
        <v>156</v>
      </c>
      <c r="L46" s="188" t="s">
        <v>111</v>
      </c>
      <c r="M46" s="188">
        <v>180</v>
      </c>
      <c r="N46" s="184" t="s">
        <v>112</v>
      </c>
      <c r="P46" s="183" t="s">
        <v>147</v>
      </c>
      <c r="Q46" s="179">
        <f>'C TURQUESA'!K24</f>
        <v>45356</v>
      </c>
      <c r="R46" s="179">
        <f>Q46+180</f>
        <v>45536</v>
      </c>
      <c r="S46" s="184">
        <f ca="1">R46-P42</f>
        <v>160</v>
      </c>
    </row>
    <row r="47" spans="1:20" ht="14.45">
      <c r="A47" s="183" t="s">
        <v>128</v>
      </c>
      <c r="B47" s="315">
        <f>'C JADE'!F44</f>
        <v>45314</v>
      </c>
      <c r="C47" s="179">
        <f>B47+90</f>
        <v>45404</v>
      </c>
      <c r="D47" s="184">
        <f t="shared" ref="D47:D49" ca="1" si="21">C47-$A$42</f>
        <v>28</v>
      </c>
      <c r="E47" s="9"/>
      <c r="F47" s="183" t="s">
        <v>128</v>
      </c>
      <c r="G47" s="315">
        <f>'C TOPÁZIO'!G45</f>
        <v>45356</v>
      </c>
      <c r="H47" s="179">
        <f>G47+90</f>
        <v>45446</v>
      </c>
      <c r="I47" s="184">
        <f ca="1">H47-$F$42</f>
        <v>70</v>
      </c>
      <c r="J47" s="9"/>
      <c r="K47" s="183" t="s">
        <v>128</v>
      </c>
      <c r="L47" s="315">
        <f>'C TURMALINA'!G45</f>
        <v>45286</v>
      </c>
      <c r="M47" s="179">
        <f>L47+90</f>
        <v>45376</v>
      </c>
      <c r="N47" s="184">
        <f ca="1">M47-$K$42</f>
        <v>0</v>
      </c>
      <c r="O47" s="9"/>
      <c r="P47" s="183" t="s">
        <v>128</v>
      </c>
      <c r="Q47" s="179">
        <f>'C TURQUESA'!F44</f>
        <v>45356</v>
      </c>
      <c r="R47" s="179">
        <f>Q47+90</f>
        <v>45446</v>
      </c>
      <c r="S47" s="184">
        <f t="shared" ref="S47:S49" ca="1" si="22">R47-$P$42</f>
        <v>70</v>
      </c>
      <c r="T47" s="9"/>
    </row>
    <row r="48" spans="1:20" ht="14.45">
      <c r="A48" s="183" t="s">
        <v>130</v>
      </c>
      <c r="B48" s="315">
        <f>'C JADE'!F45</f>
        <v>45314</v>
      </c>
      <c r="C48" s="179">
        <f>B48+90</f>
        <v>45404</v>
      </c>
      <c r="D48" s="184">
        <f t="shared" ca="1" si="21"/>
        <v>28</v>
      </c>
      <c r="E48" s="9"/>
      <c r="F48" s="183" t="s">
        <v>130</v>
      </c>
      <c r="G48" s="315">
        <f>'C TOPÁZIO'!G46</f>
        <v>45328</v>
      </c>
      <c r="H48" s="179">
        <f>G48+90</f>
        <v>45418</v>
      </c>
      <c r="I48" s="184">
        <f ca="1">H48-$F$42</f>
        <v>42</v>
      </c>
      <c r="J48" s="9"/>
      <c r="K48" s="183" t="s">
        <v>130</v>
      </c>
      <c r="L48" s="315">
        <f>'C TURMALINA'!G46</f>
        <v>45286</v>
      </c>
      <c r="M48" s="179">
        <f>L48+90</f>
        <v>45376</v>
      </c>
      <c r="N48" s="184">
        <f ca="1">M48-$K$42</f>
        <v>0</v>
      </c>
      <c r="O48" s="9"/>
      <c r="P48" s="183" t="s">
        <v>130</v>
      </c>
      <c r="Q48" s="179">
        <f>'C TURQUESA'!F45</f>
        <v>45356</v>
      </c>
      <c r="R48" s="179">
        <f>Q48+90</f>
        <v>45446</v>
      </c>
      <c r="S48" s="184">
        <f t="shared" ca="1" si="22"/>
        <v>70</v>
      </c>
      <c r="T48" s="9"/>
    </row>
    <row r="49" spans="1:20" ht="14.45">
      <c r="A49" s="772" t="s">
        <v>132</v>
      </c>
      <c r="B49" s="311">
        <f>'C JADE'!O50</f>
        <v>45048</v>
      </c>
      <c r="C49" s="311">
        <f>B49+360</f>
        <v>45408</v>
      </c>
      <c r="D49" s="184">
        <f t="shared" ca="1" si="21"/>
        <v>32</v>
      </c>
      <c r="F49" s="772" t="s">
        <v>132</v>
      </c>
      <c r="G49" s="802">
        <f>'C TOPÁZIO'!O52</f>
        <v>45270</v>
      </c>
      <c r="H49" s="802">
        <f>G49+360</f>
        <v>45630</v>
      </c>
      <c r="I49" s="184">
        <f ca="1">H49-$F$42</f>
        <v>254</v>
      </c>
      <c r="K49" s="772" t="s">
        <v>132</v>
      </c>
      <c r="L49" s="311">
        <f>'C TURMALINA'!O52</f>
        <v>45313</v>
      </c>
      <c r="M49" s="311">
        <f>L49+360</f>
        <v>45673</v>
      </c>
      <c r="N49" s="184">
        <f ca="1">M49-$K$42</f>
        <v>297</v>
      </c>
      <c r="P49" s="772" t="s">
        <v>132</v>
      </c>
      <c r="Q49" s="311">
        <f>'C TURQUESA'!N51</f>
        <v>45344</v>
      </c>
      <c r="R49" s="311">
        <f>Q49+360</f>
        <v>45704</v>
      </c>
      <c r="S49" s="184">
        <f t="shared" ca="1" si="22"/>
        <v>328</v>
      </c>
    </row>
    <row r="50" spans="1:20" ht="14.45">
      <c r="A50" s="183" t="s">
        <v>134</v>
      </c>
      <c r="B50" s="179">
        <f>'C JADE'!A72</f>
        <v>44668</v>
      </c>
      <c r="C50" s="179">
        <f>B50+180</f>
        <v>44848</v>
      </c>
      <c r="D50" s="184">
        <f ca="1">C50-$A$42</f>
        <v>-528</v>
      </c>
      <c r="F50" s="183" t="s">
        <v>134</v>
      </c>
      <c r="G50" s="179">
        <f>'C TOPÁZIO'!A77</f>
        <v>45224</v>
      </c>
      <c r="H50" s="179">
        <f>G50+180</f>
        <v>45404</v>
      </c>
      <c r="I50" s="184">
        <f ca="1">H50-$A$42</f>
        <v>28</v>
      </c>
      <c r="K50" s="183" t="s">
        <v>134</v>
      </c>
      <c r="L50" s="179">
        <f>'C TURMALINA'!A77</f>
        <v>45146</v>
      </c>
      <c r="M50" s="179">
        <f>L50+180</f>
        <v>45326</v>
      </c>
      <c r="N50" s="184">
        <f ca="1">M50-$A$42</f>
        <v>-50</v>
      </c>
      <c r="P50" s="183" t="s">
        <v>134</v>
      </c>
      <c r="Q50" s="311">
        <f>'C TURQUESA'!A79</f>
        <v>45038</v>
      </c>
      <c r="R50" s="179">
        <f>Q50+180</f>
        <v>45218</v>
      </c>
      <c r="S50" s="184">
        <f ca="1">R50-$A$42</f>
        <v>-158</v>
      </c>
    </row>
    <row r="51" spans="1:20" ht="14.45">
      <c r="A51" s="183" t="s">
        <v>136</v>
      </c>
      <c r="B51" s="179">
        <f>'C JADE'!C15</f>
        <v>45247</v>
      </c>
      <c r="C51" s="179" t="s">
        <v>137</v>
      </c>
      <c r="D51" s="184">
        <f ca="1">A42-B51</f>
        <v>129</v>
      </c>
      <c r="F51" s="183" t="s">
        <v>136</v>
      </c>
      <c r="G51" s="179">
        <f>'C TOPÁZIO'!C16</f>
        <v>45311</v>
      </c>
      <c r="H51" s="179" t="s">
        <v>137</v>
      </c>
      <c r="I51" s="184">
        <f ca="1">F42-G51</f>
        <v>65</v>
      </c>
      <c r="K51" s="183" t="s">
        <v>136</v>
      </c>
      <c r="L51" s="179">
        <f>'C TURMALINA'!C15</f>
        <v>45158</v>
      </c>
      <c r="M51" s="179" t="s">
        <v>137</v>
      </c>
      <c r="N51" s="184">
        <f ca="1">K42-L51</f>
        <v>218</v>
      </c>
      <c r="P51" s="183" t="s">
        <v>136</v>
      </c>
      <c r="Q51" s="179">
        <f>'C TURQUESA'!C15</f>
        <v>45139</v>
      </c>
      <c r="R51" s="179" t="s">
        <v>137</v>
      </c>
      <c r="S51" s="184">
        <f ca="1">P42-Q51</f>
        <v>237</v>
      </c>
    </row>
    <row r="52" spans="1:20" ht="14.45">
      <c r="A52" s="183" t="s">
        <v>138</v>
      </c>
      <c r="B52" s="179">
        <f>'C JADE'!C16</f>
        <v>45247</v>
      </c>
      <c r="C52" s="179" t="s">
        <v>137</v>
      </c>
      <c r="D52" s="184">
        <f ca="1">A42-B52</f>
        <v>129</v>
      </c>
      <c r="F52" s="183" t="s">
        <v>138</v>
      </c>
      <c r="G52" s="179">
        <f>'C TOPÁZIO'!C17</f>
        <v>45311</v>
      </c>
      <c r="H52" s="179" t="s">
        <v>137</v>
      </c>
      <c r="I52" s="184">
        <f ca="1">F42-G52</f>
        <v>65</v>
      </c>
      <c r="K52" s="183" t="s">
        <v>138</v>
      </c>
      <c r="L52" s="179">
        <f>'C TURMALINA'!C16</f>
        <v>45158</v>
      </c>
      <c r="M52" s="179" t="s">
        <v>137</v>
      </c>
      <c r="N52" s="184">
        <f ca="1">K42-L52</f>
        <v>218</v>
      </c>
      <c r="P52" s="183" t="s">
        <v>138</v>
      </c>
      <c r="Q52" s="179">
        <f>'C TURQUESA'!C16</f>
        <v>44844</v>
      </c>
      <c r="R52" s="179" t="s">
        <v>137</v>
      </c>
      <c r="S52" s="184">
        <f ca="1">P42-Q52</f>
        <v>532</v>
      </c>
    </row>
    <row r="53" spans="1:20" ht="14.45">
      <c r="A53" s="183" t="s">
        <v>139</v>
      </c>
      <c r="B53" s="179">
        <f>'C JADE'!E15</f>
        <v>45227</v>
      </c>
      <c r="C53" s="179">
        <f t="shared" ref="C53:C54" si="23">B53+180</f>
        <v>45407</v>
      </c>
      <c r="D53" s="184">
        <f t="shared" ref="D53:D54" ca="1" si="24">C53-$A$2</f>
        <v>31</v>
      </c>
      <c r="F53" s="183" t="s">
        <v>139</v>
      </c>
      <c r="G53" s="179">
        <f>'C TOPÁZIO'!E16</f>
        <v>45226</v>
      </c>
      <c r="H53" s="179">
        <f t="shared" ref="H53:H54" si="25">G53+180</f>
        <v>45406</v>
      </c>
      <c r="I53" s="184">
        <f t="shared" ref="I53:I54" ca="1" si="26">H53-$A$2</f>
        <v>30</v>
      </c>
      <c r="K53" s="183" t="s">
        <v>139</v>
      </c>
      <c r="L53" s="179">
        <f>'C TURMALINA'!E15</f>
        <v>45323</v>
      </c>
      <c r="M53" s="179">
        <f t="shared" ref="M53:M54" si="27">L53+180</f>
        <v>45503</v>
      </c>
      <c r="N53" s="184">
        <f t="shared" ref="N53:N54" ca="1" si="28">M53-$A$42</f>
        <v>127</v>
      </c>
      <c r="P53" s="183" t="s">
        <v>139</v>
      </c>
      <c r="Q53" s="179">
        <f>'C TURQUESA'!E15</f>
        <v>45261</v>
      </c>
      <c r="R53" s="179">
        <f t="shared" ref="R53:R54" si="29">Q53+180</f>
        <v>45441</v>
      </c>
      <c r="S53" s="184">
        <f t="shared" ref="S53:S54" ca="1" si="30">R53-$A$42</f>
        <v>65</v>
      </c>
    </row>
    <row r="54" spans="1:20" ht="14.45">
      <c r="A54" s="772" t="s">
        <v>140</v>
      </c>
      <c r="B54" s="311">
        <f>'C JADE'!E16</f>
        <v>45227</v>
      </c>
      <c r="C54" s="311">
        <f t="shared" si="23"/>
        <v>45407</v>
      </c>
      <c r="D54" s="873">
        <f t="shared" ca="1" si="24"/>
        <v>31</v>
      </c>
      <c r="F54" s="772" t="s">
        <v>140</v>
      </c>
      <c r="G54" s="311">
        <f>'C TOPÁZIO'!E17</f>
        <v>45226</v>
      </c>
      <c r="H54" s="311">
        <f t="shared" si="25"/>
        <v>45406</v>
      </c>
      <c r="I54" s="873">
        <f t="shared" ca="1" si="26"/>
        <v>30</v>
      </c>
      <c r="K54" s="772" t="s">
        <v>140</v>
      </c>
      <c r="L54" s="311">
        <f>'C TURMALINA'!E16</f>
        <v>45323</v>
      </c>
      <c r="M54" s="311">
        <f t="shared" si="27"/>
        <v>45503</v>
      </c>
      <c r="N54" s="873">
        <f t="shared" ca="1" si="28"/>
        <v>127</v>
      </c>
      <c r="P54" s="772" t="s">
        <v>140</v>
      </c>
      <c r="Q54" s="311">
        <f>'C TURQUESA'!E16</f>
        <v>45261</v>
      </c>
      <c r="R54" s="311">
        <f t="shared" si="29"/>
        <v>45441</v>
      </c>
      <c r="S54" s="873">
        <f t="shared" ca="1" si="30"/>
        <v>65</v>
      </c>
    </row>
    <row r="55" spans="1:20" ht="14.45">
      <c r="A55" s="183" t="s">
        <v>141</v>
      </c>
      <c r="B55" s="179">
        <f>'C JADE'!F53</f>
        <v>45048</v>
      </c>
      <c r="C55" s="179">
        <f>B55+720</f>
        <v>45768</v>
      </c>
      <c r="D55" s="184">
        <f ca="1">C55-A42</f>
        <v>392</v>
      </c>
      <c r="F55" s="183" t="s">
        <v>141</v>
      </c>
      <c r="G55" s="179">
        <f>'C TOPÁZIO'!G54</f>
        <v>45037</v>
      </c>
      <c r="H55" s="179">
        <f>G55+720</f>
        <v>45757</v>
      </c>
      <c r="I55" s="184">
        <f ca="1">H55-F42</f>
        <v>381</v>
      </c>
      <c r="K55" s="183" t="s">
        <v>141</v>
      </c>
      <c r="L55" s="179">
        <f>'C TURMALINA'!G54</f>
        <v>45146</v>
      </c>
      <c r="M55" s="179">
        <f>L55+720</f>
        <v>45866</v>
      </c>
      <c r="N55" s="184">
        <f ca="1">M55-$K$42</f>
        <v>490</v>
      </c>
      <c r="P55" s="183" t="s">
        <v>141</v>
      </c>
      <c r="Q55" s="179">
        <f>'C TURQUESA'!D53</f>
        <v>44869</v>
      </c>
      <c r="R55" s="179">
        <f>Q55+720</f>
        <v>45589</v>
      </c>
      <c r="S55" s="184">
        <f ca="1">R55-P42</f>
        <v>213</v>
      </c>
    </row>
    <row r="56" spans="1:20" ht="14.45">
      <c r="A56" s="185" t="s">
        <v>142</v>
      </c>
      <c r="B56" s="186">
        <f>'C JADE'!F54</f>
        <v>45048</v>
      </c>
      <c r="C56" s="186">
        <f>B56+720</f>
        <v>45768</v>
      </c>
      <c r="D56" s="187">
        <f ca="1">C56-A42</f>
        <v>392</v>
      </c>
      <c r="F56" s="185" t="s">
        <v>142</v>
      </c>
      <c r="G56" s="186">
        <f>'C TOPÁZIO'!G55</f>
        <v>45037</v>
      </c>
      <c r="H56" s="186">
        <f>G56+720</f>
        <v>45757</v>
      </c>
      <c r="I56" s="187">
        <f ca="1">H56-F42</f>
        <v>381</v>
      </c>
      <c r="K56" s="185" t="s">
        <v>142</v>
      </c>
      <c r="L56" s="186">
        <f>'C TURMALINA'!G55</f>
        <v>45146</v>
      </c>
      <c r="M56" s="186">
        <f>L56+720</f>
        <v>45866</v>
      </c>
      <c r="N56" s="187">
        <f ca="1">M56-$K$42</f>
        <v>490</v>
      </c>
      <c r="P56" s="185" t="s">
        <v>142</v>
      </c>
      <c r="Q56" s="186">
        <f>'C TURQUESA'!D54</f>
        <v>44869</v>
      </c>
      <c r="R56" s="186">
        <f>Q56+720</f>
        <v>45589</v>
      </c>
      <c r="S56" s="187">
        <f ca="1">R56-P42</f>
        <v>213</v>
      </c>
    </row>
    <row r="57" spans="1:20" ht="20.25" customHeight="1">
      <c r="Q57" s="22"/>
      <c r="R57" s="22"/>
    </row>
    <row r="58" spans="1:20" ht="23.45">
      <c r="A58" s="2058" t="s">
        <v>96</v>
      </c>
      <c r="B58" s="2059"/>
      <c r="C58" s="2059"/>
      <c r="D58" s="2060"/>
      <c r="F58" s="2058" t="s">
        <v>97</v>
      </c>
      <c r="G58" s="2059"/>
      <c r="H58" s="2059"/>
      <c r="I58" s="2060"/>
      <c r="K58" s="2058" t="s">
        <v>98</v>
      </c>
      <c r="L58" s="2059"/>
      <c r="M58" s="2059"/>
      <c r="N58" s="2060"/>
      <c r="P58" s="2058" t="s">
        <v>99</v>
      </c>
      <c r="Q58" s="2059"/>
      <c r="R58" s="2059"/>
      <c r="S58" s="2060"/>
    </row>
    <row r="59" spans="1:20" ht="14.45">
      <c r="A59" s="1281">
        <f ca="1">TODAY()</f>
        <v>45376</v>
      </c>
      <c r="B59" s="689" t="s">
        <v>106</v>
      </c>
      <c r="C59" s="689" t="s">
        <v>68</v>
      </c>
      <c r="D59" s="1280" t="s">
        <v>107</v>
      </c>
      <c r="F59" s="1281">
        <f ca="1">TODAY()</f>
        <v>45376</v>
      </c>
      <c r="G59" s="689" t="s">
        <v>106</v>
      </c>
      <c r="H59" s="689" t="s">
        <v>68</v>
      </c>
      <c r="I59" s="1280" t="s">
        <v>107</v>
      </c>
      <c r="K59" s="1281">
        <f ca="1">TODAY()</f>
        <v>45376</v>
      </c>
      <c r="L59" s="689" t="s">
        <v>157</v>
      </c>
      <c r="M59" s="689" t="s">
        <v>68</v>
      </c>
      <c r="N59" s="1280" t="s">
        <v>158</v>
      </c>
      <c r="P59" s="1281">
        <f ca="1">TODAY()</f>
        <v>45376</v>
      </c>
      <c r="Q59" s="689" t="s">
        <v>157</v>
      </c>
      <c r="R59" s="689" t="s">
        <v>68</v>
      </c>
      <c r="S59" s="1280" t="s">
        <v>158</v>
      </c>
    </row>
    <row r="60" spans="1:20" ht="14.45">
      <c r="A60" s="183" t="s">
        <v>124</v>
      </c>
      <c r="B60" s="179">
        <f>'JG I'!K15</f>
        <v>45334</v>
      </c>
      <c r="C60" s="179">
        <f>B60+90</f>
        <v>45424</v>
      </c>
      <c r="D60" s="184">
        <f ca="1">C60-A59</f>
        <v>48</v>
      </c>
      <c r="F60" s="183" t="s">
        <v>124</v>
      </c>
      <c r="G60" s="179">
        <f>'JG VIII'!K15</f>
        <v>45335</v>
      </c>
      <c r="H60" s="179">
        <f>G60+90</f>
        <v>45425</v>
      </c>
      <c r="I60" s="184">
        <f ca="1">H60-F59</f>
        <v>49</v>
      </c>
      <c r="K60" s="183" t="s">
        <v>113</v>
      </c>
      <c r="L60" s="188">
        <f>'STAR SAGITARIUS'!K23</f>
        <v>1683</v>
      </c>
      <c r="M60" s="188">
        <f>L60+1000</f>
        <v>2683</v>
      </c>
      <c r="N60" s="184">
        <f>M60-'STAR SAGITARIUS'!B8</f>
        <v>-71</v>
      </c>
      <c r="P60" s="183" t="s">
        <v>113</v>
      </c>
      <c r="Q60" s="188">
        <f>'STAR SIRIUS'!K24</f>
        <v>0</v>
      </c>
      <c r="R60" s="188">
        <f>Q60+1000</f>
        <v>1000</v>
      </c>
      <c r="S60" s="184">
        <f>R60-'STAR SIRIUS'!B8</f>
        <v>-10267</v>
      </c>
      <c r="T60" s="202" t="s">
        <v>159</v>
      </c>
    </row>
    <row r="61" spans="1:20" ht="14.45">
      <c r="A61" s="183" t="s">
        <v>126</v>
      </c>
      <c r="B61" s="179">
        <f>'JG I'!K16</f>
        <v>45334</v>
      </c>
      <c r="C61" s="179">
        <f>B61+90</f>
        <v>45424</v>
      </c>
      <c r="D61" s="184">
        <f ca="1">C61-A59</f>
        <v>48</v>
      </c>
      <c r="F61" s="183" t="s">
        <v>126</v>
      </c>
      <c r="G61" s="179">
        <f>'JG VIII'!K16</f>
        <v>45341</v>
      </c>
      <c r="H61" s="179">
        <f>G61+90</f>
        <v>45431</v>
      </c>
      <c r="I61" s="184">
        <f ca="1">H61-F59</f>
        <v>55</v>
      </c>
      <c r="K61" s="420" t="s">
        <v>115</v>
      </c>
      <c r="L61" s="188">
        <f>'STAR SAGITARIUS'!K24</f>
        <v>2795</v>
      </c>
      <c r="M61" s="188">
        <f>L61+1000</f>
        <v>3795</v>
      </c>
      <c r="N61" s="184">
        <f>M61-'STAR SAGITARIUS'!B9</f>
        <v>-65</v>
      </c>
      <c r="P61" s="420" t="s">
        <v>115</v>
      </c>
      <c r="Q61" s="188">
        <f>'STAR SIRIUS'!K25</f>
        <v>5659</v>
      </c>
      <c r="R61" s="188">
        <f>Q61+1000</f>
        <v>6659</v>
      </c>
      <c r="S61" s="184">
        <f>R61-'STAR SIRIUS'!B9</f>
        <v>202</v>
      </c>
    </row>
    <row r="62" spans="1:20" ht="14.45">
      <c r="A62" s="183" t="s">
        <v>128</v>
      </c>
      <c r="B62" s="179">
        <f>'JG I'!F39</f>
        <v>45338</v>
      </c>
      <c r="C62" s="179">
        <f>B62+90</f>
        <v>45428</v>
      </c>
      <c r="D62" s="184">
        <f ca="1">C62-A59</f>
        <v>52</v>
      </c>
      <c r="F62" s="183" t="s">
        <v>128</v>
      </c>
      <c r="G62" s="179">
        <f>'JG VIII'!F41</f>
        <v>45308</v>
      </c>
      <c r="H62" s="179">
        <f>G62+90</f>
        <v>45398</v>
      </c>
      <c r="I62" s="184">
        <f ca="1">H62-F59</f>
        <v>22</v>
      </c>
      <c r="K62" s="183" t="s">
        <v>128</v>
      </c>
      <c r="L62" s="179">
        <f>'STAR SAGITARIUS'!F41</f>
        <v>45354</v>
      </c>
      <c r="M62" s="179">
        <f>L62+90</f>
        <v>45444</v>
      </c>
      <c r="N62" s="184">
        <f ca="1">M62-$P$2</f>
        <v>68</v>
      </c>
      <c r="P62" s="183" t="s">
        <v>128</v>
      </c>
      <c r="Q62" s="179">
        <f>'STAR SIRIUS'!F42</f>
        <v>45340</v>
      </c>
      <c r="R62" s="179">
        <f>Q62+90</f>
        <v>45430</v>
      </c>
      <c r="S62" s="184">
        <f ca="1">R62-P59</f>
        <v>54</v>
      </c>
    </row>
    <row r="63" spans="1:20" ht="14.45">
      <c r="A63" s="772" t="s">
        <v>160</v>
      </c>
      <c r="B63" s="179">
        <f>'JG I'!N37</f>
        <v>45331</v>
      </c>
      <c r="C63" s="179">
        <f>B63+360</f>
        <v>45691</v>
      </c>
      <c r="D63" s="184">
        <f ca="1">C63-A59</f>
        <v>315</v>
      </c>
      <c r="F63" s="183" t="s">
        <v>134</v>
      </c>
      <c r="G63" s="179">
        <f>'JG VIII'!A75</f>
        <v>45048</v>
      </c>
      <c r="H63" s="179">
        <f>G63+180</f>
        <v>45228</v>
      </c>
      <c r="I63" s="184">
        <f ca="1">H63-F59</f>
        <v>-148</v>
      </c>
      <c r="K63" s="183" t="s">
        <v>130</v>
      </c>
      <c r="L63" s="179">
        <f>'STAR SAGITARIUS'!F42</f>
        <v>45354</v>
      </c>
      <c r="M63" s="179">
        <f>L63+90</f>
        <v>45444</v>
      </c>
      <c r="N63" s="184">
        <f ca="1">M63-$P$2</f>
        <v>68</v>
      </c>
      <c r="P63" s="183" t="s">
        <v>130</v>
      </c>
      <c r="Q63" s="179">
        <f>'STAR SIRIUS'!F43</f>
        <v>45340</v>
      </c>
      <c r="R63" s="179">
        <f>Q63+90</f>
        <v>45430</v>
      </c>
      <c r="S63" s="184">
        <f ca="1">R63-P59</f>
        <v>54</v>
      </c>
    </row>
    <row r="64" spans="1:20" ht="14.45">
      <c r="A64" s="183" t="s">
        <v>134</v>
      </c>
      <c r="B64" s="179">
        <f>'JG I'!A72</f>
        <v>45051</v>
      </c>
      <c r="C64" s="179">
        <f>B64+180</f>
        <v>45231</v>
      </c>
      <c r="D64" s="184">
        <f ca="1">C64-A59</f>
        <v>-145</v>
      </c>
      <c r="F64" s="183" t="s">
        <v>136</v>
      </c>
      <c r="G64" s="179">
        <f>'JG VIII'!C15</f>
        <v>45363</v>
      </c>
      <c r="H64" s="179" t="s">
        <v>137</v>
      </c>
      <c r="I64" s="184">
        <f ca="1">F59-G64</f>
        <v>13</v>
      </c>
      <c r="K64" s="772" t="s">
        <v>132</v>
      </c>
      <c r="L64" s="179">
        <f>'STAR SAGITARIUS'!N47</f>
        <v>0</v>
      </c>
      <c r="M64" s="179">
        <f>L64+360</f>
        <v>360</v>
      </c>
      <c r="N64" s="184"/>
      <c r="P64" s="772" t="s">
        <v>132</v>
      </c>
      <c r="Q64" s="311">
        <f>'STAR SIRIUS'!N48</f>
        <v>45348</v>
      </c>
      <c r="R64" s="311">
        <f>Q64+360</f>
        <v>45708</v>
      </c>
      <c r="S64" s="873">
        <f ca="1">R64-P59</f>
        <v>332</v>
      </c>
    </row>
    <row r="65" spans="1:19" ht="14.45">
      <c r="A65" s="183" t="s">
        <v>136</v>
      </c>
      <c r="B65" s="179">
        <f>'JG I'!C15</f>
        <v>45020</v>
      </c>
      <c r="C65" s="179" t="s">
        <v>137</v>
      </c>
      <c r="D65" s="184">
        <f ca="1">A59-B65</f>
        <v>356</v>
      </c>
      <c r="F65" s="183" t="s">
        <v>138</v>
      </c>
      <c r="G65" s="179">
        <f>'JG VIII'!C16</f>
        <v>45369</v>
      </c>
      <c r="H65" s="179" t="s">
        <v>137</v>
      </c>
      <c r="I65" s="184">
        <f ca="1">F59-G65</f>
        <v>7</v>
      </c>
      <c r="K65" s="1195" t="s">
        <v>161</v>
      </c>
      <c r="L65" s="188">
        <f>'STAR SAGITARIUS'!P31</f>
        <v>12430</v>
      </c>
      <c r="M65" s="188">
        <f>L65+1000</f>
        <v>13430</v>
      </c>
      <c r="N65" s="184">
        <f>M65-'STAR SAGITARIUS'!B11</f>
        <v>214</v>
      </c>
      <c r="P65" s="1610" t="s">
        <v>162</v>
      </c>
      <c r="Q65" s="188">
        <f>'STAR SIRIUS'!P31</f>
        <v>11344</v>
      </c>
      <c r="R65" s="306">
        <f>Q65+1000</f>
        <v>12344</v>
      </c>
      <c r="S65" s="184">
        <f>R65-'STAR SIRIUS'!B10</f>
        <v>229</v>
      </c>
    </row>
    <row r="66" spans="1:19" ht="14.45">
      <c r="A66" s="183" t="s">
        <v>138</v>
      </c>
      <c r="B66" s="179">
        <f>'JG I'!C16</f>
        <v>45020</v>
      </c>
      <c r="C66" s="179" t="s">
        <v>137</v>
      </c>
      <c r="D66" s="184">
        <f ca="1">A59-B66</f>
        <v>356</v>
      </c>
      <c r="F66" s="183" t="s">
        <v>139</v>
      </c>
      <c r="G66" s="179">
        <f>'JG VIII'!E15</f>
        <v>45282</v>
      </c>
      <c r="H66" s="179">
        <f>G66+180</f>
        <v>45462</v>
      </c>
      <c r="I66" s="184">
        <f ca="1">H66-F59</f>
        <v>86</v>
      </c>
      <c r="K66" s="183" t="s">
        <v>134</v>
      </c>
      <c r="L66" s="179">
        <f>'STAR SAGITARIUS'!A81</f>
        <v>0</v>
      </c>
      <c r="M66" s="179">
        <f>L66+180</f>
        <v>180</v>
      </c>
      <c r="N66" s="184"/>
      <c r="P66" s="1608" t="s">
        <v>134</v>
      </c>
      <c r="Q66" s="314">
        <f>'STAR SIRIUS'!A82</f>
        <v>45214</v>
      </c>
      <c r="R66" s="314">
        <f>Q66+180</f>
        <v>45394</v>
      </c>
      <c r="S66" s="874">
        <f ca="1">R66-P59</f>
        <v>18</v>
      </c>
    </row>
    <row r="67" spans="1:19" ht="14.45">
      <c r="A67" s="183" t="s">
        <v>139</v>
      </c>
      <c r="B67" s="179">
        <f>'JG I'!E15</f>
        <v>45314</v>
      </c>
      <c r="C67" s="179">
        <f>B67+180</f>
        <v>45494</v>
      </c>
      <c r="D67" s="184">
        <f ca="1">C67-A59</f>
        <v>118</v>
      </c>
      <c r="F67" s="772" t="s">
        <v>140</v>
      </c>
      <c r="G67" s="311">
        <f>'JG VIII'!E16</f>
        <v>45282</v>
      </c>
      <c r="H67" s="311">
        <f>G67+180</f>
        <v>45462</v>
      </c>
      <c r="I67" s="873">
        <f ca="1">H67-F59</f>
        <v>86</v>
      </c>
      <c r="K67" s="183" t="s">
        <v>163</v>
      </c>
      <c r="L67" s="179">
        <f>'STAR SAGITARIUS'!C15</f>
        <v>45214</v>
      </c>
      <c r="M67" s="179">
        <f>L67+180</f>
        <v>45394</v>
      </c>
      <c r="N67" s="184">
        <f ca="1">M67-K59</f>
        <v>18</v>
      </c>
      <c r="P67" s="183" t="s">
        <v>163</v>
      </c>
      <c r="Q67" s="179">
        <f>'STAR SIRIUS'!C16</f>
        <v>45215</v>
      </c>
      <c r="R67" s="179">
        <f>Q67+180</f>
        <v>45395</v>
      </c>
      <c r="S67" s="184">
        <f ca="1">R67-P59</f>
        <v>19</v>
      </c>
    </row>
    <row r="68" spans="1:19" ht="14.45">
      <c r="A68" s="772" t="s">
        <v>140</v>
      </c>
      <c r="B68" s="311">
        <f>'JG I'!E16</f>
        <v>45314</v>
      </c>
      <c r="C68" s="311">
        <f>B68+180</f>
        <v>45494</v>
      </c>
      <c r="D68" s="873">
        <f ca="1">C68-A59</f>
        <v>118</v>
      </c>
      <c r="F68" s="183" t="s">
        <v>141</v>
      </c>
      <c r="G68" s="179">
        <f>'JG VIII'!D15</f>
        <v>45138</v>
      </c>
      <c r="H68" s="179">
        <f>G68+720</f>
        <v>45858</v>
      </c>
      <c r="I68" s="184">
        <f ca="1">H68-F59</f>
        <v>482</v>
      </c>
      <c r="K68" s="185" t="s">
        <v>164</v>
      </c>
      <c r="L68" s="186">
        <f>'STAR SAGITARIUS'!C16</f>
        <v>45209</v>
      </c>
      <c r="M68" s="186">
        <f>L68+180</f>
        <v>45389</v>
      </c>
      <c r="N68" s="187">
        <f ca="1">M68-K59</f>
        <v>13</v>
      </c>
      <c r="P68" s="185" t="s">
        <v>164</v>
      </c>
      <c r="Q68" s="186">
        <f>'STAR SIRIUS'!C17</f>
        <v>45214</v>
      </c>
      <c r="R68" s="186">
        <f>Q68+180</f>
        <v>45394</v>
      </c>
      <c r="S68" s="187">
        <f ca="1">R68-P59</f>
        <v>18</v>
      </c>
    </row>
    <row r="69" spans="1:19" ht="14.45">
      <c r="A69" s="183" t="s">
        <v>141</v>
      </c>
      <c r="B69" s="179">
        <f>'JG I'!D15</f>
        <v>45149</v>
      </c>
      <c r="C69" s="179">
        <f>B69+720</f>
        <v>45869</v>
      </c>
      <c r="D69" s="184">
        <f ca="1">C69-A59</f>
        <v>493</v>
      </c>
      <c r="F69" s="183" t="s">
        <v>142</v>
      </c>
      <c r="G69" s="179">
        <f>'JG VIII'!D16</f>
        <v>45138</v>
      </c>
      <c r="H69" s="179">
        <f>G69+720</f>
        <v>45858</v>
      </c>
      <c r="I69" s="873">
        <f ca="1">H69-F59</f>
        <v>482</v>
      </c>
    </row>
    <row r="70" spans="1:19" ht="14.45">
      <c r="A70" s="183" t="s">
        <v>142</v>
      </c>
      <c r="B70" s="179">
        <f>'JG I'!D16</f>
        <v>45149</v>
      </c>
      <c r="C70" s="179">
        <f>B70+720</f>
        <v>45869</v>
      </c>
      <c r="D70" s="873">
        <f ca="1">C70-A59</f>
        <v>493</v>
      </c>
      <c r="F70" s="1194" t="s">
        <v>165</v>
      </c>
      <c r="G70" s="974">
        <f>'JG VIII'!J23</f>
        <v>45280</v>
      </c>
      <c r="H70" s="1663">
        <f>G70+90</f>
        <v>45370</v>
      </c>
      <c r="I70" s="184">
        <f ca="1">H70-F59</f>
        <v>-6</v>
      </c>
    </row>
    <row r="71" spans="1:19" ht="14.45">
      <c r="A71" s="1194" t="s">
        <v>165</v>
      </c>
      <c r="B71" s="974">
        <f>'JG I'!J23</f>
        <v>45276</v>
      </c>
      <c r="C71" s="1663">
        <f>B71+90</f>
        <v>45366</v>
      </c>
      <c r="D71" s="873">
        <f ca="1">C71-A59</f>
        <v>-10</v>
      </c>
      <c r="F71" s="1195" t="s">
        <v>166</v>
      </c>
      <c r="G71" s="179">
        <f>'JG VIII'!F58</f>
        <v>44968</v>
      </c>
      <c r="H71" s="179">
        <f>G71+1825</f>
        <v>46793</v>
      </c>
      <c r="I71" s="184">
        <f ca="1">H71-F59</f>
        <v>1417</v>
      </c>
    </row>
    <row r="72" spans="1:19" ht="28.9">
      <c r="A72" s="1477" t="s">
        <v>166</v>
      </c>
      <c r="B72" s="310">
        <f>'JG I'!F56</f>
        <v>45149</v>
      </c>
      <c r="C72" s="1658">
        <f>B72+1825</f>
        <v>46974</v>
      </c>
      <c r="D72" s="1664">
        <f ca="1">C72-A59</f>
        <v>1598</v>
      </c>
      <c r="F72" s="1196" t="s">
        <v>167</v>
      </c>
      <c r="G72" s="190"/>
      <c r="H72" s="190"/>
      <c r="I72" s="1290"/>
    </row>
    <row r="73" spans="1:19" ht="28.9">
      <c r="A73" s="1196" t="s">
        <v>167</v>
      </c>
      <c r="B73" s="190"/>
      <c r="C73" s="947"/>
      <c r="D73" s="1290"/>
    </row>
    <row r="74" spans="1:19" ht="19.5" customHeight="1"/>
    <row r="75" spans="1:19" ht="23.45">
      <c r="A75" s="2058" t="s">
        <v>101</v>
      </c>
      <c r="B75" s="2059"/>
      <c r="C75" s="2059"/>
      <c r="D75" s="2060"/>
      <c r="F75" s="2058" t="s">
        <v>102</v>
      </c>
      <c r="G75" s="2059"/>
      <c r="H75" s="2059"/>
      <c r="I75" s="2060"/>
    </row>
    <row r="76" spans="1:19" ht="14.45">
      <c r="A76" s="1281">
        <f ca="1">TODAY()</f>
        <v>45376</v>
      </c>
      <c r="B76" s="689" t="s">
        <v>106</v>
      </c>
      <c r="C76" s="689" t="s">
        <v>68</v>
      </c>
      <c r="D76" s="1280" t="s">
        <v>107</v>
      </c>
      <c r="F76" s="1281">
        <f ca="1">TODAY()</f>
        <v>45376</v>
      </c>
      <c r="G76" s="689" t="s">
        <v>106</v>
      </c>
      <c r="H76" s="689" t="s">
        <v>68</v>
      </c>
      <c r="I76" s="1280" t="s">
        <v>107</v>
      </c>
    </row>
    <row r="77" spans="1:19" ht="14.45">
      <c r="A77" s="183" t="s">
        <v>128</v>
      </c>
      <c r="B77" s="179">
        <f>SULIS!F35</f>
        <v>45313</v>
      </c>
      <c r="C77" s="179">
        <f>B77+90</f>
        <v>45403</v>
      </c>
      <c r="D77" s="184">
        <f ca="1">C77-A76</f>
        <v>27</v>
      </c>
      <c r="F77" s="183" t="s">
        <v>128</v>
      </c>
      <c r="G77" s="179">
        <f>CAILLEAN!F38</f>
        <v>45346</v>
      </c>
      <c r="H77" s="179">
        <f>G77+90</f>
        <v>45436</v>
      </c>
      <c r="I77" s="184">
        <f ca="1">H77-F76</f>
        <v>60</v>
      </c>
    </row>
    <row r="78" spans="1:19" ht="14.45">
      <c r="A78" s="183" t="s">
        <v>130</v>
      </c>
      <c r="B78" s="179">
        <f>SULIS!F36</f>
        <v>45340</v>
      </c>
      <c r="C78" s="179">
        <f>B78+90</f>
        <v>45430</v>
      </c>
      <c r="D78" s="184">
        <f ca="1">C78-A76</f>
        <v>54</v>
      </c>
      <c r="F78" s="183" t="s">
        <v>130</v>
      </c>
      <c r="G78" s="179">
        <f>CAILLEAN!F39</f>
        <v>45346</v>
      </c>
      <c r="H78" s="179">
        <f>G78+90</f>
        <v>45436</v>
      </c>
      <c r="I78" s="184">
        <f ca="1">H78-F76</f>
        <v>60</v>
      </c>
    </row>
    <row r="79" spans="1:19" ht="14.45">
      <c r="A79" s="183" t="s">
        <v>134</v>
      </c>
      <c r="B79" s="179">
        <f>SULIS!A80</f>
        <v>0</v>
      </c>
      <c r="C79" s="179">
        <f>B79+180</f>
        <v>180</v>
      </c>
      <c r="D79" s="184"/>
      <c r="F79" s="183" t="s">
        <v>134</v>
      </c>
      <c r="G79" s="179">
        <f>CAILLEAN!A83</f>
        <v>45075</v>
      </c>
      <c r="H79" s="179">
        <f>G79+180</f>
        <v>45255</v>
      </c>
      <c r="I79" s="184">
        <f ca="1">H79-F76</f>
        <v>-121</v>
      </c>
    </row>
    <row r="80" spans="1:19" ht="14.45">
      <c r="A80" s="183" t="s">
        <v>136</v>
      </c>
      <c r="B80" s="179">
        <f>SULIS!C15</f>
        <v>45053</v>
      </c>
      <c r="C80" s="179" t="s">
        <v>137</v>
      </c>
      <c r="D80" s="184">
        <f ca="1">A76-B80</f>
        <v>323</v>
      </c>
      <c r="F80" s="183" t="s">
        <v>136</v>
      </c>
      <c r="G80" s="179">
        <f>CAILLEAN!C15</f>
        <v>45217</v>
      </c>
      <c r="H80" s="179" t="s">
        <v>137</v>
      </c>
      <c r="I80" s="184">
        <f ca="1">F76-G80</f>
        <v>159</v>
      </c>
    </row>
    <row r="81" spans="1:9" ht="14.45">
      <c r="A81" s="183" t="s">
        <v>138</v>
      </c>
      <c r="B81" s="179">
        <f>SULIS!C16</f>
        <v>45207</v>
      </c>
      <c r="C81" s="179" t="s">
        <v>137</v>
      </c>
      <c r="D81" s="184">
        <f ca="1">A76-B81</f>
        <v>169</v>
      </c>
      <c r="F81" s="183" t="s">
        <v>138</v>
      </c>
      <c r="G81" s="179">
        <f>CAILLEAN!C16</f>
        <v>45217</v>
      </c>
      <c r="H81" s="179" t="s">
        <v>137</v>
      </c>
      <c r="I81" s="184">
        <f ca="1">F76-G81</f>
        <v>159</v>
      </c>
    </row>
    <row r="82" spans="1:9" ht="14.45">
      <c r="A82" s="183" t="s">
        <v>139</v>
      </c>
      <c r="B82" s="179">
        <f>SULIS!E15</f>
        <v>45226</v>
      </c>
      <c r="C82" s="179">
        <f>B82+180</f>
        <v>45406</v>
      </c>
      <c r="D82" s="184">
        <f ca="1">C82-A76</f>
        <v>30</v>
      </c>
      <c r="F82" s="183" t="s">
        <v>139</v>
      </c>
      <c r="G82" s="179">
        <f>CAILLEAN!E15</f>
        <v>45223</v>
      </c>
      <c r="H82" s="179">
        <f>G82+180</f>
        <v>45403</v>
      </c>
      <c r="I82" s="184">
        <f ca="1">H82-F76</f>
        <v>27</v>
      </c>
    </row>
    <row r="83" spans="1:9" ht="14.45">
      <c r="A83" s="772" t="s">
        <v>140</v>
      </c>
      <c r="B83" s="311">
        <f>SULIS!E16</f>
        <v>45226</v>
      </c>
      <c r="C83" s="311">
        <f>B83+180</f>
        <v>45406</v>
      </c>
      <c r="D83" s="873">
        <f ca="1">C83-A76</f>
        <v>30</v>
      </c>
      <c r="F83" s="772" t="s">
        <v>140</v>
      </c>
      <c r="G83" s="311">
        <f>CAILLEAN!E16</f>
        <v>45223</v>
      </c>
      <c r="H83" s="311">
        <f>G83+180</f>
        <v>45403</v>
      </c>
      <c r="I83" s="873">
        <f ca="1">H83-F76</f>
        <v>27</v>
      </c>
    </row>
    <row r="84" spans="1:9" ht="14.45">
      <c r="A84" s="183" t="s">
        <v>141</v>
      </c>
      <c r="B84" s="179">
        <f>SULIS!D15</f>
        <v>0</v>
      </c>
      <c r="C84" s="179">
        <f>B84+720</f>
        <v>720</v>
      </c>
      <c r="D84" s="184"/>
      <c r="F84" s="183" t="s">
        <v>141</v>
      </c>
      <c r="G84" s="179">
        <f>CAILLEAN!F47</f>
        <v>45075</v>
      </c>
      <c r="H84" s="179">
        <f>G84+720</f>
        <v>45795</v>
      </c>
      <c r="I84" s="184">
        <f ca="1">H84-F76</f>
        <v>419</v>
      </c>
    </row>
    <row r="85" spans="1:9" ht="14.45">
      <c r="A85" s="185" t="s">
        <v>142</v>
      </c>
      <c r="B85" s="186">
        <f>SULIS!D16</f>
        <v>0</v>
      </c>
      <c r="C85" s="186">
        <f>B85+720</f>
        <v>720</v>
      </c>
      <c r="D85" s="187"/>
      <c r="F85" s="185" t="s">
        <v>142</v>
      </c>
      <c r="G85" s="186">
        <f>CAILLEAN!F48</f>
        <v>45075</v>
      </c>
      <c r="H85" s="186">
        <f>G85+720</f>
        <v>45795</v>
      </c>
      <c r="I85" s="187">
        <f ca="1">H85-F76</f>
        <v>419</v>
      </c>
    </row>
  </sheetData>
  <sheetProtection selectLockedCells="1" selectUnlockedCells="1"/>
  <mergeCells count="19">
    <mergeCell ref="F75:I75"/>
    <mergeCell ref="A22:D22"/>
    <mergeCell ref="F22:I22"/>
    <mergeCell ref="K58:N58"/>
    <mergeCell ref="P58:S58"/>
    <mergeCell ref="A75:D75"/>
    <mergeCell ref="U1:V1"/>
    <mergeCell ref="A58:D58"/>
    <mergeCell ref="F58:I58"/>
    <mergeCell ref="A1:D1"/>
    <mergeCell ref="F1:I1"/>
    <mergeCell ref="K1:N1"/>
    <mergeCell ref="P1:S1"/>
    <mergeCell ref="A41:D41"/>
    <mergeCell ref="P22:S22"/>
    <mergeCell ref="F41:I41"/>
    <mergeCell ref="K41:N41"/>
    <mergeCell ref="P41:S41"/>
    <mergeCell ref="K22:N22"/>
  </mergeCells>
  <conditionalFormatting sqref="D3:D14">
    <cfRule type="cellIs" dxfId="145" priority="13" operator="between">
      <formula>0</formula>
      <formula>10</formula>
    </cfRule>
  </conditionalFormatting>
  <conditionalFormatting sqref="D3:D20 N60:N68 S60:S68 D77:D85 I77:I85">
    <cfRule type="cellIs" dxfId="144" priority="12" operator="lessThan">
      <formula>0</formula>
    </cfRule>
  </conditionalFormatting>
  <conditionalFormatting sqref="D17:D18">
    <cfRule type="cellIs" dxfId="143" priority="91" operator="between">
      <formula>0</formula>
      <formula>10</formula>
    </cfRule>
  </conditionalFormatting>
  <conditionalFormatting sqref="D19:D20">
    <cfRule type="cellIs" dxfId="142" priority="58" operator="between">
      <formula>0</formula>
      <formula>60</formula>
    </cfRule>
  </conditionalFormatting>
  <conditionalFormatting sqref="D24:D39">
    <cfRule type="cellIs" dxfId="141" priority="61" operator="lessThan">
      <formula>0</formula>
    </cfRule>
  </conditionalFormatting>
  <conditionalFormatting sqref="D38:D39">
    <cfRule type="cellIs" dxfId="140" priority="59" operator="between">
      <formula>0</formula>
      <formula>60</formula>
    </cfRule>
  </conditionalFormatting>
  <conditionalFormatting sqref="D43:D50 D53:D54">
    <cfRule type="cellIs" dxfId="139" priority="113" operator="between">
      <formula>0</formula>
      <formula>10</formula>
    </cfRule>
  </conditionalFormatting>
  <conditionalFormatting sqref="D43:D56">
    <cfRule type="cellIs" dxfId="138" priority="110" operator="lessThan">
      <formula>0</formula>
    </cfRule>
  </conditionalFormatting>
  <conditionalFormatting sqref="D55:D56">
    <cfRule type="cellIs" dxfId="137" priority="65" operator="between">
      <formula>0</formula>
      <formula>60</formula>
    </cfRule>
  </conditionalFormatting>
  <conditionalFormatting sqref="D60:D73">
    <cfRule type="cellIs" dxfId="136" priority="3" operator="lessThan">
      <formula>0</formula>
    </cfRule>
  </conditionalFormatting>
  <conditionalFormatting sqref="D67:D68 D77:D79 I77:I79">
    <cfRule type="cellIs" dxfId="135" priority="43" operator="between">
      <formula>0</formula>
      <formula>10</formula>
    </cfRule>
  </conditionalFormatting>
  <conditionalFormatting sqref="D69:D70">
    <cfRule type="cellIs" dxfId="134" priority="42" operator="between">
      <formula>0</formula>
      <formula>60</formula>
    </cfRule>
  </conditionalFormatting>
  <conditionalFormatting sqref="D71">
    <cfRule type="cellIs" dxfId="133" priority="2" operator="between">
      <formula>0</formula>
      <formula>9</formula>
    </cfRule>
  </conditionalFormatting>
  <conditionalFormatting sqref="D72">
    <cfRule type="cellIs" dxfId="132" priority="4" operator="between">
      <formula>0</formula>
      <formula>60</formula>
    </cfRule>
  </conditionalFormatting>
  <conditionalFormatting sqref="D84:D85">
    <cfRule type="cellIs" dxfId="131" priority="8" operator="between">
      <formula>0</formula>
      <formula>60</formula>
    </cfRule>
  </conditionalFormatting>
  <conditionalFormatting sqref="I3:I14 S7:S14 D24:D33 D36:D37 I60:I63 S60:S66">
    <cfRule type="cellIs" dxfId="130" priority="60" operator="between">
      <formula>0</formula>
      <formula>10</formula>
    </cfRule>
  </conditionalFormatting>
  <conditionalFormatting sqref="I17:I18 D60:D64">
    <cfRule type="cellIs" dxfId="129" priority="120" operator="between">
      <formula>0</formula>
      <formula>10</formula>
    </cfRule>
  </conditionalFormatting>
  <conditionalFormatting sqref="I19:I20">
    <cfRule type="cellIs" dxfId="128" priority="57" operator="between">
      <formula>0</formula>
      <formula>60</formula>
    </cfRule>
  </conditionalFormatting>
  <conditionalFormatting sqref="I24:I33 I36:I37">
    <cfRule type="cellIs" dxfId="127" priority="138" operator="between">
      <formula>0</formula>
      <formula>10</formula>
    </cfRule>
  </conditionalFormatting>
  <conditionalFormatting sqref="I24:I39">
    <cfRule type="cellIs" dxfId="126" priority="133" operator="lessThan">
      <formula>0</formula>
    </cfRule>
  </conditionalFormatting>
  <conditionalFormatting sqref="I38:I39">
    <cfRule type="cellIs" dxfId="125" priority="129" operator="between">
      <formula>0</formula>
      <formula>60</formula>
    </cfRule>
  </conditionalFormatting>
  <conditionalFormatting sqref="I43:I50 I53:I54">
    <cfRule type="cellIs" dxfId="124" priority="109" operator="between">
      <formula>0</formula>
      <formula>10</formula>
    </cfRule>
  </conditionalFormatting>
  <conditionalFormatting sqref="I43:I56">
    <cfRule type="cellIs" dxfId="123" priority="108" operator="lessThan">
      <formula>0</formula>
    </cfRule>
  </conditionalFormatting>
  <conditionalFormatting sqref="I55:I56">
    <cfRule type="cellIs" dxfId="122" priority="64" operator="between">
      <formula>0</formula>
      <formula>60</formula>
    </cfRule>
  </conditionalFormatting>
  <conditionalFormatting sqref="I60:I72">
    <cfRule type="cellIs" dxfId="121" priority="7" operator="lessThan">
      <formula>0</formula>
    </cfRule>
  </conditionalFormatting>
  <conditionalFormatting sqref="I66:I67">
    <cfRule type="cellIs" dxfId="120" priority="40" operator="between">
      <formula>0</formula>
      <formula>10</formula>
    </cfRule>
  </conditionalFormatting>
  <conditionalFormatting sqref="I68:I69">
    <cfRule type="cellIs" dxfId="119" priority="39" operator="between">
      <formula>0</formula>
      <formula>60</formula>
    </cfRule>
  </conditionalFormatting>
  <conditionalFormatting sqref="I70">
    <cfRule type="cellIs" dxfId="118" priority="1" operator="between">
      <formula>0</formula>
      <formula>9</formula>
    </cfRule>
  </conditionalFormatting>
  <conditionalFormatting sqref="I71">
    <cfRule type="cellIs" dxfId="117" priority="6" operator="between">
      <formula>0</formula>
      <formula>60</formula>
    </cfRule>
  </conditionalFormatting>
  <conditionalFormatting sqref="I82:I83">
    <cfRule type="cellIs" dxfId="116" priority="15" operator="between">
      <formula>0</formula>
      <formula>10</formula>
    </cfRule>
  </conditionalFormatting>
  <conditionalFormatting sqref="I84:I85">
    <cfRule type="cellIs" dxfId="115" priority="14" operator="between">
      <formula>0</formula>
      <formula>60</formula>
    </cfRule>
  </conditionalFormatting>
  <conditionalFormatting sqref="N3:N12 N15:N16">
    <cfRule type="cellIs" dxfId="114" priority="55" operator="between">
      <formula>0</formula>
      <formula>10</formula>
    </cfRule>
  </conditionalFormatting>
  <conditionalFormatting sqref="N3:N18 I3:I20 S3:S20">
    <cfRule type="cellIs" dxfId="113" priority="24" operator="lessThan">
      <formula>0</formula>
    </cfRule>
  </conditionalFormatting>
  <conditionalFormatting sqref="N17:N18">
    <cfRule type="cellIs" dxfId="112" priority="54" operator="between">
      <formula>0</formula>
      <formula>60</formula>
    </cfRule>
  </conditionalFormatting>
  <conditionalFormatting sqref="N24:N31">
    <cfRule type="cellIs" dxfId="111" priority="46" operator="between">
      <formula>0</formula>
      <formula>10</formula>
    </cfRule>
  </conditionalFormatting>
  <conditionalFormatting sqref="N24:N37">
    <cfRule type="cellIs" dxfId="110" priority="45" operator="lessThan">
      <formula>0</formula>
    </cfRule>
  </conditionalFormatting>
  <conditionalFormatting sqref="N34:N35">
    <cfRule type="cellIs" dxfId="109" priority="95" operator="between">
      <formula>0</formula>
      <formula>10</formula>
    </cfRule>
  </conditionalFormatting>
  <conditionalFormatting sqref="N36:N37">
    <cfRule type="cellIs" dxfId="108" priority="81" operator="between">
      <formula>0</formula>
      <formula>60</formula>
    </cfRule>
  </conditionalFormatting>
  <conditionalFormatting sqref="N43:N50 N53:N54">
    <cfRule type="cellIs" dxfId="107" priority="105" operator="between">
      <formula>0</formula>
      <formula>10</formula>
    </cfRule>
  </conditionalFormatting>
  <conditionalFormatting sqref="N43:N56">
    <cfRule type="cellIs" dxfId="106" priority="102" operator="lessThan">
      <formula>0</formula>
    </cfRule>
  </conditionalFormatting>
  <conditionalFormatting sqref="N55:N56">
    <cfRule type="cellIs" dxfId="105" priority="63" operator="between">
      <formula>0</formula>
      <formula>60</formula>
    </cfRule>
  </conditionalFormatting>
  <conditionalFormatting sqref="N60:N68 D82:D83">
    <cfRule type="cellIs" dxfId="104" priority="9" operator="between">
      <formula>0</formula>
      <formula>10</formula>
    </cfRule>
  </conditionalFormatting>
  <conditionalFormatting sqref="N61">
    <cfRule type="cellIs" dxfId="103" priority="26" operator="between">
      <formula>0</formula>
      <formula>10</formula>
    </cfRule>
  </conditionalFormatting>
  <conditionalFormatting sqref="S3:S5 S17:S18">
    <cfRule type="cellIs" dxfId="102" priority="52" operator="between">
      <formula>0</formula>
      <formula>10</formula>
    </cfRule>
  </conditionalFormatting>
  <conditionalFormatting sqref="S4">
    <cfRule type="cellIs" dxfId="101" priority="31" operator="between">
      <formula>0</formula>
      <formula>10</formula>
    </cfRule>
  </conditionalFormatting>
  <conditionalFormatting sqref="S6">
    <cfRule type="cellIs" dxfId="100" priority="33" operator="between">
      <formula>0</formula>
      <formula>10</formula>
    </cfRule>
  </conditionalFormatting>
  <conditionalFormatting sqref="S19:S20">
    <cfRule type="cellIs" dxfId="99" priority="51" operator="between">
      <formula>0</formula>
      <formula>60</formula>
    </cfRule>
  </conditionalFormatting>
  <conditionalFormatting sqref="S24:S31">
    <cfRule type="cellIs" dxfId="98" priority="35" operator="between">
      <formula>0</formula>
      <formula>10</formula>
    </cfRule>
  </conditionalFormatting>
  <conditionalFormatting sqref="S24:S37">
    <cfRule type="cellIs" dxfId="97" priority="34" operator="lessThan">
      <formula>0</formula>
    </cfRule>
  </conditionalFormatting>
  <conditionalFormatting sqref="S34:S35">
    <cfRule type="cellIs" dxfId="96" priority="92" operator="between">
      <formula>0</formula>
      <formula>10</formula>
    </cfRule>
  </conditionalFormatting>
  <conditionalFormatting sqref="S36:S37">
    <cfRule type="cellIs" dxfId="95" priority="79" operator="between">
      <formula>0</formula>
      <formula>60</formula>
    </cfRule>
  </conditionalFormatting>
  <conditionalFormatting sqref="S43:S50 S53:S56">
    <cfRule type="cellIs" dxfId="94" priority="101" operator="between">
      <formula>0</formula>
      <formula>10</formula>
    </cfRule>
  </conditionalFormatting>
  <conditionalFormatting sqref="S43:S56">
    <cfRule type="cellIs" dxfId="93" priority="100" operator="lessThan">
      <formula>0</formula>
    </cfRule>
  </conditionalFormatting>
  <conditionalFormatting sqref="S55:S56">
    <cfRule type="cellIs" dxfId="92" priority="62" operator="between">
      <formula>0</formula>
      <formula>60</formula>
    </cfRule>
  </conditionalFormatting>
  <conditionalFormatting sqref="S61">
    <cfRule type="cellIs" dxfId="91" priority="18" operator="between">
      <formula>0</formula>
      <formula>10</formula>
    </cfRule>
  </conditionalFormatting>
  <conditionalFormatting sqref="V3:V10 V14:V16">
    <cfRule type="cellIs" dxfId="90" priority="144" operator="lessThan">
      <formula>0</formula>
    </cfRule>
  </conditionalFormatting>
  <hyperlinks>
    <hyperlink ref="K41:N41" location="'C TURMALINA'!A1" display="C TURMALINA" xr:uid="{78B07F6F-A90C-4136-8EDA-E09FCDF0C6A9}"/>
    <hyperlink ref="A22:D22" location="'C OPALA'!A1" display="C OPALA" xr:uid="{813FDC9B-67B6-4E96-90AF-2814C1483C54}"/>
    <hyperlink ref="F22:I22" location="'C PEROLA'!A1" display="C PÉROLA" xr:uid="{BD891A02-2F92-4C38-81E1-4BB39FEDE5AA}"/>
    <hyperlink ref="K22:N22" location="'C AGATA'!A1" display="C ÁGATA" xr:uid="{87C02869-3CA2-4441-BD50-0AAC599E8920}"/>
    <hyperlink ref="P22:S22" location="'C ESMERALDA'!A1" display="C ESMERALDA" xr:uid="{49433B84-3FC2-4A88-8CB7-D3CAEB9FC341}"/>
    <hyperlink ref="A41:D41" location="'C JADE'!A1" display="C JADE" xr:uid="{9233B636-C4E0-406D-9FFF-664F77C9AC18}"/>
    <hyperlink ref="F41:I41" location="'C TOPÁZIO'!A1" display="C TOPÁZIO" xr:uid="{BCBDF7BA-E88A-42BD-869C-52A44C514731}"/>
    <hyperlink ref="P41:S41" location="'C TURQUESA'!A1" display="C TURQUESA" xr:uid="{0750A2B0-9846-49AD-9C05-8D71C91B360B}"/>
    <hyperlink ref="A1:D1" location="'C BRILHANTE'!A1" display="C BRILHANTE" xr:uid="{2B42BA14-E3BF-4F69-AB11-B88E39810A6E}"/>
    <hyperlink ref="F1:I1" location="'C CRISTAL'!A1" display="C CRISTAL" xr:uid="{C43883CC-3A9A-4BC3-B453-4DD4F83A7867}"/>
    <hyperlink ref="K1:N1" location="'C DIAMANTE'!A1" display="C DIAMANTE" xr:uid="{5D340373-EB78-4A10-9DEF-2A56BB59B961}"/>
    <hyperlink ref="P1:S1" location="'C QUARTZO'!A1" display="C QUARTZO" xr:uid="{7DABAEE8-B779-4103-BD1C-289106CC7FAA}"/>
    <hyperlink ref="F58:I58" location="'JG VIII'!A1" display="JOSÉ GUILHERME VIII" xr:uid="{D19A061C-EA8C-42FE-8F19-01AA12DE1B95}"/>
    <hyperlink ref="A58:D58" location="'JG I'!A1" display="JOSÉ GUILHERME I" xr:uid="{74E7CBE5-CF4C-460A-AA77-DCEB9134B655}"/>
    <hyperlink ref="F75:I75" location="CAILLEAN!Area_de_impressao" display="CAILLEAN" xr:uid="{D1F31534-9FC5-40F8-804E-75FE88F9D96F}"/>
    <hyperlink ref="P58:S58" location="'STAR SIRIUS'!Area_de_impressao" display="STAR SIRIUS" xr:uid="{993C8F4E-8FFF-49C0-97E5-E1890D1F1D1D}"/>
    <hyperlink ref="K58:N58" location="'STAR SAGITARIUS'!Area_de_impressao" display="STAR SAGITARIUS" xr:uid="{B31A683E-1948-47C4-A33B-C99AFC10033E}"/>
    <hyperlink ref="A75:D75" location="SULIS!Area_de_impressao" display="SULIS" xr:uid="{1A6E0D01-4AFB-4A90-AA21-17E81B8FD16E}"/>
  </hyperlinks>
  <pageMargins left="0.51181102362204722" right="0.51181102362204722" top="0.78740157480314965" bottom="0.78740157480314965" header="0.31496062992125984" footer="0.31496062992125984"/>
  <pageSetup paperSize="9" scale="55" orientation="landscape"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Plan3"/>
  <dimension ref="A1:Z61"/>
  <sheetViews>
    <sheetView showGridLines="0" topLeftCell="C1" zoomScale="110" zoomScaleNormal="110" zoomScaleSheetLayoutView="70" workbookViewId="0">
      <selection activeCell="M58" sqref="M58"/>
    </sheetView>
  </sheetViews>
  <sheetFormatPr defaultRowHeight="14.45"/>
  <cols>
    <col min="1" max="1" width="15.7109375" customWidth="1"/>
    <col min="2" max="2" width="10.7109375" customWidth="1"/>
    <col min="3" max="3" width="20.28515625" customWidth="1"/>
    <col min="4" max="4" width="3.42578125" customWidth="1"/>
    <col min="5" max="5" width="15.7109375" customWidth="1"/>
    <col min="6" max="6" width="10.7109375" customWidth="1"/>
    <col min="7" max="7" width="20.28515625" customWidth="1"/>
    <col min="8" max="8" width="3.5703125" customWidth="1"/>
    <col min="9" max="9" width="15.7109375" customWidth="1"/>
    <col min="10" max="10" width="10.7109375" customWidth="1"/>
    <col min="11" max="11" width="19.5703125" customWidth="1"/>
    <col min="12" max="12" width="3.42578125" customWidth="1"/>
    <col min="13" max="13" width="16" customWidth="1"/>
    <col min="14" max="14" width="10.7109375" customWidth="1"/>
    <col min="15" max="15" width="19.85546875" customWidth="1"/>
    <col min="16" max="16" width="6.140625" customWidth="1"/>
    <col min="17" max="17" width="10" bestFit="1" customWidth="1"/>
    <col min="18" max="18" width="12.140625" bestFit="1" customWidth="1"/>
  </cols>
  <sheetData>
    <row r="1" spans="1:26" ht="23.45">
      <c r="A1" s="2064" t="s">
        <v>168</v>
      </c>
      <c r="B1" s="2065"/>
      <c r="C1" s="2066"/>
      <c r="E1" s="2064" t="s">
        <v>169</v>
      </c>
      <c r="F1" s="2065"/>
      <c r="G1" s="2066"/>
      <c r="I1" s="2064" t="s">
        <v>170</v>
      </c>
      <c r="J1" s="2065"/>
      <c r="K1" s="2066"/>
      <c r="M1" s="2064" t="s">
        <v>86</v>
      </c>
      <c r="N1" s="2065"/>
      <c r="O1" s="2066"/>
      <c r="Q1" s="2067" t="s">
        <v>171</v>
      </c>
      <c r="R1" s="2068"/>
    </row>
    <row r="2" spans="1:26" s="31" customFormat="1">
      <c r="A2" s="1095">
        <f ca="1">M2</f>
        <v>45376</v>
      </c>
      <c r="B2" s="1096" t="s">
        <v>172</v>
      </c>
      <c r="C2" s="1096" t="s">
        <v>173</v>
      </c>
      <c r="D2" s="986"/>
      <c r="E2" s="1095">
        <f ca="1">M2</f>
        <v>45376</v>
      </c>
      <c r="F2" s="1096" t="s">
        <v>172</v>
      </c>
      <c r="G2" s="1096" t="s">
        <v>173</v>
      </c>
      <c r="H2" s="986"/>
      <c r="I2" s="1095">
        <f ca="1">M2</f>
        <v>45376</v>
      </c>
      <c r="J2" s="1096" t="s">
        <v>172</v>
      </c>
      <c r="K2" s="1096" t="s">
        <v>173</v>
      </c>
      <c r="M2" s="1095">
        <f ca="1">TODAY()</f>
        <v>45376</v>
      </c>
      <c r="N2" s="1096" t="s">
        <v>172</v>
      </c>
      <c r="O2" s="1096" t="s">
        <v>173</v>
      </c>
      <c r="Q2" s="987" t="s">
        <v>174</v>
      </c>
      <c r="R2" s="987" t="s">
        <v>175</v>
      </c>
    </row>
    <row r="3" spans="1:26">
      <c r="A3" s="23" t="s">
        <v>70</v>
      </c>
      <c r="B3" s="7">
        <v>4</v>
      </c>
      <c r="C3" s="7">
        <f ca="1">$A$2-'C BRILHANTE'!C20</f>
        <v>796</v>
      </c>
      <c r="E3" s="23" t="s">
        <v>70</v>
      </c>
      <c r="F3" s="7">
        <v>4</v>
      </c>
      <c r="G3" s="34">
        <f ca="1">$E$2-'C CRISTAL'!C20</f>
        <v>605</v>
      </c>
      <c r="I3" s="23" t="s">
        <v>70</v>
      </c>
      <c r="J3" s="7">
        <v>4</v>
      </c>
      <c r="K3" s="34">
        <f ca="1">$I$2-'C DIAMANTE'!C20</f>
        <v>770</v>
      </c>
      <c r="M3" s="23" t="s">
        <v>70</v>
      </c>
      <c r="N3" s="7">
        <v>4</v>
      </c>
      <c r="O3" s="34">
        <f ca="1">$M$2-'C OPALA'!C20</f>
        <v>654</v>
      </c>
      <c r="Q3" s="372" t="s">
        <v>176</v>
      </c>
      <c r="R3" s="372" t="s">
        <v>177</v>
      </c>
    </row>
    <row r="4" spans="1:26">
      <c r="A4" s="23" t="s">
        <v>71</v>
      </c>
      <c r="B4" s="7">
        <v>4</v>
      </c>
      <c r="C4" s="7">
        <f ca="1">$A$2-'C BRILHANTE'!C21</f>
        <v>770</v>
      </c>
      <c r="E4" s="23" t="s">
        <v>71</v>
      </c>
      <c r="F4" s="7">
        <v>4</v>
      </c>
      <c r="G4" s="34">
        <f ca="1">$E$2-'C CRISTAL'!C21</f>
        <v>884</v>
      </c>
      <c r="I4" s="23" t="s">
        <v>71</v>
      </c>
      <c r="J4" s="7">
        <v>4</v>
      </c>
      <c r="K4" s="34">
        <f ca="1">$I$2-'C DIAMANTE'!C21</f>
        <v>865</v>
      </c>
      <c r="M4" s="23" t="s">
        <v>71</v>
      </c>
      <c r="N4" s="7">
        <v>4</v>
      </c>
      <c r="O4" s="34">
        <f ca="1">$M$2-'C OPALA'!C21</f>
        <v>654</v>
      </c>
      <c r="Q4" s="372" t="s">
        <v>178</v>
      </c>
      <c r="R4" s="372" t="s">
        <v>179</v>
      </c>
    </row>
    <row r="5" spans="1:26">
      <c r="A5" s="23" t="s">
        <v>72</v>
      </c>
      <c r="B5" s="7">
        <v>2</v>
      </c>
      <c r="C5" s="7">
        <f ca="1">$A$2-'C BRILHANTE'!H20</f>
        <v>1054</v>
      </c>
      <c r="E5" s="23" t="s">
        <v>72</v>
      </c>
      <c r="F5" s="7">
        <v>2</v>
      </c>
      <c r="G5" s="34">
        <f ca="1">$E$2-'C CRISTAL'!H20</f>
        <v>723</v>
      </c>
      <c r="I5" s="23" t="s">
        <v>72</v>
      </c>
      <c r="J5" s="7">
        <v>2</v>
      </c>
      <c r="K5" s="34">
        <f ca="1">$I$2-'C DIAMANTE'!H20</f>
        <v>240</v>
      </c>
      <c r="M5" s="23" t="s">
        <v>72</v>
      </c>
      <c r="N5" s="7">
        <v>2</v>
      </c>
      <c r="O5" s="34">
        <f ca="1">$M$2-'C OPALA'!H20</f>
        <v>990</v>
      </c>
      <c r="Q5" s="372" t="s">
        <v>180</v>
      </c>
      <c r="R5" s="372" t="s">
        <v>181</v>
      </c>
    </row>
    <row r="6" spans="1:26">
      <c r="A6" s="23" t="s">
        <v>73</v>
      </c>
      <c r="B6" s="7">
        <v>2</v>
      </c>
      <c r="C6" s="34">
        <f ca="1">$A$2-'C BRILHANTE'!H21</f>
        <v>677</v>
      </c>
      <c r="E6" s="23" t="s">
        <v>73</v>
      </c>
      <c r="F6" s="7">
        <v>2</v>
      </c>
      <c r="G6" s="34">
        <f ca="1">$E$2-'C CRISTAL'!H21</f>
        <v>723</v>
      </c>
      <c r="I6" s="23" t="s">
        <v>73</v>
      </c>
      <c r="J6" s="7">
        <v>2</v>
      </c>
      <c r="K6" s="34">
        <f ca="1">$I$2-'C DIAMANTE'!H21</f>
        <v>833</v>
      </c>
      <c r="M6" s="23" t="s">
        <v>73</v>
      </c>
      <c r="N6" s="7">
        <v>2</v>
      </c>
      <c r="O6" s="34">
        <f ca="1">$M$2-'C OPALA'!H21</f>
        <v>990</v>
      </c>
    </row>
    <row r="7" spans="1:26">
      <c r="A7" s="23" t="s">
        <v>182</v>
      </c>
      <c r="B7" s="7">
        <v>4</v>
      </c>
      <c r="C7" s="7">
        <f ca="1">$A$2-'C BRILHANTE'!K20</f>
        <v>770</v>
      </c>
      <c r="E7" s="23" t="s">
        <v>182</v>
      </c>
      <c r="F7" s="7">
        <v>4</v>
      </c>
      <c r="G7" s="34">
        <f ca="1">$E$2-'C CRISTAL'!K20</f>
        <v>984</v>
      </c>
      <c r="I7" s="23" t="s">
        <v>182</v>
      </c>
      <c r="J7" s="7">
        <v>4</v>
      </c>
      <c r="K7" s="34">
        <f ca="1">$I$2-'C DIAMANTE'!K20</f>
        <v>712</v>
      </c>
      <c r="M7" s="23" t="s">
        <v>182</v>
      </c>
      <c r="N7" s="7">
        <v>4</v>
      </c>
      <c r="O7" s="34">
        <f ca="1">$M$2-'C OPALA'!L20</f>
        <v>916</v>
      </c>
    </row>
    <row r="8" spans="1:26">
      <c r="A8" s="23" t="s">
        <v>183</v>
      </c>
      <c r="B8" s="7">
        <v>4</v>
      </c>
      <c r="C8" s="7">
        <f ca="1">$A$2-'C BRILHANTE'!K21</f>
        <v>770</v>
      </c>
      <c r="E8" s="23" t="s">
        <v>183</v>
      </c>
      <c r="F8" s="7">
        <v>4</v>
      </c>
      <c r="G8" s="34">
        <f ca="1">$E$2-'C CRISTAL'!L20</f>
        <v>984</v>
      </c>
      <c r="I8" s="23" t="s">
        <v>183</v>
      </c>
      <c r="J8" s="7">
        <v>4</v>
      </c>
      <c r="K8" s="34">
        <f ca="1">$I$2-'C DIAMANTE'!L20</f>
        <v>712</v>
      </c>
      <c r="M8" s="23" t="s">
        <v>183</v>
      </c>
      <c r="N8" s="7">
        <v>4</v>
      </c>
      <c r="O8" s="34">
        <f ca="1">$M$2-'C OPALA'!M20</f>
        <v>916</v>
      </c>
    </row>
    <row r="9" spans="1:26">
      <c r="A9" s="23" t="s">
        <v>184</v>
      </c>
      <c r="B9" s="7">
        <v>2</v>
      </c>
      <c r="C9" s="34">
        <f ca="1">$A$2-'C BRILHANTE'!N20</f>
        <v>429</v>
      </c>
      <c r="E9" s="23" t="s">
        <v>184</v>
      </c>
      <c r="F9" s="7">
        <v>2</v>
      </c>
      <c r="G9" s="34">
        <f ca="1">$E$2-'C CRISTAL'!K21</f>
        <v>984</v>
      </c>
      <c r="I9" s="23" t="s">
        <v>184</v>
      </c>
      <c r="J9" s="7">
        <v>2</v>
      </c>
      <c r="K9" s="34">
        <f ca="1">$I$2-'C DIAMANTE'!P21</f>
        <v>520</v>
      </c>
      <c r="M9" s="23" t="s">
        <v>184</v>
      </c>
      <c r="N9" s="7">
        <v>2</v>
      </c>
      <c r="O9" s="34">
        <f ca="1">$M$2-'C OPALA'!L21</f>
        <v>916</v>
      </c>
    </row>
    <row r="10" spans="1:26">
      <c r="A10" s="23" t="s">
        <v>185</v>
      </c>
      <c r="B10" s="7">
        <v>1</v>
      </c>
      <c r="C10" s="7">
        <f ca="1">$A$2-'C BRILHANTE'!P20</f>
        <v>831</v>
      </c>
      <c r="E10" s="23" t="s">
        <v>185</v>
      </c>
      <c r="F10" s="7">
        <v>2</v>
      </c>
      <c r="G10" s="34">
        <f ca="1">$E$2-'C CRISTAL'!N20</f>
        <v>552</v>
      </c>
      <c r="I10" s="23" t="s">
        <v>185</v>
      </c>
      <c r="J10" s="7">
        <v>1</v>
      </c>
      <c r="K10" s="34">
        <f ca="1">$I$2-'C DIAMANTE'!N21</f>
        <v>577</v>
      </c>
      <c r="M10" s="23" t="s">
        <v>185</v>
      </c>
      <c r="N10" s="7">
        <v>2</v>
      </c>
      <c r="O10" s="34">
        <f ca="1">$M$2-'C OPALA'!O20</f>
        <v>1074</v>
      </c>
    </row>
    <row r="11" spans="1:26">
      <c r="A11" s="23" t="s">
        <v>186</v>
      </c>
      <c r="B11" s="7">
        <v>1</v>
      </c>
      <c r="C11" s="34">
        <f ca="1">$A$2-'C BRILHANTE'!P21</f>
        <v>187</v>
      </c>
      <c r="E11" s="1090" t="s">
        <v>187</v>
      </c>
      <c r="F11" s="1090">
        <f>SUM(F3:F10)</f>
        <v>24</v>
      </c>
      <c r="G11" s="1090"/>
      <c r="I11" s="23" t="s">
        <v>186</v>
      </c>
      <c r="J11" s="7">
        <v>1</v>
      </c>
      <c r="K11" s="34">
        <f ca="1">$I$2-'C DIAMANTE'!N20</f>
        <v>524</v>
      </c>
      <c r="M11" s="1090" t="s">
        <v>187</v>
      </c>
      <c r="N11" s="1090">
        <f>SUM(N3:N10)</f>
        <v>24</v>
      </c>
      <c r="O11" s="1090"/>
    </row>
    <row r="12" spans="1:26">
      <c r="A12" s="1090" t="s">
        <v>187</v>
      </c>
      <c r="B12" s="1090">
        <f>SUM(B3:B11)</f>
        <v>24</v>
      </c>
      <c r="C12" s="1090"/>
      <c r="I12" s="1090" t="s">
        <v>187</v>
      </c>
      <c r="J12" s="1090">
        <f>SUM(J3:J11)</f>
        <v>24</v>
      </c>
      <c r="K12" s="1090"/>
    </row>
    <row r="14" spans="1:26" ht="23.45">
      <c r="A14" s="2064" t="s">
        <v>188</v>
      </c>
      <c r="B14" s="2065"/>
      <c r="C14" s="2066"/>
      <c r="D14" s="24"/>
      <c r="E14" s="2064" t="s">
        <v>189</v>
      </c>
      <c r="F14" s="2065"/>
      <c r="G14" s="2066"/>
      <c r="I14" s="2064" t="s">
        <v>34</v>
      </c>
      <c r="J14" s="2065"/>
      <c r="K14" s="2066"/>
      <c r="M14" s="2064" t="s">
        <v>39</v>
      </c>
      <c r="N14" s="2065"/>
      <c r="O14" s="2066"/>
      <c r="Q14" s="2067" t="s">
        <v>171</v>
      </c>
      <c r="R14" s="2068"/>
      <c r="Z14" s="24"/>
    </row>
    <row r="15" spans="1:26" s="31" customFormat="1">
      <c r="A15" s="1095">
        <f ca="1">M2</f>
        <v>45376</v>
      </c>
      <c r="B15" s="1096" t="s">
        <v>172</v>
      </c>
      <c r="C15" s="1096" t="s">
        <v>173</v>
      </c>
      <c r="E15" s="1095">
        <f ca="1">M2</f>
        <v>45376</v>
      </c>
      <c r="F15" s="1096" t="s">
        <v>172</v>
      </c>
      <c r="G15" s="1096" t="s">
        <v>173</v>
      </c>
      <c r="I15" s="1095">
        <f ca="1">M2</f>
        <v>45376</v>
      </c>
      <c r="J15" s="1096" t="s">
        <v>172</v>
      </c>
      <c r="K15" s="1096" t="s">
        <v>173</v>
      </c>
      <c r="M15" s="1095">
        <f ca="1">M2</f>
        <v>45376</v>
      </c>
      <c r="N15" s="1096" t="s">
        <v>172</v>
      </c>
      <c r="O15" s="1096" t="s">
        <v>173</v>
      </c>
      <c r="Q15" s="987" t="s">
        <v>174</v>
      </c>
      <c r="R15" s="987" t="s">
        <v>175</v>
      </c>
    </row>
    <row r="16" spans="1:26">
      <c r="A16" s="23" t="s">
        <v>70</v>
      </c>
      <c r="B16" s="7">
        <v>4</v>
      </c>
      <c r="C16" s="34">
        <f ca="1">$A$15-'C PEROLA'!C20</f>
        <v>865</v>
      </c>
      <c r="E16" s="23" t="s">
        <v>70</v>
      </c>
      <c r="F16" s="7">
        <v>4</v>
      </c>
      <c r="G16" s="34">
        <f ca="1">$E$15-'C QUARTZO'!C20</f>
        <v>605</v>
      </c>
      <c r="I16" s="23" t="s">
        <v>70</v>
      </c>
      <c r="J16" s="7">
        <v>4</v>
      </c>
      <c r="K16" s="34">
        <f ca="1">$I$15-'C AGATA'!C19</f>
        <v>398</v>
      </c>
      <c r="M16" s="23" t="s">
        <v>70</v>
      </c>
      <c r="N16" s="7">
        <v>4</v>
      </c>
      <c r="O16" s="34">
        <f ca="1">$M$15-'C ESMERALDA'!C19</f>
        <v>490</v>
      </c>
      <c r="Q16" s="372" t="s">
        <v>176</v>
      </c>
      <c r="R16" s="372" t="s">
        <v>177</v>
      </c>
    </row>
    <row r="17" spans="1:18">
      <c r="A17" s="23" t="s">
        <v>71</v>
      </c>
      <c r="B17" s="7">
        <v>4</v>
      </c>
      <c r="C17" s="34">
        <f ca="1">$A$15-'C PEROLA'!C21</f>
        <v>412</v>
      </c>
      <c r="E17" s="23" t="s">
        <v>71</v>
      </c>
      <c r="F17" s="7">
        <v>4</v>
      </c>
      <c r="G17" s="34">
        <f ca="1">$E$15-'C QUARTZO'!C21</f>
        <v>605</v>
      </c>
      <c r="I17" s="23" t="s">
        <v>71</v>
      </c>
      <c r="J17" s="7">
        <v>4</v>
      </c>
      <c r="K17" s="34">
        <f ca="1">$I$15-'C AGATA'!C20</f>
        <v>137</v>
      </c>
      <c r="M17" s="23" t="s">
        <v>71</v>
      </c>
      <c r="N17" s="7">
        <v>4</v>
      </c>
      <c r="O17" s="34">
        <f ca="1">$M$15-'C ESMERALDA'!C20</f>
        <v>492</v>
      </c>
      <c r="Q17" s="372" t="s">
        <v>178</v>
      </c>
      <c r="R17" s="372" t="s">
        <v>179</v>
      </c>
    </row>
    <row r="18" spans="1:18">
      <c r="A18" s="23" t="s">
        <v>72</v>
      </c>
      <c r="B18" s="7">
        <v>2</v>
      </c>
      <c r="C18" s="34">
        <f ca="1">$A$15-'C PEROLA'!H20</f>
        <v>590</v>
      </c>
      <c r="E18" s="23" t="s">
        <v>72</v>
      </c>
      <c r="F18" s="7">
        <v>2</v>
      </c>
      <c r="G18" s="34">
        <f ca="1">$E$15-'C QUARTZO'!H20</f>
        <v>424</v>
      </c>
      <c r="I18" s="23" t="s">
        <v>72</v>
      </c>
      <c r="J18" s="7">
        <v>1</v>
      </c>
      <c r="K18" s="34">
        <f ca="1">$I$15-'C AGATA'!H19</f>
        <v>181</v>
      </c>
      <c r="M18" s="23" t="s">
        <v>72</v>
      </c>
      <c r="N18" s="7">
        <v>1</v>
      </c>
      <c r="O18" s="34">
        <f ca="1">$M$15-'C ESMERALDA'!H19</f>
        <v>236</v>
      </c>
      <c r="Q18" s="372" t="s">
        <v>180</v>
      </c>
      <c r="R18" s="372" t="s">
        <v>181</v>
      </c>
    </row>
    <row r="19" spans="1:18">
      <c r="A19" s="23" t="s">
        <v>73</v>
      </c>
      <c r="B19" s="7">
        <v>2</v>
      </c>
      <c r="C19" s="34">
        <f ca="1">$A$15-'C PEROLA'!H21</f>
        <v>590</v>
      </c>
      <c r="E19" s="23" t="s">
        <v>73</v>
      </c>
      <c r="F19" s="7">
        <v>2</v>
      </c>
      <c r="G19" s="34">
        <f ca="1">$E$15-'C QUARTZO'!H21</f>
        <v>431</v>
      </c>
      <c r="I19" s="23" t="s">
        <v>73</v>
      </c>
      <c r="J19" s="7">
        <v>1</v>
      </c>
      <c r="K19" s="34">
        <f ca="1">$I$15-'C AGATA'!H20</f>
        <v>181</v>
      </c>
      <c r="M19" s="23" t="s">
        <v>73</v>
      </c>
      <c r="N19" s="7">
        <v>1</v>
      </c>
      <c r="O19" s="34">
        <f ca="1">$M$15-'C ESMERALDA'!H20</f>
        <v>236</v>
      </c>
    </row>
    <row r="20" spans="1:18">
      <c r="A20" s="23" t="s">
        <v>182</v>
      </c>
      <c r="B20" s="7">
        <v>4</v>
      </c>
      <c r="C20" s="34">
        <f ca="1">$A$15-'C PEROLA'!K20</f>
        <v>580</v>
      </c>
      <c r="E20" s="23" t="s">
        <v>182</v>
      </c>
      <c r="F20" s="7">
        <v>4</v>
      </c>
      <c r="G20" s="34">
        <f ca="1">$E$15-'C QUARTZO'!L20</f>
        <v>412</v>
      </c>
      <c r="I20" s="23" t="s">
        <v>190</v>
      </c>
      <c r="J20" s="7">
        <v>4</v>
      </c>
      <c r="K20" s="34">
        <f ca="1">$I$15-'C AGATA'!J19</f>
        <v>865</v>
      </c>
      <c r="M20" s="23" t="s">
        <v>190</v>
      </c>
      <c r="N20" s="7">
        <v>4</v>
      </c>
      <c r="O20" s="34">
        <f ca="1">$M$15-'C ESMERALDA'!K19</f>
        <v>697</v>
      </c>
    </row>
    <row r="21" spans="1:18">
      <c r="A21" s="23" t="s">
        <v>183</v>
      </c>
      <c r="B21" s="7">
        <v>4</v>
      </c>
      <c r="C21" s="34">
        <f ca="1">$A$15-'C PEROLA'!K21</f>
        <v>580</v>
      </c>
      <c r="E21" s="23" t="s">
        <v>183</v>
      </c>
      <c r="F21" s="7">
        <v>4</v>
      </c>
      <c r="G21" s="34">
        <f ca="1">$E$15-'C QUARTZO'!M20</f>
        <v>605</v>
      </c>
      <c r="I21" s="23" t="s">
        <v>191</v>
      </c>
      <c r="J21" s="7">
        <v>4</v>
      </c>
      <c r="K21" s="34">
        <f ca="1">$I$15-'C AGATA'!J20</f>
        <v>865</v>
      </c>
      <c r="M21" s="23" t="s">
        <v>191</v>
      </c>
      <c r="N21" s="7">
        <v>4</v>
      </c>
      <c r="O21" s="34">
        <f ca="1">$M$15-'C ESMERALDA'!L19</f>
        <v>472</v>
      </c>
    </row>
    <row r="22" spans="1:18">
      <c r="A22" s="23" t="s">
        <v>184</v>
      </c>
      <c r="B22" s="7">
        <v>2</v>
      </c>
      <c r="C22" s="34">
        <f ca="1">$A$15-'C PEROLA'!P20</f>
        <v>580</v>
      </c>
      <c r="E22" s="23" t="s">
        <v>184</v>
      </c>
      <c r="F22" s="7">
        <v>2</v>
      </c>
      <c r="G22" s="34">
        <f ca="1">$E$15-'C QUARTZO'!L21</f>
        <v>605</v>
      </c>
      <c r="I22" s="23" t="s">
        <v>184</v>
      </c>
      <c r="J22" s="7">
        <v>2</v>
      </c>
      <c r="K22" s="34">
        <f ca="1">$I$15-'C AGATA'!R19</f>
        <v>796</v>
      </c>
      <c r="M22" s="23" t="s">
        <v>184</v>
      </c>
      <c r="N22" s="7">
        <v>2</v>
      </c>
      <c r="O22" s="34">
        <f ca="1">$M$15-'C ESMERALDA'!K20</f>
        <v>472</v>
      </c>
    </row>
    <row r="23" spans="1:18">
      <c r="A23" s="1090" t="s">
        <v>187</v>
      </c>
      <c r="B23" s="1090">
        <f>SUM(B16:B22)</f>
        <v>22</v>
      </c>
      <c r="C23" s="1090"/>
      <c r="E23" s="23" t="s">
        <v>185</v>
      </c>
      <c r="F23" s="7">
        <v>2</v>
      </c>
      <c r="G23" s="34">
        <f ca="1">$E$15-'C QUARTZO'!O20</f>
        <v>424</v>
      </c>
      <c r="I23" s="23" t="s">
        <v>192</v>
      </c>
      <c r="J23" s="7">
        <v>4</v>
      </c>
      <c r="K23" s="34">
        <f ca="1">$I$15-'C AGATA'!P19</f>
        <v>794</v>
      </c>
      <c r="M23" s="23" t="s">
        <v>192</v>
      </c>
      <c r="N23" s="7">
        <v>4</v>
      </c>
      <c r="O23" s="34">
        <f ca="1">$M$15-'C ESMERALDA'!N19</f>
        <v>472</v>
      </c>
    </row>
    <row r="24" spans="1:18">
      <c r="E24" s="1090" t="s">
        <v>187</v>
      </c>
      <c r="F24" s="1090">
        <f>SUM(F16:F23)</f>
        <v>24</v>
      </c>
      <c r="G24" s="1090"/>
      <c r="I24" s="1090" t="s">
        <v>187</v>
      </c>
      <c r="J24" s="1090">
        <f>SUM(J16:J23)</f>
        <v>24</v>
      </c>
      <c r="K24" s="1090"/>
      <c r="M24" s="1090" t="s">
        <v>187</v>
      </c>
      <c r="N24" s="1090">
        <f>SUM(N16:N23)</f>
        <v>24</v>
      </c>
      <c r="O24" s="1090"/>
    </row>
    <row r="27" spans="1:18" ht="21.75" customHeight="1">
      <c r="A27" s="2064" t="s">
        <v>31</v>
      </c>
      <c r="B27" s="2065"/>
      <c r="C27" s="2066"/>
      <c r="E27" s="2064" t="s">
        <v>28</v>
      </c>
      <c r="F27" s="2065"/>
      <c r="G27" s="2066"/>
      <c r="I27" s="2064" t="s">
        <v>24</v>
      </c>
      <c r="J27" s="2065"/>
      <c r="K27" s="2066"/>
      <c r="M27" s="2064" t="s">
        <v>17</v>
      </c>
      <c r="N27" s="2065"/>
      <c r="O27" s="2066"/>
      <c r="Q27" s="2007" t="s">
        <v>171</v>
      </c>
      <c r="R27" s="2007"/>
    </row>
    <row r="28" spans="1:18" s="31" customFormat="1">
      <c r="A28" s="1095">
        <f ca="1">M2</f>
        <v>45376</v>
      </c>
      <c r="B28" s="1096" t="s">
        <v>172</v>
      </c>
      <c r="C28" s="1096" t="s">
        <v>173</v>
      </c>
      <c r="E28" s="1095">
        <f ca="1">M2</f>
        <v>45376</v>
      </c>
      <c r="F28" s="1096" t="s">
        <v>172</v>
      </c>
      <c r="G28" s="1096" t="s">
        <v>173</v>
      </c>
      <c r="I28" s="1095">
        <f ca="1">M2</f>
        <v>45376</v>
      </c>
      <c r="J28" s="1096" t="s">
        <v>172</v>
      </c>
      <c r="K28" s="1096" t="s">
        <v>173</v>
      </c>
      <c r="M28" s="1095">
        <f ca="1">M2</f>
        <v>45376</v>
      </c>
      <c r="N28" s="1096" t="s">
        <v>172</v>
      </c>
      <c r="O28" s="1096" t="s">
        <v>173</v>
      </c>
      <c r="Q28" s="987" t="s">
        <v>174</v>
      </c>
      <c r="R28" s="987" t="s">
        <v>175</v>
      </c>
    </row>
    <row r="29" spans="1:18">
      <c r="A29" s="23" t="s">
        <v>70</v>
      </c>
      <c r="B29" s="7">
        <v>4</v>
      </c>
      <c r="C29" s="34">
        <f ca="1">$A$28-'C JADE'!C19</f>
        <v>369</v>
      </c>
      <c r="E29" s="23" t="s">
        <v>70</v>
      </c>
      <c r="F29" s="7">
        <v>4</v>
      </c>
      <c r="G29" s="34">
        <f ca="1">$E$28-'C TOPÁZIO'!C20</f>
        <v>734</v>
      </c>
      <c r="I29" s="23" t="s">
        <v>70</v>
      </c>
      <c r="J29" s="7">
        <v>4</v>
      </c>
      <c r="K29" s="34">
        <f ca="1">$I$28-'C TURMALINA'!C19</f>
        <v>191</v>
      </c>
      <c r="M29" s="23" t="s">
        <v>70</v>
      </c>
      <c r="N29" s="7">
        <v>4</v>
      </c>
      <c r="O29" s="34">
        <f ca="1">$M$28-'C TURQUESA'!C19</f>
        <v>928</v>
      </c>
      <c r="Q29" s="372" t="s">
        <v>176</v>
      </c>
      <c r="R29" s="372" t="s">
        <v>177</v>
      </c>
    </row>
    <row r="30" spans="1:18">
      <c r="A30" s="23" t="s">
        <v>71</v>
      </c>
      <c r="B30" s="7">
        <v>4</v>
      </c>
      <c r="C30" s="34">
        <f ca="1">$A$28-'C JADE'!C20</f>
        <v>697</v>
      </c>
      <c r="E30" s="23" t="s">
        <v>71</v>
      </c>
      <c r="F30" s="7">
        <v>4</v>
      </c>
      <c r="G30" s="34">
        <f ca="1">$E$28-'C TOPÁZIO'!C21</f>
        <v>734</v>
      </c>
      <c r="I30" s="23" t="s">
        <v>71</v>
      </c>
      <c r="J30" s="7">
        <v>4</v>
      </c>
      <c r="K30" s="34">
        <f ca="1">$I$28-'C TURMALINA'!C20</f>
        <v>116</v>
      </c>
      <c r="M30" s="23" t="s">
        <v>71</v>
      </c>
      <c r="N30" s="7">
        <v>4</v>
      </c>
      <c r="O30" s="34">
        <f ca="1">$M$28-'C TURQUESA'!C20</f>
        <v>1099</v>
      </c>
      <c r="Q30" s="372" t="s">
        <v>178</v>
      </c>
      <c r="R30" s="372" t="s">
        <v>179</v>
      </c>
    </row>
    <row r="31" spans="1:18">
      <c r="A31" s="23" t="s">
        <v>72</v>
      </c>
      <c r="B31" s="7">
        <v>1</v>
      </c>
      <c r="C31" s="34">
        <f ca="1">$A$28-'C JADE'!H19</f>
        <v>765</v>
      </c>
      <c r="E31" s="23" t="s">
        <v>72</v>
      </c>
      <c r="F31" s="7">
        <v>1</v>
      </c>
      <c r="G31" s="34">
        <f ca="1">$E$28-'C TOPÁZIO'!H20</f>
        <v>396</v>
      </c>
      <c r="I31" s="23" t="s">
        <v>72</v>
      </c>
      <c r="J31" s="7">
        <v>1</v>
      </c>
      <c r="K31" s="34">
        <f ca="1">$I$28-'C TURMALINA'!H19</f>
        <v>706</v>
      </c>
      <c r="M31" s="23" t="s">
        <v>72</v>
      </c>
      <c r="N31" s="7">
        <v>1</v>
      </c>
      <c r="O31" s="34">
        <f ca="1">$M$28-'C TURQUESA'!H19</f>
        <v>331</v>
      </c>
      <c r="Q31" s="372" t="s">
        <v>180</v>
      </c>
      <c r="R31" s="372" t="s">
        <v>181</v>
      </c>
    </row>
    <row r="32" spans="1:18">
      <c r="A32" s="23" t="s">
        <v>73</v>
      </c>
      <c r="B32" s="7">
        <v>1</v>
      </c>
      <c r="C32" s="34">
        <f ca="1">$A$28-'C JADE'!H20</f>
        <v>765</v>
      </c>
      <c r="E32" s="23" t="s">
        <v>73</v>
      </c>
      <c r="F32" s="7">
        <v>1</v>
      </c>
      <c r="G32" s="34">
        <f ca="1">$E$28-'C TOPÁZIO'!H21</f>
        <v>396</v>
      </c>
      <c r="I32" s="23" t="s">
        <v>73</v>
      </c>
      <c r="J32" s="7">
        <v>1</v>
      </c>
      <c r="K32" s="34">
        <f ca="1">$I$28-'C TURMALINA'!H20</f>
        <v>706</v>
      </c>
      <c r="M32" s="23" t="s">
        <v>73</v>
      </c>
      <c r="N32" s="7">
        <v>1</v>
      </c>
      <c r="O32" s="34">
        <f ca="1">$M$28-'C TURQUESA'!H20</f>
        <v>331</v>
      </c>
    </row>
    <row r="33" spans="1:18">
      <c r="A33" s="23" t="s">
        <v>190</v>
      </c>
      <c r="B33" s="7">
        <v>4</v>
      </c>
      <c r="C33" s="34">
        <f ca="1">$A$28-'C JADE'!K19</f>
        <v>677</v>
      </c>
      <c r="E33" s="23" t="s">
        <v>190</v>
      </c>
      <c r="F33" s="7">
        <v>4</v>
      </c>
      <c r="G33" s="34">
        <f ca="1">$E$28-'C TOPÁZIO'!J20</f>
        <v>478</v>
      </c>
      <c r="I33" s="23" t="s">
        <v>190</v>
      </c>
      <c r="J33" s="7">
        <v>4</v>
      </c>
      <c r="K33" s="34">
        <f ca="1">$I$28-'C TURMALINA'!K19</f>
        <v>712</v>
      </c>
      <c r="M33" s="23" t="s">
        <v>190</v>
      </c>
      <c r="N33" s="7">
        <v>4</v>
      </c>
      <c r="O33" s="34">
        <f ca="1">$M$28-'C TURQUESA'!N19</f>
        <v>81</v>
      </c>
    </row>
    <row r="34" spans="1:18">
      <c r="A34" s="23" t="s">
        <v>191</v>
      </c>
      <c r="B34" s="7">
        <v>4</v>
      </c>
      <c r="C34" s="34">
        <f ca="1">$A$28-'C JADE'!K20</f>
        <v>398</v>
      </c>
      <c r="E34" s="23" t="s">
        <v>191</v>
      </c>
      <c r="F34" s="7">
        <v>4</v>
      </c>
      <c r="G34" s="34">
        <f ca="1">$E$28-'C TOPÁZIO'!J20</f>
        <v>478</v>
      </c>
      <c r="I34" s="23" t="s">
        <v>193</v>
      </c>
      <c r="J34" s="7">
        <v>4</v>
      </c>
      <c r="K34" s="34">
        <f ca="1">$I$28-'C TURMALINA'!K20</f>
        <v>504</v>
      </c>
      <c r="M34" s="23" t="s">
        <v>191</v>
      </c>
      <c r="N34" s="7">
        <v>4</v>
      </c>
      <c r="O34" s="34">
        <f ca="1">$M$28-'C TURQUESA'!O19</f>
        <v>80</v>
      </c>
    </row>
    <row r="35" spans="1:18">
      <c r="A35" s="23" t="s">
        <v>184</v>
      </c>
      <c r="B35" s="7">
        <v>2</v>
      </c>
      <c r="C35" s="34">
        <f ca="1">$A$28-'C JADE'!M19</f>
        <v>429</v>
      </c>
      <c r="E35" s="23" t="s">
        <v>184</v>
      </c>
      <c r="F35" s="7">
        <v>2</v>
      </c>
      <c r="G35" s="34">
        <f ca="1">$E$28-'C TOPÁZIO'!L20</f>
        <v>504</v>
      </c>
      <c r="I35" s="23" t="s">
        <v>184</v>
      </c>
      <c r="J35" s="7">
        <v>2</v>
      </c>
      <c r="K35" s="34">
        <f ca="1">$I$28-'C TURMALINA'!M19</f>
        <v>770</v>
      </c>
      <c r="M35" s="23" t="s">
        <v>184</v>
      </c>
      <c r="N35" s="7">
        <v>2</v>
      </c>
      <c r="O35" s="34">
        <f ca="1">$M$28-'C TURQUESA'!J20</f>
        <v>1071</v>
      </c>
    </row>
    <row r="36" spans="1:18">
      <c r="A36" s="177" t="s">
        <v>192</v>
      </c>
      <c r="B36" s="7">
        <v>4</v>
      </c>
      <c r="C36" s="34">
        <f ca="1">$A$28-'C JADE'!N19</f>
        <v>1099</v>
      </c>
      <c r="E36" s="1200" t="s">
        <v>185</v>
      </c>
      <c r="F36" s="49">
        <v>1</v>
      </c>
      <c r="G36" s="1955">
        <f ca="1">$E$28-'C TOPÁZIO'!Q20</f>
        <v>478</v>
      </c>
      <c r="I36" s="23" t="s">
        <v>192</v>
      </c>
      <c r="J36" s="7">
        <v>4</v>
      </c>
      <c r="K36" s="34">
        <f ca="1">$I$28-'C TURMALINA'!N19</f>
        <v>377</v>
      </c>
      <c r="M36" s="23" t="s">
        <v>192</v>
      </c>
      <c r="N36" s="7">
        <v>4</v>
      </c>
      <c r="O36" s="34">
        <f ca="1">$M$28-'C TURQUESA'!J19</f>
        <v>1164</v>
      </c>
    </row>
    <row r="37" spans="1:18">
      <c r="A37" s="1090" t="s">
        <v>187</v>
      </c>
      <c r="B37" s="1090">
        <f>SUM(B29:B36)</f>
        <v>24</v>
      </c>
      <c r="C37" s="1090"/>
      <c r="E37" s="177" t="s">
        <v>192</v>
      </c>
      <c r="F37" s="188">
        <v>4</v>
      </c>
      <c r="G37" s="1951">
        <f ca="1">E28-'C TOPÁZIO'!N20</f>
        <v>504</v>
      </c>
      <c r="I37" s="1090" t="s">
        <v>187</v>
      </c>
      <c r="J37" s="1090">
        <f>SUM(J29:J36)</f>
        <v>24</v>
      </c>
      <c r="K37" s="1090"/>
      <c r="M37" s="1090" t="s">
        <v>187</v>
      </c>
      <c r="N37" s="1090">
        <f>SUM(N29:N36)</f>
        <v>24</v>
      </c>
      <c r="O37" s="1090"/>
    </row>
    <row r="38" spans="1:18">
      <c r="E38" s="1201" t="s">
        <v>187</v>
      </c>
      <c r="F38" s="1201">
        <f>SUM(F29:F37)</f>
        <v>25</v>
      </c>
      <c r="G38" s="1201"/>
    </row>
    <row r="39" spans="1:18">
      <c r="E39" s="111"/>
      <c r="F39" s="48"/>
      <c r="G39" s="48"/>
    </row>
    <row r="40" spans="1:18" ht="23.45">
      <c r="A40" s="2064" t="s">
        <v>96</v>
      </c>
      <c r="B40" s="2065"/>
      <c r="C40" s="2066"/>
      <c r="E40" s="2064" t="s">
        <v>97</v>
      </c>
      <c r="F40" s="2065"/>
      <c r="G40" s="2066"/>
      <c r="I40" s="2064" t="s">
        <v>98</v>
      </c>
      <c r="J40" s="2065"/>
      <c r="K40" s="2066"/>
      <c r="M40" s="2064" t="s">
        <v>99</v>
      </c>
      <c r="N40" s="2065"/>
      <c r="O40" s="2066"/>
      <c r="Q40" s="2007" t="s">
        <v>171</v>
      </c>
      <c r="R40" s="2007"/>
    </row>
    <row r="41" spans="1:18">
      <c r="A41" s="1095">
        <f ca="1">TODAY()</f>
        <v>45376</v>
      </c>
      <c r="B41" s="1096" t="s">
        <v>172</v>
      </c>
      <c r="C41" s="1096" t="s">
        <v>173</v>
      </c>
      <c r="E41" s="1095">
        <f ca="1">TODAY()</f>
        <v>45376</v>
      </c>
      <c r="F41" s="1096" t="s">
        <v>172</v>
      </c>
      <c r="G41" s="1096" t="s">
        <v>173</v>
      </c>
      <c r="I41" s="1095">
        <f ca="1">TODAY()</f>
        <v>45376</v>
      </c>
      <c r="J41" s="1096" t="s">
        <v>172</v>
      </c>
      <c r="K41" s="1096" t="s">
        <v>173</v>
      </c>
      <c r="M41" s="1095">
        <f ca="1">TODAY()</f>
        <v>45376</v>
      </c>
      <c r="N41" s="1096" t="s">
        <v>172</v>
      </c>
      <c r="O41" s="1096" t="s">
        <v>173</v>
      </c>
      <c r="Q41" s="987" t="s">
        <v>174</v>
      </c>
      <c r="R41" s="987" t="s">
        <v>175</v>
      </c>
    </row>
    <row r="42" spans="1:18">
      <c r="A42" s="23" t="s">
        <v>70</v>
      </c>
      <c r="B42" s="7">
        <v>4</v>
      </c>
      <c r="C42" s="34">
        <f ca="1">$A$41-'JG I'!C19</f>
        <v>245</v>
      </c>
      <c r="E42" s="23" t="s">
        <v>70</v>
      </c>
      <c r="F42" s="7">
        <v>4</v>
      </c>
      <c r="G42" s="34">
        <f ca="1">E41-'JG VIII'!C19</f>
        <v>865</v>
      </c>
      <c r="I42" s="23" t="s">
        <v>70</v>
      </c>
      <c r="J42" s="7">
        <v>4</v>
      </c>
      <c r="K42" s="34">
        <f ca="1">I41-'STAR SAGITARIUS'!C19</f>
        <v>377</v>
      </c>
      <c r="M42" s="23" t="s">
        <v>70</v>
      </c>
      <c r="N42" s="7">
        <v>4</v>
      </c>
      <c r="O42" s="34">
        <f ca="1">M41-'STAR SIRIUS'!C20</f>
        <v>807</v>
      </c>
      <c r="Q42" s="372" t="s">
        <v>176</v>
      </c>
      <c r="R42" s="372" t="s">
        <v>177</v>
      </c>
    </row>
    <row r="43" spans="1:18">
      <c r="A43" s="23" t="s">
        <v>71</v>
      </c>
      <c r="B43" s="7">
        <v>4</v>
      </c>
      <c r="C43" s="34">
        <f ca="1">A41-'JG I'!C20</f>
        <v>245</v>
      </c>
      <c r="E43" s="23" t="s">
        <v>71</v>
      </c>
      <c r="F43" s="7">
        <v>4</v>
      </c>
      <c r="G43" s="34">
        <f ca="1">E41-'JG VIII'!C20</f>
        <v>377</v>
      </c>
      <c r="I43" s="23" t="s">
        <v>71</v>
      </c>
      <c r="J43" s="7">
        <v>4</v>
      </c>
      <c r="K43" s="34">
        <f ca="1">I41-'STAR SAGITARIUS'!C20</f>
        <v>83</v>
      </c>
      <c r="M43" s="23" t="s">
        <v>71</v>
      </c>
      <c r="N43" s="7">
        <v>4</v>
      </c>
      <c r="O43" s="34">
        <f ca="1">M41-'STAR SIRIUS'!C21</f>
        <v>807</v>
      </c>
      <c r="Q43" s="372" t="s">
        <v>178</v>
      </c>
      <c r="R43" s="372" t="s">
        <v>179</v>
      </c>
    </row>
    <row r="44" spans="1:18">
      <c r="A44" s="23" t="s">
        <v>72</v>
      </c>
      <c r="B44" s="7">
        <v>1</v>
      </c>
      <c r="C44" s="34">
        <f ca="1">A41-'JG I'!H19</f>
        <v>196</v>
      </c>
      <c r="E44" s="23" t="s">
        <v>72</v>
      </c>
      <c r="F44" s="7">
        <v>1</v>
      </c>
      <c r="G44" s="34">
        <f ca="1">E41-'JG VIII'!H19</f>
        <v>590</v>
      </c>
      <c r="I44" s="23" t="s">
        <v>194</v>
      </c>
      <c r="J44" s="7">
        <v>2</v>
      </c>
      <c r="K44" s="34">
        <f ca="1">I41-'STAR SAGITARIUS'!H19</f>
        <v>377</v>
      </c>
      <c r="M44" s="23" t="s">
        <v>194</v>
      </c>
      <c r="N44" s="7">
        <v>2</v>
      </c>
      <c r="O44" s="34">
        <f ca="1">M41-'STAR SIRIUS'!H20</f>
        <v>626</v>
      </c>
      <c r="Q44" s="372" t="s">
        <v>180</v>
      </c>
      <c r="R44" s="372" t="s">
        <v>181</v>
      </c>
    </row>
    <row r="45" spans="1:18">
      <c r="A45" s="23" t="s">
        <v>73</v>
      </c>
      <c r="B45" s="7">
        <v>1</v>
      </c>
      <c r="C45" s="34">
        <f ca="1">A41-'JG I'!H20</f>
        <v>590</v>
      </c>
      <c r="E45" s="23" t="s">
        <v>73</v>
      </c>
      <c r="F45" s="7">
        <v>1</v>
      </c>
      <c r="G45" s="34">
        <f ca="1">E41-'JG VIII'!H20</f>
        <v>859</v>
      </c>
      <c r="I45" s="23" t="s">
        <v>195</v>
      </c>
      <c r="J45" s="7">
        <v>2</v>
      </c>
      <c r="K45" s="34">
        <f ca="1">I41-'STAR SAGITARIUS'!H20</f>
        <v>564</v>
      </c>
      <c r="M45" s="23" t="s">
        <v>195</v>
      </c>
      <c r="N45" s="7">
        <v>2</v>
      </c>
      <c r="O45" s="34">
        <f ca="1">M41-'STAR SIRIUS'!H21</f>
        <v>733</v>
      </c>
    </row>
    <row r="46" spans="1:18">
      <c r="A46" s="23" t="s">
        <v>196</v>
      </c>
      <c r="B46" s="7">
        <v>4</v>
      </c>
      <c r="C46" s="34">
        <f ca="1">A41-'JG I'!J19</f>
        <v>781</v>
      </c>
      <c r="E46" s="23" t="s">
        <v>192</v>
      </c>
      <c r="F46" s="7">
        <v>4</v>
      </c>
      <c r="G46" s="34">
        <f ca="1">E41-'JG VIII'!J19</f>
        <v>590</v>
      </c>
      <c r="I46" s="23" t="s">
        <v>185</v>
      </c>
      <c r="J46" s="7">
        <v>2</v>
      </c>
      <c r="K46" s="34">
        <f ca="1">I41-'STAR SAGITARIUS'!K19</f>
        <v>1005</v>
      </c>
      <c r="M46" s="23" t="s">
        <v>197</v>
      </c>
      <c r="N46" s="7">
        <v>4</v>
      </c>
      <c r="O46" s="34">
        <f ca="1">M41-'STAR SIRIUS'!J20</f>
        <v>230</v>
      </c>
    </row>
    <row r="47" spans="1:18">
      <c r="A47" s="23" t="s">
        <v>185</v>
      </c>
      <c r="B47" s="7">
        <v>1</v>
      </c>
      <c r="C47" s="34">
        <f ca="1">A41-'JG I'!J20</f>
        <v>213</v>
      </c>
      <c r="E47" s="23" t="s">
        <v>185</v>
      </c>
      <c r="F47" s="7">
        <v>1</v>
      </c>
      <c r="G47" s="34">
        <f ca="1">E41-'JG VIII'!M19</f>
        <v>195</v>
      </c>
      <c r="I47" s="23" t="s">
        <v>198</v>
      </c>
      <c r="J47" s="7">
        <v>4</v>
      </c>
      <c r="K47" s="34">
        <f ca="1">I41-'STAR SAGITARIUS'!M19</f>
        <v>564</v>
      </c>
      <c r="M47" s="23" t="s">
        <v>199</v>
      </c>
      <c r="N47" s="7">
        <v>4</v>
      </c>
      <c r="O47" s="34">
        <f ca="1">M41-'STAR SIRIUS'!J21</f>
        <v>189</v>
      </c>
    </row>
    <row r="48" spans="1:18">
      <c r="A48" s="23" t="s">
        <v>193</v>
      </c>
      <c r="B48" s="7">
        <v>4</v>
      </c>
      <c r="C48" s="34">
        <f ca="1">A41-'JG I'!M19</f>
        <v>590</v>
      </c>
      <c r="E48" s="1090" t="s">
        <v>187</v>
      </c>
      <c r="F48" s="1090">
        <f>SUM(F42:F47)</f>
        <v>15</v>
      </c>
      <c r="G48" s="1090"/>
      <c r="I48" s="23" t="s">
        <v>200</v>
      </c>
      <c r="J48" s="7">
        <v>4</v>
      </c>
      <c r="K48" s="34">
        <f ca="1">I41-'STAR SAGITARIUS'!P19</f>
        <v>734</v>
      </c>
      <c r="M48" s="1200" t="s">
        <v>184</v>
      </c>
      <c r="N48" s="49">
        <v>2</v>
      </c>
      <c r="O48" s="1955">
        <f ca="1">M41-'STAR SIRIUS'!L20</f>
        <v>189</v>
      </c>
    </row>
    <row r="49" spans="1:15">
      <c r="A49" s="1090" t="s">
        <v>187</v>
      </c>
      <c r="B49" s="1090">
        <f>SUM(B42:B48)</f>
        <v>19</v>
      </c>
      <c r="C49" s="1090"/>
      <c r="I49" s="23" t="s">
        <v>184</v>
      </c>
      <c r="J49" s="7">
        <v>2</v>
      </c>
      <c r="K49" s="34">
        <f ca="1">I41-'STAR SAGITARIUS'!S19</f>
        <v>377</v>
      </c>
      <c r="M49" s="177" t="s">
        <v>185</v>
      </c>
      <c r="N49" s="188">
        <v>2</v>
      </c>
      <c r="O49" s="1955">
        <f ca="1">M41-'STAR SIRIUS'!N20</f>
        <v>626</v>
      </c>
    </row>
    <row r="50" spans="1:15">
      <c r="I50" s="23" t="s">
        <v>192</v>
      </c>
      <c r="J50" s="7">
        <v>2</v>
      </c>
      <c r="K50" s="34">
        <f ca="1">I41-'STAR SAGITARIUS'!U19</f>
        <v>377</v>
      </c>
      <c r="M50" s="244" t="s">
        <v>201</v>
      </c>
      <c r="N50" s="303">
        <v>2</v>
      </c>
      <c r="O50" s="1955">
        <f ca="1">M41-'STAR SIRIUS'!P20</f>
        <v>292</v>
      </c>
    </row>
    <row r="51" spans="1:15">
      <c r="I51" s="1090" t="s">
        <v>187</v>
      </c>
      <c r="J51" s="1090">
        <f>SUM(J42:J50)</f>
        <v>26</v>
      </c>
      <c r="K51" s="1090"/>
      <c r="M51" s="177" t="s">
        <v>202</v>
      </c>
      <c r="N51" s="306">
        <v>4</v>
      </c>
      <c r="O51" s="1951">
        <f ca="1">M41-'STAR SIRIUS'!P21</f>
        <v>368</v>
      </c>
    </row>
    <row r="52" spans="1:15" ht="23.45">
      <c r="A52" s="2064" t="s">
        <v>101</v>
      </c>
      <c r="B52" s="2065"/>
      <c r="C52" s="2066"/>
      <c r="E52" s="2064" t="s">
        <v>102</v>
      </c>
      <c r="F52" s="2065"/>
      <c r="G52" s="2066"/>
      <c r="M52" s="1770" t="s">
        <v>187</v>
      </c>
      <c r="N52" s="1770">
        <f>SUM(N42:N51)</f>
        <v>30</v>
      </c>
      <c r="O52" s="1770"/>
    </row>
    <row r="53" spans="1:15">
      <c r="A53" s="1095">
        <f ca="1">TODAY()</f>
        <v>45376</v>
      </c>
      <c r="B53" s="1096" t="s">
        <v>172</v>
      </c>
      <c r="C53" s="1096" t="s">
        <v>173</v>
      </c>
      <c r="E53" s="1095">
        <f ca="1">TODAY()</f>
        <v>45376</v>
      </c>
      <c r="F53" s="1096" t="s">
        <v>172</v>
      </c>
      <c r="G53" s="1096" t="s">
        <v>173</v>
      </c>
    </row>
    <row r="54" spans="1:15">
      <c r="A54" s="23" t="s">
        <v>203</v>
      </c>
      <c r="B54" s="7">
        <v>2</v>
      </c>
      <c r="C54" s="34">
        <f ca="1">A53-SULIS!C19</f>
        <v>807</v>
      </c>
      <c r="E54" s="23" t="s">
        <v>70</v>
      </c>
      <c r="F54" s="7">
        <v>1</v>
      </c>
      <c r="G54" s="34">
        <f ca="1">E53-CAILLEAN!C19</f>
        <v>492</v>
      </c>
    </row>
    <row r="55" spans="1:15">
      <c r="A55" s="23" t="s">
        <v>72</v>
      </c>
      <c r="B55" s="7">
        <v>2</v>
      </c>
      <c r="C55" s="34">
        <f ca="1">A53-SULIS!E19</f>
        <v>807</v>
      </c>
      <c r="E55" s="23" t="s">
        <v>71</v>
      </c>
      <c r="F55" s="7">
        <v>1</v>
      </c>
      <c r="G55" s="34">
        <f ca="1">E53-CAILLEAN!C20</f>
        <v>492</v>
      </c>
    </row>
    <row r="56" spans="1:15">
      <c r="A56" s="23" t="s">
        <v>73</v>
      </c>
      <c r="B56" s="7">
        <v>2</v>
      </c>
      <c r="C56" s="34">
        <f ca="1">A53-SULIS!E20</f>
        <v>807</v>
      </c>
      <c r="E56" s="23" t="s">
        <v>72</v>
      </c>
      <c r="F56" s="7">
        <v>2</v>
      </c>
      <c r="G56" s="34">
        <f ca="1">E53-CAILLEAN!E19</f>
        <v>395</v>
      </c>
    </row>
    <row r="57" spans="1:15">
      <c r="A57" s="23" t="s">
        <v>193</v>
      </c>
      <c r="B57" s="7">
        <v>2</v>
      </c>
      <c r="C57" s="34">
        <f ca="1">A53-SULIS!H19</f>
        <v>322</v>
      </c>
      <c r="E57" s="23" t="s">
        <v>73</v>
      </c>
      <c r="F57" s="7">
        <v>2</v>
      </c>
      <c r="G57" s="34">
        <f ca="1">E53-CAILLEAN!E20</f>
        <v>394</v>
      </c>
    </row>
    <row r="58" spans="1:15">
      <c r="A58" s="23" t="s">
        <v>184</v>
      </c>
      <c r="B58" s="7">
        <v>4</v>
      </c>
      <c r="C58" s="34">
        <f ca="1">A53-SULIS!J19</f>
        <v>331</v>
      </c>
      <c r="E58" s="23" t="s">
        <v>192</v>
      </c>
      <c r="F58" s="7">
        <v>2</v>
      </c>
      <c r="G58" s="34">
        <f ca="1">E53-CAILLEAN!H19</f>
        <v>56</v>
      </c>
    </row>
    <row r="59" spans="1:15">
      <c r="A59" s="1090" t="s">
        <v>187</v>
      </c>
      <c r="B59" s="1090">
        <f>SUM(B54:B58)</f>
        <v>12</v>
      </c>
      <c r="C59" s="1090"/>
      <c r="E59" s="23" t="s">
        <v>184</v>
      </c>
      <c r="F59" s="7">
        <v>2</v>
      </c>
      <c r="G59" s="34">
        <f ca="1">E53-CAILLEAN!J19</f>
        <v>56</v>
      </c>
    </row>
    <row r="60" spans="1:15">
      <c r="E60" s="23" t="s">
        <v>204</v>
      </c>
      <c r="F60" s="7">
        <v>2</v>
      </c>
      <c r="G60" s="34">
        <f ca="1">E53-CAILLEAN!L19</f>
        <v>492</v>
      </c>
    </row>
    <row r="61" spans="1:15">
      <c r="E61" s="1090" t="s">
        <v>187</v>
      </c>
      <c r="F61" s="1090">
        <f>SUM(F54:F60)</f>
        <v>12</v>
      </c>
      <c r="G61" s="1090"/>
    </row>
  </sheetData>
  <mergeCells count="22">
    <mergeCell ref="A52:C52"/>
    <mergeCell ref="E52:G52"/>
    <mergeCell ref="A40:C40"/>
    <mergeCell ref="E40:G40"/>
    <mergeCell ref="E27:G27"/>
    <mergeCell ref="A1:C1"/>
    <mergeCell ref="A14:C14"/>
    <mergeCell ref="E14:G14"/>
    <mergeCell ref="A27:C27"/>
    <mergeCell ref="I27:K27"/>
    <mergeCell ref="E1:G1"/>
    <mergeCell ref="I40:K40"/>
    <mergeCell ref="M40:O40"/>
    <mergeCell ref="Q27:R27"/>
    <mergeCell ref="Q14:R14"/>
    <mergeCell ref="Q1:R1"/>
    <mergeCell ref="M14:O14"/>
    <mergeCell ref="I1:K1"/>
    <mergeCell ref="I14:K14"/>
    <mergeCell ref="M27:O27"/>
    <mergeCell ref="M1:O1"/>
    <mergeCell ref="Q40:R40"/>
  </mergeCells>
  <conditionalFormatting sqref="C3:C11 K16:K23 O29:O36 G42:G47 C42:C48 G3:G10 O3:O10 K3:K11 C16:C22 G16:G23 O16:O23 C29:C36 K29:K36 G29:G37">
    <cfRule type="cellIs" dxfId="89" priority="96" operator="greaterThanOrEqual">
      <formula>1095</formula>
    </cfRule>
  </conditionalFormatting>
  <conditionalFormatting sqref="C3:C11">
    <cfRule type="expression" dxfId="88" priority="109">
      <formula>C3&gt;=730</formula>
    </cfRule>
    <cfRule type="expression" dxfId="87" priority="93">
      <formula>C3&gt;=1095</formula>
    </cfRule>
    <cfRule type="cellIs" dxfId="86" priority="41" operator="lessThan">
      <formula>730</formula>
    </cfRule>
  </conditionalFormatting>
  <conditionalFormatting sqref="C16:C22">
    <cfRule type="expression" dxfId="85" priority="117">
      <formula>C16&gt;=730</formula>
    </cfRule>
    <cfRule type="expression" dxfId="84" priority="99">
      <formula>C16&gt;=1095</formula>
    </cfRule>
    <cfRule type="cellIs" dxfId="83" priority="37" operator="lessThan">
      <formula>730</formula>
    </cfRule>
  </conditionalFormatting>
  <conditionalFormatting sqref="C42:C48">
    <cfRule type="expression" dxfId="82" priority="23">
      <formula>C42&gt;=730</formula>
    </cfRule>
    <cfRule type="expression" dxfId="81" priority="22">
      <formula>C42&gt;=1095</formula>
    </cfRule>
    <cfRule type="cellIs" dxfId="80" priority="27" operator="lessThan">
      <formula>730</formula>
    </cfRule>
    <cfRule type="cellIs" dxfId="79" priority="21" operator="lessThan">
      <formula>730</formula>
    </cfRule>
  </conditionalFormatting>
  <conditionalFormatting sqref="C54:C58">
    <cfRule type="expression" dxfId="78" priority="7">
      <formula>C54&gt;=1095</formula>
    </cfRule>
    <cfRule type="cellIs" dxfId="77" priority="6" operator="lessThan">
      <formula>730</formula>
    </cfRule>
    <cfRule type="cellIs" dxfId="76" priority="8" operator="greaterThanOrEqual">
      <formula>1095</formula>
    </cfRule>
    <cfRule type="expression" dxfId="75" priority="9">
      <formula>C54&gt;=730</formula>
    </cfRule>
    <cfRule type="cellIs" dxfId="74" priority="10" operator="between">
      <formula>731</formula>
      <formula>1094</formula>
    </cfRule>
  </conditionalFormatting>
  <conditionalFormatting sqref="G3:G10">
    <cfRule type="cellIs" dxfId="73" priority="40" operator="lessThan">
      <formula>730</formula>
    </cfRule>
  </conditionalFormatting>
  <conditionalFormatting sqref="G16:G23">
    <cfRule type="cellIs" dxfId="72" priority="36" operator="lessThan">
      <formula>730</formula>
    </cfRule>
  </conditionalFormatting>
  <conditionalFormatting sqref="G29:G37">
    <cfRule type="cellIs" dxfId="71" priority="32" operator="lessThanOrEqual">
      <formula>730</formula>
    </cfRule>
  </conditionalFormatting>
  <conditionalFormatting sqref="G42:G47">
    <cfRule type="cellIs" dxfId="70" priority="24" operator="lessThan">
      <formula>730</formula>
    </cfRule>
    <cfRule type="expression" dxfId="69" priority="25">
      <formula>G42&gt;=1095</formula>
    </cfRule>
    <cfRule type="expression" dxfId="68" priority="26">
      <formula>G42&gt;=730</formula>
    </cfRule>
  </conditionalFormatting>
  <conditionalFormatting sqref="G54:G60">
    <cfRule type="expression" dxfId="67" priority="2">
      <formula>G54&gt;=1095</formula>
    </cfRule>
    <cfRule type="cellIs" dxfId="66" priority="3" operator="greaterThanOrEqual">
      <formula>1095</formula>
    </cfRule>
    <cfRule type="expression" dxfId="65" priority="4">
      <formula>G54&gt;=730</formula>
    </cfRule>
    <cfRule type="cellIs" dxfId="64" priority="5" operator="between">
      <formula>731</formula>
      <formula>1094</formula>
    </cfRule>
    <cfRule type="cellIs" dxfId="63" priority="1" operator="lessThan">
      <formula>730</formula>
    </cfRule>
  </conditionalFormatting>
  <conditionalFormatting sqref="K3:K11">
    <cfRule type="cellIs" dxfId="62" priority="39" operator="lessThan">
      <formula>730</formula>
    </cfRule>
  </conditionalFormatting>
  <conditionalFormatting sqref="K16:K23">
    <cfRule type="cellIs" dxfId="61" priority="35" operator="lessThan">
      <formula>730</formula>
    </cfRule>
  </conditionalFormatting>
  <conditionalFormatting sqref="K16:K24">
    <cfRule type="expression" dxfId="60" priority="64">
      <formula>K16&gt;=1095</formula>
    </cfRule>
    <cfRule type="expression" dxfId="59" priority="65">
      <formula>K16&gt;=730</formula>
    </cfRule>
  </conditionalFormatting>
  <conditionalFormatting sqref="K29:K36">
    <cfRule type="cellIs" dxfId="58" priority="31" operator="lessThan">
      <formula>730</formula>
    </cfRule>
    <cfRule type="expression" dxfId="57" priority="94">
      <formula>K29&gt;=1095</formula>
    </cfRule>
    <cfRule type="expression" dxfId="56" priority="110">
      <formula>K29&gt;=730</formula>
    </cfRule>
  </conditionalFormatting>
  <conditionalFormatting sqref="K42:K50">
    <cfRule type="cellIs" dxfId="55" priority="20" operator="between">
      <formula>731</formula>
      <formula>1094</formula>
    </cfRule>
    <cfRule type="expression" dxfId="54" priority="19">
      <formula>K42&gt;=730</formula>
    </cfRule>
    <cfRule type="cellIs" dxfId="53" priority="18" operator="greaterThanOrEqual">
      <formula>1095</formula>
    </cfRule>
    <cfRule type="expression" dxfId="52" priority="17">
      <formula>K42&gt;=1095</formula>
    </cfRule>
    <cfRule type="cellIs" dxfId="51" priority="16" operator="lessThan">
      <formula>730</formula>
    </cfRule>
  </conditionalFormatting>
  <conditionalFormatting sqref="O3:O10 C16:C22 O16:O23 C29:C36 K29:K36 C3:C11 K16:K23 O29:O36 G3:G9 K3:K11 G16:G23 G29:G37">
    <cfRule type="cellIs" dxfId="50" priority="113" operator="between">
      <formula>731</formula>
      <formula>1094</formula>
    </cfRule>
  </conditionalFormatting>
  <conditionalFormatting sqref="O3:O10">
    <cfRule type="cellIs" dxfId="49" priority="38" operator="lessThan">
      <formula>730</formula>
    </cfRule>
    <cfRule type="expression" dxfId="48" priority="100">
      <formula>O3&gt;=1095</formula>
    </cfRule>
    <cfRule type="expression" dxfId="47" priority="119">
      <formula>O3&gt;=730</formula>
    </cfRule>
  </conditionalFormatting>
  <conditionalFormatting sqref="O16:O23 C29:C36">
    <cfRule type="cellIs" dxfId="46" priority="33" operator="lessThan">
      <formula>730</formula>
    </cfRule>
    <cfRule type="expression" dxfId="45" priority="95">
      <formula>C16&gt;=1095</formula>
    </cfRule>
    <cfRule type="expression" dxfId="44" priority="111">
      <formula>C16&gt;=730</formula>
    </cfRule>
  </conditionalFormatting>
  <conditionalFormatting sqref="O29:O36">
    <cfRule type="cellIs" dxfId="43" priority="30" operator="lessThan">
      <formula>730</formula>
    </cfRule>
  </conditionalFormatting>
  <conditionalFormatting sqref="O29:O37">
    <cfRule type="expression" dxfId="42" priority="60">
      <formula>O29&gt;=1095</formula>
    </cfRule>
    <cfRule type="expression" dxfId="41" priority="61">
      <formula>O29&gt;=730</formula>
    </cfRule>
  </conditionalFormatting>
  <conditionalFormatting sqref="O42:O51">
    <cfRule type="cellIs" dxfId="40" priority="11" operator="lessThan">
      <formula>730</formula>
    </cfRule>
    <cfRule type="cellIs" dxfId="39" priority="15" operator="between">
      <formula>731</formula>
      <formula>1094</formula>
    </cfRule>
    <cfRule type="expression" dxfId="38" priority="14">
      <formula>O42&gt;=730</formula>
    </cfRule>
    <cfRule type="cellIs" dxfId="37" priority="13" operator="greaterThanOrEqual">
      <formula>1095</formula>
    </cfRule>
    <cfRule type="expression" dxfId="36" priority="12">
      <formula>O42&gt;=1095</formula>
    </cfRule>
  </conditionalFormatting>
  <printOptions horizontalCentered="1" verticalCentered="1"/>
  <pageMargins left="0.7" right="0.7" top="0.75" bottom="0.75" header="0.3" footer="0.3"/>
  <pageSetup paperSize="9" scale="98" orientation="portrait" horizontalDpi="0" verticalDpi="0" r:id="rId1"/>
  <colBreaks count="2" manualBreakCount="2">
    <brk id="7" max="77" man="1"/>
    <brk id="15" max="1048575" man="1"/>
  </colBreaks>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E4C3F-023D-41F8-B72C-075701B9C70F}">
  <dimension ref="A1:X37"/>
  <sheetViews>
    <sheetView showGridLines="0" zoomScale="80" zoomScaleNormal="80" zoomScaleSheetLayoutView="80" workbookViewId="0">
      <selection activeCell="N17" sqref="N17"/>
    </sheetView>
  </sheetViews>
  <sheetFormatPr defaultRowHeight="14.45"/>
  <cols>
    <col min="1" max="1" width="25.7109375" customWidth="1"/>
    <col min="2" max="2" width="13" customWidth="1"/>
    <col min="3" max="3" width="13.140625" customWidth="1"/>
    <col min="4" max="4" width="15.7109375" customWidth="1"/>
    <col min="5" max="5" width="1.5703125" customWidth="1"/>
    <col min="6" max="6" width="25.7109375" customWidth="1"/>
    <col min="7" max="7" width="13.7109375" customWidth="1"/>
    <col min="8" max="8" width="12.85546875" bestFit="1" customWidth="1"/>
    <col min="9" max="9" width="15.7109375" customWidth="1"/>
    <col min="10" max="10" width="1.5703125" customWidth="1"/>
    <col min="11" max="11" width="31.28515625" bestFit="1" customWidth="1"/>
    <col min="12" max="12" width="13.5703125" customWidth="1"/>
    <col min="13" max="13" width="12.85546875" bestFit="1" customWidth="1"/>
    <col min="14" max="14" width="15.7109375" customWidth="1"/>
    <col min="15" max="15" width="1.5703125" customWidth="1"/>
    <col min="16" max="16" width="31.28515625" bestFit="1" customWidth="1"/>
    <col min="17" max="17" width="13.140625" bestFit="1" customWidth="1"/>
    <col min="18" max="18" width="12.5703125" bestFit="1" customWidth="1"/>
    <col min="19" max="19" width="15.7109375" customWidth="1"/>
    <col min="20" max="20" width="0.85546875" customWidth="1"/>
    <col min="21" max="21" width="1.7109375" customWidth="1"/>
    <col min="22" max="22" width="0.5703125" customWidth="1"/>
    <col min="23" max="23" width="17.85546875" customWidth="1"/>
    <col min="24" max="24" width="16.85546875" customWidth="1"/>
  </cols>
  <sheetData>
    <row r="1" spans="1:24" ht="24" customHeight="1">
      <c r="A1" s="2069" t="s">
        <v>64</v>
      </c>
      <c r="B1" s="2070"/>
      <c r="C1" s="2070"/>
      <c r="D1" s="2071"/>
      <c r="F1" s="2072" t="s">
        <v>65</v>
      </c>
      <c r="G1" s="2073"/>
      <c r="H1" s="2073"/>
      <c r="I1" s="2074"/>
      <c r="K1" s="2072" t="s">
        <v>66</v>
      </c>
      <c r="L1" s="2073"/>
      <c r="M1" s="2073"/>
      <c r="N1" s="2074"/>
      <c r="P1" s="2072" t="s">
        <v>91</v>
      </c>
      <c r="Q1" s="2073"/>
      <c r="R1" s="2073"/>
      <c r="S1" s="2074"/>
      <c r="W1" s="834"/>
      <c r="X1" s="834"/>
    </row>
    <row r="2" spans="1:24" ht="15.6">
      <c r="A2" s="1787">
        <f ca="1">TODAY()</f>
        <v>45376</v>
      </c>
      <c r="B2" s="1788" t="s">
        <v>205</v>
      </c>
      <c r="C2" s="1788" t="s">
        <v>206</v>
      </c>
      <c r="D2" s="328" t="s">
        <v>207</v>
      </c>
      <c r="E2" s="8"/>
      <c r="F2" s="1787">
        <f ca="1">TODAY()</f>
        <v>45376</v>
      </c>
      <c r="G2" s="1788" t="s">
        <v>205</v>
      </c>
      <c r="H2" s="1788" t="s">
        <v>206</v>
      </c>
      <c r="I2" s="328" t="s">
        <v>207</v>
      </c>
      <c r="J2" s="8"/>
      <c r="K2" s="1787">
        <f ca="1">TODAY()</f>
        <v>45376</v>
      </c>
      <c r="L2" s="1788" t="s">
        <v>205</v>
      </c>
      <c r="M2" s="1788" t="s">
        <v>206</v>
      </c>
      <c r="N2" s="328" t="s">
        <v>207</v>
      </c>
      <c r="P2" s="1787">
        <f ca="1">TODAY()</f>
        <v>45376</v>
      </c>
      <c r="Q2" s="1788" t="s">
        <v>205</v>
      </c>
      <c r="R2" s="1788" t="s">
        <v>206</v>
      </c>
      <c r="S2" s="328" t="s">
        <v>207</v>
      </c>
      <c r="W2" s="803"/>
      <c r="X2" s="424"/>
    </row>
    <row r="3" spans="1:24" ht="15" customHeight="1">
      <c r="A3" s="183" t="s">
        <v>208</v>
      </c>
      <c r="B3" s="179">
        <f>'C BRILHANTE'!N53</f>
        <v>44966</v>
      </c>
      <c r="C3" s="179">
        <f>B3+365</f>
        <v>45331</v>
      </c>
      <c r="D3" s="184">
        <f ca="1">C3-$A$2</f>
        <v>-45</v>
      </c>
      <c r="F3" s="183" t="s">
        <v>208</v>
      </c>
      <c r="G3" s="179">
        <f>'C CRISTAL'!N54</f>
        <v>45037</v>
      </c>
      <c r="H3" s="179">
        <f>G3+365</f>
        <v>45402</v>
      </c>
      <c r="I3" s="184">
        <f ca="1">H3-$F$2</f>
        <v>26</v>
      </c>
      <c r="K3" s="183" t="s">
        <v>208</v>
      </c>
      <c r="L3" s="315">
        <f>'C DIAMANTE'!N50</f>
        <v>45271</v>
      </c>
      <c r="M3" s="179">
        <f>L3+365</f>
        <v>45636</v>
      </c>
      <c r="N3" s="184">
        <f ca="1">M3-$K$2</f>
        <v>260</v>
      </c>
      <c r="P3" s="183" t="s">
        <v>208</v>
      </c>
      <c r="Q3" s="179">
        <f>'C QUARTZO'!N53</f>
        <v>45012</v>
      </c>
      <c r="R3" s="179">
        <f>Q3+365</f>
        <v>45377</v>
      </c>
      <c r="S3" s="184">
        <f ca="1">R3-$P$2</f>
        <v>1</v>
      </c>
    </row>
    <row r="4" spans="1:24" ht="15" customHeight="1">
      <c r="A4" s="183" t="s">
        <v>209</v>
      </c>
      <c r="B4" s="179">
        <f>'C BRILHANTE'!N54</f>
        <v>44966</v>
      </c>
      <c r="C4" s="179">
        <f>B4+365</f>
        <v>45331</v>
      </c>
      <c r="D4" s="184">
        <f t="shared" ref="D4:D6" ca="1" si="0">C4-$A$2</f>
        <v>-45</v>
      </c>
      <c r="F4" s="183" t="s">
        <v>209</v>
      </c>
      <c r="G4" s="179">
        <f>'C CRISTAL'!N55</f>
        <v>45037</v>
      </c>
      <c r="H4" s="179">
        <f>G4+365</f>
        <v>45402</v>
      </c>
      <c r="I4" s="184">
        <f t="shared" ref="I4" ca="1" si="1">H4-$F$2</f>
        <v>26</v>
      </c>
      <c r="K4" s="183" t="s">
        <v>209</v>
      </c>
      <c r="L4" s="315">
        <f>'C DIAMANTE'!N51</f>
        <v>45272</v>
      </c>
      <c r="M4" s="179">
        <f>L4+365</f>
        <v>45637</v>
      </c>
      <c r="N4" s="184">
        <f t="shared" ref="N4:N6" ca="1" si="2">M4-$K$2</f>
        <v>261</v>
      </c>
      <c r="P4" s="183" t="s">
        <v>209</v>
      </c>
      <c r="Q4" s="179">
        <f>'C QUARTZO'!N54</f>
        <v>45012</v>
      </c>
      <c r="R4" s="179">
        <f>Q4+365</f>
        <v>45377</v>
      </c>
      <c r="S4" s="184">
        <f ca="1">R4-$P$2</f>
        <v>1</v>
      </c>
    </row>
    <row r="5" spans="1:24" ht="15" customHeight="1">
      <c r="A5" s="183" t="s">
        <v>210</v>
      </c>
      <c r="B5" s="179">
        <f>'C BRILHANTE'!N56</f>
        <v>44713</v>
      </c>
      <c r="C5" s="179">
        <f>B5+180</f>
        <v>44893</v>
      </c>
      <c r="D5" s="184">
        <f t="shared" ca="1" si="0"/>
        <v>-483</v>
      </c>
      <c r="F5" s="183" t="s">
        <v>210</v>
      </c>
      <c r="G5" s="179">
        <f>'C CRISTAL'!N57</f>
        <v>44907</v>
      </c>
      <c r="H5" s="179">
        <f>G5+180</f>
        <v>45087</v>
      </c>
      <c r="I5" s="184">
        <f ca="1">H5-$F$2</f>
        <v>-289</v>
      </c>
      <c r="K5" s="183" t="s">
        <v>210</v>
      </c>
      <c r="L5" s="315">
        <f>'C DIAMANTE'!N53</f>
        <v>44938</v>
      </c>
      <c r="M5" s="179">
        <f>L5+180</f>
        <v>45118</v>
      </c>
      <c r="N5" s="184">
        <f t="shared" ca="1" si="2"/>
        <v>-258</v>
      </c>
      <c r="P5" s="183" t="s">
        <v>210</v>
      </c>
      <c r="Q5" s="179">
        <f>'C QUARTZO'!N56</f>
        <v>45007</v>
      </c>
      <c r="R5" s="179">
        <f>Q5+180</f>
        <v>45187</v>
      </c>
      <c r="S5" s="184">
        <f t="shared" ref="S5:S6" ca="1" si="3">R5-$P$2</f>
        <v>-189</v>
      </c>
    </row>
    <row r="6" spans="1:24" ht="15" customHeight="1">
      <c r="A6" s="185" t="s">
        <v>211</v>
      </c>
      <c r="B6" s="186">
        <f>'C BRILHANTE'!N57</f>
        <v>44713</v>
      </c>
      <c r="C6" s="186">
        <f>B6+180</f>
        <v>44893</v>
      </c>
      <c r="D6" s="187">
        <f t="shared" ca="1" si="0"/>
        <v>-483</v>
      </c>
      <c r="F6" s="185" t="s">
        <v>211</v>
      </c>
      <c r="G6" s="186">
        <f>'C CRISTAL'!N58</f>
        <v>44907</v>
      </c>
      <c r="H6" s="186">
        <f>G6+180</f>
        <v>45087</v>
      </c>
      <c r="I6" s="187">
        <f ca="1">H6-$F$2</f>
        <v>-289</v>
      </c>
      <c r="K6" s="185" t="s">
        <v>211</v>
      </c>
      <c r="L6" s="760">
        <f>'C DIAMANTE'!N54</f>
        <v>44748</v>
      </c>
      <c r="M6" s="186">
        <f>L6+180</f>
        <v>44928</v>
      </c>
      <c r="N6" s="187">
        <f t="shared" ca="1" si="2"/>
        <v>-448</v>
      </c>
      <c r="P6" s="185" t="s">
        <v>211</v>
      </c>
      <c r="Q6" s="186">
        <f>'C QUARTZO'!N57</f>
        <v>45007</v>
      </c>
      <c r="R6" s="186">
        <f>Q6+180</f>
        <v>45187</v>
      </c>
      <c r="S6" s="187">
        <f t="shared" ca="1" si="3"/>
        <v>-189</v>
      </c>
    </row>
    <row r="7" spans="1:24" ht="19.5" customHeight="1">
      <c r="E7" s="9"/>
      <c r="J7" s="9"/>
      <c r="K7" s="833"/>
      <c r="O7" s="9"/>
      <c r="T7" s="9"/>
    </row>
    <row r="8" spans="1:24" ht="23.45">
      <c r="A8" s="2072" t="s">
        <v>86</v>
      </c>
      <c r="B8" s="2073"/>
      <c r="C8" s="2073"/>
      <c r="D8" s="2074"/>
      <c r="E8" s="8"/>
      <c r="F8" s="2072" t="s">
        <v>87</v>
      </c>
      <c r="G8" s="2073"/>
      <c r="H8" s="2073"/>
      <c r="I8" s="2074"/>
      <c r="J8" s="8"/>
      <c r="K8" s="2072" t="s">
        <v>143</v>
      </c>
      <c r="L8" s="2073"/>
      <c r="M8" s="2073"/>
      <c r="N8" s="2074"/>
      <c r="P8" s="2072" t="s">
        <v>84</v>
      </c>
      <c r="Q8" s="2073"/>
      <c r="R8" s="2073"/>
      <c r="S8" s="2074"/>
    </row>
    <row r="9" spans="1:24" ht="15.6">
      <c r="A9" s="1787">
        <f ca="1">TODAY()</f>
        <v>45376</v>
      </c>
      <c r="B9" s="1788" t="s">
        <v>205</v>
      </c>
      <c r="C9" s="1788" t="s">
        <v>206</v>
      </c>
      <c r="D9" s="328" t="s">
        <v>207</v>
      </c>
      <c r="F9" s="1787">
        <f ca="1">TODAY()</f>
        <v>45376</v>
      </c>
      <c r="G9" s="1788" t="s">
        <v>205</v>
      </c>
      <c r="H9" s="1788" t="s">
        <v>206</v>
      </c>
      <c r="I9" s="328" t="s">
        <v>207</v>
      </c>
      <c r="K9" s="1789">
        <f ca="1">TODAY()</f>
        <v>45376</v>
      </c>
      <c r="L9" s="1790" t="s">
        <v>205</v>
      </c>
      <c r="M9" s="1790" t="s">
        <v>206</v>
      </c>
      <c r="N9" s="784" t="s">
        <v>207</v>
      </c>
      <c r="P9" s="1789">
        <f ca="1">TODAY()</f>
        <v>45376</v>
      </c>
      <c r="Q9" s="1790" t="s">
        <v>205</v>
      </c>
      <c r="R9" s="1790" t="s">
        <v>206</v>
      </c>
      <c r="S9" s="784" t="s">
        <v>207</v>
      </c>
    </row>
    <row r="10" spans="1:24">
      <c r="A10" s="183" t="s">
        <v>208</v>
      </c>
      <c r="B10" s="179">
        <f>'C OPALA'!P57</f>
        <v>44815</v>
      </c>
      <c r="C10" s="179">
        <f>B10+365</f>
        <v>45180</v>
      </c>
      <c r="D10" s="184">
        <f ca="1">C10-$A$9</f>
        <v>-196</v>
      </c>
      <c r="F10" s="183" t="s">
        <v>208</v>
      </c>
      <c r="G10" s="179">
        <f>'C PEROLA'!O54</f>
        <v>45134</v>
      </c>
      <c r="H10" s="179">
        <f>G10+365</f>
        <v>45499</v>
      </c>
      <c r="I10" s="184">
        <f ca="1">H10-F9</f>
        <v>123</v>
      </c>
      <c r="K10" s="183" t="s">
        <v>208</v>
      </c>
      <c r="L10" s="179">
        <f>'C AGATA'!N54</f>
        <v>45345</v>
      </c>
      <c r="M10" s="179">
        <f>L10+365</f>
        <v>45710</v>
      </c>
      <c r="N10" s="184">
        <f ca="1">M10-$K$9</f>
        <v>334</v>
      </c>
      <c r="P10" s="183" t="s">
        <v>208</v>
      </c>
      <c r="Q10" s="179">
        <f>'C ESMERALDA'!N57</f>
        <v>45204</v>
      </c>
      <c r="R10" s="179">
        <f>Q10+365</f>
        <v>45569</v>
      </c>
      <c r="S10" s="184">
        <f ca="1">R10-$P$9</f>
        <v>193</v>
      </c>
    </row>
    <row r="11" spans="1:24">
      <c r="A11" s="183" t="s">
        <v>209</v>
      </c>
      <c r="B11" s="179">
        <f>'C OPALA'!P58</f>
        <v>44815</v>
      </c>
      <c r="C11" s="179">
        <f>B11+365</f>
        <v>45180</v>
      </c>
      <c r="D11" s="184">
        <f t="shared" ref="D11:D13" ca="1" si="4">C11-$A$9</f>
        <v>-196</v>
      </c>
      <c r="F11" s="183" t="s">
        <v>209</v>
      </c>
      <c r="G11" s="179">
        <f>'C PEROLA'!O55</f>
        <v>45132</v>
      </c>
      <c r="H11" s="179">
        <f>G11+365</f>
        <v>45497</v>
      </c>
      <c r="I11" s="184">
        <f ca="1">H11-F9</f>
        <v>121</v>
      </c>
      <c r="K11" s="183" t="s">
        <v>209</v>
      </c>
      <c r="L11" s="179">
        <f>'C AGATA'!N55</f>
        <v>45139</v>
      </c>
      <c r="M11" s="179">
        <f>L11+365</f>
        <v>45504</v>
      </c>
      <c r="N11" s="184">
        <f t="shared" ref="N11:N13" ca="1" si="5">M11-$K$9</f>
        <v>128</v>
      </c>
      <c r="P11" s="183" t="s">
        <v>209</v>
      </c>
      <c r="Q11" s="179">
        <f>'C ESMERALDA'!N58</f>
        <v>45204</v>
      </c>
      <c r="R11" s="179">
        <f>Q11+365</f>
        <v>45569</v>
      </c>
      <c r="S11" s="184">
        <f t="shared" ref="S11:S13" ca="1" si="6">R11-$P$9</f>
        <v>193</v>
      </c>
    </row>
    <row r="12" spans="1:24">
      <c r="A12" s="183" t="s">
        <v>210</v>
      </c>
      <c r="B12" s="179">
        <f>'C OPALA'!P60</f>
        <v>45272</v>
      </c>
      <c r="C12" s="179">
        <f>B12+180</f>
        <v>45452</v>
      </c>
      <c r="D12" s="184">
        <f t="shared" ca="1" si="4"/>
        <v>76</v>
      </c>
      <c r="F12" s="183" t="s">
        <v>210</v>
      </c>
      <c r="G12" s="179">
        <f>'C PEROLA'!O57</f>
        <v>44891</v>
      </c>
      <c r="H12" s="179">
        <f>G12+180</f>
        <v>45071</v>
      </c>
      <c r="I12" s="184">
        <f ca="1">H12-F9</f>
        <v>-305</v>
      </c>
      <c r="K12" s="183" t="s">
        <v>210</v>
      </c>
      <c r="L12" s="179">
        <f>'C AGATA'!N57</f>
        <v>45138</v>
      </c>
      <c r="M12" s="179">
        <f>L12+180</f>
        <v>45318</v>
      </c>
      <c r="N12" s="184">
        <f t="shared" ca="1" si="5"/>
        <v>-58</v>
      </c>
      <c r="P12" s="183" t="s">
        <v>210</v>
      </c>
      <c r="Q12" s="179">
        <f>'C ESMERALDA'!N60</f>
        <v>45204</v>
      </c>
      <c r="R12" s="179">
        <f>Q12+180</f>
        <v>45384</v>
      </c>
      <c r="S12" s="184">
        <f t="shared" ca="1" si="6"/>
        <v>8</v>
      </c>
    </row>
    <row r="13" spans="1:24">
      <c r="A13" s="185" t="s">
        <v>211</v>
      </c>
      <c r="B13" s="186">
        <f>'C OPALA'!P61</f>
        <v>45268</v>
      </c>
      <c r="C13" s="186">
        <f>B13+180</f>
        <v>45448</v>
      </c>
      <c r="D13" s="187">
        <f t="shared" ca="1" si="4"/>
        <v>72</v>
      </c>
      <c r="F13" s="185" t="s">
        <v>211</v>
      </c>
      <c r="G13" s="186">
        <f>'C PEROLA'!O58</f>
        <v>44891</v>
      </c>
      <c r="H13" s="186">
        <f>G13+180</f>
        <v>45071</v>
      </c>
      <c r="I13" s="868">
        <f ca="1">H13-$F$9</f>
        <v>-305</v>
      </c>
      <c r="K13" s="185" t="s">
        <v>211</v>
      </c>
      <c r="L13" s="186">
        <f>'C AGATA'!N58</f>
        <v>45138</v>
      </c>
      <c r="M13" s="186">
        <f>L13+180</f>
        <v>45318</v>
      </c>
      <c r="N13" s="187">
        <f t="shared" ca="1" si="5"/>
        <v>-58</v>
      </c>
      <c r="P13" s="185" t="s">
        <v>211</v>
      </c>
      <c r="Q13" s="186">
        <f>'C ESMERALDA'!N61</f>
        <v>45204</v>
      </c>
      <c r="R13" s="186">
        <f>Q13+180</f>
        <v>45384</v>
      </c>
      <c r="S13" s="187">
        <f t="shared" ca="1" si="6"/>
        <v>8</v>
      </c>
    </row>
    <row r="14" spans="1:24" ht="19.5" customHeight="1"/>
    <row r="15" spans="1:24" ht="24.75" customHeight="1">
      <c r="A15" s="2072" t="s">
        <v>85</v>
      </c>
      <c r="B15" s="2073"/>
      <c r="C15" s="2073"/>
      <c r="D15" s="2074"/>
      <c r="E15" s="8"/>
      <c r="F15" s="2072" t="s">
        <v>92</v>
      </c>
      <c r="G15" s="2073"/>
      <c r="H15" s="2073"/>
      <c r="I15" s="2074"/>
      <c r="J15" s="8"/>
      <c r="K15" s="2072" t="s">
        <v>93</v>
      </c>
      <c r="L15" s="2073"/>
      <c r="M15" s="2073"/>
      <c r="N15" s="2074"/>
      <c r="P15" s="2072" t="s">
        <v>94</v>
      </c>
      <c r="Q15" s="2073"/>
      <c r="R15" s="2073"/>
      <c r="S15" s="2074"/>
    </row>
    <row r="16" spans="1:24" ht="15.6">
      <c r="A16" s="1787">
        <f ca="1">TODAY()</f>
        <v>45376</v>
      </c>
      <c r="B16" s="1788" t="s">
        <v>205</v>
      </c>
      <c r="C16" s="1788" t="s">
        <v>206</v>
      </c>
      <c r="D16" s="328" t="s">
        <v>207</v>
      </c>
      <c r="F16" s="1787">
        <f ca="1">TODAY()</f>
        <v>45376</v>
      </c>
      <c r="G16" s="1788" t="s">
        <v>205</v>
      </c>
      <c r="H16" s="1788" t="s">
        <v>206</v>
      </c>
      <c r="I16" s="328" t="s">
        <v>207</v>
      </c>
      <c r="K16" s="1787">
        <f ca="1">TODAY()</f>
        <v>45376</v>
      </c>
      <c r="L16" s="1788" t="s">
        <v>205</v>
      </c>
      <c r="M16" s="1788" t="s">
        <v>206</v>
      </c>
      <c r="N16" s="328" t="s">
        <v>207</v>
      </c>
      <c r="P16" s="1787">
        <f ca="1">TODAY()</f>
        <v>45376</v>
      </c>
      <c r="Q16" s="1788" t="s">
        <v>205</v>
      </c>
      <c r="R16" s="1788" t="s">
        <v>206</v>
      </c>
      <c r="S16" s="328" t="s">
        <v>207</v>
      </c>
    </row>
    <row r="17" spans="1:19">
      <c r="A17" s="183" t="s">
        <v>208</v>
      </c>
      <c r="B17" s="179">
        <f>'C JADE'!N59</f>
        <v>45173</v>
      </c>
      <c r="C17" s="179">
        <f>B17+365</f>
        <v>45538</v>
      </c>
      <c r="D17" s="184">
        <f ca="1">C17-$A$16</f>
        <v>162</v>
      </c>
      <c r="F17" s="183" t="s">
        <v>208</v>
      </c>
      <c r="G17" s="179">
        <f>'C TOPÁZIO'!O65</f>
        <v>44945</v>
      </c>
      <c r="H17" s="179">
        <f>G17+365</f>
        <v>45310</v>
      </c>
      <c r="I17" s="184">
        <f ca="1">H17-$F$16</f>
        <v>-66</v>
      </c>
      <c r="K17" s="183" t="s">
        <v>208</v>
      </c>
      <c r="L17" s="179">
        <f>'C TURMALINA'!O61</f>
        <v>45342</v>
      </c>
      <c r="M17" s="179">
        <f>L17+365</f>
        <v>45707</v>
      </c>
      <c r="N17" s="184">
        <f t="shared" ref="N17:N20" ca="1" si="7">M17-$K$16</f>
        <v>331</v>
      </c>
      <c r="P17" s="183" t="s">
        <v>208</v>
      </c>
      <c r="Q17" s="179">
        <f>'C TURQUESA'!N57</f>
        <v>45139</v>
      </c>
      <c r="R17" s="179">
        <f>Q17+365</f>
        <v>45504</v>
      </c>
      <c r="S17" s="184">
        <f ca="1">R17-$P$16</f>
        <v>128</v>
      </c>
    </row>
    <row r="18" spans="1:19">
      <c r="A18" s="183" t="s">
        <v>209</v>
      </c>
      <c r="B18" s="179">
        <f>'C JADE'!N60</f>
        <v>45301</v>
      </c>
      <c r="C18" s="179">
        <f>B18+365</f>
        <v>45666</v>
      </c>
      <c r="D18" s="184">
        <f ca="1">C18-$A$16</f>
        <v>290</v>
      </c>
      <c r="F18" s="183" t="s">
        <v>209</v>
      </c>
      <c r="G18" s="179">
        <f>'C TOPÁZIO'!O66</f>
        <v>44945</v>
      </c>
      <c r="H18" s="179">
        <f>G18+365</f>
        <v>45310</v>
      </c>
      <c r="I18" s="184">
        <f t="shared" ref="I18:I20" ca="1" si="8">H18-$F$16</f>
        <v>-66</v>
      </c>
      <c r="K18" s="183" t="s">
        <v>209</v>
      </c>
      <c r="L18" s="179">
        <f>'C TURMALINA'!O62</f>
        <v>45342</v>
      </c>
      <c r="M18" s="179">
        <f>L18+365</f>
        <v>45707</v>
      </c>
      <c r="N18" s="184">
        <f t="shared" ca="1" si="7"/>
        <v>331</v>
      </c>
      <c r="P18" s="183" t="s">
        <v>209</v>
      </c>
      <c r="Q18" s="179">
        <f>'C TURQUESA'!N58</f>
        <v>45139</v>
      </c>
      <c r="R18" s="179">
        <f>Q18+365</f>
        <v>45504</v>
      </c>
      <c r="S18" s="184">
        <f ca="1">R18-$P$16</f>
        <v>128</v>
      </c>
    </row>
    <row r="19" spans="1:19">
      <c r="A19" s="183" t="s">
        <v>210</v>
      </c>
      <c r="B19" s="179">
        <f>'C JADE'!N62</f>
        <v>45173</v>
      </c>
      <c r="C19" s="179">
        <f>B19+180</f>
        <v>45353</v>
      </c>
      <c r="D19" s="184">
        <f ca="1">C19-$A$16</f>
        <v>-23</v>
      </c>
      <c r="F19" s="183" t="s">
        <v>210</v>
      </c>
      <c r="G19" s="179">
        <f>'C TOPÁZIO'!O68</f>
        <v>44944</v>
      </c>
      <c r="H19" s="179">
        <f>G19+180</f>
        <v>45124</v>
      </c>
      <c r="I19" s="184">
        <f t="shared" ca="1" si="8"/>
        <v>-252</v>
      </c>
      <c r="K19" s="183" t="s">
        <v>210</v>
      </c>
      <c r="L19" s="179">
        <f>'C TURMALINA'!O64</f>
        <v>45142</v>
      </c>
      <c r="M19" s="179">
        <f>L19+180</f>
        <v>45322</v>
      </c>
      <c r="N19" s="184">
        <f t="shared" ca="1" si="7"/>
        <v>-54</v>
      </c>
      <c r="P19" s="183" t="s">
        <v>210</v>
      </c>
      <c r="Q19" s="179">
        <f>'C TURQUESA'!N60</f>
        <v>45138</v>
      </c>
      <c r="R19" s="179">
        <f>Q19+180</f>
        <v>45318</v>
      </c>
      <c r="S19" s="184">
        <f t="shared" ref="S19:S20" ca="1" si="9">R19-$P$16</f>
        <v>-58</v>
      </c>
    </row>
    <row r="20" spans="1:19">
      <c r="A20" s="185" t="s">
        <v>211</v>
      </c>
      <c r="B20" s="186">
        <f>'C JADE'!N63</f>
        <v>45173</v>
      </c>
      <c r="C20" s="186">
        <f>B20+180</f>
        <v>45353</v>
      </c>
      <c r="D20" s="187">
        <f ca="1">C20-$A$16</f>
        <v>-23</v>
      </c>
      <c r="F20" s="185" t="s">
        <v>211</v>
      </c>
      <c r="G20" s="186">
        <f>'C TOPÁZIO'!O69</f>
        <v>45078</v>
      </c>
      <c r="H20" s="186">
        <f>G20+180</f>
        <v>45258</v>
      </c>
      <c r="I20" s="187">
        <f t="shared" ca="1" si="8"/>
        <v>-118</v>
      </c>
      <c r="K20" s="185" t="s">
        <v>211</v>
      </c>
      <c r="L20" s="186">
        <f>'C TURMALINA'!O65</f>
        <v>45142</v>
      </c>
      <c r="M20" s="186">
        <f>L20+180</f>
        <v>45322</v>
      </c>
      <c r="N20" s="187">
        <f t="shared" ca="1" si="7"/>
        <v>-54</v>
      </c>
      <c r="P20" s="185" t="s">
        <v>211</v>
      </c>
      <c r="Q20" s="186">
        <f>'C TURQUESA'!N61</f>
        <v>45138</v>
      </c>
      <c r="R20" s="186">
        <f>Q20+180</f>
        <v>45318</v>
      </c>
      <c r="S20" s="187">
        <f t="shared" ca="1" si="9"/>
        <v>-58</v>
      </c>
    </row>
    <row r="21" spans="1:19" ht="20.25" customHeight="1">
      <c r="Q21" s="22"/>
      <c r="R21" s="22"/>
    </row>
    <row r="22" spans="1:19" ht="24.75" customHeight="1">
      <c r="A22" s="2072" t="s">
        <v>96</v>
      </c>
      <c r="B22" s="2073"/>
      <c r="C22" s="2073"/>
      <c r="D22" s="2074"/>
      <c r="F22" s="2072" t="s">
        <v>97</v>
      </c>
      <c r="G22" s="2073"/>
      <c r="H22" s="2073"/>
      <c r="I22" s="2074"/>
      <c r="K22" s="2072" t="s">
        <v>98</v>
      </c>
      <c r="L22" s="2073"/>
      <c r="M22" s="2073"/>
      <c r="N22" s="2074"/>
      <c r="P22" s="2072" t="s">
        <v>99</v>
      </c>
      <c r="Q22" s="2073"/>
      <c r="R22" s="2073"/>
      <c r="S22" s="2074"/>
    </row>
    <row r="23" spans="1:19" ht="15" customHeight="1">
      <c r="A23" s="1787">
        <f ca="1">TODAY()</f>
        <v>45376</v>
      </c>
      <c r="B23" s="1788" t="s">
        <v>205</v>
      </c>
      <c r="C23" s="1788" t="s">
        <v>206</v>
      </c>
      <c r="D23" s="328" t="s">
        <v>207</v>
      </c>
      <c r="F23" s="1787">
        <f ca="1">TODAY()</f>
        <v>45376</v>
      </c>
      <c r="G23" s="1788" t="s">
        <v>205</v>
      </c>
      <c r="H23" s="1788" t="s">
        <v>206</v>
      </c>
      <c r="I23" s="328" t="s">
        <v>207</v>
      </c>
      <c r="K23" s="1787">
        <f ca="1">TODAY()</f>
        <v>45376</v>
      </c>
      <c r="L23" s="1788" t="s">
        <v>205</v>
      </c>
      <c r="M23" s="1788" t="s">
        <v>206</v>
      </c>
      <c r="N23" s="328" t="s">
        <v>207</v>
      </c>
      <c r="P23" s="1787">
        <f ca="1">TODAY()</f>
        <v>45376</v>
      </c>
      <c r="Q23" s="1788" t="s">
        <v>205</v>
      </c>
      <c r="R23" s="1788" t="s">
        <v>206</v>
      </c>
      <c r="S23" s="328" t="s">
        <v>207</v>
      </c>
    </row>
    <row r="24" spans="1:19" ht="15" customHeight="1">
      <c r="A24" s="183" t="s">
        <v>208</v>
      </c>
      <c r="B24" s="179">
        <f>'JG I'!N50</f>
        <v>45148</v>
      </c>
      <c r="C24" s="179">
        <f>B24+365</f>
        <v>45513</v>
      </c>
      <c r="D24" s="184">
        <f ca="1">C24-A23</f>
        <v>137</v>
      </c>
      <c r="F24" s="183" t="s">
        <v>208</v>
      </c>
      <c r="G24" s="179">
        <f>'JG VIII'!N53</f>
        <v>45099</v>
      </c>
      <c r="H24" s="179">
        <f>G24+365</f>
        <v>45464</v>
      </c>
      <c r="I24" s="184">
        <f ca="1">H24-F23</f>
        <v>88</v>
      </c>
      <c r="K24" s="183" t="s">
        <v>208</v>
      </c>
      <c r="L24" s="179">
        <f>'STAR SAGITARIUS'!N51</f>
        <v>45215</v>
      </c>
      <c r="M24" s="179">
        <f>L24+365</f>
        <v>45580</v>
      </c>
      <c r="N24" s="184">
        <f ca="1">M24-K23</f>
        <v>204</v>
      </c>
      <c r="P24" s="183" t="s">
        <v>208</v>
      </c>
      <c r="Q24" s="179">
        <f>'STAR SIRIUS'!N52</f>
        <v>45213</v>
      </c>
      <c r="R24" s="179">
        <f>Q24+365</f>
        <v>45578</v>
      </c>
      <c r="S24" s="184">
        <f ca="1">R24-P23</f>
        <v>202</v>
      </c>
    </row>
    <row r="25" spans="1:19" ht="15" customHeight="1">
      <c r="A25" s="183" t="s">
        <v>209</v>
      </c>
      <c r="B25" s="179">
        <f>'JG I'!N51</f>
        <v>45148</v>
      </c>
      <c r="C25" s="179">
        <f>B25+365</f>
        <v>45513</v>
      </c>
      <c r="D25" s="184">
        <f ca="1">C25-A23</f>
        <v>137</v>
      </c>
      <c r="F25" s="183" t="s">
        <v>209</v>
      </c>
      <c r="G25" s="179">
        <f>'JG VIII'!N54</f>
        <v>45099</v>
      </c>
      <c r="H25" s="179">
        <f>G25+365</f>
        <v>45464</v>
      </c>
      <c r="I25" s="184">
        <f ca="1">H25-F23</f>
        <v>88</v>
      </c>
      <c r="K25" s="183" t="s">
        <v>209</v>
      </c>
      <c r="L25" s="179">
        <f>'STAR SAGITARIUS'!N52</f>
        <v>45215</v>
      </c>
      <c r="M25" s="179">
        <f>L25+365</f>
        <v>45580</v>
      </c>
      <c r="N25" s="184">
        <f ca="1">M25-K23</f>
        <v>204</v>
      </c>
      <c r="P25" s="183" t="s">
        <v>209</v>
      </c>
      <c r="Q25" s="179">
        <f>'STAR SIRIUS'!N53</f>
        <v>45212</v>
      </c>
      <c r="R25" s="179">
        <f>Q25+365</f>
        <v>45577</v>
      </c>
      <c r="S25" s="184">
        <f ca="1">R25-P23</f>
        <v>201</v>
      </c>
    </row>
    <row r="26" spans="1:19" ht="15" customHeight="1">
      <c r="A26" s="183" t="s">
        <v>210</v>
      </c>
      <c r="B26" s="179">
        <f>'JG I'!N53</f>
        <v>45050</v>
      </c>
      <c r="C26" s="179">
        <f>B26+180</f>
        <v>45230</v>
      </c>
      <c r="D26" s="184">
        <f ca="1">C26-$A$16</f>
        <v>-146</v>
      </c>
      <c r="F26" s="183" t="s">
        <v>210</v>
      </c>
      <c r="G26" s="179">
        <f>'JG VIII'!N56</f>
        <v>45049</v>
      </c>
      <c r="H26" s="179">
        <f>G26+180</f>
        <v>45229</v>
      </c>
      <c r="I26" s="184">
        <f ca="1">H26-$A$16</f>
        <v>-147</v>
      </c>
      <c r="K26" s="183" t="s">
        <v>212</v>
      </c>
      <c r="L26" s="179">
        <f>'STAR SAGITARIUS'!N54</f>
        <v>45097</v>
      </c>
      <c r="M26" s="179">
        <f>L26+180</f>
        <v>45277</v>
      </c>
      <c r="N26" s="184">
        <f t="shared" ref="N26" ca="1" si="10">M26-$K$16</f>
        <v>-99</v>
      </c>
      <c r="P26" s="183" t="s">
        <v>212</v>
      </c>
      <c r="Q26" s="179">
        <f>'STAR SIRIUS'!N55</f>
        <v>45213</v>
      </c>
      <c r="R26" s="179">
        <f>Q26+180</f>
        <v>45393</v>
      </c>
      <c r="S26" s="184">
        <f ca="1">R26-P23</f>
        <v>17</v>
      </c>
    </row>
    <row r="27" spans="1:19" ht="15" customHeight="1">
      <c r="A27" s="185" t="s">
        <v>211</v>
      </c>
      <c r="B27" s="186">
        <f>'JG I'!N54</f>
        <v>45050</v>
      </c>
      <c r="C27" s="186">
        <f>B27+180</f>
        <v>45230</v>
      </c>
      <c r="D27" s="187">
        <f ca="1">C27-$A$16</f>
        <v>-146</v>
      </c>
      <c r="F27" s="185" t="s">
        <v>211</v>
      </c>
      <c r="G27" s="186">
        <f>'JG VIII'!N57</f>
        <v>45049</v>
      </c>
      <c r="H27" s="186">
        <f>G27+180</f>
        <v>45229</v>
      </c>
      <c r="I27" s="187">
        <f ca="1">H27-$A$16</f>
        <v>-147</v>
      </c>
      <c r="K27" s="185" t="s">
        <v>213</v>
      </c>
      <c r="L27" s="186">
        <f>'STAR SAGITARIUS'!N55</f>
        <v>45215</v>
      </c>
      <c r="M27" s="186">
        <f>L27+180</f>
        <v>45395</v>
      </c>
      <c r="N27" s="187">
        <f ca="1">M27-K23</f>
        <v>19</v>
      </c>
      <c r="P27" s="185" t="s">
        <v>213</v>
      </c>
      <c r="Q27" s="186">
        <f>'STAR SIRIUS'!N56</f>
        <v>45139</v>
      </c>
      <c r="R27" s="186">
        <f>Q27+180</f>
        <v>45319</v>
      </c>
      <c r="S27" s="187">
        <f ca="1">R27-P23</f>
        <v>-57</v>
      </c>
    </row>
    <row r="28" spans="1:19" ht="20.25" customHeight="1">
      <c r="A28" s="143"/>
      <c r="B28" s="110"/>
      <c r="C28" s="110"/>
      <c r="D28" s="110"/>
      <c r="Q28" s="22"/>
      <c r="R28" s="22"/>
    </row>
    <row r="29" spans="1:19" ht="24.75" customHeight="1">
      <c r="A29" s="2069" t="s">
        <v>101</v>
      </c>
      <c r="B29" s="2070"/>
      <c r="C29" s="2070"/>
      <c r="D29" s="2071"/>
      <c r="F29" s="2069" t="s">
        <v>102</v>
      </c>
      <c r="G29" s="2070"/>
      <c r="H29" s="2070"/>
      <c r="I29" s="2071"/>
      <c r="Q29" s="22"/>
      <c r="R29" s="22"/>
    </row>
    <row r="30" spans="1:19" ht="15" customHeight="1">
      <c r="A30" s="1787">
        <f ca="1">TODAY()</f>
        <v>45376</v>
      </c>
      <c r="B30" s="1788" t="s">
        <v>205</v>
      </c>
      <c r="C30" s="1788" t="s">
        <v>206</v>
      </c>
      <c r="D30" s="328" t="s">
        <v>207</v>
      </c>
      <c r="F30" s="1787">
        <f ca="1">TODAY()</f>
        <v>45376</v>
      </c>
      <c r="G30" s="1788" t="s">
        <v>205</v>
      </c>
      <c r="H30" s="1788" t="s">
        <v>206</v>
      </c>
      <c r="I30" s="328" t="s">
        <v>207</v>
      </c>
      <c r="Q30" s="22"/>
      <c r="R30" s="22"/>
    </row>
    <row r="31" spans="1:19" ht="15" customHeight="1">
      <c r="A31" s="183" t="s">
        <v>208</v>
      </c>
      <c r="B31" s="179">
        <f>SULIS!N48</f>
        <v>44345</v>
      </c>
      <c r="C31" s="179">
        <f>B31+365</f>
        <v>44710</v>
      </c>
      <c r="D31" s="184">
        <f ca="1">C31-A30</f>
        <v>-666</v>
      </c>
      <c r="F31" s="183" t="s">
        <v>208</v>
      </c>
      <c r="G31" s="179">
        <f>CAILLEAN!N51</f>
        <v>45296</v>
      </c>
      <c r="H31" s="179">
        <f>G31+365</f>
        <v>45661</v>
      </c>
      <c r="I31" s="184">
        <f ca="1">H31-F30</f>
        <v>285</v>
      </c>
      <c r="Q31" s="22"/>
      <c r="R31" s="22"/>
    </row>
    <row r="32" spans="1:19" ht="15" customHeight="1">
      <c r="A32" s="183" t="s">
        <v>209</v>
      </c>
      <c r="B32" s="179">
        <f>SULIS!N49</f>
        <v>44340</v>
      </c>
      <c r="C32" s="179">
        <f>B32+365</f>
        <v>44705</v>
      </c>
      <c r="D32" s="184">
        <f ca="1">C32-A30</f>
        <v>-671</v>
      </c>
      <c r="F32" s="183" t="s">
        <v>209</v>
      </c>
      <c r="G32" s="179">
        <f>CAILLEAN!N52</f>
        <v>45296</v>
      </c>
      <c r="H32" s="179">
        <f>G32+365</f>
        <v>45661</v>
      </c>
      <c r="I32" s="184">
        <f ca="1">H32-F30</f>
        <v>285</v>
      </c>
      <c r="Q32" s="22"/>
      <c r="R32" s="22"/>
    </row>
    <row r="33" spans="1:18" ht="15" customHeight="1">
      <c r="A33" s="183" t="s">
        <v>210</v>
      </c>
      <c r="B33" s="179">
        <f>SULIS!N51</f>
        <v>45275</v>
      </c>
      <c r="C33" s="179">
        <f>B33+180</f>
        <v>45455</v>
      </c>
      <c r="D33" s="184">
        <f ca="1">C33-A30</f>
        <v>79</v>
      </c>
      <c r="F33" s="183" t="s">
        <v>210</v>
      </c>
      <c r="G33" s="179">
        <f>CAILLEAN!N54</f>
        <v>45268</v>
      </c>
      <c r="H33" s="179">
        <f>G33+180</f>
        <v>45448</v>
      </c>
      <c r="I33" s="184">
        <f ca="1">H33-F30</f>
        <v>72</v>
      </c>
      <c r="Q33" s="22"/>
      <c r="R33" s="22"/>
    </row>
    <row r="34" spans="1:18" ht="15" customHeight="1">
      <c r="A34" s="185" t="s">
        <v>211</v>
      </c>
      <c r="B34" s="186">
        <f>SULIS!N52</f>
        <v>45275</v>
      </c>
      <c r="C34" s="186">
        <f>B34+180</f>
        <v>45455</v>
      </c>
      <c r="D34" s="187">
        <f ca="1">C34-A30</f>
        <v>79</v>
      </c>
      <c r="F34" s="185" t="s">
        <v>211</v>
      </c>
      <c r="G34" s="186">
        <f>CAILLEAN!N55</f>
        <v>45267</v>
      </c>
      <c r="H34" s="186">
        <f>G34+180</f>
        <v>45447</v>
      </c>
      <c r="I34" s="187">
        <f ca="1">H34-F30</f>
        <v>71</v>
      </c>
      <c r="Q34" s="22"/>
      <c r="R34" s="22"/>
    </row>
    <row r="35" spans="1:18" ht="15" customHeight="1">
      <c r="A35" s="143"/>
      <c r="B35" s="110"/>
      <c r="C35" s="110"/>
      <c r="D35" s="110"/>
      <c r="Q35" s="22"/>
      <c r="R35" s="22"/>
    </row>
    <row r="36" spans="1:18">
      <c r="A36" s="143" t="s">
        <v>214</v>
      </c>
    </row>
    <row r="37" spans="1:18">
      <c r="A37" s="4" t="s">
        <v>215</v>
      </c>
    </row>
  </sheetData>
  <sheetProtection selectLockedCells="1" selectUnlockedCells="1"/>
  <mergeCells count="18">
    <mergeCell ref="K15:N15"/>
    <mergeCell ref="K22:N22"/>
    <mergeCell ref="P22:S22"/>
    <mergeCell ref="A29:D29"/>
    <mergeCell ref="F29:I29"/>
    <mergeCell ref="P15:S15"/>
    <mergeCell ref="A22:D22"/>
    <mergeCell ref="F22:I22"/>
    <mergeCell ref="A15:D15"/>
    <mergeCell ref="F15:I15"/>
    <mergeCell ref="A1:D1"/>
    <mergeCell ref="F1:I1"/>
    <mergeCell ref="K1:N1"/>
    <mergeCell ref="P1:S1"/>
    <mergeCell ref="A8:D8"/>
    <mergeCell ref="F8:I8"/>
    <mergeCell ref="K8:N8"/>
    <mergeCell ref="P8:S8"/>
  </mergeCells>
  <conditionalFormatting sqref="D3:D6">
    <cfRule type="cellIs" dxfId="35" priority="27" operator="lessThan">
      <formula>0</formula>
    </cfRule>
    <cfRule type="cellIs" dxfId="34" priority="28" operator="between">
      <formula>0</formula>
      <formula>10</formula>
    </cfRule>
  </conditionalFormatting>
  <conditionalFormatting sqref="D10:D13">
    <cfRule type="cellIs" dxfId="33" priority="34" operator="between">
      <formula>0</formula>
      <formula>10</formula>
    </cfRule>
    <cfRule type="cellIs" dxfId="32" priority="33" operator="lessThan">
      <formula>0</formula>
    </cfRule>
  </conditionalFormatting>
  <conditionalFormatting sqref="D17:D20">
    <cfRule type="cellIs" dxfId="31" priority="50" operator="between">
      <formula>0</formula>
      <formula>10</formula>
    </cfRule>
    <cfRule type="cellIs" dxfId="30" priority="47" operator="lessThan">
      <formula>0</formula>
    </cfRule>
  </conditionalFormatting>
  <conditionalFormatting sqref="D24:D27">
    <cfRule type="cellIs" dxfId="29" priority="15" operator="lessThan">
      <formula>0</formula>
    </cfRule>
    <cfRule type="cellIs" dxfId="28" priority="18" operator="between">
      <formula>0</formula>
      <formula>10</formula>
    </cfRule>
  </conditionalFormatting>
  <conditionalFormatting sqref="D31:D34">
    <cfRule type="cellIs" dxfId="27" priority="3" operator="lessThan">
      <formula>0</formula>
    </cfRule>
    <cfRule type="cellIs" dxfId="26" priority="4" operator="between">
      <formula>0</formula>
      <formula>10</formula>
    </cfRule>
  </conditionalFormatting>
  <conditionalFormatting sqref="I3:I6 N3:N6">
    <cfRule type="cellIs" dxfId="25" priority="51" operator="lessThan">
      <formula>0</formula>
    </cfRule>
  </conditionalFormatting>
  <conditionalFormatting sqref="I3:I6">
    <cfRule type="cellIs" dxfId="24" priority="60" operator="between">
      <formula>0</formula>
      <formula>10</formula>
    </cfRule>
  </conditionalFormatting>
  <conditionalFormatting sqref="I10:I13">
    <cfRule type="cellIs" dxfId="23" priority="19" operator="lessThan">
      <formula>0</formula>
    </cfRule>
    <cfRule type="cellIs" dxfId="22" priority="20" operator="between">
      <formula>0</formula>
      <formula>10</formula>
    </cfRule>
  </conditionalFormatting>
  <conditionalFormatting sqref="I17:I20">
    <cfRule type="cellIs" dxfId="21" priority="46" operator="between">
      <formula>0</formula>
      <formula>10</formula>
    </cfRule>
    <cfRule type="cellIs" dxfId="20" priority="43" operator="lessThan">
      <formula>0</formula>
    </cfRule>
  </conditionalFormatting>
  <conditionalFormatting sqref="I24:I27">
    <cfRule type="cellIs" dxfId="19" priority="11" operator="lessThan">
      <formula>0</formula>
    </cfRule>
    <cfRule type="cellIs" dxfId="18" priority="14" operator="between">
      <formula>0</formula>
      <formula>10</formula>
    </cfRule>
  </conditionalFormatting>
  <conditionalFormatting sqref="I31:I34">
    <cfRule type="cellIs" dxfId="17" priority="1" operator="lessThan">
      <formula>0</formula>
    </cfRule>
    <cfRule type="cellIs" dxfId="16" priority="2" operator="between">
      <formula>0</formula>
      <formula>10</formula>
    </cfRule>
  </conditionalFormatting>
  <conditionalFormatting sqref="N3:N6">
    <cfRule type="cellIs" dxfId="15" priority="59" operator="between">
      <formula>0</formula>
      <formula>10</formula>
    </cfRule>
  </conditionalFormatting>
  <conditionalFormatting sqref="N10:N13">
    <cfRule type="cellIs" dxfId="14" priority="31" operator="lessThan">
      <formula>0</formula>
    </cfRule>
    <cfRule type="cellIs" dxfId="13" priority="32" operator="between">
      <formula>0</formula>
      <formula>10</formula>
    </cfRule>
  </conditionalFormatting>
  <conditionalFormatting sqref="N17:N20">
    <cfRule type="cellIs" dxfId="12" priority="10" operator="between">
      <formula>0</formula>
      <formula>10</formula>
    </cfRule>
    <cfRule type="cellIs" dxfId="11" priority="9" operator="lessThan">
      <formula>0</formula>
    </cfRule>
  </conditionalFormatting>
  <conditionalFormatting sqref="N24:N27">
    <cfRule type="cellIs" dxfId="10" priority="8" operator="between">
      <formula>0</formula>
      <formula>10</formula>
    </cfRule>
    <cfRule type="cellIs" dxfId="9" priority="7" operator="lessThan">
      <formula>0</formula>
    </cfRule>
  </conditionalFormatting>
  <conditionalFormatting sqref="S3:S6">
    <cfRule type="cellIs" dxfId="8" priority="21" operator="lessThan">
      <formula>0</formula>
    </cfRule>
    <cfRule type="cellIs" dxfId="7" priority="23" operator="between">
      <formula>0</formula>
      <formula>10</formula>
    </cfRule>
  </conditionalFormatting>
  <conditionalFormatting sqref="S10:S13">
    <cfRule type="cellIs" dxfId="6" priority="53" operator="between">
      <formula>0</formula>
      <formula>10</formula>
    </cfRule>
    <cfRule type="cellIs" dxfId="5" priority="54" operator="lessThan">
      <formula>0</formula>
    </cfRule>
  </conditionalFormatting>
  <conditionalFormatting sqref="S17:S20">
    <cfRule type="cellIs" dxfId="4" priority="35" operator="lessThan">
      <formula>0</formula>
    </cfRule>
    <cfRule type="cellIs" dxfId="3" priority="38" operator="between">
      <formula>0</formula>
      <formula>10</formula>
    </cfRule>
  </conditionalFormatting>
  <conditionalFormatting sqref="S24:S27">
    <cfRule type="cellIs" dxfId="2" priority="6" operator="between">
      <formula>0</formula>
      <formula>10</formula>
    </cfRule>
    <cfRule type="cellIs" dxfId="1" priority="5" operator="lessThan">
      <formula>0</formula>
    </cfRule>
  </conditionalFormatting>
  <conditionalFormatting sqref="X3:X6">
    <cfRule type="cellIs" dxfId="0" priority="61" operator="lessThan">
      <formula>0</formula>
    </cfRule>
  </conditionalFormatting>
  <pageMargins left="0.51181102362204722" right="0.51181102362204722" top="0.78740157480314965" bottom="0.78740157480314965" header="0.31496062992125984" footer="0.31496062992125984"/>
  <pageSetup paperSize="9" scale="55" orientation="landscape"/>
  <colBreaks count="1" manualBreakCount="1">
    <brk id="20" max="37" man="1"/>
  </colBreaks>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Plan7"/>
  <dimension ref="A1:AE157"/>
  <sheetViews>
    <sheetView showGridLines="0" tabSelected="1" view="pageBreakPreview" topLeftCell="A6" zoomScaleNormal="100" zoomScaleSheetLayoutView="100" workbookViewId="0">
      <selection activeCell="B11" sqref="B11"/>
    </sheetView>
  </sheetViews>
  <sheetFormatPr defaultRowHeight="14.45"/>
  <cols>
    <col min="1" max="1" width="20.7109375" bestFit="1" customWidth="1"/>
    <col min="2" max="12" width="20.7109375" customWidth="1"/>
    <col min="13" max="13" width="23.140625" customWidth="1"/>
    <col min="14" max="14" width="20.7109375" customWidth="1"/>
    <col min="15" max="15" width="22.140625" customWidth="1"/>
    <col min="16" max="16" width="18.28515625" customWidth="1"/>
    <col min="17" max="17" width="16.42578125" customWidth="1"/>
    <col min="24" max="24" width="10.85546875" customWidth="1"/>
    <col min="30" max="30" width="17.7109375" customWidth="1"/>
  </cols>
  <sheetData>
    <row r="1" spans="1:26" ht="14.45" customHeight="1">
      <c r="A1" s="2075" t="s">
        <v>64</v>
      </c>
      <c r="B1" s="2076"/>
      <c r="C1" s="2076"/>
      <c r="D1" s="2077"/>
      <c r="E1" s="2081" t="s">
        <v>216</v>
      </c>
    </row>
    <row r="2" spans="1:26" ht="14.85" customHeight="1" thickBot="1">
      <c r="A2" s="2078"/>
      <c r="B2" s="2079"/>
      <c r="C2" s="2079"/>
      <c r="D2" s="2080"/>
      <c r="E2" s="2081"/>
      <c r="P2" s="35"/>
      <c r="Q2" s="35"/>
      <c r="R2" s="35"/>
      <c r="S2" s="35"/>
      <c r="T2" s="35"/>
      <c r="U2" s="35"/>
      <c r="V2" s="35"/>
      <c r="W2" s="35"/>
    </row>
    <row r="3" spans="1:26" ht="14.45" customHeight="1">
      <c r="A3" s="4" t="s">
        <v>217</v>
      </c>
      <c r="B3" s="4" t="s">
        <v>218</v>
      </c>
      <c r="C3">
        <v>1000</v>
      </c>
      <c r="D3" t="s">
        <v>219</v>
      </c>
      <c r="P3" s="35"/>
      <c r="Q3" s="35"/>
      <c r="R3" s="35"/>
      <c r="S3" s="35"/>
      <c r="T3" s="35"/>
      <c r="U3" s="35"/>
      <c r="V3" s="35"/>
      <c r="W3" s="35"/>
    </row>
    <row r="4" spans="1:26" ht="15" customHeight="1">
      <c r="A4" s="4" t="s">
        <v>220</v>
      </c>
      <c r="B4" s="4" t="s">
        <v>221</v>
      </c>
      <c r="C4" s="232">
        <v>250</v>
      </c>
      <c r="D4" t="s">
        <v>219</v>
      </c>
      <c r="F4" s="1114"/>
      <c r="G4" s="4"/>
      <c r="P4" s="35"/>
      <c r="Q4" s="35"/>
      <c r="R4" s="35"/>
      <c r="S4" s="35"/>
      <c r="T4" s="35"/>
      <c r="U4" s="35"/>
      <c r="V4" s="35"/>
      <c r="W4" s="35"/>
    </row>
    <row r="5" spans="1:26" ht="14.45" customHeight="1">
      <c r="A5" t="s">
        <v>222</v>
      </c>
      <c r="B5" s="517">
        <v>45370</v>
      </c>
      <c r="C5" s="1114" t="s">
        <v>223</v>
      </c>
      <c r="D5" s="894" t="s">
        <v>224</v>
      </c>
      <c r="F5" s="1114" t="s">
        <v>223</v>
      </c>
      <c r="G5" s="4" t="s">
        <v>225</v>
      </c>
      <c r="P5" s="35"/>
      <c r="Q5" s="35"/>
      <c r="R5" s="35"/>
      <c r="S5" s="35"/>
      <c r="T5" s="35"/>
      <c r="U5" s="35"/>
      <c r="V5" s="35"/>
      <c r="W5" s="35"/>
    </row>
    <row r="6" spans="1:26" s="31" customFormat="1" ht="20.25" customHeight="1">
      <c r="A6" s="2098" t="s">
        <v>226</v>
      </c>
      <c r="B6" s="2099"/>
      <c r="C6" s="2100"/>
      <c r="D6" s="1677"/>
      <c r="E6" s="1225" t="s">
        <v>227</v>
      </c>
      <c r="F6" s="1226"/>
      <c r="G6" s="1226"/>
      <c r="H6" s="1226"/>
      <c r="I6" s="1655"/>
      <c r="J6"/>
      <c r="L6"/>
      <c r="M6" s="424"/>
      <c r="N6"/>
      <c r="P6" s="35"/>
      <c r="Q6" s="35"/>
      <c r="R6" s="35"/>
      <c r="S6" s="35"/>
      <c r="T6" s="35"/>
      <c r="U6" s="35"/>
      <c r="V6" s="35"/>
      <c r="W6" s="35"/>
      <c r="X6"/>
      <c r="Y6"/>
      <c r="Z6"/>
    </row>
    <row r="7" spans="1:26" ht="14.45" customHeight="1">
      <c r="A7" s="514" t="s">
        <v>228</v>
      </c>
      <c r="B7" s="497" t="s">
        <v>229</v>
      </c>
      <c r="C7" s="497" t="s">
        <v>230</v>
      </c>
      <c r="D7" s="570" t="s">
        <v>231</v>
      </c>
      <c r="E7" s="514" t="s">
        <v>228</v>
      </c>
      <c r="F7" s="497" t="s">
        <v>232</v>
      </c>
      <c r="G7" s="497" t="s">
        <v>233</v>
      </c>
      <c r="H7" s="497" t="s">
        <v>68</v>
      </c>
      <c r="I7" s="678" t="s">
        <v>69</v>
      </c>
      <c r="M7" s="431" t="s">
        <v>234</v>
      </c>
      <c r="P7" s="35"/>
      <c r="Q7" s="35"/>
      <c r="R7" s="35"/>
      <c r="S7" s="35"/>
      <c r="T7" s="35"/>
      <c r="U7" s="35"/>
      <c r="V7" s="35"/>
      <c r="W7" s="35"/>
    </row>
    <row r="8" spans="1:26" ht="14.45" customHeight="1">
      <c r="A8" s="204" t="s">
        <v>70</v>
      </c>
      <c r="B8" s="500">
        <v>29805</v>
      </c>
      <c r="C8" s="5">
        <f>B8-F8</f>
        <v>434</v>
      </c>
      <c r="D8" s="6">
        <f>B8</f>
        <v>29805</v>
      </c>
      <c r="E8" s="204" t="s">
        <v>70</v>
      </c>
      <c r="F8" s="500">
        <v>29371</v>
      </c>
      <c r="G8" s="502">
        <v>45302</v>
      </c>
      <c r="H8" s="7">
        <f>F8+$C$3</f>
        <v>30371</v>
      </c>
      <c r="I8" s="559">
        <f>H8-D8</f>
        <v>566</v>
      </c>
      <c r="M8" s="110"/>
      <c r="P8" s="35"/>
      <c r="Q8" s="35"/>
      <c r="R8" s="35"/>
      <c r="S8" s="35"/>
      <c r="T8" s="35"/>
      <c r="U8" s="35"/>
      <c r="V8" s="35"/>
      <c r="W8" s="35"/>
    </row>
    <row r="9" spans="1:26" ht="14.45" customHeight="1">
      <c r="A9" s="204" t="s">
        <v>71</v>
      </c>
      <c r="B9" s="500">
        <v>30035</v>
      </c>
      <c r="C9" s="5">
        <f>B9-F9</f>
        <v>570</v>
      </c>
      <c r="D9" s="6">
        <f t="shared" ref="D9:D12" si="0">B9</f>
        <v>30035</v>
      </c>
      <c r="E9" s="204" t="s">
        <v>71</v>
      </c>
      <c r="F9" s="500">
        <v>29465</v>
      </c>
      <c r="G9" s="502">
        <v>45280</v>
      </c>
      <c r="H9" s="7">
        <f>F9+$C$3</f>
        <v>30465</v>
      </c>
      <c r="I9" s="559">
        <f t="shared" ref="I9:I12" si="1">H9-D9</f>
        <v>430</v>
      </c>
      <c r="M9" s="110"/>
      <c r="P9" s="35"/>
      <c r="Q9" s="35"/>
      <c r="R9" s="35"/>
      <c r="S9" s="35"/>
      <c r="T9" s="35"/>
      <c r="U9" s="35"/>
      <c r="V9" s="35"/>
      <c r="W9" s="35"/>
    </row>
    <row r="10" spans="1:26" ht="14.45" customHeight="1">
      <c r="A10" s="204" t="s">
        <v>72</v>
      </c>
      <c r="B10" s="500">
        <v>6300</v>
      </c>
      <c r="C10" s="5">
        <f>B10-F10</f>
        <v>0</v>
      </c>
      <c r="D10" s="6">
        <f t="shared" si="0"/>
        <v>6300</v>
      </c>
      <c r="E10" s="204" t="s">
        <v>72</v>
      </c>
      <c r="F10" s="500">
        <v>6300</v>
      </c>
      <c r="G10" s="502">
        <v>45372</v>
      </c>
      <c r="H10" s="231">
        <f>F10+$C$4</f>
        <v>6550</v>
      </c>
      <c r="I10" s="559">
        <f t="shared" si="1"/>
        <v>250</v>
      </c>
      <c r="J10" s="202" t="s">
        <v>235</v>
      </c>
      <c r="K10" s="202"/>
      <c r="P10" s="35"/>
      <c r="Q10" s="35"/>
      <c r="R10" s="35"/>
      <c r="S10" s="35"/>
      <c r="T10" s="35"/>
      <c r="U10" s="35"/>
      <c r="V10" s="35"/>
      <c r="W10" s="35"/>
    </row>
    <row r="11" spans="1:26" ht="15.75" customHeight="1">
      <c r="A11" s="205" t="s">
        <v>73</v>
      </c>
      <c r="B11" s="500">
        <v>6300</v>
      </c>
      <c r="C11" s="5">
        <f>B11-F11</f>
        <v>0</v>
      </c>
      <c r="D11" s="6">
        <f t="shared" si="0"/>
        <v>6300</v>
      </c>
      <c r="E11" s="204" t="s">
        <v>73</v>
      </c>
      <c r="F11" s="500">
        <v>6300</v>
      </c>
      <c r="G11" s="502">
        <v>45358</v>
      </c>
      <c r="H11" s="231">
        <f>F11+$C$4</f>
        <v>6550</v>
      </c>
      <c r="I11" s="559">
        <f t="shared" si="1"/>
        <v>250</v>
      </c>
      <c r="J11" s="202" t="s">
        <v>235</v>
      </c>
      <c r="K11" s="202"/>
      <c r="P11" s="35"/>
      <c r="Q11" s="35"/>
      <c r="R11" s="35"/>
      <c r="S11" s="35"/>
      <c r="T11" s="35"/>
      <c r="U11" s="35"/>
      <c r="V11" s="35"/>
      <c r="W11" s="35"/>
    </row>
    <row r="12" spans="1:26" ht="15.75" customHeight="1">
      <c r="A12" s="206" t="s">
        <v>236</v>
      </c>
      <c r="B12" s="501">
        <v>119</v>
      </c>
      <c r="C12" s="195">
        <f>B12-F12</f>
        <v>14</v>
      </c>
      <c r="D12" s="207">
        <f t="shared" si="0"/>
        <v>119</v>
      </c>
      <c r="E12" s="208" t="s">
        <v>236</v>
      </c>
      <c r="F12" s="501">
        <v>105</v>
      </c>
      <c r="G12" s="503">
        <v>44366</v>
      </c>
      <c r="H12" s="175">
        <f>F12+$C$4</f>
        <v>355</v>
      </c>
      <c r="I12" s="560">
        <f t="shared" si="1"/>
        <v>236</v>
      </c>
      <c r="P12" s="35"/>
      <c r="Q12" s="35"/>
      <c r="R12" s="35"/>
      <c r="S12" s="35"/>
      <c r="T12" s="35"/>
      <c r="U12" s="35"/>
      <c r="V12" s="35"/>
      <c r="W12" s="35"/>
    </row>
    <row r="13" spans="1:26">
      <c r="P13" s="35"/>
      <c r="Q13" s="35"/>
      <c r="R13" s="35"/>
      <c r="S13" s="35"/>
      <c r="T13" s="35"/>
      <c r="U13" s="35"/>
      <c r="V13" s="35"/>
      <c r="W13" s="35"/>
    </row>
    <row r="14" spans="1:26" ht="20.25" customHeight="1">
      <c r="A14" s="773" t="s">
        <v>237</v>
      </c>
      <c r="B14" s="2092" t="s">
        <v>238</v>
      </c>
      <c r="C14" s="2093"/>
      <c r="D14" s="2093"/>
      <c r="E14" s="2093"/>
      <c r="F14" s="2093"/>
      <c r="G14" s="2093"/>
      <c r="H14" s="2093"/>
      <c r="I14" s="2093"/>
      <c r="J14" s="2094"/>
      <c r="K14" s="1656" t="s">
        <v>239</v>
      </c>
      <c r="L14" s="1655" t="s">
        <v>240</v>
      </c>
      <c r="P14" s="35"/>
      <c r="Q14" s="35"/>
      <c r="R14" s="35"/>
      <c r="S14" s="35"/>
      <c r="T14" s="35"/>
      <c r="U14" s="35"/>
      <c r="V14" s="35"/>
      <c r="W14" s="35"/>
    </row>
    <row r="15" spans="1:26" ht="15" customHeight="1">
      <c r="A15" s="1106"/>
      <c r="B15" s="774" t="s">
        <v>241</v>
      </c>
      <c r="C15" s="774" t="s">
        <v>242</v>
      </c>
      <c r="D15" s="709" t="s">
        <v>243</v>
      </c>
      <c r="E15" s="523" t="s">
        <v>244</v>
      </c>
      <c r="F15" s="523" t="s">
        <v>245</v>
      </c>
      <c r="G15" s="523" t="s">
        <v>246</v>
      </c>
      <c r="H15" s="523" t="s">
        <v>247</v>
      </c>
      <c r="I15" s="523" t="s">
        <v>248</v>
      </c>
      <c r="J15" s="524" t="s">
        <v>249</v>
      </c>
      <c r="K15" s="1244" t="s">
        <v>250</v>
      </c>
      <c r="L15" s="1246" t="s">
        <v>251</v>
      </c>
      <c r="M15" s="4" t="s">
        <v>252</v>
      </c>
      <c r="P15" s="35"/>
      <c r="Q15" s="35"/>
      <c r="R15" s="35"/>
      <c r="S15" s="35"/>
      <c r="T15" s="35"/>
      <c r="U15" s="35"/>
      <c r="V15" s="35"/>
      <c r="W15" s="35"/>
    </row>
    <row r="16" spans="1:26" ht="14.45" customHeight="1">
      <c r="A16" s="691" t="s">
        <v>9</v>
      </c>
      <c r="B16" s="179">
        <v>45047</v>
      </c>
      <c r="C16" s="179">
        <v>45208</v>
      </c>
      <c r="D16" s="454">
        <v>44884</v>
      </c>
      <c r="E16" s="46">
        <v>45319</v>
      </c>
      <c r="F16" s="7" t="s">
        <v>253</v>
      </c>
      <c r="G16" s="1306">
        <v>45278</v>
      </c>
      <c r="H16" s="10"/>
      <c r="I16" s="10"/>
      <c r="J16" s="1242"/>
      <c r="K16" s="1245">
        <v>45339</v>
      </c>
      <c r="L16" s="1247">
        <v>45341</v>
      </c>
      <c r="P16" s="35"/>
      <c r="Q16" s="35"/>
      <c r="R16" s="35"/>
      <c r="S16" s="35"/>
      <c r="T16" s="35"/>
      <c r="U16" s="35"/>
      <c r="V16" s="35"/>
      <c r="W16" s="35"/>
    </row>
    <row r="17" spans="1:31">
      <c r="A17" s="775" t="s">
        <v>10</v>
      </c>
      <c r="B17" s="311">
        <v>45047</v>
      </c>
      <c r="C17" s="311">
        <v>45208</v>
      </c>
      <c r="D17" s="1350">
        <v>44884</v>
      </c>
      <c r="E17" s="180">
        <v>45227</v>
      </c>
      <c r="F17" s="12"/>
      <c r="G17" s="1518">
        <v>45278</v>
      </c>
      <c r="H17" s="12"/>
      <c r="I17" s="12"/>
      <c r="J17" s="1519"/>
      <c r="K17" s="1520">
        <v>45339</v>
      </c>
      <c r="L17" s="1517">
        <v>45341</v>
      </c>
      <c r="P17" s="35"/>
      <c r="Q17" s="35"/>
      <c r="R17" s="35"/>
      <c r="S17" s="35"/>
      <c r="T17" s="35"/>
      <c r="U17" s="35"/>
      <c r="V17" s="35"/>
      <c r="W17" s="35"/>
    </row>
    <row r="18" spans="1:31">
      <c r="A18" s="2082" t="s">
        <v>254</v>
      </c>
      <c r="B18" s="2083"/>
      <c r="C18" s="2083"/>
      <c r="D18" s="2083"/>
      <c r="E18" s="2083"/>
      <c r="F18" s="2083"/>
      <c r="G18" s="2083"/>
      <c r="H18" s="2083"/>
      <c r="I18" s="2083"/>
      <c r="J18" s="2083"/>
      <c r="K18" s="2083"/>
      <c r="L18" s="2083"/>
      <c r="M18" s="2083"/>
      <c r="N18" s="2083"/>
      <c r="O18" s="2083"/>
      <c r="P18" s="2084"/>
      <c r="Q18" s="35"/>
      <c r="R18" s="35"/>
      <c r="S18" s="35"/>
      <c r="T18" s="35"/>
      <c r="U18" s="35"/>
      <c r="V18" s="35"/>
      <c r="W18" s="35"/>
    </row>
    <row r="19" spans="1:31" ht="14.45" customHeight="1">
      <c r="A19" s="1674" t="s">
        <v>218</v>
      </c>
      <c r="B19" s="539" t="s">
        <v>255</v>
      </c>
      <c r="C19" s="497" t="s">
        <v>256</v>
      </c>
      <c r="D19" s="497" t="s">
        <v>256</v>
      </c>
      <c r="E19" s="497" t="s">
        <v>256</v>
      </c>
      <c r="F19" s="497" t="s">
        <v>256</v>
      </c>
      <c r="G19" s="540" t="s">
        <v>257</v>
      </c>
      <c r="H19" s="497" t="s">
        <v>256</v>
      </c>
      <c r="I19" s="497" t="s">
        <v>256</v>
      </c>
      <c r="J19" s="727" t="s">
        <v>258</v>
      </c>
      <c r="K19" s="497" t="s">
        <v>256</v>
      </c>
      <c r="L19" s="497" t="s">
        <v>256</v>
      </c>
      <c r="M19" s="727" t="s">
        <v>184</v>
      </c>
      <c r="N19" s="497" t="s">
        <v>256</v>
      </c>
      <c r="O19" s="4"/>
      <c r="P19" s="525" t="s">
        <v>256</v>
      </c>
      <c r="Q19" s="35"/>
      <c r="R19" s="35"/>
      <c r="S19" s="35"/>
      <c r="T19" s="35"/>
      <c r="U19" s="35"/>
      <c r="V19" s="35"/>
      <c r="W19" s="35"/>
    </row>
    <row r="20" spans="1:31" ht="14.45" customHeight="1">
      <c r="A20" s="1675"/>
      <c r="B20" s="504" t="s">
        <v>9</v>
      </c>
      <c r="C20" s="46">
        <v>44580</v>
      </c>
      <c r="D20" s="46">
        <v>44606</v>
      </c>
      <c r="E20" s="46">
        <v>44642</v>
      </c>
      <c r="F20" s="46">
        <v>44642</v>
      </c>
      <c r="G20" s="500">
        <v>1</v>
      </c>
      <c r="H20" s="144">
        <v>44322</v>
      </c>
      <c r="I20" s="144">
        <v>44322</v>
      </c>
      <c r="J20" s="855" t="s">
        <v>259</v>
      </c>
      <c r="K20" s="144">
        <v>44606</v>
      </c>
      <c r="L20" s="144">
        <v>44615</v>
      </c>
      <c r="M20" s="500">
        <v>1</v>
      </c>
      <c r="N20" s="452">
        <v>44947</v>
      </c>
      <c r="O20" s="855" t="s">
        <v>260</v>
      </c>
      <c r="P20" s="421">
        <v>44545</v>
      </c>
      <c r="Q20" s="35"/>
      <c r="R20" s="35"/>
      <c r="S20" s="35"/>
      <c r="T20" s="35"/>
      <c r="U20" s="35"/>
      <c r="V20" s="35"/>
      <c r="W20" s="35"/>
    </row>
    <row r="21" spans="1:31" ht="14.45" customHeight="1">
      <c r="A21" s="1676"/>
      <c r="B21" s="547" t="s">
        <v>10</v>
      </c>
      <c r="C21" s="174">
        <v>44606</v>
      </c>
      <c r="D21" s="174">
        <v>44606</v>
      </c>
      <c r="E21" s="174">
        <v>44642</v>
      </c>
      <c r="F21" s="174">
        <v>44679</v>
      </c>
      <c r="G21" s="548">
        <v>2</v>
      </c>
      <c r="H21" s="300">
        <v>44699</v>
      </c>
      <c r="I21" s="174">
        <v>44715</v>
      </c>
      <c r="J21" s="856" t="s">
        <v>261</v>
      </c>
      <c r="K21" s="300">
        <v>44606</v>
      </c>
      <c r="L21" s="300">
        <v>44615</v>
      </c>
      <c r="M21" s="548">
        <v>2</v>
      </c>
      <c r="N21" s="453">
        <v>45067</v>
      </c>
      <c r="O21" s="856" t="s">
        <v>262</v>
      </c>
      <c r="P21" s="422">
        <v>45189</v>
      </c>
      <c r="Q21" s="35"/>
      <c r="R21" s="35"/>
      <c r="S21" s="35"/>
      <c r="T21" s="35"/>
      <c r="U21" s="35"/>
      <c r="V21" s="35"/>
      <c r="W21" s="35"/>
    </row>
    <row r="22" spans="1:31" ht="14.45" customHeight="1">
      <c r="P22" s="35"/>
      <c r="Q22" s="35"/>
      <c r="R22" s="35"/>
      <c r="S22" s="35"/>
      <c r="T22" s="35"/>
      <c r="U22" s="35"/>
      <c r="V22" s="35"/>
      <c r="W22" s="35"/>
    </row>
    <row r="23" spans="1:31" ht="15" customHeight="1">
      <c r="A23" s="1259" t="s">
        <v>263</v>
      </c>
      <c r="B23" s="670" t="s">
        <v>264</v>
      </c>
      <c r="C23" s="670" t="s">
        <v>265</v>
      </c>
      <c r="D23" s="670" t="s">
        <v>266</v>
      </c>
      <c r="E23" s="670" t="s">
        <v>267</v>
      </c>
      <c r="F23" s="671" t="s">
        <v>268</v>
      </c>
      <c r="I23" s="876" t="s">
        <v>269</v>
      </c>
      <c r="J23" s="871" t="s">
        <v>270</v>
      </c>
      <c r="K23" s="871" t="s">
        <v>271</v>
      </c>
      <c r="P23" s="35"/>
      <c r="Q23" s="35"/>
      <c r="R23" s="35"/>
      <c r="S23" s="35"/>
      <c r="T23" s="35"/>
      <c r="U23" s="35"/>
      <c r="V23" s="35"/>
      <c r="W23" s="35"/>
    </row>
    <row r="24" spans="1:31" ht="14.45" customHeight="1">
      <c r="A24" s="1032" t="s">
        <v>184</v>
      </c>
      <c r="B24" s="907" t="s">
        <v>272</v>
      </c>
      <c r="C24" s="48" t="s">
        <v>273</v>
      </c>
      <c r="D24" s="48" t="s">
        <v>274</v>
      </c>
      <c r="E24" s="48" t="s">
        <v>275</v>
      </c>
      <c r="F24" s="1017">
        <v>1246148</v>
      </c>
      <c r="H24" s="1218" t="s">
        <v>112</v>
      </c>
      <c r="I24" s="1069" t="s">
        <v>9</v>
      </c>
      <c r="J24" s="429">
        <v>45075</v>
      </c>
      <c r="K24" s="1771">
        <v>45258</v>
      </c>
      <c r="L24" s="202" t="s">
        <v>276</v>
      </c>
      <c r="P24" s="35"/>
      <c r="Q24" s="35"/>
      <c r="R24" s="35"/>
      <c r="S24" s="35"/>
      <c r="T24" s="35"/>
      <c r="U24" s="35"/>
      <c r="V24" s="35"/>
      <c r="W24" s="35"/>
    </row>
    <row r="25" spans="1:31" ht="14.45" customHeight="1">
      <c r="A25" s="1032" t="s">
        <v>277</v>
      </c>
      <c r="B25" s="907">
        <v>44743</v>
      </c>
      <c r="C25" s="48" t="s">
        <v>278</v>
      </c>
      <c r="D25" s="48" t="s">
        <v>279</v>
      </c>
      <c r="E25" s="48" t="s">
        <v>280</v>
      </c>
      <c r="F25" s="1017">
        <v>2624</v>
      </c>
      <c r="I25" s="508" t="s">
        <v>10</v>
      </c>
      <c r="J25" s="430">
        <v>45272</v>
      </c>
      <c r="K25" s="432">
        <v>45251</v>
      </c>
      <c r="P25" s="35"/>
      <c r="Q25" s="35"/>
      <c r="R25" s="35"/>
      <c r="S25" s="35"/>
      <c r="T25" s="35"/>
      <c r="U25" s="35"/>
      <c r="V25" s="35"/>
      <c r="W25" s="35"/>
    </row>
    <row r="26" spans="1:31" ht="14.45" customHeight="1">
      <c r="A26" s="1032" t="s">
        <v>281</v>
      </c>
      <c r="B26" s="907">
        <v>44013</v>
      </c>
      <c r="C26" s="48" t="s">
        <v>278</v>
      </c>
      <c r="D26" s="48" t="s">
        <v>279</v>
      </c>
      <c r="E26" s="48" t="s">
        <v>280</v>
      </c>
      <c r="F26" s="1017">
        <v>2623</v>
      </c>
      <c r="I26" s="22">
        <v>45349</v>
      </c>
      <c r="J26" s="35" t="s">
        <v>282</v>
      </c>
      <c r="M26" s="35"/>
      <c r="N26" s="22"/>
      <c r="P26" s="1784"/>
      <c r="Q26" s="2124"/>
      <c r="R26" s="2124"/>
      <c r="S26" s="35"/>
      <c r="T26" s="35"/>
      <c r="U26" s="35"/>
      <c r="V26" s="35"/>
      <c r="W26" s="35"/>
    </row>
    <row r="27" spans="1:31" ht="14.45" customHeight="1">
      <c r="A27" s="1032" t="s">
        <v>203</v>
      </c>
      <c r="B27" s="1105">
        <v>44887</v>
      </c>
      <c r="C27" s="48" t="s">
        <v>283</v>
      </c>
      <c r="D27" s="48" t="s">
        <v>284</v>
      </c>
      <c r="E27" s="48" t="s">
        <v>285</v>
      </c>
      <c r="F27" s="1017">
        <v>1019000499</v>
      </c>
      <c r="I27" s="22">
        <v>45349</v>
      </c>
      <c r="J27" s="35" t="s">
        <v>282</v>
      </c>
      <c r="M27" s="35"/>
      <c r="N27" s="22"/>
      <c r="P27" s="1784"/>
      <c r="Q27" s="2124"/>
      <c r="R27" s="2124"/>
      <c r="S27" s="35"/>
      <c r="T27" s="35"/>
      <c r="U27" s="35"/>
      <c r="V27" s="35"/>
      <c r="W27" s="35"/>
    </row>
    <row r="28" spans="1:31">
      <c r="A28" s="1033" t="s">
        <v>286</v>
      </c>
      <c r="B28" s="1256">
        <v>44887</v>
      </c>
      <c r="C28" s="1018" t="s">
        <v>283</v>
      </c>
      <c r="D28" s="1257" t="s">
        <v>284</v>
      </c>
      <c r="E28" s="1018" t="s">
        <v>285</v>
      </c>
      <c r="F28" s="1258">
        <v>1019000498</v>
      </c>
      <c r="K28" s="1784"/>
      <c r="L28" s="35"/>
      <c r="M28" s="35"/>
      <c r="N28" s="22"/>
      <c r="P28" s="35"/>
      <c r="Q28" s="35"/>
      <c r="R28" s="35"/>
      <c r="S28" s="35"/>
      <c r="T28" s="35"/>
      <c r="U28" s="35"/>
      <c r="V28" s="35"/>
      <c r="W28" s="35"/>
    </row>
    <row r="29" spans="1:31" ht="14.45" customHeight="1">
      <c r="I29" s="22"/>
      <c r="K29" s="35"/>
      <c r="L29" s="35"/>
      <c r="M29" s="35"/>
      <c r="P29" s="35"/>
      <c r="Q29" s="35"/>
      <c r="R29" s="35"/>
      <c r="S29" s="35"/>
      <c r="T29" s="35"/>
      <c r="U29" s="35"/>
      <c r="V29" s="35"/>
      <c r="W29" s="35"/>
    </row>
    <row r="30" spans="1:31" ht="14.45" customHeight="1">
      <c r="C30" s="600" t="s">
        <v>287</v>
      </c>
      <c r="D30" s="537" t="s">
        <v>288</v>
      </c>
      <c r="E30" s="537" t="s">
        <v>289</v>
      </c>
      <c r="F30" s="537" t="s">
        <v>290</v>
      </c>
      <c r="G30" s="538" t="s">
        <v>291</v>
      </c>
      <c r="K30" s="639" t="s">
        <v>287</v>
      </c>
      <c r="L30" s="575" t="s">
        <v>288</v>
      </c>
      <c r="M30" s="575" t="s">
        <v>289</v>
      </c>
      <c r="N30" s="575" t="s">
        <v>290</v>
      </c>
      <c r="O30" s="575" t="s">
        <v>291</v>
      </c>
      <c r="P30" s="576" t="s">
        <v>292</v>
      </c>
      <c r="X30" s="67"/>
      <c r="Y30" s="2128"/>
      <c r="Z30" s="2128"/>
      <c r="AA30" s="2128"/>
      <c r="AB30" s="2128"/>
      <c r="AC30" s="2128"/>
      <c r="AD30" s="2128"/>
      <c r="AE30" s="2128"/>
    </row>
    <row r="31" spans="1:31" ht="14.45" customHeight="1">
      <c r="A31" s="2086" t="s">
        <v>293</v>
      </c>
      <c r="B31" s="53" t="s">
        <v>9</v>
      </c>
      <c r="C31" s="383">
        <v>45002</v>
      </c>
      <c r="D31" s="53"/>
      <c r="E31" s="53"/>
      <c r="F31" s="383">
        <v>44262</v>
      </c>
      <c r="G31" s="835">
        <v>45367</v>
      </c>
      <c r="H31" t="s">
        <v>294</v>
      </c>
      <c r="I31" s="2088" t="s">
        <v>295</v>
      </c>
      <c r="J31" s="1021" t="s">
        <v>9</v>
      </c>
      <c r="K31" s="1793">
        <v>44729</v>
      </c>
      <c r="L31" s="376"/>
      <c r="M31" s="211"/>
      <c r="N31" s="1438">
        <v>44973</v>
      </c>
      <c r="O31" s="1706">
        <v>45181</v>
      </c>
      <c r="P31" s="308">
        <v>6000</v>
      </c>
      <c r="Q31" s="325">
        <v>45343</v>
      </c>
      <c r="X31" s="67"/>
      <c r="Y31" s="2128"/>
      <c r="Z31" s="2128"/>
      <c r="AA31" s="2128"/>
      <c r="AB31" s="2128"/>
      <c r="AC31" s="2128"/>
      <c r="AD31" s="2128"/>
      <c r="AE31" s="2128"/>
    </row>
    <row r="32" spans="1:31" s="31" customFormat="1" ht="15" customHeight="1">
      <c r="A32" s="2087"/>
      <c r="B32" s="344" t="s">
        <v>10</v>
      </c>
      <c r="C32" s="384">
        <v>44260</v>
      </c>
      <c r="D32" s="344"/>
      <c r="E32" s="344"/>
      <c r="F32" s="380"/>
      <c r="G32" s="836">
        <v>45367</v>
      </c>
      <c r="H32" s="31" t="s">
        <v>294</v>
      </c>
      <c r="I32" s="2089"/>
      <c r="J32" s="1134" t="s">
        <v>10</v>
      </c>
      <c r="K32" s="1794">
        <v>44729</v>
      </c>
      <c r="L32" s="411">
        <v>44427</v>
      </c>
      <c r="M32" s="349"/>
      <c r="N32" s="1439">
        <v>44973</v>
      </c>
      <c r="O32" s="1707">
        <v>45181</v>
      </c>
      <c r="P32" s="1606">
        <v>6000</v>
      </c>
      <c r="Q32" s="1613">
        <v>45332</v>
      </c>
      <c r="X32" s="473"/>
      <c r="Y32" s="2129"/>
      <c r="Z32" s="2129"/>
      <c r="AA32" s="2129"/>
      <c r="AB32" s="2129"/>
      <c r="AC32" s="2129"/>
      <c r="AD32" s="2129"/>
      <c r="AE32" s="2129"/>
    </row>
    <row r="33" spans="1:31" ht="14.45" customHeight="1">
      <c r="A33" s="336"/>
      <c r="B33" s="59"/>
      <c r="C33" s="59"/>
      <c r="D33" s="59"/>
      <c r="E33" s="59"/>
      <c r="F33" s="336"/>
      <c r="G33" s="355"/>
      <c r="H33" s="93"/>
      <c r="I33" s="178"/>
      <c r="J33" s="82"/>
      <c r="K33" s="82"/>
      <c r="L33" s="82"/>
      <c r="M33" s="82"/>
      <c r="N33" s="2097"/>
      <c r="O33" s="2097"/>
      <c r="X33" s="67"/>
      <c r="Y33" s="2128"/>
      <c r="Z33" s="2128"/>
      <c r="AA33" s="2128"/>
      <c r="AB33" s="2128"/>
      <c r="AC33" s="2128"/>
      <c r="AD33" s="2128"/>
      <c r="AE33" s="2128"/>
    </row>
    <row r="34" spans="1:31" ht="14.45" customHeight="1">
      <c r="A34" s="2086" t="s">
        <v>296</v>
      </c>
      <c r="B34" s="53" t="s">
        <v>9</v>
      </c>
      <c r="C34" s="54"/>
      <c r="D34" s="53"/>
      <c r="E34" s="53"/>
      <c r="F34" s="383"/>
      <c r="G34" s="391"/>
      <c r="H34" s="82"/>
      <c r="I34" s="2090" t="s">
        <v>240</v>
      </c>
      <c r="J34" s="401" t="s">
        <v>9</v>
      </c>
      <c r="K34" s="406">
        <v>43924</v>
      </c>
      <c r="L34" s="397"/>
      <c r="M34" s="262"/>
      <c r="N34" s="1440"/>
      <c r="O34" s="1377"/>
      <c r="X34" s="67"/>
      <c r="Y34" s="2128"/>
      <c r="Z34" s="2128"/>
      <c r="AA34" s="2128"/>
      <c r="AB34" s="2128"/>
      <c r="AC34" s="2128"/>
      <c r="AD34" s="2128"/>
      <c r="AE34" s="2128"/>
    </row>
    <row r="35" spans="1:31" ht="14.45" customHeight="1">
      <c r="A35" s="2087"/>
      <c r="B35" s="56" t="s">
        <v>10</v>
      </c>
      <c r="C35" s="57"/>
      <c r="D35" s="56"/>
      <c r="E35" s="56"/>
      <c r="F35" s="90"/>
      <c r="G35" s="392"/>
      <c r="H35" s="82"/>
      <c r="I35" s="2091"/>
      <c r="J35" s="403" t="s">
        <v>10</v>
      </c>
      <c r="K35" s="466">
        <v>43924</v>
      </c>
      <c r="L35" s="398"/>
      <c r="M35" s="281"/>
      <c r="N35" s="1441"/>
      <c r="O35" s="1378"/>
      <c r="X35" s="67"/>
      <c r="Y35" s="2125"/>
      <c r="Z35" s="2125"/>
      <c r="AA35" s="2125"/>
      <c r="AB35" s="2125"/>
      <c r="AC35" s="2125"/>
      <c r="AD35" s="2125"/>
      <c r="AE35" s="2125"/>
    </row>
    <row r="36" spans="1:31" ht="14.45" customHeight="1" thickBot="1">
      <c r="A36" s="336"/>
      <c r="B36" s="59"/>
      <c r="C36" s="59"/>
      <c r="D36" s="59"/>
      <c r="E36" s="59"/>
      <c r="F36" s="336"/>
      <c r="G36" s="355"/>
      <c r="H36" s="93"/>
      <c r="I36" s="178"/>
      <c r="J36" s="1135"/>
      <c r="K36" s="178"/>
      <c r="L36" s="178"/>
      <c r="M36" s="82"/>
      <c r="N36" s="1024"/>
      <c r="O36" s="1135"/>
      <c r="X36" s="102"/>
      <c r="Y36" s="37"/>
      <c r="Z36" s="36"/>
      <c r="AA36" s="36"/>
      <c r="AB36" s="36"/>
      <c r="AC36" s="36"/>
      <c r="AD36" s="36"/>
      <c r="AE36" s="36"/>
    </row>
    <row r="37" spans="1:31" s="31" customFormat="1" ht="28.9" customHeight="1">
      <c r="A37" s="2112" t="s">
        <v>255</v>
      </c>
      <c r="B37" s="288" t="s">
        <v>9</v>
      </c>
      <c r="C37" s="271"/>
      <c r="D37" s="357">
        <v>44973</v>
      </c>
      <c r="E37" s="426"/>
      <c r="F37" s="410">
        <v>44883</v>
      </c>
      <c r="G37" s="394" t="s">
        <v>297</v>
      </c>
      <c r="H37" s="1994">
        <v>45354</v>
      </c>
      <c r="I37" s="2088" t="s">
        <v>298</v>
      </c>
      <c r="J37" s="288" t="s">
        <v>299</v>
      </c>
      <c r="K37" s="404"/>
      <c r="L37" s="408"/>
      <c r="M37" s="353"/>
      <c r="N37" s="1442"/>
      <c r="O37" s="1589"/>
      <c r="X37" s="809"/>
      <c r="Z37" s="139"/>
      <c r="AA37" s="139"/>
      <c r="AB37" s="139"/>
      <c r="AC37" s="139"/>
      <c r="AD37" s="139"/>
      <c r="AE37" s="139"/>
    </row>
    <row r="38" spans="1:31" s="31" customFormat="1" ht="28.9" customHeight="1" thickBot="1">
      <c r="A38" s="2113"/>
      <c r="B38" s="291" t="s">
        <v>10</v>
      </c>
      <c r="C38" s="273"/>
      <c r="D38" s="358">
        <v>44973</v>
      </c>
      <c r="E38" s="367"/>
      <c r="F38" s="411">
        <v>44883</v>
      </c>
      <c r="G38" s="395" t="s">
        <v>297</v>
      </c>
      <c r="H38" s="1994">
        <v>45349</v>
      </c>
      <c r="I38" s="2089"/>
      <c r="J38" s="291"/>
      <c r="K38" s="405"/>
      <c r="L38" s="409"/>
      <c r="M38" s="349"/>
      <c r="N38" s="1443"/>
      <c r="O38" s="1588"/>
      <c r="X38" s="809"/>
      <c r="Z38" s="139"/>
      <c r="AA38" s="139"/>
      <c r="AB38" s="139"/>
      <c r="AC38" s="139"/>
      <c r="AD38" s="139"/>
      <c r="AE38" s="139"/>
    </row>
    <row r="39" spans="1:31" ht="14.45" customHeight="1" thickBot="1">
      <c r="A39" s="336"/>
      <c r="B39" s="59"/>
      <c r="C39" s="59"/>
      <c r="D39" s="59"/>
      <c r="E39" s="59"/>
      <c r="F39" s="336"/>
      <c r="G39" s="355"/>
      <c r="H39" s="93"/>
      <c r="I39" s="178"/>
      <c r="J39" s="1135"/>
      <c r="K39" s="178"/>
      <c r="L39" s="178"/>
      <c r="M39" s="82"/>
      <c r="N39" s="1024"/>
      <c r="O39" s="1135"/>
      <c r="X39" s="1672"/>
      <c r="Y39" s="1673"/>
      <c r="Z39" s="36"/>
      <c r="AA39" s="36"/>
      <c r="AB39" s="36"/>
      <c r="AC39" s="36"/>
      <c r="AD39" s="36"/>
      <c r="AE39" s="36"/>
    </row>
    <row r="40" spans="1:31" ht="15" customHeight="1">
      <c r="A40" s="86" t="s">
        <v>300</v>
      </c>
      <c r="B40" s="60"/>
      <c r="C40" s="63">
        <v>44263</v>
      </c>
      <c r="D40" s="60"/>
      <c r="E40" s="60"/>
      <c r="F40" s="378"/>
      <c r="G40" s="393"/>
      <c r="H40" s="82"/>
      <c r="I40" s="222" t="s">
        <v>301</v>
      </c>
      <c r="J40" s="400"/>
      <c r="K40" s="389"/>
      <c r="L40" s="389"/>
      <c r="M40" s="217"/>
      <c r="N40" s="1435">
        <v>45356</v>
      </c>
      <c r="O40" s="1451" t="s">
        <v>302</v>
      </c>
      <c r="P40" s="36"/>
      <c r="Q40" s="36"/>
      <c r="R40" s="36"/>
      <c r="S40" s="36"/>
      <c r="T40" s="36"/>
      <c r="U40" s="36"/>
      <c r="V40" s="36"/>
      <c r="W40" s="36"/>
    </row>
    <row r="41" spans="1:31" ht="14.45" customHeight="1">
      <c r="A41" s="336"/>
      <c r="B41" s="59"/>
      <c r="C41" s="59"/>
      <c r="D41" s="59"/>
      <c r="E41" s="59"/>
      <c r="F41" s="336"/>
      <c r="G41" s="355"/>
      <c r="H41" s="93"/>
      <c r="I41" s="178"/>
      <c r="J41" s="1135"/>
      <c r="K41" s="178"/>
      <c r="L41" s="178"/>
      <c r="M41" s="82"/>
      <c r="N41" s="1024"/>
      <c r="O41" s="1135"/>
      <c r="P41" s="36"/>
      <c r="Q41" s="36"/>
      <c r="R41" s="36"/>
      <c r="S41" s="36"/>
      <c r="T41" s="36"/>
      <c r="U41" s="36"/>
      <c r="V41" s="36"/>
      <c r="W41" s="36"/>
    </row>
    <row r="42" spans="1:31">
      <c r="A42" s="2088" t="s">
        <v>303</v>
      </c>
      <c r="B42" s="211" t="s">
        <v>304</v>
      </c>
      <c r="C42" s="215"/>
      <c r="D42" s="211"/>
      <c r="E42" s="215"/>
      <c r="F42" s="857">
        <v>45166</v>
      </c>
      <c r="G42" s="838">
        <v>45325</v>
      </c>
      <c r="H42" s="82"/>
      <c r="I42" s="222" t="s">
        <v>305</v>
      </c>
      <c r="J42" s="400"/>
      <c r="K42" s="389"/>
      <c r="L42" s="389"/>
      <c r="M42" s="217"/>
      <c r="N42" s="1444"/>
      <c r="O42" s="1451"/>
      <c r="P42" s="36"/>
      <c r="Q42" s="36"/>
      <c r="R42" s="36"/>
      <c r="S42" s="36"/>
      <c r="T42" s="36"/>
      <c r="U42" s="36"/>
      <c r="V42" s="36"/>
      <c r="W42" s="36"/>
    </row>
    <row r="43" spans="1:31">
      <c r="A43" s="2089"/>
      <c r="B43" s="213" t="s">
        <v>306</v>
      </c>
      <c r="C43" s="216"/>
      <c r="D43" s="213"/>
      <c r="E43" s="216"/>
      <c r="F43" s="858">
        <v>45166</v>
      </c>
      <c r="G43" s="838">
        <v>45325</v>
      </c>
      <c r="H43" s="82"/>
      <c r="I43" s="178"/>
      <c r="J43" s="1135"/>
      <c r="K43" s="178"/>
      <c r="L43" s="178"/>
      <c r="M43" s="82"/>
      <c r="N43" s="1024"/>
      <c r="O43" s="1135"/>
      <c r="P43" s="36"/>
      <c r="Q43" s="36"/>
      <c r="R43" s="36"/>
      <c r="S43" s="36"/>
      <c r="T43" s="36"/>
      <c r="U43" s="36"/>
      <c r="V43" s="36"/>
      <c r="W43" s="36"/>
    </row>
    <row r="44" spans="1:31">
      <c r="A44" s="336"/>
      <c r="B44" s="59"/>
      <c r="C44" s="59"/>
      <c r="D44" s="59"/>
      <c r="E44" s="59"/>
      <c r="F44" s="336" t="s">
        <v>307</v>
      </c>
      <c r="G44" s="355"/>
      <c r="H44" s="93"/>
      <c r="I44" s="2114" t="s">
        <v>308</v>
      </c>
      <c r="J44" s="1682" t="s">
        <v>193</v>
      </c>
      <c r="K44" s="406"/>
      <c r="L44" s="397"/>
      <c r="M44" s="406">
        <v>44973</v>
      </c>
      <c r="N44" s="885">
        <v>45180</v>
      </c>
      <c r="O44" s="1377" t="s">
        <v>309</v>
      </c>
      <c r="P44" s="36"/>
      <c r="Q44" s="36"/>
      <c r="R44" s="36"/>
      <c r="S44" s="36"/>
      <c r="T44" s="36"/>
      <c r="U44" s="36"/>
      <c r="V44" s="36"/>
      <c r="W44" s="36"/>
    </row>
    <row r="45" spans="1:31" s="31" customFormat="1" ht="40.5" customHeight="1">
      <c r="A45" s="2086" t="s">
        <v>310</v>
      </c>
      <c r="B45" s="343" t="s">
        <v>9</v>
      </c>
      <c r="C45" s="434"/>
      <c r="D45" s="434">
        <v>45038</v>
      </c>
      <c r="E45" s="1936" t="s">
        <v>311</v>
      </c>
      <c r="F45" s="124">
        <v>43924</v>
      </c>
      <c r="G45" s="391" t="s">
        <v>312</v>
      </c>
      <c r="H45" s="425"/>
      <c r="I45" s="2115"/>
      <c r="J45" s="1683" t="s">
        <v>313</v>
      </c>
      <c r="K45" s="1388"/>
      <c r="L45" s="1389"/>
      <c r="M45" s="1389"/>
      <c r="N45" s="1692">
        <v>45166</v>
      </c>
      <c r="O45" s="1452" t="s">
        <v>314</v>
      </c>
      <c r="P45" s="139"/>
      <c r="Q45" s="139"/>
      <c r="R45" s="139"/>
      <c r="S45" s="139"/>
      <c r="T45" s="139"/>
      <c r="U45" s="139"/>
      <c r="V45" s="139"/>
      <c r="W45" s="139"/>
    </row>
    <row r="46" spans="1:31" s="31" customFormat="1">
      <c r="A46" s="2087"/>
      <c r="B46" s="344" t="s">
        <v>10</v>
      </c>
      <c r="C46" s="435"/>
      <c r="D46" s="1386">
        <v>45038</v>
      </c>
      <c r="E46" s="1387" t="s">
        <v>315</v>
      </c>
      <c r="F46" s="384">
        <v>43924</v>
      </c>
      <c r="G46" s="392" t="s">
        <v>312</v>
      </c>
      <c r="H46" s="425"/>
      <c r="I46" s="2115"/>
      <c r="J46" s="1684" t="s">
        <v>316</v>
      </c>
      <c r="K46" s="1328"/>
      <c r="L46" s="1328"/>
      <c r="M46" s="1328"/>
      <c r="N46" s="1445"/>
      <c r="O46" s="1453"/>
      <c r="P46" s="139"/>
      <c r="Q46" s="139"/>
      <c r="R46" s="139"/>
      <c r="S46" s="139"/>
      <c r="T46" s="139"/>
      <c r="U46" s="139"/>
      <c r="V46" s="139"/>
      <c r="W46" s="139"/>
    </row>
    <row r="47" spans="1:31">
      <c r="A47" s="1073"/>
      <c r="B47" s="59"/>
      <c r="C47" s="101"/>
      <c r="D47" s="101"/>
      <c r="E47" s="59"/>
      <c r="F47" s="1240"/>
      <c r="G47" s="1241"/>
      <c r="H47" s="82"/>
      <c r="I47" s="2115"/>
      <c r="J47" s="1687" t="s">
        <v>186</v>
      </c>
      <c r="K47" s="1688"/>
      <c r="L47" s="1688"/>
      <c r="M47" s="1689">
        <v>44973</v>
      </c>
      <c r="N47" s="1733">
        <v>45344</v>
      </c>
      <c r="O47" s="1690" t="s">
        <v>317</v>
      </c>
      <c r="P47" s="36"/>
      <c r="Q47" s="36"/>
      <c r="R47" s="36"/>
      <c r="S47" s="36"/>
      <c r="T47" s="36"/>
      <c r="U47" s="36"/>
      <c r="V47" s="36"/>
      <c r="W47" s="36"/>
    </row>
    <row r="48" spans="1:31">
      <c r="A48" s="2088" t="s">
        <v>318</v>
      </c>
      <c r="B48" s="211" t="s">
        <v>9</v>
      </c>
      <c r="C48" s="215"/>
      <c r="D48" s="211"/>
      <c r="E48" s="211"/>
      <c r="F48" s="857">
        <v>45367</v>
      </c>
      <c r="G48" s="1912" t="s">
        <v>319</v>
      </c>
      <c r="H48" s="82"/>
      <c r="I48" s="2115"/>
      <c r="J48" s="1685" t="s">
        <v>320</v>
      </c>
      <c r="K48" s="407">
        <v>44973</v>
      </c>
      <c r="L48" s="364"/>
      <c r="M48" s="407"/>
      <c r="N48" s="1446"/>
      <c r="O48" s="1454"/>
      <c r="P48" s="36"/>
      <c r="Q48" s="36"/>
      <c r="R48" s="36"/>
      <c r="S48" s="36"/>
      <c r="T48" s="36"/>
      <c r="U48" s="36"/>
      <c r="V48" s="36"/>
      <c r="W48" s="36"/>
    </row>
    <row r="49" spans="1:23">
      <c r="A49" s="2089"/>
      <c r="B49" s="213" t="s">
        <v>10</v>
      </c>
      <c r="C49" s="216"/>
      <c r="D49" s="213"/>
      <c r="E49" s="213"/>
      <c r="F49" s="858">
        <v>45367</v>
      </c>
      <c r="G49" s="1913" t="s">
        <v>319</v>
      </c>
      <c r="H49" s="82"/>
      <c r="I49" s="2116"/>
      <c r="J49" s="1686" t="s">
        <v>321</v>
      </c>
      <c r="K49" s="1691"/>
      <c r="L49" s="1691"/>
      <c r="M49" s="1691"/>
      <c r="N49" s="1693">
        <v>45166</v>
      </c>
      <c r="O49" s="1456" t="s">
        <v>314</v>
      </c>
      <c r="P49" s="36"/>
      <c r="Q49" s="36"/>
      <c r="R49" s="36"/>
      <c r="S49" s="36"/>
      <c r="T49" s="36"/>
      <c r="U49" s="36"/>
      <c r="V49" s="36"/>
      <c r="W49" s="36"/>
    </row>
    <row r="50" spans="1:23">
      <c r="A50" s="142"/>
      <c r="B50" s="82"/>
      <c r="C50" s="136"/>
      <c r="D50" s="82"/>
      <c r="E50" s="82"/>
      <c r="F50" s="920"/>
      <c r="G50" s="142"/>
      <c r="H50" s="36"/>
      <c r="I50" s="4" t="s">
        <v>322</v>
      </c>
      <c r="J50" s="36"/>
      <c r="K50" s="36"/>
      <c r="L50" s="36"/>
      <c r="M50" s="36"/>
      <c r="N50" s="1449"/>
      <c r="O50" s="35"/>
      <c r="P50" s="36"/>
      <c r="Q50" s="36"/>
      <c r="R50" s="36"/>
      <c r="S50" s="36"/>
      <c r="T50" s="36"/>
      <c r="U50" s="36"/>
      <c r="V50" s="36"/>
      <c r="W50" s="36"/>
    </row>
    <row r="51" spans="1:23" ht="15" customHeight="1">
      <c r="A51" s="2088" t="s">
        <v>323</v>
      </c>
      <c r="B51" s="211" t="s">
        <v>9</v>
      </c>
      <c r="C51" s="215"/>
      <c r="D51" s="211"/>
      <c r="E51" s="211"/>
      <c r="F51" s="382">
        <v>44973</v>
      </c>
      <c r="G51" s="394" t="s">
        <v>324</v>
      </c>
      <c r="H51" s="2117" t="s">
        <v>325</v>
      </c>
      <c r="I51" s="440" t="s">
        <v>326</v>
      </c>
      <c r="J51" s="385"/>
      <c r="K51" s="389"/>
      <c r="L51" s="385"/>
      <c r="M51" s="385"/>
      <c r="N51" s="1435">
        <v>45149</v>
      </c>
      <c r="O51" s="1460">
        <v>45363</v>
      </c>
      <c r="P51" s="36"/>
      <c r="Q51" s="36"/>
      <c r="R51" s="36"/>
      <c r="S51" s="36"/>
      <c r="T51" s="36"/>
      <c r="U51" s="36"/>
      <c r="V51" s="36"/>
      <c r="W51" s="36"/>
    </row>
    <row r="52" spans="1:23" ht="15" customHeight="1">
      <c r="A52" s="2089"/>
      <c r="B52" s="213" t="s">
        <v>10</v>
      </c>
      <c r="C52" s="216"/>
      <c r="D52" s="213"/>
      <c r="E52" s="213"/>
      <c r="F52" s="388">
        <v>44973</v>
      </c>
      <c r="G52" s="395" t="s">
        <v>324</v>
      </c>
      <c r="H52" s="2117"/>
      <c r="I52" s="82"/>
      <c r="J52" s="82"/>
      <c r="K52" s="82"/>
      <c r="L52" s="82"/>
      <c r="M52" s="82"/>
      <c r="N52" s="1024"/>
      <c r="O52" s="1135" t="s">
        <v>206</v>
      </c>
      <c r="P52" s="36"/>
      <c r="Q52" s="36"/>
      <c r="R52" s="36"/>
      <c r="S52" s="36"/>
      <c r="T52" s="36"/>
      <c r="U52" s="36"/>
      <c r="V52" s="36"/>
      <c r="W52" s="36"/>
    </row>
    <row r="53" spans="1:23">
      <c r="H53" s="1694"/>
      <c r="I53" s="2090" t="s">
        <v>327</v>
      </c>
      <c r="J53" s="401" t="s">
        <v>9</v>
      </c>
      <c r="K53" s="406"/>
      <c r="L53" s="397"/>
      <c r="M53" s="397"/>
      <c r="N53" s="885">
        <v>44966</v>
      </c>
      <c r="O53" s="1437">
        <f>N53+360</f>
        <v>45326</v>
      </c>
      <c r="P53" s="36"/>
      <c r="Q53" s="36"/>
      <c r="R53" s="36"/>
      <c r="S53" s="36"/>
      <c r="T53" s="36"/>
      <c r="U53" s="36"/>
      <c r="V53" s="36"/>
      <c r="W53" s="36"/>
    </row>
    <row r="54" spans="1:23">
      <c r="A54" s="2088" t="s">
        <v>328</v>
      </c>
      <c r="B54" s="211" t="s">
        <v>9</v>
      </c>
      <c r="C54" s="215"/>
      <c r="D54" s="215">
        <v>44973</v>
      </c>
      <c r="E54" s="211"/>
      <c r="F54" s="382"/>
      <c r="G54" s="394"/>
      <c r="H54" s="82"/>
      <c r="I54" s="2091"/>
      <c r="J54" s="869" t="s">
        <v>10</v>
      </c>
      <c r="K54" s="190"/>
      <c r="L54" s="190"/>
      <c r="M54" s="264"/>
      <c r="N54" s="886">
        <v>44966</v>
      </c>
      <c r="O54" s="1455">
        <f>N54+360</f>
        <v>45326</v>
      </c>
      <c r="P54" s="36"/>
      <c r="Q54" s="36"/>
      <c r="R54" s="36"/>
      <c r="S54" s="36"/>
      <c r="T54" s="36"/>
      <c r="U54" s="36"/>
      <c r="V54" s="36"/>
      <c r="W54" s="36"/>
    </row>
    <row r="55" spans="1:23" ht="14.45" customHeight="1">
      <c r="A55" s="2089"/>
      <c r="B55" s="213" t="s">
        <v>10</v>
      </c>
      <c r="C55" s="216"/>
      <c r="D55" s="388"/>
      <c r="E55" s="213"/>
      <c r="F55" s="388"/>
      <c r="G55" s="395"/>
      <c r="H55" s="82"/>
      <c r="N55" s="1024"/>
      <c r="O55" s="1135"/>
      <c r="P55" s="36"/>
      <c r="Q55" s="36"/>
      <c r="R55" s="36"/>
      <c r="S55" s="36"/>
      <c r="T55" s="36"/>
      <c r="U55" s="36"/>
      <c r="V55" s="36"/>
      <c r="W55" s="36"/>
    </row>
    <row r="56" spans="1:23" ht="14.45" customHeight="1">
      <c r="H56" s="93"/>
      <c r="I56" s="2090" t="s">
        <v>329</v>
      </c>
      <c r="J56" s="401" t="s">
        <v>9</v>
      </c>
      <c r="K56" s="406"/>
      <c r="L56" s="397"/>
      <c r="M56" s="397"/>
      <c r="N56" s="885">
        <v>44713</v>
      </c>
      <c r="O56" s="1437">
        <f>N56+180</f>
        <v>44893</v>
      </c>
      <c r="P56" s="36"/>
      <c r="Q56" s="36"/>
      <c r="R56" s="36"/>
      <c r="S56" s="36"/>
      <c r="T56" s="36"/>
      <c r="U56" s="36"/>
      <c r="V56" s="36"/>
      <c r="W56" s="36"/>
    </row>
    <row r="57" spans="1:23">
      <c r="A57" s="221" t="s">
        <v>330</v>
      </c>
      <c r="B57" s="217"/>
      <c r="C57" s="217"/>
      <c r="D57" s="217"/>
      <c r="E57" s="217"/>
      <c r="F57" s="464">
        <v>44613</v>
      </c>
      <c r="G57" s="1681">
        <v>45348</v>
      </c>
      <c r="H57" s="82"/>
      <c r="I57" s="2091"/>
      <c r="J57" s="869" t="s">
        <v>10</v>
      </c>
      <c r="K57" s="190"/>
      <c r="L57" s="190"/>
      <c r="M57" s="264"/>
      <c r="N57" s="886">
        <v>44713</v>
      </c>
      <c r="O57" s="1455">
        <f>N57+180</f>
        <v>44893</v>
      </c>
      <c r="P57" s="36"/>
      <c r="Q57" s="36"/>
      <c r="R57" s="36"/>
      <c r="S57" s="36"/>
      <c r="T57" s="36"/>
      <c r="U57" s="36"/>
      <c r="V57" s="36"/>
      <c r="W57" s="36"/>
    </row>
    <row r="58" spans="1:23" ht="15" customHeight="1">
      <c r="H58" s="82"/>
      <c r="N58" s="1024"/>
      <c r="O58" s="1135"/>
      <c r="P58" s="36"/>
      <c r="Q58" s="36"/>
      <c r="R58" s="36"/>
      <c r="S58" s="36"/>
      <c r="T58" s="36"/>
      <c r="V58" s="36"/>
      <c r="W58" s="36"/>
    </row>
    <row r="59" spans="1:23" ht="15" customHeight="1">
      <c r="A59" s="1735" t="s">
        <v>331</v>
      </c>
      <c r="B59" s="2101" t="s">
        <v>332</v>
      </c>
      <c r="C59" s="2102"/>
      <c r="D59" s="2102"/>
      <c r="E59" s="2102"/>
      <c r="F59" s="2102"/>
      <c r="G59" s="2102"/>
      <c r="H59" s="136"/>
      <c r="I59" s="2126" t="s">
        <v>186</v>
      </c>
      <c r="J59" s="843" t="s">
        <v>299</v>
      </c>
      <c r="K59" s="276"/>
      <c r="L59" s="276"/>
      <c r="M59" s="276"/>
      <c r="N59" s="885">
        <v>45362</v>
      </c>
      <c r="O59" s="1377" t="s">
        <v>319</v>
      </c>
      <c r="P59" s="36"/>
      <c r="Q59" s="36"/>
      <c r="R59" s="36"/>
      <c r="S59" s="36"/>
      <c r="T59" s="36"/>
      <c r="U59" s="36"/>
      <c r="V59" s="36"/>
      <c r="W59" s="36"/>
    </row>
    <row r="60" spans="1:23" ht="15" customHeight="1">
      <c r="H60" s="82"/>
      <c r="I60" s="2127"/>
      <c r="J60" s="1239" t="s">
        <v>333</v>
      </c>
      <c r="K60" s="273"/>
      <c r="L60" s="273"/>
      <c r="M60" s="273"/>
      <c r="N60" s="884"/>
      <c r="O60" s="1456"/>
      <c r="P60" s="36"/>
      <c r="Q60" s="36"/>
      <c r="R60" s="36"/>
      <c r="S60" s="36"/>
      <c r="T60" s="36"/>
      <c r="U60" s="36"/>
      <c r="V60" s="36"/>
      <c r="W60" s="36"/>
    </row>
    <row r="61" spans="1:23" ht="15" customHeight="1">
      <c r="A61" s="48" t="s">
        <v>334</v>
      </c>
      <c r="B61" s="48"/>
      <c r="C61" s="48"/>
      <c r="D61" s="48"/>
      <c r="E61" s="48"/>
      <c r="F61" s="48"/>
      <c r="G61" s="48"/>
      <c r="H61" s="178"/>
      <c r="N61" s="1024"/>
      <c r="O61" s="1135"/>
      <c r="P61" s="36"/>
      <c r="Q61" s="36"/>
      <c r="R61" s="36"/>
      <c r="S61" s="36"/>
      <c r="T61" s="36"/>
      <c r="U61" s="36"/>
      <c r="V61" s="36"/>
      <c r="W61" s="36"/>
    </row>
    <row r="62" spans="1:23" ht="15" customHeight="1">
      <c r="A62" s="14"/>
      <c r="B62" s="515" t="s">
        <v>335</v>
      </c>
      <c r="C62" s="515" t="s">
        <v>336</v>
      </c>
      <c r="D62" s="515" t="s">
        <v>337</v>
      </c>
      <c r="E62" s="516" t="s">
        <v>338</v>
      </c>
      <c r="F62" s="515" t="s">
        <v>339</v>
      </c>
      <c r="G62" s="516" t="s">
        <v>340</v>
      </c>
      <c r="H62" s="178"/>
      <c r="I62" s="2095" t="s">
        <v>341</v>
      </c>
      <c r="J62" s="426" t="s">
        <v>9</v>
      </c>
      <c r="K62" s="408"/>
      <c r="L62" s="408"/>
      <c r="M62" s="408"/>
      <c r="N62" s="1448">
        <v>45368</v>
      </c>
      <c r="O62" s="1457"/>
      <c r="P62" s="36"/>
      <c r="Q62" s="36"/>
      <c r="R62" s="36"/>
      <c r="S62" s="36"/>
      <c r="T62" s="36"/>
      <c r="U62" s="36"/>
      <c r="V62" s="36"/>
      <c r="W62" s="36"/>
    </row>
    <row r="63" spans="1:23">
      <c r="A63" s="15" t="s">
        <v>342</v>
      </c>
      <c r="B63" s="16">
        <v>4.87</v>
      </c>
      <c r="C63" s="16">
        <v>23.13</v>
      </c>
      <c r="D63" s="50"/>
      <c r="E63" s="50"/>
      <c r="F63" s="15"/>
      <c r="G63" s="50"/>
      <c r="H63" s="178"/>
      <c r="I63" s="2096"/>
      <c r="J63" s="367" t="s">
        <v>10</v>
      </c>
      <c r="K63" s="409"/>
      <c r="L63" s="409"/>
      <c r="M63" s="409"/>
      <c r="N63" s="1439">
        <v>45361</v>
      </c>
      <c r="O63" s="1458"/>
      <c r="P63" s="36"/>
      <c r="Q63" s="36"/>
      <c r="R63" s="36"/>
      <c r="S63" s="36"/>
      <c r="T63" s="36"/>
      <c r="U63" s="36"/>
      <c r="V63" s="36"/>
      <c r="W63" s="36"/>
    </row>
    <row r="64" spans="1:23">
      <c r="A64" s="15"/>
      <c r="B64" s="16"/>
      <c r="C64" s="16"/>
      <c r="D64" s="50"/>
      <c r="E64" s="50"/>
      <c r="F64" s="15"/>
      <c r="G64" s="50"/>
      <c r="H64" s="178"/>
      <c r="M64" s="82"/>
      <c r="N64" s="1024"/>
      <c r="O64" s="1135"/>
      <c r="P64" s="36"/>
      <c r="Q64" s="36"/>
      <c r="R64" s="36"/>
      <c r="S64" s="36"/>
      <c r="T64" s="36"/>
      <c r="U64" s="36"/>
      <c r="V64" s="36"/>
      <c r="W64" s="36"/>
    </row>
    <row r="65" spans="1:23">
      <c r="A65" s="15" t="s">
        <v>343</v>
      </c>
      <c r="B65" s="16">
        <v>4.1500000000000004</v>
      </c>
      <c r="C65" s="16">
        <v>23.63</v>
      </c>
      <c r="D65" s="50"/>
      <c r="E65" s="50"/>
      <c r="F65" s="15"/>
      <c r="G65" s="50"/>
      <c r="H65" s="9"/>
      <c r="I65" s="723" t="s">
        <v>344</v>
      </c>
      <c r="J65" s="915"/>
      <c r="K65" s="915"/>
      <c r="L65" s="1094">
        <v>44973</v>
      </c>
      <c r="M65" s="915"/>
      <c r="N65" s="1450">
        <v>45293</v>
      </c>
      <c r="O65" s="1459" t="s">
        <v>251</v>
      </c>
      <c r="P65" s="36"/>
      <c r="Q65" s="36"/>
      <c r="R65" s="36"/>
      <c r="S65" s="36"/>
      <c r="T65" s="36"/>
      <c r="U65" s="36"/>
      <c r="V65" s="36"/>
      <c r="W65" s="36"/>
    </row>
    <row r="66" spans="1:23">
      <c r="A66" s="14"/>
      <c r="B66" s="14"/>
      <c r="C66" s="14"/>
      <c r="D66" s="9"/>
      <c r="E66" s="9"/>
      <c r="F66" s="14"/>
      <c r="G66" s="9"/>
      <c r="H66" s="9"/>
      <c r="V66" s="36"/>
      <c r="W66" s="36"/>
    </row>
    <row r="67" spans="1:23">
      <c r="A67" s="15" t="s">
        <v>345</v>
      </c>
      <c r="B67" s="15"/>
      <c r="C67" s="15"/>
      <c r="D67" s="50"/>
      <c r="E67" s="50"/>
      <c r="F67" s="15"/>
      <c r="G67" s="50"/>
      <c r="H67" s="9"/>
      <c r="I67" s="1260"/>
      <c r="J67" s="734"/>
      <c r="K67" s="1145" t="s">
        <v>312</v>
      </c>
      <c r="L67" s="1145" t="s">
        <v>346</v>
      </c>
      <c r="M67" s="588"/>
      <c r="N67" s="589"/>
      <c r="O67" s="1795" t="s">
        <v>312</v>
      </c>
      <c r="P67" s="568" t="s">
        <v>287</v>
      </c>
      <c r="Q67" s="569" t="s">
        <v>347</v>
      </c>
      <c r="S67" s="142"/>
      <c r="T67" s="1029"/>
      <c r="U67" s="1029"/>
      <c r="W67" s="36"/>
    </row>
    <row r="68" spans="1:23">
      <c r="A68" s="1132"/>
      <c r="B68" s="1132"/>
      <c r="C68" s="1132"/>
      <c r="D68" s="1133"/>
      <c r="E68" s="1133"/>
      <c r="F68" s="1132"/>
      <c r="G68" s="1133"/>
      <c r="H68" s="9"/>
      <c r="I68" s="2123" t="s">
        <v>348</v>
      </c>
      <c r="J68" s="1373" t="s">
        <v>349</v>
      </c>
      <c r="K68" s="1204">
        <v>44972</v>
      </c>
      <c r="L68" s="1642" t="s">
        <v>350</v>
      </c>
      <c r="M68" s="2123" t="s">
        <v>351</v>
      </c>
      <c r="N68" s="167" t="s">
        <v>352</v>
      </c>
      <c r="O68" s="333">
        <v>45335</v>
      </c>
      <c r="P68" s="313"/>
      <c r="Q68" s="1297">
        <v>44973</v>
      </c>
      <c r="S68" s="142"/>
      <c r="T68" s="1029"/>
      <c r="U68" s="1029"/>
    </row>
    <row r="69" spans="1:23">
      <c r="A69" s="791" t="s">
        <v>353</v>
      </c>
      <c r="B69" s="791"/>
      <c r="C69" s="791"/>
      <c r="D69" s="258"/>
      <c r="E69" s="258"/>
      <c r="F69" s="791"/>
      <c r="G69" s="258"/>
      <c r="H69" s="9"/>
      <c r="I69" s="2118"/>
      <c r="J69" s="1371" t="s">
        <v>354</v>
      </c>
      <c r="K69" s="310">
        <v>44972</v>
      </c>
      <c r="L69" s="1521">
        <v>44973</v>
      </c>
      <c r="M69" s="2118"/>
      <c r="N69" s="168" t="s">
        <v>355</v>
      </c>
      <c r="O69" s="333">
        <v>45335</v>
      </c>
      <c r="P69" s="179">
        <v>45096</v>
      </c>
      <c r="Q69" s="1247">
        <v>44973</v>
      </c>
    </row>
    <row r="70" spans="1:23">
      <c r="H70" s="9"/>
      <c r="I70" s="2119"/>
      <c r="J70" s="1374" t="s">
        <v>356</v>
      </c>
      <c r="K70" s="1268">
        <v>44972</v>
      </c>
      <c r="L70" s="1522"/>
      <c r="M70" s="2118"/>
      <c r="N70" s="169" t="s">
        <v>357</v>
      </c>
      <c r="O70" s="333">
        <v>45269</v>
      </c>
      <c r="P70" s="177"/>
      <c r="Q70" s="1247">
        <v>44973</v>
      </c>
    </row>
    <row r="71" spans="1:23">
      <c r="A71" s="14"/>
      <c r="B71" s="14"/>
      <c r="C71" s="14"/>
      <c r="D71" s="9"/>
      <c r="E71" s="9"/>
      <c r="F71" s="14"/>
      <c r="G71" s="9"/>
      <c r="H71" s="9"/>
      <c r="I71" s="1375"/>
      <c r="J71" s="1376"/>
      <c r="K71" s="1372" t="s">
        <v>287</v>
      </c>
      <c r="L71" s="1376"/>
      <c r="M71" s="2118"/>
      <c r="N71" s="168" t="s">
        <v>358</v>
      </c>
      <c r="O71" s="333">
        <v>45269</v>
      </c>
      <c r="P71" s="177"/>
      <c r="Q71" s="1247">
        <v>44973</v>
      </c>
    </row>
    <row r="72" spans="1:23">
      <c r="H72" s="9"/>
      <c r="I72" s="2118" t="s">
        <v>359</v>
      </c>
      <c r="J72" s="1251" t="s">
        <v>360</v>
      </c>
      <c r="K72" s="314">
        <v>44973</v>
      </c>
      <c r="L72" s="1299"/>
      <c r="M72" s="2119"/>
      <c r="N72" s="170" t="s">
        <v>361</v>
      </c>
      <c r="O72" s="1741">
        <v>45324</v>
      </c>
      <c r="P72" s="190"/>
      <c r="Q72" s="1298">
        <v>44973</v>
      </c>
    </row>
    <row r="73" spans="1:23">
      <c r="H73" s="9"/>
      <c r="I73" s="2118"/>
      <c r="J73" s="1242" t="s">
        <v>362</v>
      </c>
      <c r="K73" s="179">
        <v>44973</v>
      </c>
      <c r="L73" s="1249"/>
    </row>
    <row r="74" spans="1:23" ht="16.149999999999999" thickBot="1">
      <c r="A74" s="542" t="s">
        <v>134</v>
      </c>
      <c r="H74" s="9"/>
      <c r="I74" s="2119"/>
      <c r="J74" s="1243" t="s">
        <v>193</v>
      </c>
      <c r="K74" s="186">
        <v>44973</v>
      </c>
      <c r="L74" s="1250"/>
    </row>
    <row r="75" spans="1:23">
      <c r="A75" s="918">
        <v>44973</v>
      </c>
      <c r="H75" s="9"/>
      <c r="I75" s="1253" t="s">
        <v>363</v>
      </c>
      <c r="J75" s="1254"/>
      <c r="K75" s="745">
        <v>44973</v>
      </c>
      <c r="L75" s="1255"/>
    </row>
    <row r="76" spans="1:23" ht="15" thickBot="1">
      <c r="H76" s="9"/>
      <c r="I76" s="9"/>
    </row>
    <row r="77" spans="1:23">
      <c r="A77" s="2110" t="s">
        <v>364</v>
      </c>
      <c r="B77" s="2111"/>
      <c r="C77" s="2120" t="s">
        <v>365</v>
      </c>
      <c r="D77" s="2121"/>
      <c r="E77" s="2121"/>
      <c r="F77" s="2121"/>
      <c r="G77" s="2121"/>
      <c r="H77" s="2121"/>
      <c r="I77" s="2121"/>
      <c r="J77" s="2121"/>
      <c r="K77" s="2121"/>
      <c r="L77" s="2121"/>
      <c r="M77" s="2121"/>
      <c r="N77" s="2122"/>
    </row>
    <row r="78" spans="1:23">
      <c r="A78" s="510">
        <f>B8</f>
        <v>29805</v>
      </c>
      <c r="B78" s="510" t="s">
        <v>366</v>
      </c>
      <c r="C78" s="505"/>
      <c r="D78" s="505"/>
      <c r="E78" s="505"/>
      <c r="F78" s="505"/>
      <c r="G78" s="505"/>
      <c r="H78" s="505"/>
      <c r="I78" s="505"/>
      <c r="J78" s="505"/>
      <c r="K78" s="505"/>
      <c r="L78" s="505"/>
      <c r="M78" s="505"/>
      <c r="N78" s="505"/>
    </row>
    <row r="79" spans="1:23">
      <c r="A79" s="510">
        <f>B9</f>
        <v>30035</v>
      </c>
      <c r="B79" s="510" t="s">
        <v>367</v>
      </c>
      <c r="C79" s="33">
        <v>1000</v>
      </c>
      <c r="D79" s="33">
        <v>2000</v>
      </c>
      <c r="E79" s="33">
        <v>3000</v>
      </c>
      <c r="F79" s="33">
        <v>4000</v>
      </c>
      <c r="G79" s="33">
        <v>5000</v>
      </c>
      <c r="H79" s="33">
        <v>6000</v>
      </c>
      <c r="I79" s="33">
        <v>7000</v>
      </c>
      <c r="J79" s="33">
        <v>8000</v>
      </c>
      <c r="K79" s="33">
        <v>9000</v>
      </c>
      <c r="L79" s="33">
        <v>10000</v>
      </c>
      <c r="M79" s="33">
        <v>11000</v>
      </c>
      <c r="N79" s="33">
        <v>12000</v>
      </c>
    </row>
    <row r="80" spans="1:23">
      <c r="A80" s="2085" t="s">
        <v>368</v>
      </c>
      <c r="B80" s="2085"/>
      <c r="C80" s="32" t="s">
        <v>369</v>
      </c>
      <c r="D80" s="32" t="s">
        <v>369</v>
      </c>
      <c r="E80" s="32" t="s">
        <v>369</v>
      </c>
      <c r="F80" s="32" t="s">
        <v>369</v>
      </c>
      <c r="G80" s="32" t="s">
        <v>369</v>
      </c>
      <c r="H80" s="32" t="s">
        <v>369</v>
      </c>
      <c r="I80" s="32" t="s">
        <v>369</v>
      </c>
      <c r="J80" s="32" t="s">
        <v>369</v>
      </c>
      <c r="K80" s="32" t="s">
        <v>369</v>
      </c>
      <c r="L80" s="32" t="s">
        <v>369</v>
      </c>
      <c r="M80" s="32" t="s">
        <v>369</v>
      </c>
      <c r="N80" s="32" t="s">
        <v>369</v>
      </c>
    </row>
    <row r="81" spans="1:14">
      <c r="A81" s="2085" t="s">
        <v>370</v>
      </c>
      <c r="B81" s="2085"/>
      <c r="C81" s="32" t="s">
        <v>369</v>
      </c>
      <c r="D81" s="32" t="s">
        <v>369</v>
      </c>
      <c r="E81" s="32" t="s">
        <v>369</v>
      </c>
      <c r="F81" s="32" t="s">
        <v>369</v>
      </c>
      <c r="G81" s="32" t="s">
        <v>369</v>
      </c>
      <c r="H81" s="32" t="s">
        <v>369</v>
      </c>
      <c r="I81" s="32" t="s">
        <v>369</v>
      </c>
      <c r="J81" s="32" t="s">
        <v>369</v>
      </c>
      <c r="K81" s="32" t="s">
        <v>369</v>
      </c>
      <c r="L81" s="32" t="s">
        <v>369</v>
      </c>
      <c r="M81" s="32" t="s">
        <v>369</v>
      </c>
      <c r="N81" s="32" t="s">
        <v>369</v>
      </c>
    </row>
    <row r="82" spans="1:14">
      <c r="A82" s="2085" t="s">
        <v>371</v>
      </c>
      <c r="B82" s="2085"/>
      <c r="C82" s="32" t="s">
        <v>369</v>
      </c>
      <c r="D82" s="32" t="s">
        <v>369</v>
      </c>
      <c r="E82" s="32" t="s">
        <v>369</v>
      </c>
      <c r="F82" s="32" t="s">
        <v>369</v>
      </c>
      <c r="G82" s="32" t="s">
        <v>369</v>
      </c>
      <c r="H82" s="32" t="s">
        <v>369</v>
      </c>
      <c r="I82" s="32" t="s">
        <v>369</v>
      </c>
      <c r="J82" s="32" t="s">
        <v>369</v>
      </c>
      <c r="K82" s="32" t="s">
        <v>369</v>
      </c>
      <c r="L82" s="32" t="s">
        <v>369</v>
      </c>
      <c r="M82" s="32" t="s">
        <v>369</v>
      </c>
      <c r="N82" s="32" t="s">
        <v>369</v>
      </c>
    </row>
    <row r="83" spans="1:14">
      <c r="A83" s="2085" t="s">
        <v>372</v>
      </c>
      <c r="B83" s="2085"/>
      <c r="C83" s="32" t="s">
        <v>369</v>
      </c>
      <c r="D83" s="32" t="s">
        <v>369</v>
      </c>
      <c r="E83" s="32" t="s">
        <v>369</v>
      </c>
      <c r="F83" s="32" t="s">
        <v>369</v>
      </c>
      <c r="G83" s="32" t="s">
        <v>369</v>
      </c>
      <c r="H83" s="32" t="s">
        <v>369</v>
      </c>
      <c r="I83" s="32" t="s">
        <v>369</v>
      </c>
      <c r="J83" s="32" t="s">
        <v>369</v>
      </c>
      <c r="K83" s="32" t="s">
        <v>369</v>
      </c>
      <c r="L83" s="32" t="s">
        <v>369</v>
      </c>
      <c r="M83" s="32" t="s">
        <v>369</v>
      </c>
      <c r="N83" s="32" t="s">
        <v>369</v>
      </c>
    </row>
    <row r="84" spans="1:14">
      <c r="A84" s="2085" t="s">
        <v>370</v>
      </c>
      <c r="B84" s="2085"/>
      <c r="C84" s="32" t="s">
        <v>369</v>
      </c>
      <c r="D84" s="32" t="s">
        <v>369</v>
      </c>
      <c r="E84" s="32" t="s">
        <v>369</v>
      </c>
      <c r="F84" s="32" t="s">
        <v>369</v>
      </c>
      <c r="G84" s="32" t="s">
        <v>369</v>
      </c>
      <c r="H84" s="32" t="s">
        <v>369</v>
      </c>
      <c r="I84" s="32" t="s">
        <v>369</v>
      </c>
      <c r="J84" s="32" t="s">
        <v>369</v>
      </c>
      <c r="K84" s="32" t="s">
        <v>369</v>
      </c>
      <c r="L84" s="32" t="s">
        <v>369</v>
      </c>
      <c r="M84" s="32" t="s">
        <v>369</v>
      </c>
      <c r="N84" s="32" t="s">
        <v>369</v>
      </c>
    </row>
    <row r="85" spans="1:14">
      <c r="A85" s="2085" t="s">
        <v>373</v>
      </c>
      <c r="B85" s="2085"/>
      <c r="C85" s="32" t="s">
        <v>369</v>
      </c>
      <c r="D85" s="32" t="s">
        <v>369</v>
      </c>
      <c r="E85" s="32" t="s">
        <v>369</v>
      </c>
      <c r="F85" s="32" t="s">
        <v>369</v>
      </c>
      <c r="G85" s="32" t="s">
        <v>369</v>
      </c>
      <c r="H85" s="32" t="s">
        <v>369</v>
      </c>
      <c r="I85" s="32" t="s">
        <v>369</v>
      </c>
      <c r="J85" s="32" t="s">
        <v>369</v>
      </c>
      <c r="K85" s="32" t="s">
        <v>369</v>
      </c>
      <c r="L85" s="32" t="s">
        <v>369</v>
      </c>
      <c r="M85" s="32" t="s">
        <v>369</v>
      </c>
      <c r="N85" s="32" t="s">
        <v>369</v>
      </c>
    </row>
    <row r="86" spans="1:14" ht="36" customHeight="1">
      <c r="A86" s="2085" t="s">
        <v>374</v>
      </c>
      <c r="B86" s="2085"/>
      <c r="C86" s="32" t="s">
        <v>369</v>
      </c>
      <c r="D86" s="32" t="s">
        <v>369</v>
      </c>
      <c r="E86" s="32" t="s">
        <v>369</v>
      </c>
      <c r="F86" s="32" t="s">
        <v>369</v>
      </c>
      <c r="G86" s="32" t="s">
        <v>369</v>
      </c>
      <c r="H86" s="32" t="s">
        <v>369</v>
      </c>
      <c r="I86" s="32" t="s">
        <v>369</v>
      </c>
      <c r="J86" s="32" t="s">
        <v>369</v>
      </c>
      <c r="K86" s="32" t="s">
        <v>369</v>
      </c>
      <c r="L86" s="32" t="s">
        <v>369</v>
      </c>
      <c r="M86" s="32" t="s">
        <v>369</v>
      </c>
      <c r="N86" s="32" t="s">
        <v>369</v>
      </c>
    </row>
    <row r="87" spans="1:14" ht="28.5" customHeight="1">
      <c r="A87" s="2085" t="s">
        <v>375</v>
      </c>
      <c r="B87" s="2085"/>
      <c r="C87" s="32" t="s">
        <v>369</v>
      </c>
      <c r="D87" s="32" t="s">
        <v>369</v>
      </c>
      <c r="E87" s="32" t="s">
        <v>369</v>
      </c>
      <c r="F87" s="32" t="s">
        <v>369</v>
      </c>
      <c r="G87" s="32" t="s">
        <v>369</v>
      </c>
      <c r="H87" s="32" t="s">
        <v>369</v>
      </c>
      <c r="I87" s="32" t="s">
        <v>369</v>
      </c>
      <c r="J87" s="32" t="s">
        <v>369</v>
      </c>
      <c r="K87" s="32" t="s">
        <v>369</v>
      </c>
      <c r="L87" s="32" t="s">
        <v>369</v>
      </c>
      <c r="M87" s="32" t="s">
        <v>369</v>
      </c>
      <c r="N87" s="32" t="s">
        <v>369</v>
      </c>
    </row>
    <row r="88" spans="1:14" ht="31.5" customHeight="1">
      <c r="A88" s="2085" t="s">
        <v>376</v>
      </c>
      <c r="B88" s="2085"/>
      <c r="C88" s="32"/>
      <c r="D88" s="32" t="s">
        <v>369</v>
      </c>
      <c r="E88" s="32"/>
      <c r="F88" s="32" t="s">
        <v>369</v>
      </c>
      <c r="G88" s="32"/>
      <c r="H88" s="32" t="s">
        <v>369</v>
      </c>
      <c r="I88" s="32"/>
      <c r="J88" s="32" t="s">
        <v>369</v>
      </c>
      <c r="K88" s="32"/>
      <c r="L88" s="32" t="s">
        <v>369</v>
      </c>
      <c r="M88" s="32"/>
      <c r="N88" s="32" t="s">
        <v>369</v>
      </c>
    </row>
    <row r="89" spans="1:14">
      <c r="A89" s="2085" t="s">
        <v>377</v>
      </c>
      <c r="B89" s="2085"/>
      <c r="C89" s="32"/>
      <c r="D89" s="32" t="s">
        <v>369</v>
      </c>
      <c r="E89" s="32"/>
      <c r="F89" s="32" t="s">
        <v>369</v>
      </c>
      <c r="G89" s="32"/>
      <c r="H89" s="32" t="s">
        <v>369</v>
      </c>
      <c r="I89" s="32"/>
      <c r="J89" s="32" t="s">
        <v>369</v>
      </c>
      <c r="K89" s="32"/>
      <c r="L89" s="32" t="s">
        <v>369</v>
      </c>
      <c r="M89" s="32"/>
      <c r="N89" s="32" t="s">
        <v>369</v>
      </c>
    </row>
    <row r="90" spans="1:14">
      <c r="A90" s="2085" t="s">
        <v>378</v>
      </c>
      <c r="B90" s="2085"/>
      <c r="C90" s="32"/>
      <c r="D90" s="32" t="s">
        <v>369</v>
      </c>
      <c r="E90" s="32"/>
      <c r="F90" s="32" t="s">
        <v>369</v>
      </c>
      <c r="G90" s="32"/>
      <c r="H90" s="32" t="s">
        <v>369</v>
      </c>
      <c r="I90" s="32"/>
      <c r="J90" s="32" t="s">
        <v>369</v>
      </c>
      <c r="K90" s="32"/>
      <c r="L90" s="32" t="s">
        <v>369</v>
      </c>
      <c r="M90" s="32"/>
      <c r="N90" s="32" t="s">
        <v>369</v>
      </c>
    </row>
    <row r="91" spans="1:14">
      <c r="A91" s="2085" t="s">
        <v>379</v>
      </c>
      <c r="B91" s="2085"/>
      <c r="C91" s="32"/>
      <c r="D91" s="32"/>
      <c r="E91" s="32" t="s">
        <v>369</v>
      </c>
      <c r="F91" s="32"/>
      <c r="G91" s="32"/>
      <c r="H91" s="32" t="s">
        <v>369</v>
      </c>
      <c r="I91" s="32"/>
      <c r="J91" s="32"/>
      <c r="K91" s="32" t="s">
        <v>369</v>
      </c>
      <c r="L91" s="32"/>
      <c r="M91" s="32"/>
      <c r="N91" s="32" t="s">
        <v>369</v>
      </c>
    </row>
    <row r="92" spans="1:14">
      <c r="A92" s="2085" t="s">
        <v>380</v>
      </c>
      <c r="B92" s="2085"/>
      <c r="C92" s="32"/>
      <c r="D92" s="32"/>
      <c r="E92" s="32"/>
      <c r="F92" s="32" t="s">
        <v>369</v>
      </c>
      <c r="G92" s="32"/>
      <c r="H92" s="32"/>
      <c r="I92" s="32"/>
      <c r="J92" s="32" t="s">
        <v>369</v>
      </c>
      <c r="K92" s="32"/>
      <c r="L92" s="32"/>
      <c r="M92" s="32"/>
      <c r="N92" s="32" t="s">
        <v>369</v>
      </c>
    </row>
    <row r="93" spans="1:14">
      <c r="A93" s="2085" t="s">
        <v>381</v>
      </c>
      <c r="B93" s="2085"/>
      <c r="C93" s="32"/>
      <c r="D93" s="32"/>
      <c r="E93" s="32"/>
      <c r="F93" s="32" t="s">
        <v>369</v>
      </c>
      <c r="G93" s="32"/>
      <c r="H93" s="32"/>
      <c r="I93" s="32"/>
      <c r="J93" s="32" t="s">
        <v>369</v>
      </c>
      <c r="K93" s="32"/>
      <c r="L93" s="32"/>
      <c r="M93" s="32"/>
      <c r="N93" s="32" t="s">
        <v>369</v>
      </c>
    </row>
    <row r="94" spans="1:14">
      <c r="A94" s="2085" t="s">
        <v>382</v>
      </c>
      <c r="B94" s="2085"/>
      <c r="C94" s="32"/>
      <c r="D94" s="32"/>
      <c r="E94" s="32"/>
      <c r="F94" s="32" t="s">
        <v>369</v>
      </c>
      <c r="G94" s="32"/>
      <c r="H94" s="32"/>
      <c r="I94" s="32"/>
      <c r="J94" s="32" t="s">
        <v>369</v>
      </c>
      <c r="K94" s="32"/>
      <c r="L94" s="32"/>
      <c r="M94" s="32"/>
      <c r="N94" s="32" t="s">
        <v>369</v>
      </c>
    </row>
    <row r="95" spans="1:14" ht="30.75" customHeight="1">
      <c r="A95" s="2085" t="s">
        <v>383</v>
      </c>
      <c r="B95" s="2085"/>
      <c r="C95" s="32"/>
      <c r="D95" s="32"/>
      <c r="E95" s="32"/>
      <c r="F95" s="32"/>
      <c r="G95" s="32"/>
      <c r="H95" s="32" t="s">
        <v>369</v>
      </c>
      <c r="I95" s="32"/>
      <c r="J95" s="32"/>
      <c r="K95" s="32"/>
      <c r="L95" s="32"/>
      <c r="M95" s="32"/>
      <c r="N95" s="32" t="s">
        <v>369</v>
      </c>
    </row>
    <row r="96" spans="1:14">
      <c r="A96" s="2085" t="s">
        <v>384</v>
      </c>
      <c r="B96" s="2085"/>
      <c r="C96" s="32"/>
      <c r="D96" s="32"/>
      <c r="E96" s="32"/>
      <c r="F96" s="32"/>
      <c r="G96" s="32"/>
      <c r="H96" s="32" t="s">
        <v>369</v>
      </c>
      <c r="I96" s="32"/>
      <c r="J96" s="32"/>
      <c r="K96" s="32"/>
      <c r="L96" s="32"/>
      <c r="M96" s="32"/>
      <c r="N96" s="32" t="s">
        <v>369</v>
      </c>
    </row>
    <row r="97" spans="1:14" ht="34.5" customHeight="1">
      <c r="A97" s="2085" t="s">
        <v>385</v>
      </c>
      <c r="B97" s="2085"/>
      <c r="C97" s="32"/>
      <c r="D97" s="32"/>
      <c r="E97" s="32"/>
      <c r="F97" s="32"/>
      <c r="G97" s="32"/>
      <c r="H97" s="32" t="s">
        <v>369</v>
      </c>
      <c r="I97" s="32"/>
      <c r="J97" s="32"/>
      <c r="K97" s="32"/>
      <c r="L97" s="32"/>
      <c r="M97" s="32"/>
      <c r="N97" s="32" t="s">
        <v>369</v>
      </c>
    </row>
    <row r="98" spans="1:14">
      <c r="A98" s="2085" t="s">
        <v>386</v>
      </c>
      <c r="B98" s="2085"/>
      <c r="C98" s="32"/>
      <c r="D98" s="32"/>
      <c r="E98" s="32"/>
      <c r="F98" s="32"/>
      <c r="G98" s="32"/>
      <c r="H98" s="32" t="s">
        <v>369</v>
      </c>
      <c r="I98" s="32"/>
      <c r="J98" s="32"/>
      <c r="K98" s="32"/>
      <c r="L98" s="32"/>
      <c r="M98" s="32"/>
      <c r="N98" s="32" t="s">
        <v>369</v>
      </c>
    </row>
    <row r="99" spans="1:14">
      <c r="A99" s="2085" t="s">
        <v>387</v>
      </c>
      <c r="B99" s="2085"/>
      <c r="C99" s="32"/>
      <c r="D99" s="32"/>
      <c r="E99" s="32"/>
      <c r="F99" s="32"/>
      <c r="G99" s="32"/>
      <c r="H99" s="32" t="s">
        <v>369</v>
      </c>
      <c r="I99" s="32"/>
      <c r="J99" s="32"/>
      <c r="K99" s="32"/>
      <c r="L99" s="32"/>
      <c r="M99" s="32"/>
      <c r="N99" s="32" t="s">
        <v>369</v>
      </c>
    </row>
    <row r="100" spans="1:14">
      <c r="A100" s="2085" t="s">
        <v>388</v>
      </c>
      <c r="B100" s="2085"/>
      <c r="C100" s="32"/>
      <c r="D100" s="32"/>
      <c r="E100" s="32"/>
      <c r="F100" s="32"/>
      <c r="G100" s="32"/>
      <c r="H100" s="32" t="s">
        <v>369</v>
      </c>
      <c r="I100" s="32"/>
      <c r="J100" s="32"/>
      <c r="K100" s="32"/>
      <c r="L100" s="32"/>
      <c r="M100" s="32"/>
      <c r="N100" s="32" t="s">
        <v>369</v>
      </c>
    </row>
    <row r="101" spans="1:14" ht="26.25" customHeight="1">
      <c r="A101" s="2085" t="s">
        <v>389</v>
      </c>
      <c r="B101" s="2085"/>
      <c r="C101" s="32"/>
      <c r="D101" s="32"/>
      <c r="E101" s="32"/>
      <c r="F101" s="32"/>
      <c r="G101" s="32"/>
      <c r="H101" s="32"/>
      <c r="I101" s="32"/>
      <c r="J101" s="32" t="s">
        <v>369</v>
      </c>
      <c r="K101" s="32"/>
      <c r="L101" s="32"/>
      <c r="M101" s="32"/>
      <c r="N101" s="32" t="s">
        <v>369</v>
      </c>
    </row>
    <row r="102" spans="1:14">
      <c r="A102" s="2085" t="s">
        <v>390</v>
      </c>
      <c r="B102" s="2085"/>
      <c r="C102" s="32"/>
      <c r="D102" s="32"/>
      <c r="E102" s="32"/>
      <c r="F102" s="32"/>
      <c r="G102" s="32"/>
      <c r="H102" s="32"/>
      <c r="I102" s="32"/>
      <c r="J102" s="32"/>
      <c r="K102" s="32"/>
      <c r="L102" s="32"/>
      <c r="M102" s="32"/>
      <c r="N102" s="32" t="s">
        <v>369</v>
      </c>
    </row>
    <row r="105" spans="1:14">
      <c r="A105" s="504">
        <f>A78</f>
        <v>29805</v>
      </c>
      <c r="B105" s="510" t="s">
        <v>366</v>
      </c>
      <c r="C105" s="511"/>
      <c r="D105" s="511"/>
      <c r="E105" s="511"/>
      <c r="F105" s="511"/>
      <c r="G105" s="511"/>
      <c r="H105" s="511"/>
      <c r="I105" s="511"/>
      <c r="J105" s="511"/>
      <c r="K105" s="511"/>
      <c r="L105" s="511"/>
      <c r="M105" s="511"/>
      <c r="N105" s="511"/>
    </row>
    <row r="106" spans="1:14">
      <c r="A106" s="504">
        <f>A79</f>
        <v>30035</v>
      </c>
      <c r="B106" s="510" t="s">
        <v>367</v>
      </c>
      <c r="C106" s="193">
        <v>13000</v>
      </c>
      <c r="D106" s="193">
        <v>14000</v>
      </c>
      <c r="E106" s="193">
        <v>15000</v>
      </c>
      <c r="F106" s="193">
        <v>16000</v>
      </c>
      <c r="G106" s="193">
        <v>17000</v>
      </c>
      <c r="H106" s="193">
        <v>18000</v>
      </c>
      <c r="I106" s="193">
        <v>19000</v>
      </c>
      <c r="J106" s="193">
        <v>20000</v>
      </c>
      <c r="K106" s="193">
        <v>21000</v>
      </c>
      <c r="L106" s="193">
        <v>22000</v>
      </c>
      <c r="M106" s="193">
        <v>23000</v>
      </c>
      <c r="N106" s="193">
        <v>24000</v>
      </c>
    </row>
    <row r="107" spans="1:14" ht="15" customHeight="1">
      <c r="A107" s="2085" t="s">
        <v>368</v>
      </c>
      <c r="B107" s="2085"/>
      <c r="C107" s="32" t="s">
        <v>369</v>
      </c>
      <c r="D107" s="32" t="s">
        <v>369</v>
      </c>
      <c r="E107" s="32" t="s">
        <v>369</v>
      </c>
      <c r="F107" s="32" t="s">
        <v>369</v>
      </c>
      <c r="G107" s="32" t="s">
        <v>369</v>
      </c>
      <c r="H107" s="32" t="s">
        <v>369</v>
      </c>
      <c r="I107" s="32" t="s">
        <v>369</v>
      </c>
      <c r="J107" s="32" t="s">
        <v>369</v>
      </c>
      <c r="K107" s="32" t="s">
        <v>369</v>
      </c>
      <c r="L107" s="32" t="s">
        <v>369</v>
      </c>
      <c r="M107" s="32" t="s">
        <v>369</v>
      </c>
      <c r="N107" s="32" t="s">
        <v>369</v>
      </c>
    </row>
    <row r="108" spans="1:14" ht="15" customHeight="1">
      <c r="A108" s="2085" t="s">
        <v>370</v>
      </c>
      <c r="B108" s="2085"/>
      <c r="C108" s="32" t="s">
        <v>369</v>
      </c>
      <c r="D108" s="32" t="s">
        <v>369</v>
      </c>
      <c r="E108" s="32" t="s">
        <v>369</v>
      </c>
      <c r="F108" s="32" t="s">
        <v>369</v>
      </c>
      <c r="G108" s="32" t="s">
        <v>369</v>
      </c>
      <c r="H108" s="32" t="s">
        <v>369</v>
      </c>
      <c r="I108" s="32" t="s">
        <v>369</v>
      </c>
      <c r="J108" s="32" t="s">
        <v>369</v>
      </c>
      <c r="K108" s="32" t="s">
        <v>369</v>
      </c>
      <c r="L108" s="32" t="s">
        <v>369</v>
      </c>
      <c r="M108" s="32" t="s">
        <v>369</v>
      </c>
      <c r="N108" s="32" t="s">
        <v>369</v>
      </c>
    </row>
    <row r="109" spans="1:14" ht="15" customHeight="1">
      <c r="A109" s="2085" t="s">
        <v>371</v>
      </c>
      <c r="B109" s="2085"/>
      <c r="C109" s="32" t="s">
        <v>369</v>
      </c>
      <c r="D109" s="32" t="s">
        <v>369</v>
      </c>
      <c r="E109" s="32" t="s">
        <v>369</v>
      </c>
      <c r="F109" s="32" t="s">
        <v>369</v>
      </c>
      <c r="G109" s="32" t="s">
        <v>369</v>
      </c>
      <c r="H109" s="32" t="s">
        <v>369</v>
      </c>
      <c r="I109" s="32" t="s">
        <v>369</v>
      </c>
      <c r="J109" s="32" t="s">
        <v>369</v>
      </c>
      <c r="K109" s="32" t="s">
        <v>369</v>
      </c>
      <c r="L109" s="32" t="s">
        <v>369</v>
      </c>
      <c r="M109" s="32" t="s">
        <v>369</v>
      </c>
      <c r="N109" s="32" t="s">
        <v>369</v>
      </c>
    </row>
    <row r="110" spans="1:14" ht="15" customHeight="1">
      <c r="A110" s="2085" t="s">
        <v>372</v>
      </c>
      <c r="B110" s="2085"/>
      <c r="C110" s="32" t="s">
        <v>369</v>
      </c>
      <c r="D110" s="32" t="s">
        <v>369</v>
      </c>
      <c r="E110" s="32" t="s">
        <v>369</v>
      </c>
      <c r="F110" s="32" t="s">
        <v>369</v>
      </c>
      <c r="G110" s="32" t="s">
        <v>369</v>
      </c>
      <c r="H110" s="32" t="s">
        <v>369</v>
      </c>
      <c r="I110" s="32" t="s">
        <v>369</v>
      </c>
      <c r="J110" s="32" t="s">
        <v>369</v>
      </c>
      <c r="K110" s="32" t="s">
        <v>369</v>
      </c>
      <c r="L110" s="32" t="s">
        <v>369</v>
      </c>
      <c r="M110" s="32" t="s">
        <v>369</v>
      </c>
      <c r="N110" s="32" t="s">
        <v>369</v>
      </c>
    </row>
    <row r="111" spans="1:14" ht="15" customHeight="1">
      <c r="A111" s="2085" t="s">
        <v>370</v>
      </c>
      <c r="B111" s="2085"/>
      <c r="C111" s="32" t="s">
        <v>369</v>
      </c>
      <c r="D111" s="32" t="s">
        <v>369</v>
      </c>
      <c r="E111" s="32" t="s">
        <v>369</v>
      </c>
      <c r="F111" s="32" t="s">
        <v>369</v>
      </c>
      <c r="G111" s="32" t="s">
        <v>369</v>
      </c>
      <c r="H111" s="32" t="s">
        <v>369</v>
      </c>
      <c r="I111" s="32" t="s">
        <v>369</v>
      </c>
      <c r="J111" s="32" t="s">
        <v>369</v>
      </c>
      <c r="K111" s="32" t="s">
        <v>369</v>
      </c>
      <c r="L111" s="32" t="s">
        <v>369</v>
      </c>
      <c r="M111" s="32" t="s">
        <v>369</v>
      </c>
      <c r="N111" s="32" t="s">
        <v>369</v>
      </c>
    </row>
    <row r="112" spans="1:14" ht="15" customHeight="1">
      <c r="A112" s="2085" t="s">
        <v>373</v>
      </c>
      <c r="B112" s="2085"/>
      <c r="C112" s="32" t="s">
        <v>369</v>
      </c>
      <c r="D112" s="32" t="s">
        <v>369</v>
      </c>
      <c r="E112" s="32" t="s">
        <v>369</v>
      </c>
      <c r="F112" s="32" t="s">
        <v>369</v>
      </c>
      <c r="G112" s="32" t="s">
        <v>369</v>
      </c>
      <c r="H112" s="32" t="s">
        <v>369</v>
      </c>
      <c r="I112" s="32" t="s">
        <v>369</v>
      </c>
      <c r="J112" s="32" t="s">
        <v>369</v>
      </c>
      <c r="K112" s="32" t="s">
        <v>369</v>
      </c>
      <c r="L112" s="32" t="s">
        <v>369</v>
      </c>
      <c r="M112" s="32" t="s">
        <v>369</v>
      </c>
      <c r="N112" s="32" t="s">
        <v>369</v>
      </c>
    </row>
    <row r="113" spans="1:14" ht="37.5" customHeight="1">
      <c r="A113" s="2085" t="s">
        <v>374</v>
      </c>
      <c r="B113" s="2085"/>
      <c r="C113" s="32" t="s">
        <v>369</v>
      </c>
      <c r="D113" s="32" t="s">
        <v>369</v>
      </c>
      <c r="E113" s="32" t="s">
        <v>369</v>
      </c>
      <c r="F113" s="32" t="s">
        <v>369</v>
      </c>
      <c r="G113" s="32" t="s">
        <v>369</v>
      </c>
      <c r="H113" s="32" t="s">
        <v>369</v>
      </c>
      <c r="I113" s="32" t="s">
        <v>369</v>
      </c>
      <c r="J113" s="32" t="s">
        <v>369</v>
      </c>
      <c r="K113" s="32" t="s">
        <v>369</v>
      </c>
      <c r="L113" s="32" t="s">
        <v>369</v>
      </c>
      <c r="M113" s="32" t="s">
        <v>369</v>
      </c>
      <c r="N113" s="32" t="s">
        <v>369</v>
      </c>
    </row>
    <row r="114" spans="1:14" ht="27" customHeight="1">
      <c r="A114" s="2085" t="s">
        <v>375</v>
      </c>
      <c r="B114" s="2085"/>
      <c r="C114" s="32" t="s">
        <v>369</v>
      </c>
      <c r="D114" s="32" t="s">
        <v>369</v>
      </c>
      <c r="E114" s="32" t="s">
        <v>369</v>
      </c>
      <c r="F114" s="32" t="s">
        <v>369</v>
      </c>
      <c r="G114" s="32" t="s">
        <v>369</v>
      </c>
      <c r="H114" s="32" t="s">
        <v>369</v>
      </c>
      <c r="I114" s="32" t="s">
        <v>369</v>
      </c>
      <c r="J114" s="32" t="s">
        <v>369</v>
      </c>
      <c r="K114" s="32" t="s">
        <v>369</v>
      </c>
      <c r="L114" s="32" t="s">
        <v>369</v>
      </c>
      <c r="M114" s="32" t="s">
        <v>369</v>
      </c>
      <c r="N114" s="32" t="s">
        <v>369</v>
      </c>
    </row>
    <row r="115" spans="1:14" ht="33.75" customHeight="1">
      <c r="A115" s="2085" t="s">
        <v>376</v>
      </c>
      <c r="B115" s="2085"/>
      <c r="C115" s="32"/>
      <c r="D115" s="32" t="s">
        <v>369</v>
      </c>
      <c r="E115" s="32"/>
      <c r="F115" s="32" t="s">
        <v>369</v>
      </c>
      <c r="G115" s="32"/>
      <c r="H115" s="32" t="s">
        <v>369</v>
      </c>
      <c r="I115" s="32"/>
      <c r="J115" s="32" t="s">
        <v>369</v>
      </c>
      <c r="K115" s="32"/>
      <c r="L115" s="32" t="s">
        <v>369</v>
      </c>
      <c r="M115" s="32"/>
      <c r="N115" s="32" t="s">
        <v>369</v>
      </c>
    </row>
    <row r="116" spans="1:14">
      <c r="A116" s="2085" t="s">
        <v>377</v>
      </c>
      <c r="B116" s="2085"/>
      <c r="C116" s="32"/>
      <c r="D116" s="32" t="s">
        <v>369</v>
      </c>
      <c r="E116" s="32"/>
      <c r="F116" s="32" t="s">
        <v>369</v>
      </c>
      <c r="G116" s="32"/>
      <c r="H116" s="32" t="s">
        <v>369</v>
      </c>
      <c r="I116" s="32"/>
      <c r="J116" s="32" t="s">
        <v>369</v>
      </c>
      <c r="K116" s="32"/>
      <c r="L116" s="32" t="s">
        <v>369</v>
      </c>
      <c r="M116" s="32"/>
      <c r="N116" s="32" t="s">
        <v>369</v>
      </c>
    </row>
    <row r="117" spans="1:14" ht="15" customHeight="1">
      <c r="A117" s="2085" t="s">
        <v>378</v>
      </c>
      <c r="B117" s="2085"/>
      <c r="C117" s="32"/>
      <c r="D117" s="32" t="s">
        <v>369</v>
      </c>
      <c r="E117" s="32"/>
      <c r="F117" s="32" t="s">
        <v>369</v>
      </c>
      <c r="G117" s="32"/>
      <c r="H117" s="32" t="s">
        <v>369</v>
      </c>
      <c r="I117" s="32"/>
      <c r="J117" s="32" t="s">
        <v>369</v>
      </c>
      <c r="K117" s="32"/>
      <c r="L117" s="32" t="s">
        <v>369</v>
      </c>
      <c r="M117" s="32"/>
      <c r="N117" s="32" t="s">
        <v>369</v>
      </c>
    </row>
    <row r="118" spans="1:14" ht="15" customHeight="1">
      <c r="A118" s="2085" t="s">
        <v>379</v>
      </c>
      <c r="B118" s="2085"/>
      <c r="C118" s="32"/>
      <c r="D118" s="32"/>
      <c r="E118" s="32" t="s">
        <v>369</v>
      </c>
      <c r="F118" s="32"/>
      <c r="G118" s="32"/>
      <c r="H118" s="32" t="s">
        <v>369</v>
      </c>
      <c r="I118" s="32"/>
      <c r="J118" s="32"/>
      <c r="K118" s="32" t="s">
        <v>369</v>
      </c>
      <c r="L118" s="32"/>
      <c r="M118" s="32"/>
      <c r="N118" s="32" t="s">
        <v>369</v>
      </c>
    </row>
    <row r="119" spans="1:14" ht="15" customHeight="1">
      <c r="A119" s="2085" t="s">
        <v>380</v>
      </c>
      <c r="B119" s="2085"/>
      <c r="C119" s="32"/>
      <c r="D119" s="32"/>
      <c r="E119" s="32"/>
      <c r="F119" s="32" t="s">
        <v>369</v>
      </c>
      <c r="G119" s="32"/>
      <c r="H119" s="32"/>
      <c r="I119" s="32"/>
      <c r="J119" s="32" t="s">
        <v>369</v>
      </c>
      <c r="K119" s="32"/>
      <c r="L119" s="32"/>
      <c r="M119" s="32"/>
      <c r="N119" s="32" t="s">
        <v>369</v>
      </c>
    </row>
    <row r="120" spans="1:14" ht="15" customHeight="1">
      <c r="A120" s="2085" t="s">
        <v>381</v>
      </c>
      <c r="B120" s="2085"/>
      <c r="C120" s="32"/>
      <c r="D120" s="32"/>
      <c r="E120" s="32"/>
      <c r="F120" s="32" t="s">
        <v>369</v>
      </c>
      <c r="G120" s="32"/>
      <c r="H120" s="32"/>
      <c r="I120" s="32"/>
      <c r="J120" s="32" t="s">
        <v>369</v>
      </c>
      <c r="K120" s="32"/>
      <c r="L120" s="32"/>
      <c r="M120" s="32"/>
      <c r="N120" s="32" t="s">
        <v>369</v>
      </c>
    </row>
    <row r="121" spans="1:14" ht="15" customHeight="1">
      <c r="A121" s="2085" t="s">
        <v>382</v>
      </c>
      <c r="B121" s="2085"/>
      <c r="C121" s="32"/>
      <c r="D121" s="32"/>
      <c r="E121" s="32"/>
      <c r="F121" s="32" t="s">
        <v>369</v>
      </c>
      <c r="G121" s="32"/>
      <c r="H121" s="32"/>
      <c r="I121" s="32"/>
      <c r="J121" s="32" t="s">
        <v>369</v>
      </c>
      <c r="K121" s="32"/>
      <c r="L121" s="32"/>
      <c r="M121" s="32"/>
      <c r="N121" s="32" t="s">
        <v>369</v>
      </c>
    </row>
    <row r="122" spans="1:14" ht="29.25" customHeight="1">
      <c r="A122" s="2085" t="s">
        <v>383</v>
      </c>
      <c r="B122" s="2085"/>
      <c r="C122" s="32"/>
      <c r="D122" s="32"/>
      <c r="E122" s="32"/>
      <c r="F122" s="32"/>
      <c r="G122" s="32"/>
      <c r="H122" s="32" t="s">
        <v>369</v>
      </c>
      <c r="I122" s="32"/>
      <c r="J122" s="32"/>
      <c r="K122" s="32"/>
      <c r="L122" s="32"/>
      <c r="M122" s="32"/>
      <c r="N122" s="32" t="s">
        <v>369</v>
      </c>
    </row>
    <row r="123" spans="1:14" ht="15" customHeight="1">
      <c r="A123" s="2085" t="s">
        <v>384</v>
      </c>
      <c r="B123" s="2085"/>
      <c r="C123" s="32"/>
      <c r="D123" s="32"/>
      <c r="E123" s="32"/>
      <c r="F123" s="32"/>
      <c r="G123" s="32"/>
      <c r="H123" s="32" t="s">
        <v>369</v>
      </c>
      <c r="I123" s="32"/>
      <c r="J123" s="32"/>
      <c r="K123" s="32"/>
      <c r="L123" s="32"/>
      <c r="M123" s="32"/>
      <c r="N123" s="32" t="s">
        <v>369</v>
      </c>
    </row>
    <row r="124" spans="1:14" ht="27.75" customHeight="1">
      <c r="A124" s="2085" t="s">
        <v>385</v>
      </c>
      <c r="B124" s="2085"/>
      <c r="C124" s="32"/>
      <c r="D124" s="32"/>
      <c r="E124" s="32"/>
      <c r="F124" s="32"/>
      <c r="G124" s="32"/>
      <c r="H124" s="32" t="s">
        <v>369</v>
      </c>
      <c r="I124" s="32"/>
      <c r="J124" s="32"/>
      <c r="K124" s="32"/>
      <c r="L124" s="32"/>
      <c r="M124" s="32"/>
      <c r="N124" s="32" t="s">
        <v>369</v>
      </c>
    </row>
    <row r="125" spans="1:14" ht="15" customHeight="1">
      <c r="A125" s="2085" t="s">
        <v>386</v>
      </c>
      <c r="B125" s="2085"/>
      <c r="C125" s="32"/>
      <c r="D125" s="32"/>
      <c r="E125" s="32"/>
      <c r="F125" s="32"/>
      <c r="G125" s="32"/>
      <c r="H125" s="32" t="s">
        <v>369</v>
      </c>
      <c r="I125" s="32"/>
      <c r="J125" s="32"/>
      <c r="K125" s="32"/>
      <c r="L125" s="32"/>
      <c r="M125" s="32"/>
      <c r="N125" s="32" t="s">
        <v>369</v>
      </c>
    </row>
    <row r="126" spans="1:14" ht="15" customHeight="1">
      <c r="A126" s="2085" t="s">
        <v>387</v>
      </c>
      <c r="B126" s="2085"/>
      <c r="C126" s="32"/>
      <c r="D126" s="32"/>
      <c r="E126" s="32"/>
      <c r="F126" s="32"/>
      <c r="G126" s="32"/>
      <c r="H126" s="32" t="s">
        <v>369</v>
      </c>
      <c r="I126" s="32"/>
      <c r="J126" s="32"/>
      <c r="K126" s="32"/>
      <c r="L126" s="32"/>
      <c r="M126" s="32"/>
      <c r="N126" s="32" t="s">
        <v>369</v>
      </c>
    </row>
    <row r="127" spans="1:14" ht="15" customHeight="1">
      <c r="A127" s="2085" t="s">
        <v>388</v>
      </c>
      <c r="B127" s="2085"/>
      <c r="C127" s="32"/>
      <c r="D127" s="32"/>
      <c r="E127" s="32"/>
      <c r="F127" s="32"/>
      <c r="G127" s="32"/>
      <c r="H127" s="32" t="s">
        <v>369</v>
      </c>
      <c r="I127" s="32"/>
      <c r="J127" s="32"/>
      <c r="K127" s="32"/>
      <c r="L127" s="32"/>
      <c r="M127" s="32"/>
      <c r="N127" s="32" t="s">
        <v>369</v>
      </c>
    </row>
    <row r="128" spans="1:14" ht="28.5" customHeight="1">
      <c r="A128" s="2085" t="s">
        <v>389</v>
      </c>
      <c r="B128" s="2085"/>
      <c r="C128" s="32"/>
      <c r="D128" s="32"/>
      <c r="E128" s="32"/>
      <c r="F128" s="32"/>
      <c r="G128" s="32"/>
      <c r="H128" s="32"/>
      <c r="I128" s="32"/>
      <c r="J128" s="32" t="s">
        <v>369</v>
      </c>
      <c r="K128" s="32"/>
      <c r="L128" s="32"/>
      <c r="M128" s="32"/>
      <c r="N128" s="32" t="s">
        <v>369</v>
      </c>
    </row>
    <row r="129" spans="1:16">
      <c r="A129" s="2085" t="s">
        <v>390</v>
      </c>
      <c r="B129" s="2085"/>
      <c r="C129" s="32"/>
      <c r="D129" s="32"/>
      <c r="E129" s="32"/>
      <c r="F129" s="32"/>
      <c r="G129" s="32"/>
      <c r="H129" s="32"/>
      <c r="I129" s="32"/>
      <c r="J129" s="32"/>
      <c r="K129" s="32"/>
      <c r="L129" s="32"/>
      <c r="M129" s="32"/>
      <c r="N129" s="32" t="s">
        <v>369</v>
      </c>
    </row>
    <row r="132" spans="1:16">
      <c r="A132" s="2109" t="s">
        <v>391</v>
      </c>
      <c r="B132" s="2109"/>
      <c r="C132" s="2109"/>
      <c r="D132" s="2109"/>
      <c r="E132" s="2109"/>
      <c r="F132" s="2109"/>
      <c r="G132" s="2109"/>
      <c r="H132" s="2109"/>
      <c r="I132" s="2109"/>
      <c r="J132" s="2109"/>
      <c r="K132" s="2109"/>
      <c r="L132" s="2109"/>
    </row>
    <row r="133" spans="1:16">
      <c r="A133" s="1486" t="s">
        <v>392</v>
      </c>
      <c r="B133" s="647" t="s">
        <v>393</v>
      </c>
      <c r="C133" s="647" t="s">
        <v>267</v>
      </c>
      <c r="D133" s="647" t="s">
        <v>394</v>
      </c>
      <c r="E133" s="647" t="s">
        <v>395</v>
      </c>
      <c r="F133" s="647" t="s">
        <v>242</v>
      </c>
      <c r="G133" s="647" t="s">
        <v>396</v>
      </c>
      <c r="H133" s="647" t="s">
        <v>397</v>
      </c>
      <c r="I133" s="647" t="s">
        <v>398</v>
      </c>
      <c r="J133" s="647" t="s">
        <v>399</v>
      </c>
      <c r="K133" s="647" t="s">
        <v>400</v>
      </c>
      <c r="L133" s="590" t="s">
        <v>401</v>
      </c>
    </row>
    <row r="134" spans="1:16" ht="28.9">
      <c r="A134" s="2107" t="s">
        <v>64</v>
      </c>
      <c r="B134" s="1564" t="s">
        <v>255</v>
      </c>
      <c r="C134" s="1562"/>
      <c r="D134" s="649"/>
      <c r="E134" s="650"/>
      <c r="F134" s="650"/>
      <c r="G134" s="651"/>
      <c r="H134" s="652" t="s">
        <v>402</v>
      </c>
      <c r="I134" s="652"/>
      <c r="J134" s="652"/>
      <c r="K134" s="652"/>
      <c r="L134" s="166"/>
      <c r="P134" s="4" t="s">
        <v>403</v>
      </c>
    </row>
    <row r="135" spans="1:16" ht="28.9">
      <c r="A135" s="2107"/>
      <c r="B135" s="602" t="s">
        <v>404</v>
      </c>
      <c r="C135" s="1563" t="s">
        <v>405</v>
      </c>
      <c r="D135" s="413" t="s">
        <v>406</v>
      </c>
      <c r="E135" s="413"/>
      <c r="F135" s="413"/>
      <c r="G135" s="412"/>
      <c r="H135" s="413"/>
      <c r="I135" s="412"/>
      <c r="J135" s="413"/>
      <c r="K135" s="413"/>
      <c r="L135" s="161"/>
    </row>
    <row r="136" spans="1:16">
      <c r="A136" s="2107"/>
      <c r="B136" s="602" t="s">
        <v>237</v>
      </c>
      <c r="C136" s="895"/>
      <c r="D136" s="413"/>
      <c r="E136" s="412"/>
      <c r="F136" s="413" t="s">
        <v>407</v>
      </c>
      <c r="G136" s="413" t="s">
        <v>408</v>
      </c>
      <c r="H136" s="413"/>
      <c r="I136" s="412"/>
      <c r="J136" s="413"/>
      <c r="K136" s="413"/>
      <c r="L136" s="161"/>
      <c r="P136" t="s">
        <v>409</v>
      </c>
    </row>
    <row r="137" spans="1:16">
      <c r="A137" s="2107"/>
      <c r="B137" s="602" t="s">
        <v>186</v>
      </c>
      <c r="C137" s="1563"/>
      <c r="D137" s="413"/>
      <c r="E137" s="412"/>
      <c r="F137" s="412"/>
      <c r="G137" s="413"/>
      <c r="H137" s="413"/>
      <c r="I137" s="412"/>
      <c r="J137" s="413"/>
      <c r="K137" s="413"/>
      <c r="L137" s="161"/>
      <c r="P137" t="s">
        <v>410</v>
      </c>
    </row>
    <row r="138" spans="1:16">
      <c r="A138" s="2107"/>
      <c r="B138" s="721" t="s">
        <v>303</v>
      </c>
      <c r="C138" s="1563"/>
      <c r="D138" s="413"/>
      <c r="E138" s="413"/>
      <c r="F138" s="413"/>
      <c r="G138" s="413"/>
      <c r="H138" s="413"/>
      <c r="I138" s="413"/>
      <c r="J138" s="413"/>
      <c r="K138" s="413"/>
      <c r="L138" s="161"/>
      <c r="P138" t="s">
        <v>411</v>
      </c>
    </row>
    <row r="139" spans="1:16">
      <c r="A139" s="2107"/>
      <c r="B139" s="721"/>
      <c r="C139" s="1563"/>
      <c r="D139" s="413"/>
      <c r="E139" s="413"/>
      <c r="F139" s="413"/>
      <c r="G139" s="413"/>
      <c r="H139" s="413"/>
      <c r="I139" s="413"/>
      <c r="J139" s="413"/>
      <c r="K139" s="413"/>
      <c r="L139" s="161"/>
    </row>
    <row r="140" spans="1:16">
      <c r="A140" s="2107"/>
      <c r="B140" s="721" t="s">
        <v>412</v>
      </c>
      <c r="C140" s="1563"/>
      <c r="D140" s="413"/>
      <c r="E140" s="413"/>
      <c r="F140" s="413"/>
      <c r="G140" s="413"/>
      <c r="H140" s="413"/>
      <c r="I140" s="413"/>
      <c r="J140" s="413"/>
      <c r="K140" s="413"/>
      <c r="L140" s="161"/>
      <c r="P140" s="4" t="s">
        <v>413</v>
      </c>
    </row>
    <row r="141" spans="1:16" ht="28.9">
      <c r="A141" s="2107"/>
      <c r="B141" s="721" t="s">
        <v>414</v>
      </c>
      <c r="C141" s="168"/>
      <c r="D141" s="177"/>
      <c r="E141" s="177"/>
      <c r="F141" s="177"/>
      <c r="G141" s="177"/>
      <c r="H141" s="177"/>
      <c r="I141" s="177"/>
      <c r="J141" s="177"/>
      <c r="K141" s="177"/>
      <c r="L141" s="161"/>
      <c r="P141" t="s">
        <v>415</v>
      </c>
    </row>
    <row r="142" spans="1:16">
      <c r="A142" s="2107"/>
      <c r="B142" s="721" t="s">
        <v>416</v>
      </c>
      <c r="C142" s="168"/>
      <c r="D142" s="177"/>
      <c r="E142" s="177"/>
      <c r="F142" s="177"/>
      <c r="G142" s="177"/>
      <c r="H142" s="177"/>
      <c r="I142" s="177"/>
      <c r="J142" s="177"/>
      <c r="K142" s="177"/>
      <c r="L142" s="161"/>
      <c r="P142" t="s">
        <v>417</v>
      </c>
    </row>
    <row r="143" spans="1:16" ht="30" customHeight="1">
      <c r="A143" s="2107"/>
      <c r="B143" s="2105" t="s">
        <v>293</v>
      </c>
      <c r="C143" s="168"/>
      <c r="D143" s="177"/>
      <c r="E143" s="177"/>
      <c r="F143" s="177"/>
      <c r="G143" s="177"/>
      <c r="H143" s="177"/>
      <c r="I143" s="177"/>
      <c r="J143" s="177"/>
      <c r="K143" s="177"/>
      <c r="L143" s="2103" t="s">
        <v>418</v>
      </c>
      <c r="P143" t="s">
        <v>419</v>
      </c>
    </row>
    <row r="144" spans="1:16">
      <c r="A144" s="2108"/>
      <c r="B144" s="2106"/>
      <c r="C144" s="170"/>
      <c r="D144" s="190"/>
      <c r="E144" s="190"/>
      <c r="F144" s="190"/>
      <c r="G144" s="190"/>
      <c r="H144" s="190"/>
      <c r="I144" s="190"/>
      <c r="J144" s="190"/>
      <c r="K144" s="190"/>
      <c r="L144" s="2104"/>
    </row>
    <row r="145" spans="16:16">
      <c r="P145" t="s">
        <v>420</v>
      </c>
    </row>
    <row r="147" spans="16:16">
      <c r="P147" t="s">
        <v>421</v>
      </c>
    </row>
    <row r="149" spans="16:16">
      <c r="P149" t="s">
        <v>422</v>
      </c>
    </row>
    <row r="151" spans="16:16">
      <c r="P151" t="s">
        <v>423</v>
      </c>
    </row>
    <row r="152" spans="16:16">
      <c r="P152" t="s">
        <v>424</v>
      </c>
    </row>
    <row r="154" spans="16:16">
      <c r="P154" s="4" t="s">
        <v>185</v>
      </c>
    </row>
    <row r="155" spans="16:16">
      <c r="P155" t="s">
        <v>425</v>
      </c>
    </row>
    <row r="156" spans="16:16">
      <c r="P156" t="s">
        <v>426</v>
      </c>
    </row>
    <row r="157" spans="16:16">
      <c r="P157" t="s">
        <v>427</v>
      </c>
    </row>
  </sheetData>
  <sheetProtection selectLockedCells="1" selectUnlockedCells="1"/>
  <mergeCells count="87">
    <mergeCell ref="Q26:R26"/>
    <mergeCell ref="Y35:AE35"/>
    <mergeCell ref="I68:I70"/>
    <mergeCell ref="I37:I38"/>
    <mergeCell ref="I53:I54"/>
    <mergeCell ref="I56:I57"/>
    <mergeCell ref="I59:I60"/>
    <mergeCell ref="Y30:AE30"/>
    <mergeCell ref="Y31:AE31"/>
    <mergeCell ref="Y32:AE32"/>
    <mergeCell ref="Y33:AE33"/>
    <mergeCell ref="Y34:AE34"/>
    <mergeCell ref="Q27:R27"/>
    <mergeCell ref="A97:B97"/>
    <mergeCell ref="I72:I74"/>
    <mergeCell ref="C77:N77"/>
    <mergeCell ref="M68:M72"/>
    <mergeCell ref="A80:B80"/>
    <mergeCell ref="A95:B95"/>
    <mergeCell ref="A96:B96"/>
    <mergeCell ref="A93:B93"/>
    <mergeCell ref="A85:B85"/>
    <mergeCell ref="A82:B82"/>
    <mergeCell ref="A87:B87"/>
    <mergeCell ref="A84:B84"/>
    <mergeCell ref="A94:B94"/>
    <mergeCell ref="A89:B89"/>
    <mergeCell ref="A90:B90"/>
    <mergeCell ref="A92:B92"/>
    <mergeCell ref="A37:A38"/>
    <mergeCell ref="I44:I49"/>
    <mergeCell ref="A51:A52"/>
    <mergeCell ref="H51:H52"/>
    <mergeCell ref="A54:A55"/>
    <mergeCell ref="A121:B121"/>
    <mergeCell ref="A116:B116"/>
    <mergeCell ref="A117:B117"/>
    <mergeCell ref="A42:A43"/>
    <mergeCell ref="A45:A46"/>
    <mergeCell ref="A77:B77"/>
    <mergeCell ref="A81:B81"/>
    <mergeCell ref="A108:B108"/>
    <mergeCell ref="A48:A49"/>
    <mergeCell ref="A107:B107"/>
    <mergeCell ref="A102:B102"/>
    <mergeCell ref="A98:B98"/>
    <mergeCell ref="A99:B99"/>
    <mergeCell ref="A100:B100"/>
    <mergeCell ref="A101:B101"/>
    <mergeCell ref="A110:B110"/>
    <mergeCell ref="A111:B111"/>
    <mergeCell ref="A114:B114"/>
    <mergeCell ref="A109:B109"/>
    <mergeCell ref="A113:B113"/>
    <mergeCell ref="A112:B112"/>
    <mergeCell ref="L143:L144"/>
    <mergeCell ref="A115:B115"/>
    <mergeCell ref="A120:B120"/>
    <mergeCell ref="A127:B127"/>
    <mergeCell ref="A128:B128"/>
    <mergeCell ref="A129:B129"/>
    <mergeCell ref="A122:B122"/>
    <mergeCell ref="A123:B123"/>
    <mergeCell ref="A124:B124"/>
    <mergeCell ref="A125:B125"/>
    <mergeCell ref="A126:B126"/>
    <mergeCell ref="B143:B144"/>
    <mergeCell ref="A119:B119"/>
    <mergeCell ref="A134:A144"/>
    <mergeCell ref="A118:B118"/>
    <mergeCell ref="A132:L132"/>
    <mergeCell ref="A1:D2"/>
    <mergeCell ref="E1:E2"/>
    <mergeCell ref="A18:P18"/>
    <mergeCell ref="A83:B83"/>
    <mergeCell ref="A91:B91"/>
    <mergeCell ref="A88:B88"/>
    <mergeCell ref="A31:A32"/>
    <mergeCell ref="I31:I32"/>
    <mergeCell ref="A34:A35"/>
    <mergeCell ref="I34:I35"/>
    <mergeCell ref="B14:J14"/>
    <mergeCell ref="I62:I63"/>
    <mergeCell ref="A86:B86"/>
    <mergeCell ref="N33:O33"/>
    <mergeCell ref="A6:C6"/>
    <mergeCell ref="B59:G59"/>
  </mergeCells>
  <hyperlinks>
    <hyperlink ref="E1" location="'RES LUB'!A1" display="RESUMO" xr:uid="{4EF76217-81C6-406C-8BCD-DBACFFCAEE45}"/>
    <hyperlink ref="E1:E2" location="'RES MNT'!A1" display="RESUMO" xr:uid="{D2E2A0BC-E54B-468F-90B3-F0C5F1BD7025}"/>
  </hyperlinks>
  <pageMargins left="0.51181102362204722" right="0.51181102362204722" top="0.78740157480314965" bottom="0.78740157480314965" header="0.31496062992125984" footer="0.31496062992125984"/>
  <pageSetup paperSize="9" scale="60" orientation="landscape" r:id="rId1"/>
  <colBreaks count="1" manualBreakCount="1">
    <brk id="15" max="155" man="1"/>
  </colBreaks>
  <legacyDrawing r:id="rId2"/>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Plan8"/>
  <dimension ref="A1:AC144"/>
  <sheetViews>
    <sheetView showGridLines="0" view="pageBreakPreview" zoomScale="70" zoomScaleNormal="100" zoomScaleSheetLayoutView="70" workbookViewId="0">
      <selection activeCell="K5" sqref="K5"/>
    </sheetView>
  </sheetViews>
  <sheetFormatPr defaultRowHeight="14.45"/>
  <cols>
    <col min="1" max="12" width="20.7109375" customWidth="1"/>
    <col min="13" max="13" width="21.42578125" customWidth="1"/>
    <col min="14" max="14" width="20.7109375" customWidth="1"/>
    <col min="15" max="15" width="22.85546875" customWidth="1"/>
    <col min="16" max="16" width="23.140625" customWidth="1"/>
    <col min="17" max="17" width="12" bestFit="1" customWidth="1"/>
    <col min="18" max="18" width="11.42578125" customWidth="1"/>
  </cols>
  <sheetData>
    <row r="1" spans="1:29" ht="15" customHeight="1">
      <c r="A1" s="2140" t="s">
        <v>65</v>
      </c>
      <c r="B1" s="2141"/>
      <c r="C1" s="2141"/>
      <c r="D1" s="2142"/>
      <c r="E1" s="2081" t="s">
        <v>216</v>
      </c>
      <c r="F1" s="1139"/>
      <c r="G1" s="1139"/>
      <c r="Q1" s="2128"/>
      <c r="R1" s="2128"/>
      <c r="S1" s="2128"/>
      <c r="T1" s="2128"/>
      <c r="U1" s="2128"/>
      <c r="V1" s="2128"/>
      <c r="W1" s="2128"/>
      <c r="X1" s="2128"/>
      <c r="Y1" s="2128"/>
      <c r="Z1" s="2128"/>
      <c r="AA1" s="2128"/>
      <c r="AB1" s="2128"/>
      <c r="AC1" s="2128"/>
    </row>
    <row r="2" spans="1:29" ht="15" customHeight="1">
      <c r="A2" s="2143"/>
      <c r="B2" s="2144"/>
      <c r="C2" s="2144"/>
      <c r="D2" s="2145"/>
      <c r="E2" s="2081"/>
      <c r="Q2" s="111"/>
      <c r="R2" s="111"/>
      <c r="S2" s="111"/>
      <c r="T2" s="111"/>
      <c r="U2" s="111"/>
      <c r="V2" s="111"/>
      <c r="W2" s="111"/>
      <c r="X2" s="111"/>
      <c r="Y2" s="111"/>
      <c r="Z2" s="111"/>
      <c r="AA2" s="111"/>
      <c r="AB2" s="111"/>
      <c r="AC2" s="111"/>
    </row>
    <row r="3" spans="1:29" ht="14.85" customHeight="1">
      <c r="A3" s="4" t="s">
        <v>217</v>
      </c>
      <c r="B3" s="4" t="s">
        <v>218</v>
      </c>
      <c r="C3">
        <v>1000</v>
      </c>
      <c r="D3" t="s">
        <v>219</v>
      </c>
      <c r="Q3" s="2124"/>
      <c r="R3" s="2124"/>
      <c r="S3" s="2124"/>
      <c r="T3" s="2124"/>
      <c r="U3" s="2124"/>
      <c r="V3" s="2124"/>
      <c r="W3" s="2124"/>
      <c r="X3" s="2124"/>
      <c r="Y3" s="2124"/>
      <c r="Z3" s="2124"/>
      <c r="AA3" s="2128"/>
      <c r="AB3" s="2128"/>
      <c r="AC3" s="2128"/>
    </row>
    <row r="4" spans="1:29" ht="14.85" customHeight="1">
      <c r="A4" s="4" t="s">
        <v>220</v>
      </c>
      <c r="B4" s="4" t="s">
        <v>221</v>
      </c>
      <c r="C4">
        <v>250</v>
      </c>
      <c r="D4" t="s">
        <v>219</v>
      </c>
      <c r="F4" s="4" t="s">
        <v>428</v>
      </c>
      <c r="H4" s="1754" t="s">
        <v>429</v>
      </c>
      <c r="Q4" s="2124"/>
      <c r="R4" s="2124"/>
      <c r="S4" s="2124"/>
      <c r="T4" s="2124"/>
      <c r="U4" s="2124"/>
      <c r="V4" s="2124"/>
      <c r="W4" s="2124"/>
      <c r="X4" s="2124"/>
      <c r="Y4" s="2124"/>
      <c r="Z4" s="2124"/>
      <c r="AA4" s="2128"/>
      <c r="AB4" s="2128"/>
      <c r="AC4" s="2128"/>
    </row>
    <row r="5" spans="1:29">
      <c r="A5" t="s">
        <v>222</v>
      </c>
      <c r="B5" s="517">
        <v>45370</v>
      </c>
      <c r="C5" s="1114" t="s">
        <v>430</v>
      </c>
      <c r="D5" s="894" t="s">
        <v>431</v>
      </c>
      <c r="F5" s="4" t="s">
        <v>432</v>
      </c>
      <c r="Q5" s="2124"/>
      <c r="R5" s="2124"/>
      <c r="S5" s="2124"/>
      <c r="T5" s="2124"/>
      <c r="U5" s="2124"/>
      <c r="V5" s="2124"/>
      <c r="W5" s="2124"/>
      <c r="X5" s="2124"/>
      <c r="Y5" s="2124"/>
      <c r="Z5" s="2124"/>
      <c r="AA5" s="2128"/>
      <c r="AB5" s="2128"/>
      <c r="AC5" s="2128"/>
    </row>
    <row r="6" spans="1:29" s="31" customFormat="1" ht="20.25" customHeight="1">
      <c r="A6" s="2146" t="s">
        <v>226</v>
      </c>
      <c r="B6" s="2147"/>
      <c r="C6" s="2147"/>
      <c r="D6" s="2148"/>
      <c r="E6" s="2092" t="s">
        <v>227</v>
      </c>
      <c r="F6" s="2093"/>
      <c r="G6" s="2093"/>
      <c r="H6" s="2093"/>
      <c r="I6" s="2094"/>
      <c r="J6"/>
      <c r="Q6" s="2124"/>
      <c r="R6" s="2124"/>
      <c r="S6" s="2124"/>
      <c r="T6" s="2124"/>
      <c r="U6" s="2124"/>
      <c r="V6" s="2124"/>
      <c r="W6" s="2124"/>
      <c r="X6" s="2124"/>
      <c r="Y6" s="2124"/>
      <c r="Z6" s="2124"/>
      <c r="AA6" s="2128"/>
      <c r="AB6" s="2128"/>
      <c r="AC6" s="2128"/>
    </row>
    <row r="7" spans="1:29">
      <c r="A7" s="518" t="s">
        <v>228</v>
      </c>
      <c r="B7" s="519" t="s">
        <v>229</v>
      </c>
      <c r="C7" s="497" t="s">
        <v>230</v>
      </c>
      <c r="D7" s="570" t="s">
        <v>231</v>
      </c>
      <c r="E7" s="954" t="s">
        <v>228</v>
      </c>
      <c r="F7" s="497" t="s">
        <v>232</v>
      </c>
      <c r="G7" s="497" t="s">
        <v>233</v>
      </c>
      <c r="H7" s="497" t="s">
        <v>68</v>
      </c>
      <c r="I7" s="678" t="s">
        <v>69</v>
      </c>
      <c r="Q7" s="2124"/>
      <c r="R7" s="2124"/>
      <c r="S7" s="2124"/>
      <c r="T7" s="2124"/>
      <c r="U7" s="2124"/>
      <c r="V7" s="2124"/>
      <c r="W7" s="2124"/>
      <c r="X7" s="2124"/>
      <c r="Y7" s="2124"/>
      <c r="Z7" s="2124"/>
      <c r="AA7" s="2128"/>
      <c r="AB7" s="2128"/>
      <c r="AC7" s="2128"/>
    </row>
    <row r="8" spans="1:29">
      <c r="A8" s="160" t="s">
        <v>70</v>
      </c>
      <c r="B8" s="512">
        <v>32952</v>
      </c>
      <c r="C8" s="329">
        <f>B8-F8</f>
        <v>988</v>
      </c>
      <c r="D8" s="257">
        <f>B8</f>
        <v>32952</v>
      </c>
      <c r="E8" s="176" t="s">
        <v>70</v>
      </c>
      <c r="F8" s="500">
        <v>31964</v>
      </c>
      <c r="G8" s="502">
        <v>45117</v>
      </c>
      <c r="H8" s="7">
        <f>F8+$C$3</f>
        <v>32964</v>
      </c>
      <c r="I8" s="559">
        <f>H8-D8</f>
        <v>12</v>
      </c>
      <c r="Q8" s="2124"/>
      <c r="R8" s="2124"/>
      <c r="S8" s="2124"/>
      <c r="T8" s="2124"/>
      <c r="U8" s="2124"/>
      <c r="V8" s="2124"/>
      <c r="W8" s="2124"/>
      <c r="X8" s="2124"/>
      <c r="Y8" s="2124"/>
      <c r="Z8" s="2124"/>
      <c r="AA8" s="2128"/>
      <c r="AB8" s="2128"/>
      <c r="AC8" s="2128"/>
    </row>
    <row r="9" spans="1:29">
      <c r="A9" s="160" t="s">
        <v>71</v>
      </c>
      <c r="B9" s="512">
        <v>32459</v>
      </c>
      <c r="C9" s="329">
        <f>B9-F9</f>
        <v>33</v>
      </c>
      <c r="D9" s="257">
        <f t="shared" ref="D9:D12" si="0">B9</f>
        <v>32459</v>
      </c>
      <c r="E9" s="176" t="s">
        <v>71</v>
      </c>
      <c r="F9" s="500">
        <v>32426</v>
      </c>
      <c r="G9" s="502">
        <v>45364</v>
      </c>
      <c r="H9" s="7">
        <f>F9+$C$3</f>
        <v>33426</v>
      </c>
      <c r="I9" s="559">
        <f t="shared" ref="I9:I12" si="1">H9-D9</f>
        <v>967</v>
      </c>
      <c r="Q9" s="2124"/>
      <c r="R9" s="2124"/>
      <c r="S9" s="2124"/>
      <c r="T9" s="2124"/>
      <c r="U9" s="2124"/>
      <c r="V9" s="2124"/>
      <c r="W9" s="2124"/>
      <c r="X9" s="2124"/>
      <c r="Y9" s="2124"/>
      <c r="Z9" s="2124"/>
      <c r="AA9" s="2128"/>
      <c r="AB9" s="2128"/>
      <c r="AC9" s="2128"/>
    </row>
    <row r="10" spans="1:29">
      <c r="A10" s="160" t="s">
        <v>72</v>
      </c>
      <c r="B10" s="512">
        <v>13046</v>
      </c>
      <c r="C10" s="329">
        <f t="shared" ref="C10:C12" si="2">B10-F10</f>
        <v>1</v>
      </c>
      <c r="D10" s="257">
        <f t="shared" si="0"/>
        <v>13046</v>
      </c>
      <c r="E10" s="176" t="s">
        <v>72</v>
      </c>
      <c r="F10" s="500">
        <v>13045</v>
      </c>
      <c r="G10" s="502">
        <v>45370</v>
      </c>
      <c r="H10" s="7">
        <f>F10+$C$4</f>
        <v>13295</v>
      </c>
      <c r="I10" s="559">
        <f t="shared" si="1"/>
        <v>249</v>
      </c>
      <c r="Q10" s="2124"/>
      <c r="R10" s="2124"/>
      <c r="S10" s="2124"/>
      <c r="T10" s="2124"/>
      <c r="U10" s="2124"/>
      <c r="V10" s="2124"/>
      <c r="W10" s="2124"/>
      <c r="X10" s="2124"/>
      <c r="Y10" s="2124"/>
      <c r="Z10" s="2124"/>
      <c r="AA10" s="2128"/>
      <c r="AB10" s="2128"/>
      <c r="AC10" s="2128"/>
    </row>
    <row r="11" spans="1:29">
      <c r="A11" s="160" t="s">
        <v>73</v>
      </c>
      <c r="B11" s="512">
        <v>14871</v>
      </c>
      <c r="C11" s="329">
        <f t="shared" si="2"/>
        <v>66</v>
      </c>
      <c r="D11" s="257">
        <f t="shared" si="0"/>
        <v>14871</v>
      </c>
      <c r="E11" s="361" t="s">
        <v>73</v>
      </c>
      <c r="F11" s="500">
        <v>14805</v>
      </c>
      <c r="G11" s="502">
        <v>45366</v>
      </c>
      <c r="H11" s="7">
        <f>F11+$C$4</f>
        <v>15055</v>
      </c>
      <c r="I11" s="559">
        <f t="shared" si="1"/>
        <v>184</v>
      </c>
      <c r="Q11" s="2124"/>
      <c r="R11" s="2124"/>
      <c r="S11" s="2124"/>
      <c r="T11" s="2124"/>
      <c r="U11" s="2124"/>
      <c r="V11" s="2124"/>
      <c r="W11" s="2124"/>
      <c r="X11" s="2124"/>
      <c r="Y11" s="2124"/>
      <c r="Z11" s="2124"/>
      <c r="AA11" s="2128"/>
      <c r="AB11" s="2128"/>
      <c r="AC11" s="2128"/>
    </row>
    <row r="12" spans="1:29">
      <c r="A12" s="162" t="s">
        <v>236</v>
      </c>
      <c r="B12" s="513">
        <v>71</v>
      </c>
      <c r="C12" s="363">
        <f t="shared" si="2"/>
        <v>4</v>
      </c>
      <c r="D12" s="304">
        <f t="shared" si="0"/>
        <v>71</v>
      </c>
      <c r="E12" s="362" t="s">
        <v>236</v>
      </c>
      <c r="F12" s="501">
        <v>67</v>
      </c>
      <c r="G12" s="503">
        <v>44364</v>
      </c>
      <c r="H12" s="175">
        <f>F12+$C$4</f>
        <v>317</v>
      </c>
      <c r="I12" s="560">
        <f t="shared" si="1"/>
        <v>246</v>
      </c>
      <c r="J12" t="s">
        <v>433</v>
      </c>
      <c r="Q12" s="2124"/>
      <c r="R12" s="2124"/>
      <c r="S12" s="2124"/>
      <c r="T12" s="2124"/>
      <c r="U12" s="2124"/>
      <c r="V12" s="2124"/>
      <c r="W12" s="2124"/>
      <c r="X12" s="2124"/>
      <c r="Y12" s="2124"/>
      <c r="Z12" s="2124"/>
      <c r="AA12" s="2128"/>
      <c r="AB12" s="2128"/>
      <c r="AC12" s="2128"/>
    </row>
    <row r="13" spans="1:29">
      <c r="Q13" s="2124"/>
      <c r="R13" s="2124"/>
      <c r="S13" s="2124"/>
      <c r="T13" s="2124"/>
      <c r="U13" s="2124"/>
      <c r="V13" s="2124"/>
      <c r="W13" s="2124"/>
      <c r="X13" s="2124"/>
      <c r="Y13" s="2124"/>
      <c r="Z13" s="2124"/>
      <c r="AA13" s="2128"/>
      <c r="AB13" s="2128"/>
      <c r="AC13" s="2128"/>
    </row>
    <row r="14" spans="1:29" s="31" customFormat="1" ht="20.25" customHeight="1">
      <c r="A14" s="773" t="s">
        <v>237</v>
      </c>
      <c r="B14" s="2093" t="s">
        <v>238</v>
      </c>
      <c r="C14" s="2093"/>
      <c r="D14" s="2093"/>
      <c r="E14" s="2093"/>
      <c r="F14" s="2093"/>
      <c r="G14" s="2093"/>
      <c r="H14" s="2093"/>
      <c r="I14" s="2093"/>
      <c r="J14" s="2093"/>
      <c r="K14" s="2093"/>
      <c r="L14" s="882" t="s">
        <v>240</v>
      </c>
      <c r="M14" s="798"/>
      <c r="Q14" s="2124"/>
      <c r="R14" s="2124"/>
      <c r="S14" s="2124"/>
      <c r="T14" s="2124"/>
      <c r="U14" s="2124"/>
      <c r="V14" s="2124"/>
      <c r="W14" s="2124"/>
      <c r="X14" s="2124"/>
      <c r="Y14" s="2124"/>
      <c r="Z14" s="2124"/>
      <c r="AA14" s="2128"/>
      <c r="AB14" s="2128"/>
      <c r="AC14" s="2128"/>
    </row>
    <row r="15" spans="1:29" ht="15" customHeight="1">
      <c r="A15" s="1106"/>
      <c r="B15" s="774" t="s">
        <v>241</v>
      </c>
      <c r="C15" s="774" t="s">
        <v>242</v>
      </c>
      <c r="D15" s="709" t="s">
        <v>243</v>
      </c>
      <c r="E15" s="523" t="s">
        <v>244</v>
      </c>
      <c r="F15" s="523" t="s">
        <v>245</v>
      </c>
      <c r="G15" s="523" t="s">
        <v>246</v>
      </c>
      <c r="H15" s="523" t="s">
        <v>247</v>
      </c>
      <c r="I15" s="524" t="s">
        <v>248</v>
      </c>
      <c r="J15" s="774" t="s">
        <v>249</v>
      </c>
      <c r="K15" s="672" t="s">
        <v>434</v>
      </c>
      <c r="L15" s="846" t="s">
        <v>435</v>
      </c>
      <c r="M15" t="s">
        <v>436</v>
      </c>
      <c r="Q15" s="2124"/>
      <c r="R15" s="2124"/>
      <c r="S15" s="2124"/>
      <c r="T15" s="2124"/>
      <c r="U15" s="2124"/>
      <c r="V15" s="2124"/>
      <c r="W15" s="2124"/>
      <c r="X15" s="2124"/>
      <c r="Y15" s="2124"/>
      <c r="Z15" s="2124"/>
      <c r="AA15" s="2128"/>
      <c r="AB15" s="2128"/>
      <c r="AC15" s="2128"/>
    </row>
    <row r="16" spans="1:29">
      <c r="A16" s="691" t="s">
        <v>9</v>
      </c>
      <c r="B16" s="454">
        <v>45244</v>
      </c>
      <c r="C16" s="454">
        <v>45273</v>
      </c>
      <c r="D16" s="46">
        <v>45041</v>
      </c>
      <c r="E16" s="180">
        <v>45222</v>
      </c>
      <c r="F16" s="49" t="s">
        <v>437</v>
      </c>
      <c r="G16" s="46">
        <v>45143</v>
      </c>
      <c r="H16" s="452">
        <v>44105</v>
      </c>
      <c r="I16" s="306"/>
      <c r="J16" s="188"/>
      <c r="K16" s="257"/>
      <c r="L16" s="787">
        <v>45283</v>
      </c>
      <c r="Q16" s="2124"/>
      <c r="R16" s="2124"/>
      <c r="S16" s="2124"/>
      <c r="T16" s="2124"/>
      <c r="U16" s="2124"/>
      <c r="V16" s="2124"/>
      <c r="W16" s="2124"/>
      <c r="X16" s="2124"/>
      <c r="Y16" s="2124"/>
      <c r="Z16" s="2124"/>
      <c r="AA16" s="2128"/>
      <c r="AB16" s="2128"/>
      <c r="AC16" s="2128"/>
    </row>
    <row r="17" spans="1:29">
      <c r="A17" s="775" t="s">
        <v>10</v>
      </c>
      <c r="B17" s="1350">
        <v>45244</v>
      </c>
      <c r="C17" s="1350">
        <v>45244</v>
      </c>
      <c r="D17" s="180">
        <v>45041</v>
      </c>
      <c r="E17" s="180">
        <v>45222</v>
      </c>
      <c r="F17" s="49" t="s">
        <v>437</v>
      </c>
      <c r="G17" s="180">
        <v>45143</v>
      </c>
      <c r="H17" s="230">
        <v>43162</v>
      </c>
      <c r="I17" s="1777">
        <v>45262</v>
      </c>
      <c r="J17" s="303"/>
      <c r="K17" s="319"/>
      <c r="L17" s="1192">
        <v>45283</v>
      </c>
      <c r="Q17" s="2124"/>
      <c r="R17" s="2124"/>
      <c r="S17" s="2124"/>
      <c r="T17" s="2124"/>
      <c r="U17" s="2124"/>
      <c r="V17" s="2124"/>
      <c r="W17" s="2124"/>
      <c r="X17" s="2124"/>
      <c r="Y17" s="2124"/>
      <c r="Z17" s="2124"/>
      <c r="AA17" s="2128"/>
      <c r="AB17" s="2128"/>
      <c r="AC17" s="2128"/>
    </row>
    <row r="18" spans="1:29">
      <c r="A18" s="2082" t="s">
        <v>254</v>
      </c>
      <c r="B18" s="2083"/>
      <c r="C18" s="2083"/>
      <c r="D18" s="2083"/>
      <c r="E18" s="2083"/>
      <c r="F18" s="2083"/>
      <c r="G18" s="2083"/>
      <c r="H18" s="2083"/>
      <c r="I18" s="2083"/>
      <c r="J18" s="2083"/>
      <c r="K18" s="2083"/>
      <c r="L18" s="2083"/>
      <c r="M18" s="2083"/>
      <c r="N18" s="2084"/>
      <c r="P18" s="121"/>
      <c r="Q18" s="67"/>
      <c r="S18" s="2020"/>
      <c r="T18" s="2020"/>
      <c r="U18" s="2020"/>
      <c r="V18" s="2020"/>
      <c r="W18" s="2020"/>
      <c r="X18" s="2020"/>
      <c r="Y18" s="2020"/>
      <c r="Z18" s="2020"/>
      <c r="AA18" s="2128"/>
      <c r="AB18" s="2128"/>
      <c r="AC18" s="2128"/>
    </row>
    <row r="19" spans="1:29">
      <c r="A19" s="2149" t="s">
        <v>218</v>
      </c>
      <c r="B19" s="540" t="s">
        <v>255</v>
      </c>
      <c r="C19" s="497" t="s">
        <v>256</v>
      </c>
      <c r="D19" s="497" t="s">
        <v>256</v>
      </c>
      <c r="E19" s="497" t="s">
        <v>256</v>
      </c>
      <c r="F19" s="497" t="s">
        <v>256</v>
      </c>
      <c r="G19" s="540" t="s">
        <v>257</v>
      </c>
      <c r="H19" s="497" t="s">
        <v>256</v>
      </c>
      <c r="I19" s="497" t="s">
        <v>256</v>
      </c>
      <c r="J19" s="40"/>
      <c r="K19" s="497" t="s">
        <v>256</v>
      </c>
      <c r="L19" s="497" t="s">
        <v>256</v>
      </c>
      <c r="M19" s="540" t="s">
        <v>438</v>
      </c>
      <c r="N19" s="525" t="s">
        <v>256</v>
      </c>
      <c r="P19" s="121"/>
      <c r="Q19" s="67"/>
      <c r="S19" s="2020"/>
      <c r="T19" s="2020"/>
      <c r="U19" s="2020"/>
      <c r="V19" s="2020"/>
      <c r="W19" s="2020"/>
      <c r="X19" s="2020"/>
      <c r="Y19" s="2020"/>
      <c r="Z19" s="2020"/>
      <c r="AA19" s="2128"/>
      <c r="AB19" s="2128"/>
      <c r="AC19" s="2128"/>
    </row>
    <row r="20" spans="1:29" ht="15" customHeight="1">
      <c r="A20" s="2149"/>
      <c r="B20" s="527" t="s">
        <v>9</v>
      </c>
      <c r="C20" s="247">
        <v>44771</v>
      </c>
      <c r="D20" s="247">
        <v>44771</v>
      </c>
      <c r="E20" s="247">
        <v>44824</v>
      </c>
      <c r="F20" s="247">
        <v>44824</v>
      </c>
      <c r="G20" s="528">
        <v>1</v>
      </c>
      <c r="H20" s="441">
        <v>44653</v>
      </c>
      <c r="I20" s="1238">
        <v>44653</v>
      </c>
      <c r="J20" s="1351" t="s">
        <v>439</v>
      </c>
      <c r="K20" s="1352">
        <v>44392</v>
      </c>
      <c r="L20" s="442">
        <v>44392</v>
      </c>
      <c r="M20" s="528">
        <v>1</v>
      </c>
      <c r="N20" s="1347">
        <v>44824</v>
      </c>
      <c r="O20" s="2125"/>
      <c r="P20" s="2125"/>
      <c r="Q20" s="102"/>
      <c r="R20" s="37"/>
      <c r="S20" s="36"/>
      <c r="T20" s="36"/>
      <c r="U20" s="36"/>
      <c r="V20" s="36"/>
      <c r="W20" s="36"/>
      <c r="X20" s="36"/>
      <c r="Y20" s="36"/>
      <c r="Z20" s="36"/>
      <c r="AA20" s="2128"/>
      <c r="AB20" s="2128"/>
      <c r="AC20" s="2128"/>
    </row>
    <row r="21" spans="1:29">
      <c r="A21" s="2150"/>
      <c r="B21" s="547" t="s">
        <v>10</v>
      </c>
      <c r="C21" s="174">
        <v>44492</v>
      </c>
      <c r="D21" s="174">
        <v>44492</v>
      </c>
      <c r="E21" s="174">
        <v>44492</v>
      </c>
      <c r="F21" s="174">
        <v>44492</v>
      </c>
      <c r="G21" s="548">
        <v>2</v>
      </c>
      <c r="H21" s="174">
        <v>44653</v>
      </c>
      <c r="I21" s="453">
        <v>44653</v>
      </c>
      <c r="J21" s="1023" t="s">
        <v>440</v>
      </c>
      <c r="K21" s="1353">
        <v>44392</v>
      </c>
      <c r="L21" s="1348">
        <v>44392</v>
      </c>
      <c r="M21" s="548">
        <v>2</v>
      </c>
      <c r="N21" s="1349">
        <v>44824</v>
      </c>
      <c r="O21" s="2125"/>
      <c r="P21" s="2125"/>
      <c r="Q21" s="102"/>
      <c r="R21" s="37"/>
      <c r="S21" s="36"/>
      <c r="T21" s="36"/>
      <c r="U21" s="36"/>
      <c r="V21" s="36"/>
      <c r="W21" s="36"/>
      <c r="X21" s="36"/>
      <c r="Y21" s="36"/>
      <c r="Z21" s="36"/>
      <c r="AA21" s="2128"/>
      <c r="AB21" s="2128"/>
      <c r="AC21" s="2128"/>
    </row>
    <row r="22" spans="1:29">
      <c r="A22" s="121"/>
      <c r="B22" s="121"/>
      <c r="C22" s="121"/>
      <c r="D22" s="121"/>
      <c r="E22" s="121"/>
      <c r="F22" s="121"/>
      <c r="G22" s="121"/>
      <c r="H22" s="121"/>
      <c r="I22" s="121"/>
      <c r="J22" s="121"/>
      <c r="K22" s="121"/>
      <c r="L22" s="121"/>
      <c r="M22" s="121"/>
      <c r="N22" s="121"/>
      <c r="O22" s="121"/>
      <c r="P22" s="121"/>
      <c r="Q22" s="102"/>
      <c r="R22" s="37"/>
      <c r="S22" s="36"/>
      <c r="T22" s="36"/>
      <c r="U22" s="36"/>
      <c r="V22" s="36"/>
      <c r="W22" s="36"/>
      <c r="X22" s="36"/>
      <c r="Y22" s="36"/>
      <c r="Z22" s="36"/>
      <c r="AA22" s="2128"/>
      <c r="AB22" s="2128"/>
      <c r="AC22" s="2128"/>
    </row>
    <row r="23" spans="1:29">
      <c r="A23" s="1142" t="s">
        <v>263</v>
      </c>
      <c r="B23" s="1145" t="s">
        <v>264</v>
      </c>
      <c r="C23" s="1145" t="s">
        <v>265</v>
      </c>
      <c r="D23" s="1145" t="s">
        <v>266</v>
      </c>
      <c r="E23" s="1145" t="s">
        <v>267</v>
      </c>
      <c r="F23" s="1146" t="s">
        <v>268</v>
      </c>
      <c r="G23" s="121"/>
      <c r="H23" s="121"/>
      <c r="I23" s="876" t="s">
        <v>269</v>
      </c>
      <c r="J23" s="876" t="s">
        <v>270</v>
      </c>
      <c r="K23" s="871" t="s">
        <v>271</v>
      </c>
      <c r="L23" s="121"/>
      <c r="M23" s="121"/>
      <c r="N23" s="121"/>
      <c r="O23" s="121"/>
      <c r="P23" s="121"/>
      <c r="Q23" s="102"/>
      <c r="R23" s="37"/>
      <c r="S23" s="36"/>
      <c r="T23" s="36"/>
      <c r="U23" s="36"/>
      <c r="V23" s="36"/>
      <c r="W23" s="36"/>
      <c r="X23" s="36"/>
      <c r="Y23" s="36"/>
      <c r="Z23" s="36"/>
      <c r="AA23" s="2128"/>
      <c r="AB23" s="2128"/>
      <c r="AC23" s="2128"/>
    </row>
    <row r="24" spans="1:29">
      <c r="A24" s="1141" t="s">
        <v>203</v>
      </c>
      <c r="B24" s="1147">
        <v>41870</v>
      </c>
      <c r="C24" s="1143" t="s">
        <v>283</v>
      </c>
      <c r="D24" s="1143" t="s">
        <v>284</v>
      </c>
      <c r="E24" s="1143" t="s">
        <v>441</v>
      </c>
      <c r="F24" s="1144">
        <v>1019000158</v>
      </c>
      <c r="G24" s="121"/>
      <c r="H24" s="121"/>
      <c r="I24" s="507" t="s">
        <v>9</v>
      </c>
      <c r="J24" s="427">
        <v>45325</v>
      </c>
      <c r="K24" s="859">
        <v>45325</v>
      </c>
      <c r="L24" s="121"/>
      <c r="M24" s="121"/>
      <c r="N24" s="121"/>
      <c r="O24" s="121"/>
      <c r="P24" s="121"/>
      <c r="Q24" s="102"/>
      <c r="R24" s="37"/>
      <c r="S24" s="36"/>
      <c r="T24" s="36"/>
      <c r="U24" s="36"/>
      <c r="V24" s="36"/>
      <c r="W24" s="36"/>
      <c r="X24" s="36"/>
      <c r="Y24" s="36"/>
      <c r="Z24" s="36"/>
      <c r="AA24" s="2128"/>
      <c r="AB24" s="2128"/>
      <c r="AC24" s="2128"/>
    </row>
    <row r="25" spans="1:29">
      <c r="A25" s="1032" t="s">
        <v>442</v>
      </c>
      <c r="B25" s="110">
        <v>42486</v>
      </c>
      <c r="C25" s="48" t="s">
        <v>283</v>
      </c>
      <c r="D25" s="48" t="s">
        <v>284</v>
      </c>
      <c r="E25" s="48" t="s">
        <v>441</v>
      </c>
      <c r="F25" s="1017">
        <v>1013000217</v>
      </c>
      <c r="G25" s="121"/>
      <c r="H25" s="121"/>
      <c r="I25" s="508" t="s">
        <v>10</v>
      </c>
      <c r="J25" s="428">
        <v>45325</v>
      </c>
      <c r="K25" s="860">
        <v>45325</v>
      </c>
      <c r="L25" s="121"/>
      <c r="M25" s="121"/>
      <c r="N25" s="121"/>
      <c r="O25" s="121"/>
      <c r="P25" s="121"/>
      <c r="Q25" s="102"/>
      <c r="R25" s="37"/>
      <c r="S25" s="36"/>
      <c r="T25" s="36"/>
      <c r="U25" s="36"/>
      <c r="V25" s="36"/>
      <c r="W25" s="36"/>
      <c r="X25" s="36"/>
      <c r="Y25" s="36"/>
      <c r="Z25" s="36"/>
      <c r="AA25" s="2128"/>
      <c r="AB25" s="2128"/>
      <c r="AC25" s="2128"/>
    </row>
    <row r="26" spans="1:29">
      <c r="A26" s="1032" t="s">
        <v>197</v>
      </c>
      <c r="B26" s="110" t="s">
        <v>307</v>
      </c>
      <c r="C26" s="48" t="s">
        <v>283</v>
      </c>
      <c r="D26" s="48" t="s">
        <v>284</v>
      </c>
      <c r="E26" s="48" t="s">
        <v>441</v>
      </c>
      <c r="F26" s="1017">
        <v>1019000330</v>
      </c>
      <c r="G26" s="121"/>
      <c r="H26" s="2109" t="s">
        <v>443</v>
      </c>
      <c r="I26" s="2109"/>
      <c r="J26" s="908">
        <v>45335</v>
      </c>
      <c r="K26" s="1203">
        <f>J26+90</f>
        <v>45425</v>
      </c>
      <c r="L26" s="121" t="s">
        <v>444</v>
      </c>
      <c r="M26" s="121"/>
      <c r="N26" s="121"/>
      <c r="O26" s="121"/>
      <c r="P26" s="121"/>
      <c r="Q26" s="102"/>
      <c r="R26" s="37"/>
      <c r="S26" s="36"/>
      <c r="T26" s="36"/>
      <c r="U26" s="36"/>
      <c r="V26" s="36"/>
      <c r="W26" s="36"/>
      <c r="X26" s="36"/>
      <c r="Y26" s="36"/>
      <c r="Z26" s="36"/>
      <c r="AA26" s="2128"/>
      <c r="AB26" s="2128"/>
      <c r="AC26" s="2128"/>
    </row>
    <row r="27" spans="1:29">
      <c r="A27" s="1033" t="s">
        <v>199</v>
      </c>
      <c r="B27" s="1030">
        <v>41584</v>
      </c>
      <c r="C27" s="1018" t="s">
        <v>283</v>
      </c>
      <c r="D27" s="1018" t="s">
        <v>284</v>
      </c>
      <c r="E27" s="1018" t="s">
        <v>441</v>
      </c>
      <c r="F27" s="1019">
        <v>101000126</v>
      </c>
      <c r="G27" s="121"/>
      <c r="H27" s="121"/>
      <c r="I27" s="40" t="s">
        <v>445</v>
      </c>
      <c r="L27" s="121"/>
      <c r="M27" s="121"/>
      <c r="N27" s="121"/>
      <c r="O27" s="121"/>
      <c r="P27" s="121"/>
      <c r="Q27" s="102"/>
      <c r="R27" s="37"/>
      <c r="S27" s="36"/>
      <c r="T27" s="36"/>
      <c r="U27" s="36"/>
      <c r="V27" s="36"/>
      <c r="W27" s="36"/>
      <c r="X27" s="36"/>
      <c r="Y27" s="36"/>
      <c r="Z27" s="36"/>
      <c r="AA27" s="2128"/>
      <c r="AB27" s="2128"/>
      <c r="AC27" s="2128"/>
    </row>
    <row r="28" spans="1:29">
      <c r="A28" s="1116"/>
      <c r="B28" s="110"/>
      <c r="C28" s="48"/>
      <c r="D28" s="48"/>
      <c r="E28" s="48"/>
      <c r="F28" s="48"/>
      <c r="G28" s="121"/>
      <c r="H28" s="121"/>
      <c r="L28" s="121"/>
      <c r="M28" s="121"/>
      <c r="N28" s="121"/>
      <c r="O28" s="121"/>
      <c r="P28" s="121"/>
      <c r="Q28" s="102"/>
      <c r="R28" s="37"/>
      <c r="S28" s="36"/>
      <c r="T28" s="36"/>
      <c r="U28" s="36"/>
      <c r="V28" s="36"/>
      <c r="W28" s="36"/>
      <c r="X28" s="36"/>
      <c r="Y28" s="36"/>
      <c r="Z28" s="36"/>
      <c r="AA28" s="2128"/>
      <c r="AB28" s="2128"/>
      <c r="AC28" s="2128"/>
    </row>
    <row r="29" spans="1:29">
      <c r="A29" s="121"/>
      <c r="B29" s="121"/>
      <c r="C29" s="121"/>
      <c r="D29" s="121"/>
      <c r="E29" s="134"/>
      <c r="F29" s="121"/>
      <c r="G29" s="121"/>
      <c r="H29" s="121"/>
      <c r="I29" s="121"/>
      <c r="J29" s="121"/>
      <c r="K29" s="121"/>
      <c r="L29" s="121"/>
      <c r="M29" s="121"/>
      <c r="N29" s="121"/>
      <c r="O29" s="121"/>
      <c r="P29" s="121"/>
      <c r="Q29" s="102"/>
      <c r="R29" s="37"/>
      <c r="S29" s="36"/>
      <c r="T29" s="36"/>
      <c r="U29" s="36"/>
      <c r="V29" s="36"/>
      <c r="W29" s="36"/>
      <c r="X29" s="36"/>
      <c r="Y29" s="36"/>
      <c r="Z29" s="36"/>
      <c r="AA29" s="2128"/>
      <c r="AB29" s="2128"/>
      <c r="AC29" s="2128"/>
    </row>
    <row r="30" spans="1:29" ht="15" customHeight="1">
      <c r="C30" s="571" t="s">
        <v>287</v>
      </c>
      <c r="D30" s="572" t="s">
        <v>288</v>
      </c>
      <c r="E30" s="572" t="s">
        <v>289</v>
      </c>
      <c r="F30" s="572" t="s">
        <v>290</v>
      </c>
      <c r="G30" s="573" t="s">
        <v>291</v>
      </c>
      <c r="K30" s="769" t="s">
        <v>287</v>
      </c>
      <c r="L30" s="770" t="s">
        <v>288</v>
      </c>
      <c r="M30" s="770" t="s">
        <v>289</v>
      </c>
      <c r="N30" s="770" t="s">
        <v>290</v>
      </c>
      <c r="O30" s="770" t="s">
        <v>291</v>
      </c>
      <c r="P30" s="576" t="s">
        <v>292</v>
      </c>
      <c r="Q30" s="36"/>
      <c r="R30" s="36"/>
      <c r="S30" s="36"/>
      <c r="T30" s="36"/>
      <c r="U30" s="36"/>
      <c r="V30" s="36"/>
      <c r="W30" s="36"/>
      <c r="X30" s="36"/>
      <c r="Y30" s="36"/>
      <c r="Z30" s="36"/>
      <c r="AA30" s="2128"/>
      <c r="AB30" s="2128"/>
      <c r="AC30" s="2128"/>
    </row>
    <row r="31" spans="1:29" ht="15" customHeight="1">
      <c r="A31" s="2086" t="s">
        <v>293</v>
      </c>
      <c r="B31" s="343" t="s">
        <v>9</v>
      </c>
      <c r="C31" s="533">
        <v>44096</v>
      </c>
      <c r="D31" s="375"/>
      <c r="E31" s="375"/>
      <c r="F31" s="375"/>
      <c r="G31" s="55"/>
      <c r="I31" s="2088" t="s">
        <v>295</v>
      </c>
      <c r="J31" s="347" t="s">
        <v>9</v>
      </c>
      <c r="K31" s="579">
        <v>44105</v>
      </c>
      <c r="L31" s="376"/>
      <c r="M31" s="376"/>
      <c r="N31" s="579">
        <v>44907</v>
      </c>
      <c r="O31" s="1611"/>
      <c r="P31" s="1612">
        <v>12440</v>
      </c>
      <c r="Q31" s="102">
        <v>45311</v>
      </c>
      <c r="R31" s="1215"/>
      <c r="S31" s="2124"/>
      <c r="T31" s="2124"/>
      <c r="U31" s="36"/>
      <c r="V31" s="36"/>
      <c r="W31" s="36"/>
      <c r="X31" s="36"/>
      <c r="Y31" s="36"/>
      <c r="Z31" s="36"/>
      <c r="AA31" s="2128"/>
      <c r="AB31" s="2128"/>
      <c r="AC31" s="2128"/>
    </row>
    <row r="32" spans="1:29" ht="15" customHeight="1">
      <c r="A32" s="2087"/>
      <c r="B32" s="344" t="s">
        <v>10</v>
      </c>
      <c r="C32" s="534">
        <v>44096</v>
      </c>
      <c r="D32" s="381"/>
      <c r="E32" s="381"/>
      <c r="F32" s="381"/>
      <c r="G32" s="58"/>
      <c r="I32" s="2089"/>
      <c r="J32" s="349" t="s">
        <v>10</v>
      </c>
      <c r="K32" s="1137">
        <v>44105</v>
      </c>
      <c r="L32" s="377"/>
      <c r="M32" s="377"/>
      <c r="N32" s="1137">
        <v>44907</v>
      </c>
      <c r="O32" s="1785">
        <v>45272</v>
      </c>
      <c r="P32" s="1046">
        <v>14044</v>
      </c>
      <c r="Q32" s="102">
        <v>45311</v>
      </c>
      <c r="R32" s="1215"/>
      <c r="S32" s="2124"/>
      <c r="T32" s="2124"/>
      <c r="U32" s="36"/>
      <c r="V32" s="36"/>
      <c r="W32" s="36"/>
      <c r="X32" s="36"/>
      <c r="Y32" s="36"/>
      <c r="Z32" s="36"/>
      <c r="AA32" s="2128"/>
      <c r="AB32" s="2128"/>
      <c r="AC32" s="2128"/>
    </row>
    <row r="33" spans="1:29" ht="15" customHeight="1">
      <c r="A33" s="355"/>
      <c r="B33" s="59"/>
      <c r="C33" s="336"/>
      <c r="D33" s="336"/>
      <c r="E33" s="336"/>
      <c r="F33" s="336"/>
      <c r="G33" s="59"/>
      <c r="I33" s="1704">
        <v>45178</v>
      </c>
      <c r="J33" s="2151" t="s">
        <v>446</v>
      </c>
      <c r="K33" s="2151"/>
      <c r="L33" s="2151"/>
      <c r="M33" s="178"/>
      <c r="N33" s="178"/>
      <c r="O33" s="178"/>
      <c r="Q33" s="36"/>
      <c r="R33" s="36"/>
      <c r="S33" s="36"/>
      <c r="T33" s="36"/>
      <c r="U33" s="36"/>
      <c r="V33" s="36"/>
      <c r="W33" s="36"/>
      <c r="X33" s="36"/>
      <c r="Y33" s="36"/>
      <c r="Z33" s="36"/>
      <c r="AA33" s="2128"/>
      <c r="AB33" s="2128"/>
      <c r="AC33" s="2128"/>
    </row>
    <row r="34" spans="1:29" ht="15" customHeight="1">
      <c r="A34" s="2112" t="s">
        <v>296</v>
      </c>
      <c r="B34" s="288" t="s">
        <v>9</v>
      </c>
      <c r="C34" s="341"/>
      <c r="D34" s="341"/>
      <c r="E34" s="341"/>
      <c r="F34" s="357"/>
      <c r="G34" s="289"/>
      <c r="I34" s="2090" t="s">
        <v>240</v>
      </c>
      <c r="J34" s="288" t="s">
        <v>9</v>
      </c>
      <c r="K34" s="341"/>
      <c r="L34" s="341"/>
      <c r="M34" s="552">
        <v>44105</v>
      </c>
      <c r="N34" s="357"/>
      <c r="O34" s="359"/>
      <c r="Q34" s="36"/>
      <c r="R34" s="36"/>
      <c r="S34" s="36"/>
      <c r="T34" s="36"/>
      <c r="U34" s="36"/>
      <c r="V34" s="36"/>
      <c r="W34" s="36"/>
      <c r="X34" s="36"/>
      <c r="Y34" s="36"/>
      <c r="Z34" s="36"/>
      <c r="AA34" s="2128"/>
      <c r="AB34" s="2128"/>
      <c r="AC34" s="2128"/>
    </row>
    <row r="35" spans="1:29" ht="15" customHeight="1">
      <c r="A35" s="2113"/>
      <c r="B35" s="291" t="s">
        <v>10</v>
      </c>
      <c r="C35" s="342"/>
      <c r="D35" s="342"/>
      <c r="E35" s="342"/>
      <c r="F35" s="358"/>
      <c r="G35" s="292"/>
      <c r="I35" s="2091"/>
      <c r="J35" s="291" t="s">
        <v>10</v>
      </c>
      <c r="K35" s="342"/>
      <c r="L35" s="342"/>
      <c r="M35" s="553">
        <v>44105</v>
      </c>
      <c r="N35" s="358"/>
      <c r="O35" s="360"/>
      <c r="Q35" s="36"/>
      <c r="R35" s="36"/>
      <c r="S35" s="36"/>
      <c r="T35" s="36"/>
      <c r="U35" s="36"/>
      <c r="V35" s="36"/>
      <c r="W35" s="36"/>
      <c r="X35" s="36"/>
      <c r="Y35" s="36"/>
      <c r="Z35" s="36"/>
      <c r="AA35" s="2128"/>
      <c r="AB35" s="2128"/>
      <c r="AC35" s="2128"/>
    </row>
    <row r="36" spans="1:29" ht="15" customHeight="1">
      <c r="A36" s="355"/>
      <c r="B36" s="59"/>
      <c r="C36" s="336"/>
      <c r="D36" s="336"/>
      <c r="E36" s="336"/>
      <c r="F36" s="336"/>
      <c r="G36" s="59"/>
      <c r="H36" s="93"/>
      <c r="I36" s="178"/>
      <c r="J36" s="82"/>
      <c r="K36" s="178"/>
      <c r="L36" s="178"/>
      <c r="M36" s="178"/>
      <c r="N36" s="178"/>
      <c r="O36" s="178"/>
      <c r="Q36" s="36"/>
      <c r="R36" s="36"/>
      <c r="S36" s="36"/>
      <c r="T36" s="36"/>
      <c r="U36" s="36"/>
      <c r="V36" s="36"/>
      <c r="W36" s="36"/>
      <c r="X36" s="36"/>
      <c r="Y36" s="36"/>
      <c r="Z36" s="36"/>
      <c r="AA36" s="2128"/>
      <c r="AB36" s="2128"/>
      <c r="AC36" s="2128"/>
    </row>
    <row r="37" spans="1:29" ht="15" customHeight="1">
      <c r="A37" s="2088" t="s">
        <v>255</v>
      </c>
      <c r="B37" s="211" t="s">
        <v>9</v>
      </c>
      <c r="C37" s="1579" t="s">
        <v>447</v>
      </c>
      <c r="D37" s="579">
        <v>44105</v>
      </c>
      <c r="E37" s="376"/>
      <c r="F37" s="382">
        <v>44967</v>
      </c>
      <c r="G37" s="239" t="s">
        <v>448</v>
      </c>
      <c r="H37" s="82"/>
      <c r="I37" s="2088" t="s">
        <v>298</v>
      </c>
      <c r="J37" s="2138" t="s">
        <v>299</v>
      </c>
      <c r="K37" s="376"/>
      <c r="L37" s="376"/>
      <c r="M37" s="579">
        <v>44105</v>
      </c>
      <c r="N37" s="382">
        <v>44897</v>
      </c>
      <c r="O37" s="582" t="s">
        <v>347</v>
      </c>
      <c r="Q37" s="36"/>
      <c r="R37" s="36"/>
      <c r="S37" s="36"/>
      <c r="T37" s="36"/>
      <c r="U37" s="36"/>
      <c r="V37" s="36"/>
      <c r="W37" s="36"/>
      <c r="X37" s="36"/>
      <c r="Y37" s="36"/>
      <c r="Z37" s="36"/>
      <c r="AA37" s="2128"/>
      <c r="AB37" s="2128"/>
      <c r="AC37" s="2128"/>
    </row>
    <row r="38" spans="1:29" ht="15" customHeight="1">
      <c r="A38" s="2089"/>
      <c r="B38" s="213" t="s">
        <v>10</v>
      </c>
      <c r="C38" s="1136" t="s">
        <v>447</v>
      </c>
      <c r="D38" s="1137">
        <v>44105</v>
      </c>
      <c r="E38" s="377"/>
      <c r="F38" s="388">
        <v>44967</v>
      </c>
      <c r="G38" s="240" t="s">
        <v>448</v>
      </c>
      <c r="H38" s="82"/>
      <c r="I38" s="2089"/>
      <c r="J38" s="2139"/>
      <c r="K38" s="377"/>
      <c r="L38" s="377"/>
      <c r="M38" s="377"/>
      <c r="N38" s="377"/>
      <c r="O38" s="583"/>
      <c r="Q38" s="36"/>
      <c r="R38" s="36"/>
      <c r="S38" s="36"/>
      <c r="T38" s="36"/>
      <c r="U38" s="36"/>
      <c r="V38" s="36"/>
      <c r="W38" s="36"/>
      <c r="X38" s="36"/>
      <c r="Y38" s="36"/>
      <c r="Z38" s="36"/>
      <c r="AA38" s="2128"/>
      <c r="AB38" s="2128"/>
      <c r="AC38" s="2128"/>
    </row>
    <row r="39" spans="1:29" ht="15" customHeight="1">
      <c r="A39" s="355"/>
      <c r="B39" s="59"/>
      <c r="C39" s="336"/>
      <c r="D39" s="336"/>
      <c r="E39" s="336"/>
      <c r="F39" s="336"/>
      <c r="G39" s="59"/>
      <c r="H39" s="93"/>
      <c r="I39" s="178"/>
      <c r="J39" s="82"/>
      <c r="K39" s="178"/>
      <c r="L39" s="178"/>
      <c r="M39" s="178"/>
      <c r="N39" s="178"/>
      <c r="O39" s="178"/>
      <c r="Q39" s="36"/>
      <c r="R39" s="36"/>
      <c r="S39" s="36"/>
      <c r="T39" s="36"/>
      <c r="U39" s="36"/>
      <c r="V39" s="36"/>
      <c r="W39" s="36"/>
      <c r="X39" s="36"/>
      <c r="Y39" s="36"/>
      <c r="Z39" s="36"/>
      <c r="AA39" s="2128"/>
      <c r="AB39" s="2128"/>
      <c r="AC39" s="2128"/>
    </row>
    <row r="40" spans="1:29" ht="14.25" customHeight="1">
      <c r="A40" s="351" t="s">
        <v>449</v>
      </c>
      <c r="B40" s="60"/>
      <c r="C40" s="378"/>
      <c r="D40" s="378"/>
      <c r="E40" s="378"/>
      <c r="F40" s="378"/>
      <c r="G40" s="61"/>
      <c r="H40" s="82"/>
      <c r="I40" s="221" t="s">
        <v>301</v>
      </c>
      <c r="J40" s="293"/>
      <c r="K40" s="386"/>
      <c r="L40" s="585">
        <v>44105</v>
      </c>
      <c r="M40" s="386"/>
      <c r="N40" s="1292">
        <v>45355</v>
      </c>
      <c r="O40" s="1293" t="s">
        <v>302</v>
      </c>
      <c r="Q40" s="36"/>
      <c r="R40" s="36"/>
      <c r="S40" s="36"/>
      <c r="T40" s="36"/>
      <c r="U40" s="36"/>
      <c r="V40" s="36"/>
      <c r="W40" s="36"/>
      <c r="X40" s="36"/>
      <c r="Y40" s="36"/>
      <c r="Z40" s="36"/>
      <c r="AA40" s="2128"/>
      <c r="AB40" s="2128"/>
      <c r="AC40" s="2128"/>
    </row>
    <row r="41" spans="1:29">
      <c r="A41" s="355"/>
      <c r="B41" s="59"/>
      <c r="C41" s="336"/>
      <c r="D41" s="336"/>
      <c r="E41" s="336"/>
      <c r="F41" s="336"/>
      <c r="G41" s="59"/>
      <c r="H41" s="93"/>
      <c r="I41" s="178"/>
      <c r="J41" s="82"/>
      <c r="K41" s="178"/>
      <c r="L41" s="178"/>
      <c r="M41" s="178"/>
      <c r="N41" s="178"/>
      <c r="O41" s="178"/>
      <c r="Q41" s="36"/>
      <c r="R41" s="36"/>
      <c r="S41" s="36"/>
      <c r="T41" s="36"/>
      <c r="U41" s="36"/>
      <c r="V41" s="36"/>
      <c r="W41" s="36"/>
      <c r="X41" s="36"/>
      <c r="Y41" s="36"/>
      <c r="Z41" s="36"/>
      <c r="AA41" s="2128"/>
      <c r="AB41" s="2128"/>
      <c r="AC41" s="2128"/>
    </row>
    <row r="42" spans="1:29" ht="15" customHeight="1">
      <c r="A42" s="2090" t="s">
        <v>303</v>
      </c>
      <c r="B42" s="288" t="s">
        <v>304</v>
      </c>
      <c r="C42" s="1568"/>
      <c r="D42" s="341"/>
      <c r="E42" s="552">
        <v>44105</v>
      </c>
      <c r="F42" s="341" t="s">
        <v>450</v>
      </c>
      <c r="G42" s="459">
        <v>45325</v>
      </c>
      <c r="H42" s="1994">
        <v>45355</v>
      </c>
      <c r="I42" s="221" t="s">
        <v>305</v>
      </c>
      <c r="J42" s="293"/>
      <c r="K42" s="386"/>
      <c r="L42" s="585">
        <v>44105</v>
      </c>
      <c r="M42" s="1211"/>
      <c r="N42" s="586" t="s">
        <v>451</v>
      </c>
      <c r="O42" s="587" t="s">
        <v>452</v>
      </c>
      <c r="Q42" s="36"/>
      <c r="R42" s="36"/>
      <c r="S42" s="36"/>
      <c r="T42" s="36"/>
      <c r="U42" s="36"/>
      <c r="V42" s="36"/>
      <c r="W42" s="36"/>
      <c r="X42" s="36"/>
      <c r="Y42" s="36"/>
      <c r="Z42" s="36"/>
      <c r="AA42" s="2128"/>
      <c r="AB42" s="2128"/>
      <c r="AC42" s="2128"/>
    </row>
    <row r="43" spans="1:29" ht="15" customHeight="1">
      <c r="A43" s="2091"/>
      <c r="B43" s="291" t="s">
        <v>306</v>
      </c>
      <c r="C43" s="1569"/>
      <c r="D43" s="342"/>
      <c r="E43" s="553">
        <v>44105</v>
      </c>
      <c r="F43" s="342" t="s">
        <v>450</v>
      </c>
      <c r="G43" s="879">
        <v>45325</v>
      </c>
      <c r="H43" s="1994">
        <v>45355</v>
      </c>
      <c r="I43" s="82"/>
      <c r="J43" s="82"/>
      <c r="K43" s="178"/>
      <c r="L43" s="178"/>
      <c r="M43" s="178"/>
      <c r="N43" s="178"/>
      <c r="O43" s="178"/>
      <c r="Q43" s="36"/>
      <c r="R43" s="36"/>
      <c r="S43" s="36"/>
      <c r="T43" s="36"/>
      <c r="U43" s="36"/>
      <c r="V43" s="36"/>
      <c r="W43" s="36"/>
      <c r="X43" s="36"/>
      <c r="Y43" s="36"/>
      <c r="Z43" s="36"/>
      <c r="AA43" s="2128"/>
      <c r="AB43" s="2128"/>
      <c r="AC43" s="2128"/>
    </row>
    <row r="44" spans="1:29">
      <c r="A44" s="355"/>
      <c r="B44" s="59"/>
      <c r="C44" s="336"/>
      <c r="D44" s="336"/>
      <c r="E44" s="336"/>
      <c r="F44" s="336"/>
      <c r="G44" s="59"/>
      <c r="H44" s="93"/>
      <c r="I44" s="2114" t="s">
        <v>308</v>
      </c>
      <c r="J44" s="426" t="s">
        <v>453</v>
      </c>
      <c r="K44" s="376"/>
      <c r="L44" s="376"/>
      <c r="M44" s="376"/>
      <c r="N44" s="376"/>
      <c r="O44" s="1138">
        <v>44879</v>
      </c>
      <c r="Q44" s="36"/>
      <c r="R44" s="36"/>
      <c r="S44" s="36"/>
      <c r="T44" s="36"/>
      <c r="U44" s="36"/>
      <c r="V44" s="36"/>
      <c r="W44" s="36"/>
      <c r="X44" s="36"/>
      <c r="Y44" s="36"/>
      <c r="Z44" s="36"/>
      <c r="AA44" s="2128"/>
      <c r="AB44" s="2128"/>
      <c r="AC44" s="2128"/>
    </row>
    <row r="45" spans="1:29" ht="15" customHeight="1">
      <c r="A45" s="2088" t="s">
        <v>310</v>
      </c>
      <c r="B45" s="347" t="s">
        <v>9</v>
      </c>
      <c r="C45" s="408"/>
      <c r="D45" s="531">
        <v>44907</v>
      </c>
      <c r="E45" s="408"/>
      <c r="F45" s="1977">
        <v>45244</v>
      </c>
      <c r="G45" s="348"/>
      <c r="H45" s="82"/>
      <c r="I45" s="2115"/>
      <c r="J45" s="1618" t="s">
        <v>454</v>
      </c>
      <c r="K45" s="387"/>
      <c r="L45" s="387"/>
      <c r="M45" s="387"/>
      <c r="N45" s="387"/>
      <c r="O45" s="1725">
        <v>45286</v>
      </c>
      <c r="Q45" s="36"/>
      <c r="R45" s="36"/>
      <c r="S45" s="36"/>
      <c r="T45" s="36"/>
      <c r="U45" s="36"/>
      <c r="V45" s="36"/>
      <c r="W45" s="36"/>
      <c r="X45" s="36"/>
      <c r="Y45" s="36"/>
      <c r="Z45" s="36"/>
      <c r="AA45" s="2128"/>
      <c r="AB45" s="2128"/>
      <c r="AC45" s="2128"/>
    </row>
    <row r="46" spans="1:29" ht="15" customHeight="1">
      <c r="A46" s="2089"/>
      <c r="B46" s="349" t="s">
        <v>10</v>
      </c>
      <c r="C46" s="409"/>
      <c r="D46" s="532">
        <v>44907</v>
      </c>
      <c r="E46" s="409"/>
      <c r="F46" s="1978">
        <v>45244</v>
      </c>
      <c r="G46" s="350"/>
      <c r="H46" s="82"/>
      <c r="I46" s="2115"/>
      <c r="J46" s="1908" t="s">
        <v>316</v>
      </c>
      <c r="K46" s="1597"/>
      <c r="L46" s="1597"/>
      <c r="M46" s="1597"/>
      <c r="N46" s="1597"/>
      <c r="O46" s="1909"/>
      <c r="Q46" s="36"/>
      <c r="R46" s="36"/>
      <c r="S46" s="36"/>
      <c r="T46" s="36"/>
      <c r="U46" s="36"/>
      <c r="V46" s="36"/>
      <c r="W46" s="36"/>
      <c r="X46" s="36"/>
      <c r="Y46" s="36"/>
      <c r="Z46" s="36"/>
      <c r="AA46" s="2128"/>
      <c r="AB46" s="2128"/>
      <c r="AC46" s="2128"/>
    </row>
    <row r="47" spans="1:29" ht="15" customHeight="1">
      <c r="A47" s="142"/>
      <c r="B47" s="425"/>
      <c r="C47" s="142"/>
      <c r="D47" s="1918"/>
      <c r="E47" s="142"/>
      <c r="F47" s="1918"/>
      <c r="G47" s="425"/>
      <c r="H47" s="82"/>
      <c r="I47" s="2116"/>
      <c r="J47" s="1910" t="s">
        <v>356</v>
      </c>
      <c r="K47" s="398"/>
      <c r="L47" s="398"/>
      <c r="M47" s="398"/>
      <c r="N47" s="398"/>
      <c r="O47" s="779">
        <v>45286</v>
      </c>
      <c r="Q47" s="36"/>
      <c r="R47" s="36"/>
      <c r="S47" s="36"/>
      <c r="T47" s="36"/>
      <c r="U47" s="36"/>
      <c r="V47" s="36"/>
      <c r="W47" s="36"/>
      <c r="X47" s="36"/>
      <c r="Y47" s="36"/>
      <c r="Z47" s="36"/>
      <c r="AA47" s="2128"/>
      <c r="AB47" s="2128"/>
      <c r="AC47" s="2128"/>
    </row>
    <row r="48" spans="1:29">
      <c r="A48" s="2095" t="s">
        <v>318</v>
      </c>
      <c r="B48" s="288" t="s">
        <v>9</v>
      </c>
      <c r="C48" s="341"/>
      <c r="D48" s="341"/>
      <c r="E48" s="341"/>
      <c r="F48" s="357">
        <v>45364</v>
      </c>
      <c r="G48" s="459"/>
      <c r="H48" s="82"/>
      <c r="I48" s="82"/>
      <c r="J48" s="82"/>
      <c r="K48" s="178"/>
      <c r="L48" s="178"/>
      <c r="M48" s="178"/>
      <c r="N48" s="178"/>
      <c r="O48" s="178"/>
      <c r="Q48" s="36"/>
      <c r="R48" s="36"/>
      <c r="S48" s="36"/>
      <c r="T48" s="36"/>
      <c r="U48" s="36"/>
      <c r="V48" s="36"/>
      <c r="W48" s="36"/>
      <c r="X48" s="36"/>
      <c r="Y48" s="36"/>
      <c r="Z48" s="36"/>
      <c r="AA48" s="2128"/>
      <c r="AB48" s="2128"/>
      <c r="AC48" s="2128"/>
    </row>
    <row r="49" spans="1:29">
      <c r="A49" s="2096"/>
      <c r="B49" s="291" t="s">
        <v>10</v>
      </c>
      <c r="C49" s="342"/>
      <c r="D49" s="342"/>
      <c r="E49" s="342"/>
      <c r="F49" s="358">
        <v>45364</v>
      </c>
      <c r="G49" s="879"/>
      <c r="H49" s="82"/>
      <c r="I49" s="440" t="s">
        <v>326</v>
      </c>
      <c r="J49" s="217"/>
      <c r="K49" s="385"/>
      <c r="L49" s="385"/>
      <c r="M49" s="385"/>
      <c r="N49" s="389">
        <v>45307</v>
      </c>
      <c r="O49" s="754">
        <v>45361</v>
      </c>
      <c r="Q49" s="36"/>
      <c r="R49" s="36"/>
      <c r="S49" s="36"/>
      <c r="T49" s="36"/>
      <c r="U49" s="36"/>
      <c r="V49" s="36"/>
      <c r="W49" s="36"/>
      <c r="X49" s="36"/>
      <c r="Y49" s="36"/>
      <c r="Z49" s="36"/>
      <c r="AA49" s="2128"/>
      <c r="AB49" s="2128"/>
      <c r="AC49" s="2128"/>
    </row>
    <row r="50" spans="1:29">
      <c r="H50" s="82"/>
      <c r="I50" s="82"/>
      <c r="J50" s="82"/>
      <c r="K50" s="178"/>
      <c r="L50" s="178"/>
      <c r="M50" s="178"/>
      <c r="N50" s="178"/>
      <c r="O50" s="178"/>
      <c r="Q50" s="36"/>
      <c r="R50" s="36"/>
      <c r="S50" s="36"/>
      <c r="T50" s="36"/>
      <c r="U50" s="36"/>
      <c r="V50" s="36"/>
      <c r="W50" s="36"/>
      <c r="X50" s="36"/>
      <c r="Y50" s="36"/>
      <c r="Z50" s="36"/>
      <c r="AA50" s="2128"/>
      <c r="AB50" s="2128"/>
      <c r="AC50" s="2128"/>
    </row>
    <row r="51" spans="1:29">
      <c r="A51" s="2086" t="s">
        <v>323</v>
      </c>
      <c r="B51" s="343" t="s">
        <v>9</v>
      </c>
      <c r="C51" s="533">
        <v>44907</v>
      </c>
      <c r="D51" s="379"/>
      <c r="E51" s="379"/>
      <c r="F51" s="533">
        <v>44907</v>
      </c>
      <c r="G51" s="345" t="s">
        <v>455</v>
      </c>
      <c r="H51" s="93" t="s">
        <v>456</v>
      </c>
      <c r="I51" s="2095" t="s">
        <v>341</v>
      </c>
      <c r="J51" s="426" t="s">
        <v>9</v>
      </c>
      <c r="K51" s="408"/>
      <c r="L51" s="408"/>
      <c r="M51" s="408"/>
      <c r="N51" s="410"/>
      <c r="O51" s="817">
        <v>45370</v>
      </c>
      <c r="P51" s="325"/>
    </row>
    <row r="52" spans="1:29" ht="15" customHeight="1">
      <c r="A52" s="2087"/>
      <c r="B52" s="344" t="s">
        <v>10</v>
      </c>
      <c r="C52" s="534">
        <v>44907</v>
      </c>
      <c r="D52" s="380"/>
      <c r="E52" s="380"/>
      <c r="F52" s="534">
        <v>44907</v>
      </c>
      <c r="G52" s="346" t="s">
        <v>455</v>
      </c>
      <c r="H52" s="82"/>
      <c r="I52" s="2096"/>
      <c r="J52" s="367" t="s">
        <v>10</v>
      </c>
      <c r="K52" s="409"/>
      <c r="L52" s="409"/>
      <c r="M52" s="409"/>
      <c r="N52" s="411"/>
      <c r="O52" s="818">
        <v>45370</v>
      </c>
      <c r="P52" s="325"/>
    </row>
    <row r="53" spans="1:29" ht="15" customHeight="1">
      <c r="H53" s="82"/>
      <c r="I53" s="82"/>
      <c r="J53" s="82"/>
      <c r="K53" s="178"/>
      <c r="L53" s="178"/>
      <c r="M53" s="178"/>
      <c r="N53" s="178"/>
      <c r="O53" s="178"/>
    </row>
    <row r="54" spans="1:29" ht="15" customHeight="1">
      <c r="A54" s="2088" t="s">
        <v>328</v>
      </c>
      <c r="B54" s="347" t="s">
        <v>9</v>
      </c>
      <c r="C54" s="408"/>
      <c r="D54" s="531">
        <v>44105</v>
      </c>
      <c r="E54" s="410">
        <v>45022</v>
      </c>
      <c r="F54" s="550"/>
      <c r="G54" s="348"/>
      <c r="H54" s="93"/>
      <c r="I54" s="2090" t="s">
        <v>327</v>
      </c>
      <c r="J54" s="401" t="s">
        <v>9</v>
      </c>
      <c r="K54" s="406"/>
      <c r="L54" s="397"/>
      <c r="M54" s="397"/>
      <c r="N54" s="406">
        <v>45037</v>
      </c>
      <c r="O54" s="778">
        <f>N54+365</f>
        <v>45402</v>
      </c>
      <c r="P54" s="4"/>
      <c r="Q54" s="4"/>
    </row>
    <row r="55" spans="1:29" ht="15" customHeight="1">
      <c r="A55" s="2089"/>
      <c r="B55" s="349" t="s">
        <v>10</v>
      </c>
      <c r="C55" s="409"/>
      <c r="D55" s="532">
        <v>44105</v>
      </c>
      <c r="E55" s="409"/>
      <c r="F55" s="551"/>
      <c r="G55" s="350"/>
      <c r="H55" s="82"/>
      <c r="I55" s="2091"/>
      <c r="J55" s="869" t="s">
        <v>10</v>
      </c>
      <c r="K55" s="190"/>
      <c r="L55" s="190"/>
      <c r="M55" s="264"/>
      <c r="N55" s="466">
        <v>45037</v>
      </c>
      <c r="O55" s="779">
        <f>N55+365</f>
        <v>45402</v>
      </c>
      <c r="P55" s="764"/>
      <c r="Q55" s="764"/>
    </row>
    <row r="56" spans="1:29" ht="15" customHeight="1">
      <c r="H56" s="82"/>
      <c r="N56" s="82"/>
      <c r="O56" s="82"/>
      <c r="P56" s="22"/>
      <c r="Q56" s="48"/>
    </row>
    <row r="57" spans="1:29" ht="15" customHeight="1">
      <c r="A57" s="221" t="s">
        <v>330</v>
      </c>
      <c r="B57" s="217"/>
      <c r="C57" s="217"/>
      <c r="D57" s="217"/>
      <c r="E57" s="217"/>
      <c r="F57" s="464">
        <v>44907</v>
      </c>
      <c r="G57" s="1929" t="s">
        <v>457</v>
      </c>
      <c r="H57" s="374">
        <v>44963</v>
      </c>
      <c r="I57" s="2090" t="s">
        <v>329</v>
      </c>
      <c r="J57" s="401" t="s">
        <v>9</v>
      </c>
      <c r="K57" s="406"/>
      <c r="L57" s="397"/>
      <c r="M57" s="397"/>
      <c r="N57" s="406">
        <v>44907</v>
      </c>
      <c r="O57" s="778">
        <f>N57+180</f>
        <v>45087</v>
      </c>
      <c r="P57" s="22"/>
      <c r="Q57" s="48"/>
    </row>
    <row r="58" spans="1:29" ht="15" customHeight="1">
      <c r="I58" s="2091"/>
      <c r="J58" s="869" t="s">
        <v>10</v>
      </c>
      <c r="K58" s="190"/>
      <c r="L58" s="190"/>
      <c r="M58" s="264"/>
      <c r="N58" s="466">
        <v>44907</v>
      </c>
      <c r="O58" s="779">
        <f>N58+180</f>
        <v>45087</v>
      </c>
    </row>
    <row r="59" spans="1:29" ht="15" customHeight="1">
      <c r="A59" s="221" t="s">
        <v>458</v>
      </c>
      <c r="B59" s="217"/>
      <c r="C59" s="217"/>
      <c r="D59" s="217"/>
      <c r="E59" s="217"/>
      <c r="F59" s="464">
        <v>45226</v>
      </c>
      <c r="G59" s="396" t="s">
        <v>458</v>
      </c>
      <c r="H59" s="82"/>
      <c r="O59" s="82"/>
    </row>
    <row r="60" spans="1:29" ht="15" customHeight="1">
      <c r="H60" s="9"/>
      <c r="I60" s="2126" t="s">
        <v>186</v>
      </c>
      <c r="J60" s="843" t="s">
        <v>299</v>
      </c>
      <c r="K60" s="276"/>
      <c r="L60" s="276"/>
      <c r="M60" s="276"/>
      <c r="N60" s="406">
        <v>45370</v>
      </c>
      <c r="O60" s="365" t="s">
        <v>319</v>
      </c>
    </row>
    <row r="61" spans="1:29" ht="15" customHeight="1">
      <c r="A61" s="2157" t="s">
        <v>334</v>
      </c>
      <c r="B61" s="2157"/>
      <c r="C61" s="2157"/>
      <c r="D61" s="2157"/>
      <c r="E61" s="2157"/>
      <c r="F61" s="2157"/>
      <c r="G61" s="2157"/>
      <c r="H61" s="14"/>
      <c r="I61" s="2127"/>
      <c r="J61" s="883" t="s">
        <v>333</v>
      </c>
      <c r="K61" s="190"/>
      <c r="L61" s="190"/>
      <c r="M61" s="190"/>
      <c r="N61" s="466">
        <v>45156</v>
      </c>
      <c r="O61" s="1091" t="s">
        <v>319</v>
      </c>
    </row>
    <row r="62" spans="1:29">
      <c r="A62" s="14"/>
      <c r="B62" s="515" t="s">
        <v>335</v>
      </c>
      <c r="C62" s="515" t="s">
        <v>336</v>
      </c>
      <c r="D62" s="515" t="s">
        <v>337</v>
      </c>
      <c r="E62" s="516" t="s">
        <v>338</v>
      </c>
      <c r="F62" s="515" t="s">
        <v>339</v>
      </c>
      <c r="G62" s="516" t="s">
        <v>340</v>
      </c>
      <c r="H62" s="9"/>
    </row>
    <row r="63" spans="1:29">
      <c r="A63" s="1214" t="s">
        <v>342</v>
      </c>
      <c r="B63" s="16">
        <v>3.76</v>
      </c>
      <c r="C63" s="16">
        <v>23.25</v>
      </c>
      <c r="D63" s="50"/>
      <c r="E63" s="50"/>
      <c r="F63" s="15"/>
      <c r="G63" s="50"/>
      <c r="H63" s="9"/>
      <c r="I63" s="723" t="s">
        <v>344</v>
      </c>
      <c r="J63" s="915"/>
      <c r="K63" s="915"/>
      <c r="L63" s="1094">
        <v>44907</v>
      </c>
      <c r="M63" s="915"/>
      <c r="N63" s="1934">
        <v>45311</v>
      </c>
      <c r="O63" s="1294" t="s">
        <v>319</v>
      </c>
    </row>
    <row r="64" spans="1:29">
      <c r="A64" s="1214"/>
      <c r="B64" s="16"/>
      <c r="C64" s="16"/>
      <c r="D64" s="50"/>
      <c r="E64" s="50"/>
      <c r="F64" s="15"/>
      <c r="G64" s="50"/>
      <c r="H64" s="9"/>
    </row>
    <row r="65" spans="1:16">
      <c r="A65" s="1214" t="s">
        <v>343</v>
      </c>
      <c r="B65" s="16">
        <v>4.76</v>
      </c>
      <c r="C65" s="16">
        <v>26.41</v>
      </c>
      <c r="D65" s="50"/>
      <c r="E65" s="50"/>
      <c r="F65" s="15"/>
      <c r="G65" s="50"/>
      <c r="H65" s="9"/>
      <c r="I65" s="554"/>
      <c r="J65" s="555"/>
      <c r="K65" s="670" t="s">
        <v>312</v>
      </c>
      <c r="L65" s="671" t="s">
        <v>346</v>
      </c>
      <c r="M65" s="1252"/>
      <c r="N65" s="589"/>
      <c r="O65" s="591" t="s">
        <v>312</v>
      </c>
      <c r="P65" s="569" t="s">
        <v>106</v>
      </c>
    </row>
    <row r="66" spans="1:16" ht="15" customHeight="1">
      <c r="A66" s="31"/>
      <c r="H66" s="9"/>
      <c r="I66" s="2152" t="s">
        <v>348</v>
      </c>
      <c r="J66" s="443" t="s">
        <v>349</v>
      </c>
      <c r="K66" s="1523">
        <v>45244</v>
      </c>
      <c r="L66" s="1642" t="s">
        <v>459</v>
      </c>
      <c r="M66" s="2154" t="s">
        <v>351</v>
      </c>
      <c r="N66" s="167" t="s">
        <v>352</v>
      </c>
      <c r="O66" s="1783">
        <v>45272</v>
      </c>
      <c r="P66" s="166"/>
    </row>
    <row r="67" spans="1:16">
      <c r="A67" s="1214" t="s">
        <v>345</v>
      </c>
      <c r="B67" s="15"/>
      <c r="C67" s="15"/>
      <c r="D67" s="50"/>
      <c r="E67" s="50"/>
      <c r="F67" s="15"/>
      <c r="G67" s="50"/>
      <c r="H67" s="9"/>
      <c r="I67" s="2118"/>
      <c r="J67" s="68" t="s">
        <v>354</v>
      </c>
      <c r="K67" s="441">
        <v>44907</v>
      </c>
      <c r="L67" s="196"/>
      <c r="M67" s="2155"/>
      <c r="N67" s="168" t="s">
        <v>355</v>
      </c>
      <c r="O67" s="1782">
        <v>45272</v>
      </c>
      <c r="P67" s="161"/>
    </row>
    <row r="68" spans="1:16">
      <c r="A68" s="1214"/>
      <c r="B68" s="15"/>
      <c r="C68" s="15"/>
      <c r="D68" s="50"/>
      <c r="E68" s="50"/>
      <c r="F68" s="15"/>
      <c r="G68" s="50"/>
      <c r="H68" s="9"/>
      <c r="I68" s="2153"/>
      <c r="J68" s="444" t="s">
        <v>356</v>
      </c>
      <c r="K68" s="1524">
        <v>44907</v>
      </c>
      <c r="L68" s="252"/>
      <c r="M68" s="2155"/>
      <c r="N68" s="169" t="s">
        <v>357</v>
      </c>
      <c r="O68" s="1782">
        <v>45340</v>
      </c>
      <c r="P68" s="257" t="s">
        <v>460</v>
      </c>
    </row>
    <row r="69" spans="1:16">
      <c r="A69" s="1214" t="s">
        <v>353</v>
      </c>
      <c r="B69" s="15"/>
      <c r="C69" s="15"/>
      <c r="D69" s="50"/>
      <c r="E69" s="50"/>
      <c r="F69" s="15"/>
      <c r="G69" s="50"/>
      <c r="H69" s="9"/>
      <c r="I69" s="556"/>
      <c r="J69" s="557"/>
      <c r="K69" s="506" t="s">
        <v>287</v>
      </c>
      <c r="L69" s="1183" t="s">
        <v>461</v>
      </c>
      <c r="M69" s="2155"/>
      <c r="N69" s="168" t="s">
        <v>358</v>
      </c>
      <c r="O69" s="1782">
        <v>45340</v>
      </c>
      <c r="P69" s="161"/>
    </row>
    <row r="70" spans="1:16">
      <c r="H70" s="9"/>
      <c r="I70" s="2152" t="s">
        <v>359</v>
      </c>
      <c r="J70" s="2" t="s">
        <v>360</v>
      </c>
      <c r="K70" s="1526">
        <v>44105</v>
      </c>
      <c r="L70" s="1525">
        <v>44907</v>
      </c>
      <c r="M70" s="2156"/>
      <c r="N70" s="170" t="s">
        <v>361</v>
      </c>
      <c r="O70" s="852">
        <v>45338</v>
      </c>
      <c r="P70" s="164"/>
    </row>
    <row r="71" spans="1:16" ht="15.6">
      <c r="A71" s="558" t="s">
        <v>134</v>
      </c>
      <c r="H71" s="9"/>
      <c r="I71" s="2118"/>
      <c r="J71" s="10" t="s">
        <v>362</v>
      </c>
      <c r="K71" s="46">
        <v>44105</v>
      </c>
      <c r="L71" s="196"/>
      <c r="N71" s="22"/>
    </row>
    <row r="72" spans="1:16">
      <c r="A72" s="322">
        <v>45244</v>
      </c>
      <c r="B72" s="14"/>
      <c r="C72" s="14"/>
      <c r="D72" s="9"/>
      <c r="E72" s="9"/>
      <c r="F72" s="14"/>
      <c r="G72" s="9"/>
      <c r="H72" s="9"/>
      <c r="I72" s="2119"/>
      <c r="J72" s="172" t="s">
        <v>193</v>
      </c>
      <c r="K72" s="174">
        <v>44105</v>
      </c>
      <c r="L72" s="197"/>
    </row>
    <row r="73" spans="1:16">
      <c r="A73" s="200"/>
      <c r="B73" s="14"/>
      <c r="C73" s="14"/>
      <c r="D73" s="9"/>
      <c r="E73" s="9"/>
      <c r="F73" s="14"/>
      <c r="G73" s="9"/>
      <c r="H73" s="9"/>
      <c r="I73" s="1253" t="s">
        <v>363</v>
      </c>
      <c r="J73" s="1254"/>
      <c r="K73" s="745">
        <v>44604</v>
      </c>
      <c r="L73" s="1255"/>
    </row>
    <row r="74" spans="1:16">
      <c r="B74" s="14"/>
      <c r="C74" s="14"/>
      <c r="D74" s="9"/>
      <c r="E74" s="9"/>
      <c r="F74" s="14"/>
      <c r="G74" s="9"/>
      <c r="H74" s="9"/>
      <c r="I74" s="9"/>
      <c r="J74" s="9"/>
    </row>
    <row r="75" spans="1:16">
      <c r="A75" s="2132" t="s">
        <v>364</v>
      </c>
      <c r="B75" s="2132"/>
      <c r="C75" s="2130" t="s">
        <v>365</v>
      </c>
      <c r="D75" s="2130"/>
      <c r="E75" s="2130"/>
      <c r="F75" s="2130"/>
      <c r="G75" s="2130"/>
      <c r="H75" s="2130"/>
      <c r="I75" s="2130"/>
      <c r="J75" s="2130"/>
      <c r="K75" s="2130"/>
      <c r="L75" s="2130"/>
      <c r="M75" s="2130"/>
      <c r="N75" s="2131"/>
    </row>
    <row r="76" spans="1:16" ht="15" customHeight="1">
      <c r="A76" s="592">
        <f>B8</f>
        <v>32952</v>
      </c>
      <c r="B76" s="510" t="s">
        <v>366</v>
      </c>
      <c r="C76" s="505"/>
      <c r="D76" s="505"/>
      <c r="E76" s="505"/>
      <c r="F76" s="505"/>
      <c r="G76" s="505"/>
      <c r="H76" s="505"/>
      <c r="I76" s="505"/>
      <c r="J76" s="505"/>
      <c r="K76" s="505"/>
      <c r="L76" s="505"/>
      <c r="M76" s="505"/>
      <c r="N76" s="505"/>
    </row>
    <row r="77" spans="1:16" ht="15" customHeight="1">
      <c r="A77" s="504">
        <f>B9</f>
        <v>32459</v>
      </c>
      <c r="B77" s="510" t="s">
        <v>367</v>
      </c>
      <c r="C77" s="33">
        <v>1000</v>
      </c>
      <c r="D77" s="33">
        <v>2000</v>
      </c>
      <c r="E77" s="33">
        <v>3000</v>
      </c>
      <c r="F77" s="33">
        <v>4000</v>
      </c>
      <c r="G77" s="33">
        <v>5000</v>
      </c>
      <c r="H77" s="33">
        <v>6000</v>
      </c>
      <c r="I77" s="33">
        <v>7000</v>
      </c>
      <c r="J77" s="33">
        <v>8000</v>
      </c>
      <c r="K77" s="33">
        <v>9000</v>
      </c>
      <c r="L77" s="33">
        <v>10000</v>
      </c>
      <c r="M77" s="33">
        <v>11000</v>
      </c>
      <c r="N77" s="33">
        <v>12000</v>
      </c>
    </row>
    <row r="78" spans="1:16" s="111" customFormat="1" ht="22.5" customHeight="1">
      <c r="A78" s="2136" t="s">
        <v>368</v>
      </c>
      <c r="B78" s="2137"/>
      <c r="C78" s="32" t="s">
        <v>369</v>
      </c>
      <c r="D78" s="32" t="s">
        <v>369</v>
      </c>
      <c r="E78" s="32" t="s">
        <v>369</v>
      </c>
      <c r="F78" s="32" t="s">
        <v>369</v>
      </c>
      <c r="G78" s="32" t="s">
        <v>369</v>
      </c>
      <c r="H78" s="32" t="s">
        <v>369</v>
      </c>
      <c r="I78" s="32" t="s">
        <v>369</v>
      </c>
      <c r="J78" s="32" t="s">
        <v>369</v>
      </c>
      <c r="K78" s="32" t="s">
        <v>369</v>
      </c>
      <c r="L78" s="32" t="s">
        <v>369</v>
      </c>
      <c r="M78" s="32" t="s">
        <v>369</v>
      </c>
      <c r="N78" s="32" t="s">
        <v>369</v>
      </c>
    </row>
    <row r="79" spans="1:16" s="111" customFormat="1" ht="22.5" customHeight="1">
      <c r="A79" s="2136" t="s">
        <v>370</v>
      </c>
      <c r="B79" s="2137"/>
      <c r="C79" s="32" t="s">
        <v>369</v>
      </c>
      <c r="D79" s="32" t="s">
        <v>369</v>
      </c>
      <c r="E79" s="32" t="s">
        <v>369</v>
      </c>
      <c r="F79" s="32" t="s">
        <v>369</v>
      </c>
      <c r="G79" s="32" t="s">
        <v>369</v>
      </c>
      <c r="H79" s="32" t="s">
        <v>369</v>
      </c>
      <c r="I79" s="32" t="s">
        <v>369</v>
      </c>
      <c r="J79" s="32" t="s">
        <v>369</v>
      </c>
      <c r="K79" s="32" t="s">
        <v>369</v>
      </c>
      <c r="L79" s="32" t="s">
        <v>369</v>
      </c>
      <c r="M79" s="32" t="s">
        <v>369</v>
      </c>
      <c r="N79" s="32" t="s">
        <v>369</v>
      </c>
    </row>
    <row r="80" spans="1:16" s="111" customFormat="1" ht="22.5" customHeight="1">
      <c r="A80" s="2136" t="s">
        <v>371</v>
      </c>
      <c r="B80" s="2137"/>
      <c r="C80" s="32" t="s">
        <v>369</v>
      </c>
      <c r="D80" s="32" t="s">
        <v>369</v>
      </c>
      <c r="E80" s="32" t="s">
        <v>369</v>
      </c>
      <c r="F80" s="32" t="s">
        <v>369</v>
      </c>
      <c r="G80" s="32" t="s">
        <v>369</v>
      </c>
      <c r="H80" s="32" t="s">
        <v>369</v>
      </c>
      <c r="I80" s="32" t="s">
        <v>369</v>
      </c>
      <c r="J80" s="32" t="s">
        <v>369</v>
      </c>
      <c r="K80" s="32" t="s">
        <v>369</v>
      </c>
      <c r="L80" s="32" t="s">
        <v>369</v>
      </c>
      <c r="M80" s="32" t="s">
        <v>369</v>
      </c>
      <c r="N80" s="32" t="s">
        <v>369</v>
      </c>
    </row>
    <row r="81" spans="1:14" s="111" customFormat="1" ht="22.5" customHeight="1">
      <c r="A81" s="2136" t="s">
        <v>372</v>
      </c>
      <c r="B81" s="2137"/>
      <c r="C81" s="32" t="s">
        <v>369</v>
      </c>
      <c r="D81" s="32" t="s">
        <v>369</v>
      </c>
      <c r="E81" s="32" t="s">
        <v>369</v>
      </c>
      <c r="F81" s="32" t="s">
        <v>369</v>
      </c>
      <c r="G81" s="32" t="s">
        <v>369</v>
      </c>
      <c r="H81" s="32" t="s">
        <v>369</v>
      </c>
      <c r="I81" s="32" t="s">
        <v>369</v>
      </c>
      <c r="J81" s="32" t="s">
        <v>369</v>
      </c>
      <c r="K81" s="32" t="s">
        <v>369</v>
      </c>
      <c r="L81" s="32" t="s">
        <v>369</v>
      </c>
      <c r="M81" s="32" t="s">
        <v>369</v>
      </c>
      <c r="N81" s="32" t="s">
        <v>369</v>
      </c>
    </row>
    <row r="82" spans="1:14" s="111" customFormat="1" ht="22.5" customHeight="1">
      <c r="A82" s="2136" t="s">
        <v>370</v>
      </c>
      <c r="B82" s="2137"/>
      <c r="C82" s="32" t="s">
        <v>369</v>
      </c>
      <c r="D82" s="32" t="s">
        <v>369</v>
      </c>
      <c r="E82" s="32" t="s">
        <v>369</v>
      </c>
      <c r="F82" s="32" t="s">
        <v>369</v>
      </c>
      <c r="G82" s="32" t="s">
        <v>369</v>
      </c>
      <c r="H82" s="32" t="s">
        <v>369</v>
      </c>
      <c r="I82" s="32" t="s">
        <v>369</v>
      </c>
      <c r="J82" s="32" t="s">
        <v>369</v>
      </c>
      <c r="K82" s="32" t="s">
        <v>369</v>
      </c>
      <c r="L82" s="32" t="s">
        <v>369</v>
      </c>
      <c r="M82" s="32" t="s">
        <v>369</v>
      </c>
      <c r="N82" s="32" t="s">
        <v>369</v>
      </c>
    </row>
    <row r="83" spans="1:14" s="111" customFormat="1" ht="22.5" customHeight="1">
      <c r="A83" s="2136" t="s">
        <v>373</v>
      </c>
      <c r="B83" s="2137"/>
      <c r="C83" s="32" t="s">
        <v>369</v>
      </c>
      <c r="D83" s="32" t="s">
        <v>369</v>
      </c>
      <c r="E83" s="32" t="s">
        <v>369</v>
      </c>
      <c r="F83" s="32" t="s">
        <v>369</v>
      </c>
      <c r="G83" s="32" t="s">
        <v>369</v>
      </c>
      <c r="H83" s="32" t="s">
        <v>369</v>
      </c>
      <c r="I83" s="32" t="s">
        <v>369</v>
      </c>
      <c r="J83" s="32" t="s">
        <v>369</v>
      </c>
      <c r="K83" s="32" t="s">
        <v>369</v>
      </c>
      <c r="L83" s="32" t="s">
        <v>369</v>
      </c>
      <c r="M83" s="32" t="s">
        <v>369</v>
      </c>
      <c r="N83" s="32" t="s">
        <v>369</v>
      </c>
    </row>
    <row r="84" spans="1:14" s="111" customFormat="1" ht="27.75" customHeight="1">
      <c r="A84" s="2136" t="s">
        <v>374</v>
      </c>
      <c r="B84" s="2137"/>
      <c r="C84" s="32" t="s">
        <v>369</v>
      </c>
      <c r="D84" s="32" t="s">
        <v>369</v>
      </c>
      <c r="E84" s="32" t="s">
        <v>369</v>
      </c>
      <c r="F84" s="32" t="s">
        <v>369</v>
      </c>
      <c r="G84" s="32" t="s">
        <v>369</v>
      </c>
      <c r="H84" s="32" t="s">
        <v>369</v>
      </c>
      <c r="I84" s="32" t="s">
        <v>369</v>
      </c>
      <c r="J84" s="32" t="s">
        <v>369</v>
      </c>
      <c r="K84" s="32" t="s">
        <v>369</v>
      </c>
      <c r="L84" s="32" t="s">
        <v>369</v>
      </c>
      <c r="M84" s="32" t="s">
        <v>369</v>
      </c>
      <c r="N84" s="32" t="s">
        <v>369</v>
      </c>
    </row>
    <row r="85" spans="1:14" s="111" customFormat="1" ht="27.75" customHeight="1">
      <c r="A85" s="2136" t="s">
        <v>375</v>
      </c>
      <c r="B85" s="2137"/>
      <c r="C85" s="32" t="s">
        <v>369</v>
      </c>
      <c r="D85" s="32" t="s">
        <v>369</v>
      </c>
      <c r="E85" s="32" t="s">
        <v>369</v>
      </c>
      <c r="F85" s="32" t="s">
        <v>369</v>
      </c>
      <c r="G85" s="32" t="s">
        <v>369</v>
      </c>
      <c r="H85" s="32" t="s">
        <v>369</v>
      </c>
      <c r="I85" s="32" t="s">
        <v>369</v>
      </c>
      <c r="J85" s="32" t="s">
        <v>369</v>
      </c>
      <c r="K85" s="32" t="s">
        <v>369</v>
      </c>
      <c r="L85" s="32" t="s">
        <v>369</v>
      </c>
      <c r="M85" s="32" t="s">
        <v>369</v>
      </c>
      <c r="N85" s="32" t="s">
        <v>369</v>
      </c>
    </row>
    <row r="86" spans="1:14" s="111" customFormat="1" ht="27.75" customHeight="1">
      <c r="A86" s="2136" t="s">
        <v>376</v>
      </c>
      <c r="B86" s="2137"/>
      <c r="C86" s="32"/>
      <c r="D86" s="32" t="s">
        <v>369</v>
      </c>
      <c r="E86" s="32"/>
      <c r="F86" s="32" t="s">
        <v>369</v>
      </c>
      <c r="G86" s="32"/>
      <c r="H86" s="32" t="s">
        <v>369</v>
      </c>
      <c r="I86" s="32"/>
      <c r="J86" s="32" t="s">
        <v>369</v>
      </c>
      <c r="K86" s="32"/>
      <c r="L86" s="32" t="s">
        <v>369</v>
      </c>
      <c r="M86" s="32"/>
      <c r="N86" s="32" t="s">
        <v>369</v>
      </c>
    </row>
    <row r="87" spans="1:14" s="111" customFormat="1" ht="22.5" customHeight="1">
      <c r="A87" s="2136" t="s">
        <v>377</v>
      </c>
      <c r="B87" s="2137"/>
      <c r="C87" s="32"/>
      <c r="D87" s="32" t="s">
        <v>369</v>
      </c>
      <c r="E87" s="32"/>
      <c r="F87" s="32" t="s">
        <v>369</v>
      </c>
      <c r="G87" s="32"/>
      <c r="H87" s="32" t="s">
        <v>369</v>
      </c>
      <c r="I87" s="32"/>
      <c r="J87" s="32" t="s">
        <v>369</v>
      </c>
      <c r="K87" s="32"/>
      <c r="L87" s="32" t="s">
        <v>369</v>
      </c>
      <c r="M87" s="32"/>
      <c r="N87" s="32" t="s">
        <v>369</v>
      </c>
    </row>
    <row r="88" spans="1:14" s="111" customFormat="1" ht="22.5" customHeight="1">
      <c r="A88" s="2136" t="s">
        <v>378</v>
      </c>
      <c r="B88" s="2137"/>
      <c r="C88" s="32"/>
      <c r="D88" s="32" t="s">
        <v>369</v>
      </c>
      <c r="E88" s="32"/>
      <c r="F88" s="32" t="s">
        <v>369</v>
      </c>
      <c r="G88" s="32"/>
      <c r="H88" s="32" t="s">
        <v>369</v>
      </c>
      <c r="I88" s="32"/>
      <c r="J88" s="32" t="s">
        <v>369</v>
      </c>
      <c r="K88" s="32"/>
      <c r="L88" s="32" t="s">
        <v>369</v>
      </c>
      <c r="M88" s="32"/>
      <c r="N88" s="32" t="s">
        <v>369</v>
      </c>
    </row>
    <row r="89" spans="1:14" s="111" customFormat="1" ht="22.5" customHeight="1">
      <c r="A89" s="2136" t="s">
        <v>379</v>
      </c>
      <c r="B89" s="2137"/>
      <c r="C89" s="32"/>
      <c r="D89" s="32"/>
      <c r="E89" s="32" t="s">
        <v>369</v>
      </c>
      <c r="F89" s="32"/>
      <c r="G89" s="32"/>
      <c r="H89" s="32" t="s">
        <v>369</v>
      </c>
      <c r="I89" s="32"/>
      <c r="J89" s="32"/>
      <c r="K89" s="32" t="s">
        <v>369</v>
      </c>
      <c r="L89" s="32"/>
      <c r="M89" s="32"/>
      <c r="N89" s="32" t="s">
        <v>369</v>
      </c>
    </row>
    <row r="90" spans="1:14" s="111" customFormat="1" ht="22.5" customHeight="1">
      <c r="A90" s="2136" t="s">
        <v>380</v>
      </c>
      <c r="B90" s="2137"/>
      <c r="C90" s="32"/>
      <c r="D90" s="32"/>
      <c r="E90" s="32"/>
      <c r="F90" s="32" t="s">
        <v>369</v>
      </c>
      <c r="G90" s="32"/>
      <c r="H90" s="32"/>
      <c r="I90" s="32"/>
      <c r="J90" s="32" t="s">
        <v>369</v>
      </c>
      <c r="K90" s="32"/>
      <c r="L90" s="32"/>
      <c r="M90" s="32"/>
      <c r="N90" s="32" t="s">
        <v>369</v>
      </c>
    </row>
    <row r="91" spans="1:14" s="111" customFormat="1" ht="22.5" customHeight="1">
      <c r="A91" s="2136" t="s">
        <v>381</v>
      </c>
      <c r="B91" s="2137"/>
      <c r="C91" s="32"/>
      <c r="D91" s="32"/>
      <c r="E91" s="32"/>
      <c r="F91" s="32" t="s">
        <v>369</v>
      </c>
      <c r="G91" s="32"/>
      <c r="H91" s="32"/>
      <c r="I91" s="32"/>
      <c r="J91" s="32" t="s">
        <v>369</v>
      </c>
      <c r="K91" s="32"/>
      <c r="L91" s="32"/>
      <c r="M91" s="32"/>
      <c r="N91" s="32" t="s">
        <v>369</v>
      </c>
    </row>
    <row r="92" spans="1:14" s="111" customFormat="1" ht="22.5" customHeight="1">
      <c r="A92" s="2136" t="s">
        <v>382</v>
      </c>
      <c r="B92" s="2137"/>
      <c r="C92" s="32"/>
      <c r="D92" s="32"/>
      <c r="E92" s="32"/>
      <c r="F92" s="32" t="s">
        <v>369</v>
      </c>
      <c r="G92" s="32"/>
      <c r="H92" s="32"/>
      <c r="I92" s="32"/>
      <c r="J92" s="32" t="s">
        <v>369</v>
      </c>
      <c r="K92" s="32"/>
      <c r="L92" s="32"/>
      <c r="M92" s="32"/>
      <c r="N92" s="32" t="s">
        <v>369</v>
      </c>
    </row>
    <row r="93" spans="1:14" s="111" customFormat="1" ht="26.25" customHeight="1">
      <c r="A93" s="2136" t="s">
        <v>383</v>
      </c>
      <c r="B93" s="2137"/>
      <c r="C93" s="32"/>
      <c r="D93" s="32"/>
      <c r="E93" s="32"/>
      <c r="F93" s="32"/>
      <c r="G93" s="32"/>
      <c r="H93" s="32" t="s">
        <v>369</v>
      </c>
      <c r="I93" s="32"/>
      <c r="J93" s="32"/>
      <c r="K93" s="32"/>
      <c r="L93" s="32"/>
      <c r="M93" s="32"/>
      <c r="N93" s="32" t="s">
        <v>369</v>
      </c>
    </row>
    <row r="94" spans="1:14" s="111" customFormat="1" ht="22.5" customHeight="1">
      <c r="A94" s="2136" t="s">
        <v>384</v>
      </c>
      <c r="B94" s="2137"/>
      <c r="C94" s="32"/>
      <c r="D94" s="32"/>
      <c r="E94" s="32"/>
      <c r="F94" s="32"/>
      <c r="G94" s="32"/>
      <c r="H94" s="32" t="s">
        <v>369</v>
      </c>
      <c r="I94" s="32"/>
      <c r="J94" s="32"/>
      <c r="K94" s="32"/>
      <c r="L94" s="32"/>
      <c r="M94" s="32"/>
      <c r="N94" s="32" t="s">
        <v>369</v>
      </c>
    </row>
    <row r="95" spans="1:14" s="111" customFormat="1" ht="28.5" customHeight="1">
      <c r="A95" s="2136" t="s">
        <v>385</v>
      </c>
      <c r="B95" s="2137"/>
      <c r="C95" s="32"/>
      <c r="D95" s="32"/>
      <c r="E95" s="32"/>
      <c r="F95" s="32"/>
      <c r="G95" s="32"/>
      <c r="H95" s="32" t="s">
        <v>369</v>
      </c>
      <c r="I95" s="32"/>
      <c r="J95" s="32"/>
      <c r="K95" s="32"/>
      <c r="L95" s="32"/>
      <c r="M95" s="32"/>
      <c r="N95" s="32" t="s">
        <v>369</v>
      </c>
    </row>
    <row r="96" spans="1:14" s="111" customFormat="1" ht="22.5" customHeight="1">
      <c r="A96" s="2136" t="s">
        <v>386</v>
      </c>
      <c r="B96" s="2137"/>
      <c r="C96" s="32"/>
      <c r="D96" s="32"/>
      <c r="E96" s="32"/>
      <c r="F96" s="32"/>
      <c r="G96" s="32"/>
      <c r="H96" s="32" t="s">
        <v>369</v>
      </c>
      <c r="I96" s="32"/>
      <c r="J96" s="32"/>
      <c r="K96" s="32"/>
      <c r="L96" s="32"/>
      <c r="M96" s="32"/>
      <c r="N96" s="32" t="s">
        <v>369</v>
      </c>
    </row>
    <row r="97" spans="1:14" s="111" customFormat="1" ht="22.5" customHeight="1">
      <c r="A97" s="2136" t="s">
        <v>387</v>
      </c>
      <c r="B97" s="2137"/>
      <c r="C97" s="32"/>
      <c r="D97" s="32"/>
      <c r="E97" s="32"/>
      <c r="F97" s="32"/>
      <c r="G97" s="32"/>
      <c r="H97" s="32" t="s">
        <v>369</v>
      </c>
      <c r="I97" s="32"/>
      <c r="J97" s="32"/>
      <c r="K97" s="32"/>
      <c r="L97" s="32"/>
      <c r="M97" s="32"/>
      <c r="N97" s="32" t="s">
        <v>369</v>
      </c>
    </row>
    <row r="98" spans="1:14" s="111" customFormat="1" ht="22.5" customHeight="1">
      <c r="A98" s="2136" t="s">
        <v>388</v>
      </c>
      <c r="B98" s="2137"/>
      <c r="C98" s="32"/>
      <c r="D98" s="32"/>
      <c r="E98" s="32"/>
      <c r="F98" s="32"/>
      <c r="G98" s="32"/>
      <c r="H98" s="32" t="s">
        <v>369</v>
      </c>
      <c r="I98" s="32"/>
      <c r="J98" s="32"/>
      <c r="K98" s="32"/>
      <c r="L98" s="32"/>
      <c r="M98" s="32"/>
      <c r="N98" s="32" t="s">
        <v>369</v>
      </c>
    </row>
    <row r="99" spans="1:14" s="111" customFormat="1" ht="26.25" customHeight="1">
      <c r="A99" s="2085" t="s">
        <v>389</v>
      </c>
      <c r="B99" s="2085"/>
      <c r="C99" s="32"/>
      <c r="D99" s="32"/>
      <c r="E99" s="32"/>
      <c r="F99" s="32"/>
      <c r="G99" s="32"/>
      <c r="H99" s="32"/>
      <c r="I99" s="32"/>
      <c r="J99" s="32" t="s">
        <v>369</v>
      </c>
      <c r="K99" s="32"/>
      <c r="L99" s="32"/>
      <c r="M99" s="32"/>
      <c r="N99" s="32" t="s">
        <v>369</v>
      </c>
    </row>
    <row r="100" spans="1:14" s="111" customFormat="1" ht="22.5" customHeight="1">
      <c r="A100" s="2085" t="s">
        <v>390</v>
      </c>
      <c r="B100" s="2085"/>
      <c r="C100" s="32"/>
      <c r="D100" s="32"/>
      <c r="E100" s="32"/>
      <c r="F100" s="32"/>
      <c r="G100" s="32"/>
      <c r="H100" s="32"/>
      <c r="I100" s="32"/>
      <c r="J100" s="32"/>
      <c r="K100" s="32"/>
      <c r="L100" s="32"/>
      <c r="M100" s="32"/>
      <c r="N100" s="32" t="s">
        <v>369</v>
      </c>
    </row>
    <row r="101" spans="1:14" ht="33.75" customHeight="1"/>
    <row r="102" spans="1:14">
      <c r="A102" s="504">
        <f>A76</f>
        <v>32952</v>
      </c>
      <c r="B102" s="510" t="s">
        <v>366</v>
      </c>
      <c r="C102" s="561"/>
      <c r="D102" s="562"/>
      <c r="E102" s="562"/>
      <c r="F102" s="562"/>
      <c r="G102" s="562"/>
      <c r="H102" s="562"/>
      <c r="I102" s="562"/>
      <c r="J102" s="562"/>
      <c r="K102" s="562"/>
      <c r="L102" s="562"/>
      <c r="M102" s="562"/>
      <c r="N102" s="563"/>
    </row>
    <row r="103" spans="1:14">
      <c r="A103" s="504">
        <f>A77</f>
        <v>32459</v>
      </c>
      <c r="B103" s="510" t="s">
        <v>367</v>
      </c>
      <c r="C103" s="193">
        <v>13000</v>
      </c>
      <c r="D103" s="193">
        <v>14000</v>
      </c>
      <c r="E103" s="193">
        <v>15000</v>
      </c>
      <c r="F103" s="193">
        <v>16000</v>
      </c>
      <c r="G103" s="193">
        <v>17000</v>
      </c>
      <c r="H103" s="193">
        <v>18000</v>
      </c>
      <c r="I103" s="193">
        <v>19000</v>
      </c>
      <c r="J103" s="193">
        <v>20000</v>
      </c>
      <c r="K103" s="193">
        <v>21000</v>
      </c>
      <c r="L103" s="193">
        <v>22000</v>
      </c>
      <c r="M103" s="193">
        <v>23000</v>
      </c>
      <c r="N103" s="193">
        <v>24000</v>
      </c>
    </row>
    <row r="104" spans="1:14" ht="22.5" customHeight="1">
      <c r="A104" s="2136" t="s">
        <v>368</v>
      </c>
      <c r="B104" s="2137"/>
      <c r="C104" s="32" t="s">
        <v>369</v>
      </c>
      <c r="D104" s="32" t="s">
        <v>369</v>
      </c>
      <c r="E104" s="32" t="s">
        <v>369</v>
      </c>
      <c r="F104" s="32" t="s">
        <v>369</v>
      </c>
      <c r="G104" s="32" t="s">
        <v>369</v>
      </c>
      <c r="H104" s="32" t="s">
        <v>369</v>
      </c>
      <c r="I104" s="32" t="s">
        <v>369</v>
      </c>
      <c r="J104" s="32" t="s">
        <v>369</v>
      </c>
      <c r="K104" s="32" t="s">
        <v>369</v>
      </c>
      <c r="L104" s="32" t="s">
        <v>369</v>
      </c>
      <c r="M104" s="32" t="s">
        <v>369</v>
      </c>
      <c r="N104" s="32" t="s">
        <v>369</v>
      </c>
    </row>
    <row r="105" spans="1:14" ht="22.5" customHeight="1">
      <c r="A105" s="2136" t="s">
        <v>370</v>
      </c>
      <c r="B105" s="2137"/>
      <c r="C105" s="32" t="s">
        <v>369</v>
      </c>
      <c r="D105" s="32" t="s">
        <v>369</v>
      </c>
      <c r="E105" s="32" t="s">
        <v>369</v>
      </c>
      <c r="F105" s="32" t="s">
        <v>369</v>
      </c>
      <c r="G105" s="32" t="s">
        <v>369</v>
      </c>
      <c r="H105" s="32" t="s">
        <v>369</v>
      </c>
      <c r="I105" s="32" t="s">
        <v>369</v>
      </c>
      <c r="J105" s="32" t="s">
        <v>369</v>
      </c>
      <c r="K105" s="32" t="s">
        <v>369</v>
      </c>
      <c r="L105" s="32" t="s">
        <v>369</v>
      </c>
      <c r="M105" s="32" t="s">
        <v>369</v>
      </c>
      <c r="N105" s="32" t="s">
        <v>369</v>
      </c>
    </row>
    <row r="106" spans="1:14" ht="22.5" customHeight="1">
      <c r="A106" s="2136" t="s">
        <v>371</v>
      </c>
      <c r="B106" s="2137"/>
      <c r="C106" s="32" t="s">
        <v>369</v>
      </c>
      <c r="D106" s="32" t="s">
        <v>369</v>
      </c>
      <c r="E106" s="32" t="s">
        <v>369</v>
      </c>
      <c r="F106" s="32" t="s">
        <v>369</v>
      </c>
      <c r="G106" s="32" t="s">
        <v>369</v>
      </c>
      <c r="H106" s="32" t="s">
        <v>369</v>
      </c>
      <c r="I106" s="32" t="s">
        <v>369</v>
      </c>
      <c r="J106" s="32" t="s">
        <v>369</v>
      </c>
      <c r="K106" s="32" t="s">
        <v>369</v>
      </c>
      <c r="L106" s="32" t="s">
        <v>369</v>
      </c>
      <c r="M106" s="32" t="s">
        <v>369</v>
      </c>
      <c r="N106" s="32" t="s">
        <v>369</v>
      </c>
    </row>
    <row r="107" spans="1:14" ht="22.5" customHeight="1">
      <c r="A107" s="2136" t="s">
        <v>372</v>
      </c>
      <c r="B107" s="2137"/>
      <c r="C107" s="32" t="s">
        <v>369</v>
      </c>
      <c r="D107" s="32" t="s">
        <v>369</v>
      </c>
      <c r="E107" s="32" t="s">
        <v>369</v>
      </c>
      <c r="F107" s="32" t="s">
        <v>369</v>
      </c>
      <c r="G107" s="32" t="s">
        <v>369</v>
      </c>
      <c r="H107" s="32" t="s">
        <v>369</v>
      </c>
      <c r="I107" s="32" t="s">
        <v>369</v>
      </c>
      <c r="J107" s="32" t="s">
        <v>369</v>
      </c>
      <c r="K107" s="32" t="s">
        <v>369</v>
      </c>
      <c r="L107" s="32" t="s">
        <v>369</v>
      </c>
      <c r="M107" s="32" t="s">
        <v>369</v>
      </c>
      <c r="N107" s="32" t="s">
        <v>369</v>
      </c>
    </row>
    <row r="108" spans="1:14" ht="22.5" customHeight="1">
      <c r="A108" s="2136" t="s">
        <v>370</v>
      </c>
      <c r="B108" s="2137"/>
      <c r="C108" s="32" t="s">
        <v>369</v>
      </c>
      <c r="D108" s="32" t="s">
        <v>369</v>
      </c>
      <c r="E108" s="32" t="s">
        <v>369</v>
      </c>
      <c r="F108" s="32" t="s">
        <v>369</v>
      </c>
      <c r="G108" s="32" t="s">
        <v>369</v>
      </c>
      <c r="H108" s="32" t="s">
        <v>369</v>
      </c>
      <c r="I108" s="32" t="s">
        <v>369</v>
      </c>
      <c r="J108" s="32" t="s">
        <v>369</v>
      </c>
      <c r="K108" s="32" t="s">
        <v>369</v>
      </c>
      <c r="L108" s="32" t="s">
        <v>369</v>
      </c>
      <c r="M108" s="32" t="s">
        <v>369</v>
      </c>
      <c r="N108" s="32" t="s">
        <v>369</v>
      </c>
    </row>
    <row r="109" spans="1:14" ht="22.5" customHeight="1">
      <c r="A109" s="2136" t="s">
        <v>373</v>
      </c>
      <c r="B109" s="2137"/>
      <c r="C109" s="32" t="s">
        <v>369</v>
      </c>
      <c r="D109" s="32" t="s">
        <v>369</v>
      </c>
      <c r="E109" s="32" t="s">
        <v>369</v>
      </c>
      <c r="F109" s="32" t="s">
        <v>369</v>
      </c>
      <c r="G109" s="32" t="s">
        <v>369</v>
      </c>
      <c r="H109" s="32" t="s">
        <v>369</v>
      </c>
      <c r="I109" s="32" t="s">
        <v>369</v>
      </c>
      <c r="J109" s="32" t="s">
        <v>369</v>
      </c>
      <c r="K109" s="32" t="s">
        <v>369</v>
      </c>
      <c r="L109" s="32" t="s">
        <v>369</v>
      </c>
      <c r="M109" s="32" t="s">
        <v>369</v>
      </c>
      <c r="N109" s="32" t="s">
        <v>369</v>
      </c>
    </row>
    <row r="110" spans="1:14" ht="30" customHeight="1">
      <c r="A110" s="2136" t="s">
        <v>374</v>
      </c>
      <c r="B110" s="2137"/>
      <c r="C110" s="32" t="s">
        <v>369</v>
      </c>
      <c r="D110" s="32" t="s">
        <v>369</v>
      </c>
      <c r="E110" s="32" t="s">
        <v>369</v>
      </c>
      <c r="F110" s="32" t="s">
        <v>369</v>
      </c>
      <c r="G110" s="32" t="s">
        <v>369</v>
      </c>
      <c r="H110" s="32" t="s">
        <v>369</v>
      </c>
      <c r="I110" s="32" t="s">
        <v>369</v>
      </c>
      <c r="J110" s="32" t="s">
        <v>369</v>
      </c>
      <c r="K110" s="32" t="s">
        <v>369</v>
      </c>
      <c r="L110" s="32" t="s">
        <v>369</v>
      </c>
      <c r="M110" s="32" t="s">
        <v>369</v>
      </c>
      <c r="N110" s="32" t="s">
        <v>369</v>
      </c>
    </row>
    <row r="111" spans="1:14" ht="25.5" customHeight="1">
      <c r="A111" s="2136" t="s">
        <v>375</v>
      </c>
      <c r="B111" s="2137"/>
      <c r="C111" s="32" t="s">
        <v>369</v>
      </c>
      <c r="D111" s="32" t="s">
        <v>369</v>
      </c>
      <c r="E111" s="32" t="s">
        <v>369</v>
      </c>
      <c r="F111" s="32" t="s">
        <v>369</v>
      </c>
      <c r="G111" s="32" t="s">
        <v>369</v>
      </c>
      <c r="H111" s="32" t="s">
        <v>369</v>
      </c>
      <c r="I111" s="32" t="s">
        <v>369</v>
      </c>
      <c r="J111" s="32" t="s">
        <v>369</v>
      </c>
      <c r="K111" s="32" t="s">
        <v>369</v>
      </c>
      <c r="L111" s="32" t="s">
        <v>369</v>
      </c>
      <c r="M111" s="32" t="s">
        <v>369</v>
      </c>
      <c r="N111" s="32" t="s">
        <v>369</v>
      </c>
    </row>
    <row r="112" spans="1:14" ht="24.75" customHeight="1">
      <c r="A112" s="2136" t="s">
        <v>376</v>
      </c>
      <c r="B112" s="2137"/>
      <c r="C112" s="32"/>
      <c r="D112" s="32" t="s">
        <v>369</v>
      </c>
      <c r="E112" s="32"/>
      <c r="F112" s="32" t="s">
        <v>369</v>
      </c>
      <c r="G112" s="32"/>
      <c r="H112" s="32" t="s">
        <v>369</v>
      </c>
      <c r="I112" s="32"/>
      <c r="J112" s="32" t="s">
        <v>369</v>
      </c>
      <c r="K112" s="32"/>
      <c r="L112" s="32" t="s">
        <v>369</v>
      </c>
      <c r="M112" s="32"/>
      <c r="N112" s="32" t="s">
        <v>369</v>
      </c>
    </row>
    <row r="113" spans="1:14" ht="22.5" customHeight="1">
      <c r="A113" s="2136" t="s">
        <v>377</v>
      </c>
      <c r="B113" s="2137"/>
      <c r="C113" s="32"/>
      <c r="D113" s="32" t="s">
        <v>369</v>
      </c>
      <c r="E113" s="32"/>
      <c r="F113" s="32" t="s">
        <v>369</v>
      </c>
      <c r="G113" s="32"/>
      <c r="H113" s="32" t="s">
        <v>369</v>
      </c>
      <c r="I113" s="32"/>
      <c r="J113" s="32" t="s">
        <v>369</v>
      </c>
      <c r="K113" s="32"/>
      <c r="L113" s="32" t="s">
        <v>369</v>
      </c>
      <c r="M113" s="32"/>
      <c r="N113" s="32" t="s">
        <v>369</v>
      </c>
    </row>
    <row r="114" spans="1:14" ht="22.5" customHeight="1">
      <c r="A114" s="2136" t="s">
        <v>378</v>
      </c>
      <c r="B114" s="2137"/>
      <c r="C114" s="32"/>
      <c r="D114" s="32" t="s">
        <v>369</v>
      </c>
      <c r="E114" s="32"/>
      <c r="F114" s="32" t="s">
        <v>369</v>
      </c>
      <c r="G114" s="32"/>
      <c r="H114" s="32" t="s">
        <v>369</v>
      </c>
      <c r="I114" s="32"/>
      <c r="J114" s="32" t="s">
        <v>369</v>
      </c>
      <c r="K114" s="32"/>
      <c r="L114" s="32" t="s">
        <v>369</v>
      </c>
      <c r="M114" s="32"/>
      <c r="N114" s="32" t="s">
        <v>369</v>
      </c>
    </row>
    <row r="115" spans="1:14" ht="22.5" customHeight="1">
      <c r="A115" s="2136" t="s">
        <v>379</v>
      </c>
      <c r="B115" s="2137"/>
      <c r="C115" s="32"/>
      <c r="D115" s="32"/>
      <c r="E115" s="32" t="s">
        <v>369</v>
      </c>
      <c r="F115" s="32"/>
      <c r="G115" s="32"/>
      <c r="H115" s="32" t="s">
        <v>369</v>
      </c>
      <c r="I115" s="32"/>
      <c r="J115" s="32"/>
      <c r="K115" s="32" t="s">
        <v>369</v>
      </c>
      <c r="L115" s="32"/>
      <c r="M115" s="32"/>
      <c r="N115" s="32" t="s">
        <v>369</v>
      </c>
    </row>
    <row r="116" spans="1:14" ht="22.5" customHeight="1">
      <c r="A116" s="2136" t="s">
        <v>380</v>
      </c>
      <c r="B116" s="2137"/>
      <c r="C116" s="32"/>
      <c r="D116" s="32"/>
      <c r="E116" s="32"/>
      <c r="F116" s="32" t="s">
        <v>369</v>
      </c>
      <c r="G116" s="32"/>
      <c r="H116" s="32"/>
      <c r="I116" s="32"/>
      <c r="J116" s="32" t="s">
        <v>369</v>
      </c>
      <c r="K116" s="32"/>
      <c r="L116" s="32"/>
      <c r="M116" s="32"/>
      <c r="N116" s="32" t="s">
        <v>369</v>
      </c>
    </row>
    <row r="117" spans="1:14" ht="22.5" customHeight="1">
      <c r="A117" s="2136" t="s">
        <v>381</v>
      </c>
      <c r="B117" s="2137"/>
      <c r="C117" s="32"/>
      <c r="D117" s="32"/>
      <c r="E117" s="32"/>
      <c r="F117" s="32" t="s">
        <v>369</v>
      </c>
      <c r="G117" s="32"/>
      <c r="H117" s="32"/>
      <c r="I117" s="32"/>
      <c r="J117" s="32" t="s">
        <v>369</v>
      </c>
      <c r="K117" s="32"/>
      <c r="L117" s="32"/>
      <c r="M117" s="32"/>
      <c r="N117" s="32" t="s">
        <v>369</v>
      </c>
    </row>
    <row r="118" spans="1:14" ht="22.5" customHeight="1">
      <c r="A118" s="2136" t="s">
        <v>382</v>
      </c>
      <c r="B118" s="2137"/>
      <c r="C118" s="32"/>
      <c r="D118" s="32"/>
      <c r="E118" s="32"/>
      <c r="F118" s="32" t="s">
        <v>369</v>
      </c>
      <c r="G118" s="32"/>
      <c r="H118" s="32"/>
      <c r="I118" s="32"/>
      <c r="J118" s="32" t="s">
        <v>369</v>
      </c>
      <c r="K118" s="32"/>
      <c r="L118" s="32"/>
      <c r="M118" s="32"/>
      <c r="N118" s="32" t="s">
        <v>369</v>
      </c>
    </row>
    <row r="119" spans="1:14" ht="27.75" customHeight="1">
      <c r="A119" s="2136" t="s">
        <v>383</v>
      </c>
      <c r="B119" s="2137"/>
      <c r="C119" s="32"/>
      <c r="D119" s="32"/>
      <c r="E119" s="32"/>
      <c r="F119" s="32"/>
      <c r="G119" s="32"/>
      <c r="H119" s="32" t="s">
        <v>369</v>
      </c>
      <c r="I119" s="32"/>
      <c r="J119" s="32"/>
      <c r="K119" s="32"/>
      <c r="L119" s="32"/>
      <c r="M119" s="32"/>
      <c r="N119" s="32" t="s">
        <v>369</v>
      </c>
    </row>
    <row r="120" spans="1:14" ht="22.5" customHeight="1">
      <c r="A120" s="2136" t="s">
        <v>384</v>
      </c>
      <c r="B120" s="2137"/>
      <c r="C120" s="32"/>
      <c r="D120" s="32"/>
      <c r="E120" s="32"/>
      <c r="F120" s="32"/>
      <c r="G120" s="32"/>
      <c r="H120" s="32" t="s">
        <v>369</v>
      </c>
      <c r="I120" s="32"/>
      <c r="J120" s="32"/>
      <c r="K120" s="32"/>
      <c r="L120" s="32"/>
      <c r="M120" s="32"/>
      <c r="N120" s="32" t="s">
        <v>369</v>
      </c>
    </row>
    <row r="121" spans="1:14" ht="26.25" customHeight="1">
      <c r="A121" s="2136" t="s">
        <v>385</v>
      </c>
      <c r="B121" s="2137"/>
      <c r="C121" s="32"/>
      <c r="D121" s="32"/>
      <c r="E121" s="32"/>
      <c r="F121" s="32"/>
      <c r="G121" s="32"/>
      <c r="H121" s="32" t="s">
        <v>369</v>
      </c>
      <c r="I121" s="32"/>
      <c r="J121" s="32"/>
      <c r="K121" s="32"/>
      <c r="L121" s="32"/>
      <c r="M121" s="32"/>
      <c r="N121" s="32" t="s">
        <v>369</v>
      </c>
    </row>
    <row r="122" spans="1:14" ht="22.5" customHeight="1">
      <c r="A122" s="2136" t="s">
        <v>386</v>
      </c>
      <c r="B122" s="2137"/>
      <c r="C122" s="32"/>
      <c r="D122" s="32"/>
      <c r="E122" s="32"/>
      <c r="F122" s="32"/>
      <c r="G122" s="32"/>
      <c r="H122" s="32" t="s">
        <v>369</v>
      </c>
      <c r="I122" s="32"/>
      <c r="J122" s="32"/>
      <c r="K122" s="32"/>
      <c r="L122" s="32"/>
      <c r="M122" s="32"/>
      <c r="N122" s="32" t="s">
        <v>369</v>
      </c>
    </row>
    <row r="123" spans="1:14" ht="22.5" customHeight="1">
      <c r="A123" s="2136" t="s">
        <v>387</v>
      </c>
      <c r="B123" s="2137"/>
      <c r="C123" s="32"/>
      <c r="D123" s="32"/>
      <c r="E123" s="32"/>
      <c r="F123" s="32"/>
      <c r="G123" s="32"/>
      <c r="H123" s="32" t="s">
        <v>369</v>
      </c>
      <c r="I123" s="32"/>
      <c r="J123" s="32"/>
      <c r="K123" s="32"/>
      <c r="L123" s="32"/>
      <c r="M123" s="32"/>
      <c r="N123" s="32" t="s">
        <v>369</v>
      </c>
    </row>
    <row r="124" spans="1:14" ht="22.5" customHeight="1">
      <c r="A124" s="2136" t="s">
        <v>388</v>
      </c>
      <c r="B124" s="2137"/>
      <c r="C124" s="32"/>
      <c r="D124" s="32"/>
      <c r="E124" s="32"/>
      <c r="F124" s="32"/>
      <c r="G124" s="32"/>
      <c r="H124" s="32" t="s">
        <v>369</v>
      </c>
      <c r="I124" s="32"/>
      <c r="J124" s="32"/>
      <c r="K124" s="32"/>
      <c r="L124" s="32"/>
      <c r="M124" s="32"/>
      <c r="N124" s="32" t="s">
        <v>369</v>
      </c>
    </row>
    <row r="125" spans="1:14" ht="25.5" customHeight="1">
      <c r="A125" s="2085" t="s">
        <v>389</v>
      </c>
      <c r="B125" s="2085"/>
      <c r="C125" s="32"/>
      <c r="D125" s="32"/>
      <c r="E125" s="32"/>
      <c r="F125" s="32"/>
      <c r="G125" s="32"/>
      <c r="H125" s="32"/>
      <c r="I125" s="32"/>
      <c r="J125" s="32" t="s">
        <v>369</v>
      </c>
      <c r="K125" s="32"/>
      <c r="L125" s="32"/>
      <c r="M125" s="32"/>
      <c r="N125" s="32" t="s">
        <v>369</v>
      </c>
    </row>
    <row r="126" spans="1:14" ht="22.5" customHeight="1">
      <c r="A126" s="2085" t="s">
        <v>390</v>
      </c>
      <c r="B126" s="2085"/>
      <c r="C126" s="32"/>
      <c r="D126" s="32"/>
      <c r="E126" s="32"/>
      <c r="F126" s="32"/>
      <c r="G126" s="32"/>
      <c r="H126" s="32"/>
      <c r="I126" s="32"/>
      <c r="J126" s="32"/>
      <c r="K126" s="32"/>
      <c r="L126" s="32"/>
      <c r="M126" s="32"/>
      <c r="N126" s="32" t="s">
        <v>369</v>
      </c>
    </row>
    <row r="127" spans="1:14" ht="30" customHeight="1"/>
    <row r="128" spans="1:14" ht="30" customHeight="1">
      <c r="A128" s="1486" t="s">
        <v>392</v>
      </c>
      <c r="B128" s="1528" t="s">
        <v>393</v>
      </c>
      <c r="C128" s="1528" t="s">
        <v>267</v>
      </c>
      <c r="D128" s="1528" t="s">
        <v>394</v>
      </c>
      <c r="E128" s="1528" t="s">
        <v>395</v>
      </c>
      <c r="F128" s="1528" t="s">
        <v>242</v>
      </c>
      <c r="G128" s="1528" t="s">
        <v>396</v>
      </c>
      <c r="H128" s="1528" t="s">
        <v>397</v>
      </c>
      <c r="I128" s="1528" t="s">
        <v>398</v>
      </c>
      <c r="J128" s="1528" t="s">
        <v>399</v>
      </c>
      <c r="K128" s="1528" t="s">
        <v>400</v>
      </c>
      <c r="L128" s="1529" t="s">
        <v>401</v>
      </c>
    </row>
    <row r="129" spans="1:13" ht="37.5" customHeight="1">
      <c r="A129" s="2133" t="s">
        <v>65</v>
      </c>
      <c r="B129" s="658" t="s">
        <v>255</v>
      </c>
      <c r="C129" s="649" t="s">
        <v>462</v>
      </c>
      <c r="D129" s="659" t="s">
        <v>463</v>
      </c>
      <c r="E129" s="650" t="s">
        <v>464</v>
      </c>
      <c r="F129" s="650" t="s">
        <v>465</v>
      </c>
      <c r="G129" s="651"/>
      <c r="H129" s="652" t="s">
        <v>466</v>
      </c>
      <c r="I129" s="652" t="s">
        <v>467</v>
      </c>
      <c r="J129" s="652">
        <v>2020</v>
      </c>
      <c r="K129" s="652"/>
      <c r="L129" s="166"/>
    </row>
    <row r="130" spans="1:13" s="31" customFormat="1" ht="51" customHeight="1">
      <c r="A130" s="2134"/>
      <c r="B130" s="566" t="s">
        <v>404</v>
      </c>
      <c r="C130" s="413" t="s">
        <v>221</v>
      </c>
      <c r="D130" s="413" t="s">
        <v>468</v>
      </c>
      <c r="E130" s="1115" t="s">
        <v>469</v>
      </c>
      <c r="F130" s="1115" t="s">
        <v>470</v>
      </c>
      <c r="G130" s="412"/>
      <c r="H130" s="413" t="s">
        <v>466</v>
      </c>
      <c r="I130" s="412" t="s">
        <v>471</v>
      </c>
      <c r="J130" s="413">
        <v>2020</v>
      </c>
      <c r="K130" s="413" t="s">
        <v>472</v>
      </c>
      <c r="L130" s="272"/>
    </row>
    <row r="131" spans="1:13" s="31" customFormat="1" ht="69" customHeight="1">
      <c r="A131" s="2134"/>
      <c r="B131" s="566" t="s">
        <v>237</v>
      </c>
      <c r="C131" s="270" t="s">
        <v>238</v>
      </c>
      <c r="D131" s="1527" t="s">
        <v>473</v>
      </c>
      <c r="E131" s="412"/>
      <c r="F131" s="413" t="s">
        <v>474</v>
      </c>
      <c r="G131" s="413" t="s">
        <v>475</v>
      </c>
      <c r="H131" s="413"/>
      <c r="I131" s="412"/>
      <c r="J131" s="413"/>
      <c r="K131" s="413" t="s">
        <v>476</v>
      </c>
      <c r="L131" s="272"/>
    </row>
    <row r="132" spans="1:13" ht="37.5" customHeight="1">
      <c r="A132" s="2134"/>
      <c r="B132" s="566" t="s">
        <v>186</v>
      </c>
      <c r="C132" s="413"/>
      <c r="D132" s="177"/>
      <c r="E132" s="412"/>
      <c r="F132" s="412"/>
      <c r="G132" s="413" t="s">
        <v>477</v>
      </c>
      <c r="H132" s="413"/>
      <c r="I132" s="412"/>
      <c r="J132" s="413"/>
      <c r="K132" s="413"/>
      <c r="L132" s="161"/>
    </row>
    <row r="133" spans="1:13" ht="37.5" customHeight="1">
      <c r="A133" s="2134"/>
      <c r="B133" s="567" t="s">
        <v>303</v>
      </c>
      <c r="C133" s="413" t="s">
        <v>478</v>
      </c>
      <c r="D133" s="413" t="s">
        <v>479</v>
      </c>
      <c r="E133" s="413"/>
      <c r="F133" s="413"/>
      <c r="G133" s="413"/>
      <c r="H133" s="413"/>
      <c r="I133" s="413"/>
      <c r="J133" s="413"/>
      <c r="K133" s="413" t="s">
        <v>480</v>
      </c>
      <c r="L133" s="161"/>
    </row>
    <row r="134" spans="1:13" ht="37.5" customHeight="1">
      <c r="A134" s="2134"/>
      <c r="B134" s="567"/>
      <c r="C134" s="413"/>
      <c r="D134" s="413"/>
      <c r="E134" s="413"/>
      <c r="F134" s="413"/>
      <c r="G134" s="413"/>
      <c r="H134" s="413"/>
      <c r="I134" s="413"/>
      <c r="J134" s="413"/>
      <c r="K134" s="413"/>
      <c r="L134" s="161"/>
    </row>
    <row r="135" spans="1:13" ht="37.5" customHeight="1">
      <c r="A135" s="2134"/>
      <c r="B135" s="567" t="s">
        <v>412</v>
      </c>
      <c r="C135" s="565"/>
      <c r="D135" s="565"/>
      <c r="E135" s="565"/>
      <c r="F135" s="565"/>
      <c r="G135" s="565"/>
      <c r="H135" s="565"/>
      <c r="I135" s="565"/>
      <c r="J135" s="565"/>
      <c r="K135" s="565"/>
      <c r="L135" s="312"/>
      <c r="M135" s="4"/>
    </row>
    <row r="136" spans="1:13" ht="37.5" customHeight="1">
      <c r="A136" s="2134"/>
      <c r="B136" s="656" t="s">
        <v>481</v>
      </c>
      <c r="C136" s="244" t="s">
        <v>482</v>
      </c>
      <c r="D136" s="244"/>
      <c r="E136" s="244"/>
      <c r="F136" s="244"/>
      <c r="G136" s="244"/>
      <c r="H136" s="244"/>
      <c r="I136" s="244"/>
      <c r="J136" s="244"/>
      <c r="K136" s="244"/>
      <c r="L136" s="312"/>
    </row>
    <row r="137" spans="1:13" ht="37.5" customHeight="1">
      <c r="A137" s="2135"/>
      <c r="B137" s="657" t="s">
        <v>483</v>
      </c>
      <c r="C137" s="190"/>
      <c r="D137" s="190"/>
      <c r="E137" s="190"/>
      <c r="F137" s="190"/>
      <c r="G137" s="190"/>
      <c r="H137" s="190"/>
      <c r="I137" s="190"/>
      <c r="J137" s="190"/>
      <c r="K137" s="190"/>
      <c r="L137" s="620" t="s">
        <v>484</v>
      </c>
    </row>
    <row r="140" spans="1:13" ht="30.75" customHeight="1"/>
    <row r="141" spans="1:13">
      <c r="M141" s="4"/>
    </row>
    <row r="144" spans="1:13">
      <c r="C144" s="48"/>
      <c r="D144" s="48"/>
      <c r="F144" s="106"/>
      <c r="G144" s="106"/>
      <c r="K144" s="107"/>
    </row>
  </sheetData>
  <sheetProtection selectLockedCells="1" selectUnlockedCells="1"/>
  <mergeCells count="86">
    <mergeCell ref="A61:G61"/>
    <mergeCell ref="I70:I72"/>
    <mergeCell ref="A31:A32"/>
    <mergeCell ref="A34:A35"/>
    <mergeCell ref="A54:A55"/>
    <mergeCell ref="A51:A52"/>
    <mergeCell ref="A48:A49"/>
    <mergeCell ref="S31:T32"/>
    <mergeCell ref="J33:L33"/>
    <mergeCell ref="I66:I68"/>
    <mergeCell ref="M66:M70"/>
    <mergeCell ref="I60:I61"/>
    <mergeCell ref="I54:I55"/>
    <mergeCell ref="I57:I58"/>
    <mergeCell ref="I51:I52"/>
    <mergeCell ref="A91:B91"/>
    <mergeCell ref="A81:B81"/>
    <mergeCell ref="A82:B82"/>
    <mergeCell ref="A83:B83"/>
    <mergeCell ref="A78:B78"/>
    <mergeCell ref="A79:B79"/>
    <mergeCell ref="A80:B80"/>
    <mergeCell ref="A84:B84"/>
    <mergeCell ref="A85:B85"/>
    <mergeCell ref="A86:B86"/>
    <mergeCell ref="A87:B87"/>
    <mergeCell ref="A88:B88"/>
    <mergeCell ref="A89:B89"/>
    <mergeCell ref="A90:B90"/>
    <mergeCell ref="E6:I6"/>
    <mergeCell ref="A37:A38"/>
    <mergeCell ref="A42:A43"/>
    <mergeCell ref="H26:I26"/>
    <mergeCell ref="I44:I47"/>
    <mergeCell ref="B14:K14"/>
    <mergeCell ref="A19:A21"/>
    <mergeCell ref="I34:I35"/>
    <mergeCell ref="A18:N18"/>
    <mergeCell ref="A115:B115"/>
    <mergeCell ref="A116:B116"/>
    <mergeCell ref="A123:B123"/>
    <mergeCell ref="I31:I32"/>
    <mergeCell ref="Q1:AC1"/>
    <mergeCell ref="AA3:AC50"/>
    <mergeCell ref="Q3:Z17"/>
    <mergeCell ref="S18:Z18"/>
    <mergeCell ref="S19:Z19"/>
    <mergeCell ref="J37:J38"/>
    <mergeCell ref="I37:I38"/>
    <mergeCell ref="O20:P21"/>
    <mergeCell ref="A1:D2"/>
    <mergeCell ref="E1:E2"/>
    <mergeCell ref="A45:A46"/>
    <mergeCell ref="A6:D6"/>
    <mergeCell ref="A109:B109"/>
    <mergeCell ref="A110:B110"/>
    <mergeCell ref="A111:B111"/>
    <mergeCell ref="A126:B126"/>
    <mergeCell ref="A95:B95"/>
    <mergeCell ref="A96:B96"/>
    <mergeCell ref="A97:B97"/>
    <mergeCell ref="A98:B98"/>
    <mergeCell ref="A99:B99"/>
    <mergeCell ref="A104:B104"/>
    <mergeCell ref="A105:B105"/>
    <mergeCell ref="A106:B106"/>
    <mergeCell ref="A107:B107"/>
    <mergeCell ref="A112:B112"/>
    <mergeCell ref="A113:B113"/>
    <mergeCell ref="A114:B114"/>
    <mergeCell ref="C75:N75"/>
    <mergeCell ref="A75:B75"/>
    <mergeCell ref="A129:A137"/>
    <mergeCell ref="A100:B100"/>
    <mergeCell ref="A92:B92"/>
    <mergeCell ref="A93:B93"/>
    <mergeCell ref="A94:B94"/>
    <mergeCell ref="A125:B125"/>
    <mergeCell ref="A118:B118"/>
    <mergeCell ref="A119:B119"/>
    <mergeCell ref="A120:B120"/>
    <mergeCell ref="A121:B121"/>
    <mergeCell ref="A122:B122"/>
    <mergeCell ref="A124:B124"/>
    <mergeCell ref="A117:B117"/>
    <mergeCell ref="A108:B108"/>
  </mergeCells>
  <hyperlinks>
    <hyperlink ref="E1" location="'RES LUB'!A1" display="RESUMO" xr:uid="{CB4D9806-9B58-4471-B25E-C04270C2965C}"/>
    <hyperlink ref="E1:E2" location="'RES MNT'!A1" display="RESUMO" xr:uid="{32FE8524-64CB-428D-A8FD-7A85DB6D0164}"/>
  </hyperlinks>
  <pageMargins left="0.51181102362204722" right="0.51181102362204722" top="0.78740157480314965" bottom="0.78740157480314965" header="0.31496062992125984" footer="0.31496062992125984"/>
  <pageSetup paperSize="9" scale="56" orientation="landscape" r:id="rId1"/>
  <colBreaks count="1" manualBreakCount="1">
    <brk id="16" max="115" man="1"/>
  </colBreaks>
  <legacyDrawing r:id="rId2"/>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Plan9"/>
  <dimension ref="A1:AH161"/>
  <sheetViews>
    <sheetView showGridLines="0" view="pageBreakPreview" zoomScale="70" zoomScaleNormal="100" zoomScaleSheetLayoutView="70" workbookViewId="0">
      <selection activeCell="G10" sqref="G10"/>
    </sheetView>
  </sheetViews>
  <sheetFormatPr defaultRowHeight="14.45"/>
  <cols>
    <col min="1" max="12" width="20.7109375" customWidth="1"/>
    <col min="13" max="13" width="21.28515625" customWidth="1"/>
    <col min="14" max="14" width="20.7109375" customWidth="1"/>
    <col min="15" max="15" width="22.7109375" customWidth="1"/>
    <col min="16" max="16" width="21.5703125" customWidth="1"/>
    <col min="17" max="18" width="14" customWidth="1"/>
    <col min="19" max="19" width="11.5703125" hidden="1" customWidth="1"/>
    <col min="20" max="34" width="0" hidden="1" customWidth="1"/>
  </cols>
  <sheetData>
    <row r="1" spans="1:34" ht="15" customHeight="1">
      <c r="A1" s="2140" t="s">
        <v>66</v>
      </c>
      <c r="B1" s="2141"/>
      <c r="C1" s="2141"/>
      <c r="D1" s="2142"/>
      <c r="E1" s="2081" t="s">
        <v>216</v>
      </c>
      <c r="S1" s="2020" t="s">
        <v>485</v>
      </c>
      <c r="T1" s="2020"/>
      <c r="U1" s="2020"/>
      <c r="V1" s="2020"/>
      <c r="W1" s="2020"/>
      <c r="X1" s="2020"/>
      <c r="Y1" s="2020"/>
      <c r="Z1" s="2020"/>
      <c r="AA1" s="2020"/>
      <c r="AB1" s="2020"/>
      <c r="AC1" s="2020"/>
    </row>
    <row r="2" spans="1:34" ht="15" customHeight="1">
      <c r="A2" s="2143"/>
      <c r="B2" s="2144"/>
      <c r="C2" s="2144"/>
      <c r="D2" s="2145"/>
      <c r="E2" s="2081"/>
      <c r="S2" s="48"/>
      <c r="T2" s="48"/>
      <c r="U2" s="48"/>
      <c r="V2" s="48"/>
      <c r="W2" s="48"/>
      <c r="X2" s="48"/>
      <c r="Y2" s="48"/>
      <c r="Z2" s="48"/>
      <c r="AA2" s="48"/>
      <c r="AB2" s="48"/>
      <c r="AC2" s="48"/>
    </row>
    <row r="3" spans="1:34" ht="14.85" customHeight="1">
      <c r="A3" s="4" t="s">
        <v>217</v>
      </c>
      <c r="B3" s="4" t="s">
        <v>218</v>
      </c>
      <c r="C3">
        <v>1000</v>
      </c>
      <c r="D3" t="s">
        <v>219</v>
      </c>
      <c r="L3" s="1671"/>
      <c r="S3" s="2179" t="s">
        <v>486</v>
      </c>
      <c r="T3" s="2180"/>
      <c r="U3" s="2180"/>
      <c r="V3" s="2180"/>
      <c r="W3" s="2180"/>
      <c r="X3" s="2180"/>
      <c r="Y3" s="2180"/>
      <c r="Z3" s="2181"/>
      <c r="AA3" s="2193" t="s">
        <v>487</v>
      </c>
      <c r="AB3" s="2194"/>
      <c r="AC3" s="2194"/>
      <c r="AD3" s="2194"/>
      <c r="AE3" s="2194"/>
      <c r="AF3" s="2194"/>
      <c r="AG3" s="2194"/>
      <c r="AH3" s="2194"/>
    </row>
    <row r="4" spans="1:34" ht="14.65" customHeight="1">
      <c r="A4" s="4" t="s">
        <v>220</v>
      </c>
      <c r="B4" s="4" t="s">
        <v>488</v>
      </c>
      <c r="C4">
        <v>250</v>
      </c>
      <c r="D4" t="s">
        <v>219</v>
      </c>
      <c r="S4" s="2182"/>
      <c r="T4" s="2183"/>
      <c r="U4" s="2183"/>
      <c r="V4" s="2183"/>
      <c r="W4" s="2183"/>
      <c r="X4" s="2183"/>
      <c r="Y4" s="2183"/>
      <c r="Z4" s="2184"/>
      <c r="AA4" s="2193"/>
      <c r="AB4" s="2194"/>
      <c r="AC4" s="2194"/>
      <c r="AD4" s="2194"/>
      <c r="AE4" s="2194"/>
      <c r="AF4" s="2194"/>
      <c r="AG4" s="2194"/>
      <c r="AH4" s="2194"/>
    </row>
    <row r="5" spans="1:34" ht="15" customHeight="1">
      <c r="A5" t="s">
        <v>222</v>
      </c>
      <c r="B5" s="746">
        <v>45371</v>
      </c>
      <c r="C5" s="1114" t="s">
        <v>430</v>
      </c>
      <c r="D5" s="894" t="s">
        <v>489</v>
      </c>
      <c r="F5" s="4" t="s">
        <v>490</v>
      </c>
      <c r="S5" s="2182"/>
      <c r="T5" s="2183"/>
      <c r="U5" s="2183"/>
      <c r="V5" s="2183"/>
      <c r="W5" s="2183"/>
      <c r="X5" s="2183"/>
      <c r="Y5" s="2183"/>
      <c r="Z5" s="2184"/>
      <c r="AA5" s="2193"/>
      <c r="AB5" s="2194"/>
      <c r="AC5" s="2194"/>
      <c r="AD5" s="2194"/>
      <c r="AE5" s="2194"/>
      <c r="AF5" s="2194"/>
      <c r="AG5" s="2194"/>
      <c r="AH5" s="2194"/>
    </row>
    <row r="6" spans="1:34" s="31" customFormat="1" ht="20.25" customHeight="1">
      <c r="A6" s="2172" t="s">
        <v>226</v>
      </c>
      <c r="B6" s="2173"/>
      <c r="C6" s="2173"/>
      <c r="D6" s="2174"/>
      <c r="E6" s="2092" t="s">
        <v>227</v>
      </c>
      <c r="F6" s="2093"/>
      <c r="G6" s="2093"/>
      <c r="H6" s="2093"/>
      <c r="I6" s="2094"/>
      <c r="J6"/>
      <c r="S6" s="2182"/>
      <c r="T6" s="2183"/>
      <c r="U6" s="2183"/>
      <c r="V6" s="2183"/>
      <c r="W6" s="2183"/>
      <c r="X6" s="2183"/>
      <c r="Y6" s="2183"/>
      <c r="Z6" s="2184"/>
      <c r="AA6" s="2193"/>
      <c r="AB6" s="2194"/>
      <c r="AC6" s="2194"/>
      <c r="AD6" s="2194"/>
      <c r="AE6" s="2194"/>
      <c r="AF6" s="2194"/>
      <c r="AG6" s="2194"/>
      <c r="AH6" s="2194"/>
    </row>
    <row r="7" spans="1:34" ht="15" customHeight="1">
      <c r="A7" s="514" t="s">
        <v>228</v>
      </c>
      <c r="B7" s="497" t="s">
        <v>229</v>
      </c>
      <c r="C7" s="497" t="s">
        <v>230</v>
      </c>
      <c r="D7" s="570" t="s">
        <v>231</v>
      </c>
      <c r="E7" s="514" t="s">
        <v>228</v>
      </c>
      <c r="F7" s="497" t="s">
        <v>232</v>
      </c>
      <c r="G7" s="497" t="s">
        <v>233</v>
      </c>
      <c r="H7" s="497" t="s">
        <v>68</v>
      </c>
      <c r="I7" s="678" t="s">
        <v>69</v>
      </c>
      <c r="S7" s="2182"/>
      <c r="T7" s="2183"/>
      <c r="U7" s="2183"/>
      <c r="V7" s="2183"/>
      <c r="W7" s="2183"/>
      <c r="X7" s="2183"/>
      <c r="Y7" s="2183"/>
      <c r="Z7" s="2184"/>
      <c r="AA7" s="2193"/>
      <c r="AB7" s="2194"/>
      <c r="AC7" s="2194"/>
      <c r="AD7" s="2194"/>
      <c r="AE7" s="2194"/>
      <c r="AF7" s="2194"/>
      <c r="AG7" s="2194"/>
      <c r="AH7" s="2194"/>
    </row>
    <row r="8" spans="1:34" ht="15" customHeight="1">
      <c r="A8" s="204" t="s">
        <v>70</v>
      </c>
      <c r="B8" s="500">
        <v>35867</v>
      </c>
      <c r="C8" s="5">
        <f>B8-F8</f>
        <v>920</v>
      </c>
      <c r="D8" s="6">
        <f>B8</f>
        <v>35867</v>
      </c>
      <c r="E8" s="204" t="s">
        <v>70</v>
      </c>
      <c r="F8" s="500">
        <v>34947</v>
      </c>
      <c r="G8" s="502">
        <v>45155</v>
      </c>
      <c r="H8" s="7">
        <f>F8+$C$3</f>
        <v>35947</v>
      </c>
      <c r="I8" s="559">
        <f>H8-B8</f>
        <v>80</v>
      </c>
      <c r="J8" s="1227" t="s">
        <v>491</v>
      </c>
      <c r="K8" s="1228" t="s">
        <v>492</v>
      </c>
      <c r="N8" s="2178"/>
      <c r="O8" s="2178"/>
      <c r="S8" s="2182"/>
      <c r="T8" s="2183"/>
      <c r="U8" s="2183"/>
      <c r="V8" s="2183"/>
      <c r="W8" s="2183"/>
      <c r="X8" s="2183"/>
      <c r="Y8" s="2183"/>
      <c r="Z8" s="2184"/>
      <c r="AA8" s="2193"/>
      <c r="AB8" s="2194"/>
      <c r="AC8" s="2194"/>
      <c r="AD8" s="2194"/>
      <c r="AE8" s="2194"/>
      <c r="AF8" s="2194"/>
      <c r="AG8" s="2194"/>
      <c r="AH8" s="2194"/>
    </row>
    <row r="9" spans="1:34" ht="15" customHeight="1">
      <c r="A9" s="204" t="s">
        <v>71</v>
      </c>
      <c r="B9" s="500">
        <v>36008</v>
      </c>
      <c r="C9" s="5">
        <f>B9-F9</f>
        <v>67</v>
      </c>
      <c r="D9" s="6">
        <f t="shared" ref="D9:D12" si="0">B9</f>
        <v>36008</v>
      </c>
      <c r="E9" s="204" t="s">
        <v>71</v>
      </c>
      <c r="F9" s="500">
        <v>35941</v>
      </c>
      <c r="G9" s="502">
        <v>45353</v>
      </c>
      <c r="H9" s="7">
        <f>F9+$C$3</f>
        <v>36941</v>
      </c>
      <c r="I9" s="559">
        <f t="shared" ref="I9:I12" si="1">H9-B9</f>
        <v>933</v>
      </c>
      <c r="J9" s="1227" t="s">
        <v>491</v>
      </c>
      <c r="K9" s="1228" t="s">
        <v>492</v>
      </c>
      <c r="N9" s="133"/>
      <c r="O9" s="133"/>
      <c r="S9" s="2182"/>
      <c r="T9" s="2183"/>
      <c r="U9" s="2183"/>
      <c r="V9" s="2183"/>
      <c r="W9" s="2183"/>
      <c r="X9" s="2183"/>
      <c r="Y9" s="2183"/>
      <c r="Z9" s="2184"/>
      <c r="AA9" s="2193"/>
      <c r="AB9" s="2194"/>
      <c r="AC9" s="2194"/>
      <c r="AD9" s="2194"/>
      <c r="AE9" s="2194"/>
      <c r="AF9" s="2194"/>
      <c r="AG9" s="2194"/>
      <c r="AH9" s="2194"/>
    </row>
    <row r="10" spans="1:34" ht="15" customHeight="1">
      <c r="A10" s="204" t="s">
        <v>72</v>
      </c>
      <c r="B10" s="500">
        <v>37956</v>
      </c>
      <c r="C10" s="5">
        <f>B10-F10</f>
        <v>0</v>
      </c>
      <c r="D10" s="6">
        <f t="shared" si="0"/>
        <v>37956</v>
      </c>
      <c r="E10" s="204" t="s">
        <v>72</v>
      </c>
      <c r="F10" s="500">
        <v>37956</v>
      </c>
      <c r="G10" s="502">
        <v>45366</v>
      </c>
      <c r="H10" s="7">
        <f>F10+$C$4</f>
        <v>38206</v>
      </c>
      <c r="I10" s="559">
        <f t="shared" si="1"/>
        <v>250</v>
      </c>
      <c r="N10" s="22"/>
      <c r="O10" s="22"/>
      <c r="S10" s="2182"/>
      <c r="T10" s="2183"/>
      <c r="U10" s="2183"/>
      <c r="V10" s="2183"/>
      <c r="W10" s="2183"/>
      <c r="X10" s="2183"/>
      <c r="Y10" s="2183"/>
      <c r="Z10" s="2184"/>
      <c r="AA10" s="2193"/>
      <c r="AB10" s="2194"/>
      <c r="AC10" s="2194"/>
      <c r="AD10" s="2194"/>
      <c r="AE10" s="2194"/>
      <c r="AF10" s="2194"/>
      <c r="AG10" s="2194"/>
      <c r="AH10" s="2194"/>
    </row>
    <row r="11" spans="1:34" ht="15" customHeight="1">
      <c r="A11" s="204" t="s">
        <v>73</v>
      </c>
      <c r="B11" s="500">
        <v>38540</v>
      </c>
      <c r="C11" s="5">
        <f>B11-F11</f>
        <v>117</v>
      </c>
      <c r="D11" s="6">
        <f t="shared" si="0"/>
        <v>38540</v>
      </c>
      <c r="E11" s="204" t="s">
        <v>73</v>
      </c>
      <c r="F11" s="500">
        <v>38423</v>
      </c>
      <c r="G11" s="502">
        <v>45358</v>
      </c>
      <c r="H11" s="7">
        <f>F11+$C$4</f>
        <v>38673</v>
      </c>
      <c r="I11" s="559">
        <f t="shared" si="1"/>
        <v>133</v>
      </c>
      <c r="N11" s="22"/>
      <c r="O11" s="22"/>
      <c r="S11" s="2182"/>
      <c r="T11" s="2183"/>
      <c r="U11" s="2183"/>
      <c r="V11" s="2183"/>
      <c r="W11" s="2183"/>
      <c r="X11" s="2183"/>
      <c r="Y11" s="2183"/>
      <c r="Z11" s="2184"/>
      <c r="AA11" s="2193"/>
      <c r="AB11" s="2194"/>
      <c r="AC11" s="2194"/>
      <c r="AD11" s="2194"/>
      <c r="AE11" s="2194"/>
      <c r="AF11" s="2194"/>
      <c r="AG11" s="2194"/>
      <c r="AH11" s="2194"/>
    </row>
    <row r="12" spans="1:34" ht="15" customHeight="1">
      <c r="A12" s="208" t="s">
        <v>236</v>
      </c>
      <c r="B12" s="501">
        <v>19</v>
      </c>
      <c r="C12" s="195">
        <f>B12-F12</f>
        <v>19</v>
      </c>
      <c r="D12" s="207">
        <f t="shared" si="0"/>
        <v>19</v>
      </c>
      <c r="E12" s="208" t="s">
        <v>236</v>
      </c>
      <c r="F12" s="501"/>
      <c r="G12" s="503">
        <v>44365</v>
      </c>
      <c r="H12" s="209">
        <f>F12+$C$4</f>
        <v>250</v>
      </c>
      <c r="I12" s="560">
        <f t="shared" si="1"/>
        <v>231</v>
      </c>
      <c r="S12" s="2182"/>
      <c r="T12" s="2183"/>
      <c r="U12" s="2183"/>
      <c r="V12" s="2183"/>
      <c r="W12" s="2183"/>
      <c r="X12" s="2183"/>
      <c r="Y12" s="2183"/>
      <c r="Z12" s="2184"/>
      <c r="AA12" s="2193"/>
      <c r="AB12" s="2194"/>
      <c r="AC12" s="2194"/>
      <c r="AD12" s="2194"/>
      <c r="AE12" s="2194"/>
      <c r="AF12" s="2194"/>
      <c r="AG12" s="2194"/>
      <c r="AH12" s="2194"/>
    </row>
    <row r="13" spans="1:34" ht="15" customHeight="1">
      <c r="F13" s="4"/>
      <c r="S13" s="2182"/>
      <c r="T13" s="2183"/>
      <c r="U13" s="2183"/>
      <c r="V13" s="2183"/>
      <c r="W13" s="2183"/>
      <c r="X13" s="2183"/>
      <c r="Y13" s="2183"/>
      <c r="Z13" s="2184"/>
      <c r="AA13" s="2193"/>
      <c r="AB13" s="2194"/>
      <c r="AC13" s="2194"/>
      <c r="AD13" s="2194"/>
      <c r="AE13" s="2194"/>
      <c r="AF13" s="2194"/>
      <c r="AG13" s="2194"/>
      <c r="AH13" s="2194"/>
    </row>
    <row r="14" spans="1:34" ht="18.75" customHeight="1">
      <c r="A14" s="773" t="s">
        <v>237</v>
      </c>
      <c r="B14" s="2099" t="s">
        <v>238</v>
      </c>
      <c r="C14" s="2099"/>
      <c r="D14" s="2099"/>
      <c r="E14" s="2099"/>
      <c r="F14" s="2099"/>
      <c r="G14" s="2099"/>
      <c r="H14" s="2099"/>
      <c r="I14" s="2099"/>
      <c r="J14" s="2099"/>
      <c r="K14" s="845" t="s">
        <v>239</v>
      </c>
      <c r="L14" s="844" t="s">
        <v>240</v>
      </c>
      <c r="S14" s="2182"/>
      <c r="T14" s="2183"/>
      <c r="U14" s="2183"/>
      <c r="V14" s="2183"/>
      <c r="W14" s="2183"/>
      <c r="X14" s="2183"/>
      <c r="Y14" s="2183"/>
      <c r="Z14" s="2184"/>
      <c r="AA14" s="2193"/>
      <c r="AB14" s="2194"/>
      <c r="AC14" s="2194"/>
      <c r="AD14" s="2194"/>
      <c r="AE14" s="2194"/>
      <c r="AF14" s="2194"/>
      <c r="AG14" s="2194"/>
      <c r="AH14" s="2194"/>
    </row>
    <row r="15" spans="1:34" ht="15" customHeight="1">
      <c r="A15" s="191"/>
      <c r="B15" s="774" t="s">
        <v>241</v>
      </c>
      <c r="C15" s="774" t="s">
        <v>242</v>
      </c>
      <c r="D15" s="709" t="s">
        <v>243</v>
      </c>
      <c r="E15" s="523" t="s">
        <v>244</v>
      </c>
      <c r="F15" s="523" t="s">
        <v>245</v>
      </c>
      <c r="G15" s="523" t="s">
        <v>246</v>
      </c>
      <c r="H15" s="523" t="s">
        <v>247</v>
      </c>
      <c r="I15" s="523" t="s">
        <v>248</v>
      </c>
      <c r="J15" s="523" t="s">
        <v>239</v>
      </c>
      <c r="K15" s="979" t="s">
        <v>250</v>
      </c>
      <c r="L15" s="846" t="s">
        <v>251</v>
      </c>
      <c r="M15" t="s">
        <v>493</v>
      </c>
      <c r="S15" s="2182"/>
      <c r="T15" s="2183"/>
      <c r="U15" s="2183"/>
      <c r="V15" s="2183"/>
      <c r="W15" s="2183"/>
      <c r="X15" s="2183"/>
      <c r="Y15" s="2183"/>
      <c r="Z15" s="2184"/>
      <c r="AA15" s="2193"/>
      <c r="AB15" s="2194"/>
      <c r="AC15" s="2194"/>
      <c r="AD15" s="2194"/>
      <c r="AE15" s="2194"/>
      <c r="AF15" s="2194"/>
      <c r="AG15" s="2194"/>
      <c r="AH15" s="2194"/>
    </row>
    <row r="16" spans="1:34" ht="15" customHeight="1">
      <c r="A16" s="521" t="s">
        <v>9</v>
      </c>
      <c r="B16" s="46">
        <v>45267</v>
      </c>
      <c r="C16" s="46">
        <v>45288</v>
      </c>
      <c r="D16" s="46">
        <v>45277</v>
      </c>
      <c r="E16" s="46">
        <v>45288</v>
      </c>
      <c r="F16" s="7" t="s">
        <v>494</v>
      </c>
      <c r="G16" s="7" t="s">
        <v>495</v>
      </c>
      <c r="H16" s="173">
        <v>44464</v>
      </c>
      <c r="I16" s="850">
        <v>44903</v>
      </c>
      <c r="J16" s="46">
        <v>44494</v>
      </c>
      <c r="K16" s="223">
        <v>45338</v>
      </c>
      <c r="L16" s="787">
        <v>45355</v>
      </c>
      <c r="S16" s="2182"/>
      <c r="T16" s="2183"/>
      <c r="U16" s="2183"/>
      <c r="V16" s="2183"/>
      <c r="W16" s="2183"/>
      <c r="X16" s="2183"/>
      <c r="Y16" s="2183"/>
      <c r="Z16" s="2184"/>
      <c r="AA16" s="2193"/>
      <c r="AB16" s="2194"/>
      <c r="AC16" s="2194"/>
      <c r="AD16" s="2194"/>
      <c r="AE16" s="2194"/>
      <c r="AF16" s="2194"/>
      <c r="AG16" s="2194"/>
      <c r="AH16" s="2194"/>
    </row>
    <row r="17" spans="1:34" ht="15" customHeight="1" thickBot="1">
      <c r="A17" s="522" t="s">
        <v>10</v>
      </c>
      <c r="B17" s="174">
        <v>45267</v>
      </c>
      <c r="C17" s="174">
        <v>45288</v>
      </c>
      <c r="D17" s="174">
        <v>45277</v>
      </c>
      <c r="E17" s="174">
        <v>45288</v>
      </c>
      <c r="F17" s="175" t="s">
        <v>494</v>
      </c>
      <c r="G17" s="175" t="s">
        <v>495</v>
      </c>
      <c r="H17" s="209" t="s">
        <v>496</v>
      </c>
      <c r="I17" s="330">
        <v>45250</v>
      </c>
      <c r="J17" s="174">
        <v>45084</v>
      </c>
      <c r="K17" s="1108">
        <v>45338</v>
      </c>
      <c r="L17" s="1107">
        <v>45355</v>
      </c>
      <c r="S17" s="2185"/>
      <c r="T17" s="2186"/>
      <c r="U17" s="2186"/>
      <c r="V17" s="2186"/>
      <c r="W17" s="2186"/>
      <c r="X17" s="2186"/>
      <c r="Y17" s="2186"/>
      <c r="Z17" s="2187"/>
      <c r="AA17" s="2193"/>
      <c r="AB17" s="2194"/>
      <c r="AC17" s="2194"/>
      <c r="AD17" s="2194"/>
      <c r="AE17" s="2194"/>
      <c r="AF17" s="2194"/>
      <c r="AG17" s="2194"/>
      <c r="AH17" s="2194"/>
    </row>
    <row r="18" spans="1:34" ht="14.65" customHeight="1" thickBot="1">
      <c r="A18" s="2082" t="s">
        <v>254</v>
      </c>
      <c r="B18" s="2083"/>
      <c r="C18" s="2083"/>
      <c r="D18" s="2083"/>
      <c r="E18" s="2083"/>
      <c r="F18" s="2083"/>
      <c r="G18" s="2083"/>
      <c r="H18" s="2083"/>
      <c r="I18" s="2083"/>
      <c r="J18" s="2083"/>
      <c r="K18" s="2083"/>
      <c r="L18" s="2083"/>
      <c r="M18" s="2083"/>
      <c r="N18" s="2083"/>
      <c r="O18" s="2083"/>
      <c r="P18" s="2084"/>
      <c r="Q18" s="40"/>
      <c r="R18" s="40"/>
      <c r="S18" s="1056">
        <v>43894</v>
      </c>
      <c r="T18" s="2166" t="s">
        <v>497</v>
      </c>
      <c r="U18" s="2166"/>
      <c r="V18" s="2166"/>
      <c r="W18" s="2166"/>
      <c r="X18" s="2166"/>
      <c r="Y18" s="2166"/>
      <c r="Z18" s="2167"/>
      <c r="AA18" s="2193"/>
      <c r="AB18" s="2194"/>
      <c r="AC18" s="2194"/>
      <c r="AD18" s="2194"/>
      <c r="AE18" s="2194"/>
      <c r="AF18" s="2194"/>
      <c r="AG18" s="2194"/>
      <c r="AH18" s="2194"/>
    </row>
    <row r="19" spans="1:34" ht="14.65" customHeight="1" thickBot="1">
      <c r="A19" s="2159" t="s">
        <v>218</v>
      </c>
      <c r="B19" s="540" t="s">
        <v>255</v>
      </c>
      <c r="C19" s="497" t="s">
        <v>256</v>
      </c>
      <c r="D19" s="497" t="s">
        <v>256</v>
      </c>
      <c r="E19" s="497" t="s">
        <v>256</v>
      </c>
      <c r="F19" s="497" t="s">
        <v>256</v>
      </c>
      <c r="G19" s="540" t="s">
        <v>257</v>
      </c>
      <c r="H19" s="497" t="s">
        <v>256</v>
      </c>
      <c r="I19" s="497" t="s">
        <v>256</v>
      </c>
      <c r="K19" s="497" t="s">
        <v>256</v>
      </c>
      <c r="L19" s="497" t="s">
        <v>256</v>
      </c>
      <c r="M19" s="277"/>
      <c r="N19" s="497" t="s">
        <v>256</v>
      </c>
      <c r="O19" s="2175" t="s">
        <v>440</v>
      </c>
      <c r="P19" s="525" t="s">
        <v>256</v>
      </c>
      <c r="Q19" s="137"/>
      <c r="R19" s="137"/>
      <c r="S19" s="1056">
        <v>43958</v>
      </c>
      <c r="T19" s="2020" t="s">
        <v>498</v>
      </c>
      <c r="U19" s="2020"/>
      <c r="V19" s="2020"/>
      <c r="W19" s="2020"/>
      <c r="X19" s="2020"/>
      <c r="Y19" s="2020"/>
      <c r="Z19" s="2168"/>
      <c r="AA19" s="2193"/>
      <c r="AB19" s="2194"/>
      <c r="AC19" s="2194"/>
      <c r="AD19" s="2194"/>
      <c r="AE19" s="2194"/>
      <c r="AF19" s="2194"/>
      <c r="AG19" s="2194"/>
      <c r="AH19" s="2194"/>
    </row>
    <row r="20" spans="1:34">
      <c r="A20" s="2160"/>
      <c r="B20" s="577" t="s">
        <v>9</v>
      </c>
      <c r="C20" s="472">
        <v>44606</v>
      </c>
      <c r="D20" s="472">
        <v>44606</v>
      </c>
      <c r="E20" s="472">
        <v>44606</v>
      </c>
      <c r="F20" s="472">
        <v>44606</v>
      </c>
      <c r="G20" s="578">
        <v>1</v>
      </c>
      <c r="H20" s="474">
        <v>45136</v>
      </c>
      <c r="I20" s="475">
        <v>45136</v>
      </c>
      <c r="J20" s="853" t="s">
        <v>499</v>
      </c>
      <c r="K20" s="478">
        <v>44664</v>
      </c>
      <c r="L20" s="475">
        <v>44664</v>
      </c>
      <c r="M20" s="1505" t="s">
        <v>260</v>
      </c>
      <c r="N20" s="423">
        <v>44852</v>
      </c>
      <c r="O20" s="2176"/>
      <c r="P20" s="604">
        <v>44856</v>
      </c>
      <c r="Q20" s="137"/>
      <c r="R20" s="137"/>
      <c r="S20" s="1056">
        <v>43972</v>
      </c>
      <c r="T20" s="2020" t="s">
        <v>500</v>
      </c>
      <c r="U20" s="2020"/>
      <c r="V20" s="2020"/>
      <c r="W20" s="2020"/>
      <c r="X20" s="2020"/>
      <c r="Y20" s="2020"/>
      <c r="Z20" s="2168"/>
      <c r="AA20" s="2193"/>
      <c r="AB20" s="2194"/>
      <c r="AC20" s="2194"/>
      <c r="AD20" s="2194"/>
      <c r="AE20" s="2194"/>
      <c r="AF20" s="2194"/>
      <c r="AG20" s="2194"/>
      <c r="AH20" s="2194"/>
    </row>
    <row r="21" spans="1:34">
      <c r="A21" s="2161"/>
      <c r="B21" s="547" t="s">
        <v>10</v>
      </c>
      <c r="C21" s="174">
        <v>44511</v>
      </c>
      <c r="D21" s="174">
        <v>44511</v>
      </c>
      <c r="E21" s="174">
        <v>44511</v>
      </c>
      <c r="F21" s="174">
        <v>44511</v>
      </c>
      <c r="G21" s="548">
        <v>2</v>
      </c>
      <c r="H21" s="476">
        <v>44543</v>
      </c>
      <c r="I21" s="477">
        <v>44670</v>
      </c>
      <c r="J21" s="1504" t="s">
        <v>501</v>
      </c>
      <c r="K21" s="479">
        <v>44260</v>
      </c>
      <c r="L21" s="777">
        <v>44260</v>
      </c>
      <c r="M21" s="1506" t="s">
        <v>502</v>
      </c>
      <c r="N21" s="317">
        <v>44799</v>
      </c>
      <c r="O21" s="2177"/>
      <c r="P21" s="603">
        <v>44856</v>
      </c>
      <c r="Q21" s="137"/>
      <c r="R21" s="137"/>
      <c r="S21" s="1056">
        <v>44035</v>
      </c>
      <c r="T21" s="2020" t="s">
        <v>503</v>
      </c>
      <c r="U21" s="2020"/>
      <c r="V21" s="2020"/>
      <c r="W21" s="2020"/>
      <c r="X21" s="2020"/>
      <c r="Y21" s="2020"/>
      <c r="Z21" s="2168"/>
      <c r="AA21" s="2193"/>
      <c r="AB21" s="2194"/>
      <c r="AC21" s="2194"/>
      <c r="AD21" s="2194"/>
      <c r="AE21" s="2194"/>
      <c r="AF21" s="2194"/>
      <c r="AG21" s="2194"/>
      <c r="AH21" s="2194"/>
    </row>
    <row r="22" spans="1:34" ht="15" customHeight="1" thickBot="1">
      <c r="S22" s="1056">
        <v>44054</v>
      </c>
      <c r="T22" s="2169" t="s">
        <v>504</v>
      </c>
      <c r="U22" s="2169"/>
      <c r="V22" s="2169"/>
      <c r="W22" s="2169"/>
      <c r="X22" s="2169"/>
      <c r="Y22" s="2169"/>
      <c r="Z22" s="2170"/>
      <c r="AA22" s="2193"/>
      <c r="AB22" s="2194"/>
      <c r="AC22" s="2194"/>
      <c r="AD22" s="2194"/>
      <c r="AE22" s="2194"/>
      <c r="AF22" s="2194"/>
      <c r="AG22" s="2194"/>
      <c r="AH22" s="2194"/>
    </row>
    <row r="23" spans="1:34" ht="15" customHeight="1">
      <c r="A23" s="1036" t="s">
        <v>263</v>
      </c>
      <c r="B23" s="670" t="s">
        <v>264</v>
      </c>
      <c r="C23" s="670" t="s">
        <v>265</v>
      </c>
      <c r="D23" s="670" t="s">
        <v>266</v>
      </c>
      <c r="E23" s="670" t="s">
        <v>267</v>
      </c>
      <c r="F23" s="671" t="s">
        <v>268</v>
      </c>
      <c r="H23" s="71"/>
      <c r="I23" s="876" t="s">
        <v>269</v>
      </c>
      <c r="J23" s="876" t="s">
        <v>270</v>
      </c>
      <c r="K23" s="871" t="s">
        <v>271</v>
      </c>
      <c r="S23" s="1056"/>
      <c r="T23" s="107"/>
      <c r="U23" s="107"/>
      <c r="V23" s="107"/>
      <c r="W23" s="107"/>
      <c r="X23" s="107"/>
      <c r="Y23" s="107"/>
      <c r="Z23" s="1057"/>
      <c r="AA23" s="2193"/>
      <c r="AB23" s="2194"/>
      <c r="AC23" s="2194"/>
      <c r="AD23" s="2194"/>
      <c r="AE23" s="2194"/>
      <c r="AF23" s="2194"/>
      <c r="AG23" s="2194"/>
      <c r="AH23" s="2194"/>
    </row>
    <row r="24" spans="1:34" ht="15" customHeight="1">
      <c r="A24" s="1037" t="s">
        <v>184</v>
      </c>
      <c r="B24" s="110" t="s">
        <v>505</v>
      </c>
      <c r="C24" s="48" t="s">
        <v>283</v>
      </c>
      <c r="D24" s="48" t="s">
        <v>505</v>
      </c>
      <c r="E24" s="48" t="s">
        <v>506</v>
      </c>
      <c r="F24" s="1017" t="s">
        <v>505</v>
      </c>
      <c r="I24" s="507" t="s">
        <v>9</v>
      </c>
      <c r="J24" s="326">
        <v>45297</v>
      </c>
      <c r="K24" s="421">
        <v>45287</v>
      </c>
      <c r="S24" s="1056"/>
      <c r="T24" s="107"/>
      <c r="U24" s="107"/>
      <c r="V24" s="107"/>
      <c r="W24" s="107"/>
      <c r="X24" s="107"/>
      <c r="Y24" s="107"/>
      <c r="Z24" s="1057"/>
      <c r="AA24" s="2193"/>
      <c r="AB24" s="2194"/>
      <c r="AC24" s="2194"/>
      <c r="AD24" s="2194"/>
      <c r="AE24" s="2194"/>
      <c r="AF24" s="2194"/>
      <c r="AG24" s="2194"/>
      <c r="AH24" s="2194"/>
    </row>
    <row r="25" spans="1:34" ht="15" customHeight="1">
      <c r="A25" s="1037" t="s">
        <v>507</v>
      </c>
      <c r="B25" s="907">
        <v>44075</v>
      </c>
      <c r="C25" s="48" t="s">
        <v>278</v>
      </c>
      <c r="D25" s="48" t="s">
        <v>279</v>
      </c>
      <c r="E25" s="48" t="s">
        <v>508</v>
      </c>
      <c r="F25" s="1017">
        <v>2681</v>
      </c>
      <c r="I25" s="508" t="s">
        <v>10</v>
      </c>
      <c r="J25" s="323">
        <v>45366</v>
      </c>
      <c r="K25" s="422">
        <v>45287</v>
      </c>
      <c r="S25" s="1056"/>
      <c r="T25" s="107"/>
      <c r="U25" s="107"/>
      <c r="V25" s="107"/>
      <c r="W25" s="107"/>
      <c r="X25" s="107"/>
      <c r="Y25" s="107"/>
      <c r="Z25" s="1057"/>
      <c r="AA25" s="2193"/>
      <c r="AB25" s="2194"/>
      <c r="AC25" s="2194"/>
      <c r="AD25" s="2194"/>
      <c r="AE25" s="2194"/>
      <c r="AF25" s="2194"/>
      <c r="AG25" s="2194"/>
      <c r="AH25" s="2194"/>
    </row>
    <row r="26" spans="1:34" ht="15" customHeight="1">
      <c r="A26" s="1037" t="s">
        <v>509</v>
      </c>
      <c r="B26" s="907">
        <v>44075</v>
      </c>
      <c r="C26" s="48" t="s">
        <v>278</v>
      </c>
      <c r="D26" s="48" t="s">
        <v>279</v>
      </c>
      <c r="E26" s="48" t="s">
        <v>508</v>
      </c>
      <c r="F26" s="1017">
        <v>2680</v>
      </c>
      <c r="I26" t="s">
        <v>510</v>
      </c>
      <c r="S26" s="1056"/>
      <c r="T26" s="107"/>
      <c r="U26" s="107"/>
      <c r="V26" s="107"/>
      <c r="W26" s="107"/>
      <c r="X26" s="107"/>
      <c r="Y26" s="107"/>
      <c r="Z26" s="1057"/>
      <c r="AA26" s="2193"/>
      <c r="AB26" s="2194"/>
      <c r="AC26" s="2194"/>
      <c r="AD26" s="2194"/>
      <c r="AE26" s="2194"/>
      <c r="AF26" s="2194"/>
      <c r="AG26" s="2194"/>
      <c r="AH26" s="2194"/>
    </row>
    <row r="27" spans="1:34" ht="15" customHeight="1">
      <c r="A27" s="1037" t="s">
        <v>342</v>
      </c>
      <c r="B27" s="1040">
        <v>39569</v>
      </c>
      <c r="C27" s="39" t="s">
        <v>511</v>
      </c>
      <c r="D27" s="39" t="s">
        <v>512</v>
      </c>
      <c r="E27" s="471" t="s">
        <v>513</v>
      </c>
      <c r="F27" s="1041">
        <v>29192</v>
      </c>
      <c r="I27" t="s">
        <v>514</v>
      </c>
      <c r="S27" s="1056"/>
      <c r="T27" s="107"/>
      <c r="U27" s="107"/>
      <c r="V27" s="107"/>
      <c r="W27" s="107"/>
      <c r="X27" s="107"/>
      <c r="Y27" s="107"/>
      <c r="Z27" s="1057"/>
      <c r="AA27" s="2193"/>
      <c r="AB27" s="2194"/>
      <c r="AC27" s="2194"/>
      <c r="AD27" s="2194"/>
      <c r="AE27" s="2194"/>
      <c r="AF27" s="2194"/>
      <c r="AG27" s="2194"/>
      <c r="AH27" s="2194"/>
    </row>
    <row r="28" spans="1:34" s="31" customFormat="1" ht="15" customHeight="1">
      <c r="A28" s="1042" t="s">
        <v>343</v>
      </c>
      <c r="B28" s="1043">
        <v>39569</v>
      </c>
      <c r="C28" s="1044" t="s">
        <v>511</v>
      </c>
      <c r="D28" s="1044" t="s">
        <v>512</v>
      </c>
      <c r="E28" s="1045" t="s">
        <v>513</v>
      </c>
      <c r="F28" s="1046">
        <v>29169</v>
      </c>
      <c r="S28" s="1058"/>
      <c r="T28" s="471"/>
      <c r="U28" s="471"/>
      <c r="V28" s="471"/>
      <c r="W28" s="471"/>
      <c r="X28" s="471"/>
      <c r="Y28" s="471"/>
      <c r="Z28" s="1059"/>
      <c r="AA28" s="2193"/>
      <c r="AB28" s="2194"/>
      <c r="AC28" s="2194"/>
      <c r="AD28" s="2194"/>
      <c r="AE28" s="2194"/>
      <c r="AF28" s="2194"/>
      <c r="AG28" s="2194"/>
      <c r="AH28" s="2194"/>
    </row>
    <row r="29" spans="1:34" ht="15" customHeight="1">
      <c r="S29" s="1056"/>
      <c r="T29" s="107"/>
      <c r="U29" s="107"/>
      <c r="V29" s="107"/>
      <c r="W29" s="107"/>
      <c r="X29" s="107"/>
      <c r="Y29" s="107"/>
      <c r="Z29" s="1057"/>
      <c r="AA29" s="2193"/>
      <c r="AB29" s="2194"/>
      <c r="AC29" s="2194"/>
      <c r="AD29" s="2194"/>
      <c r="AE29" s="2194"/>
      <c r="AF29" s="2194"/>
      <c r="AG29" s="2194"/>
      <c r="AH29" s="2194"/>
    </row>
    <row r="30" spans="1:34" ht="15" customHeight="1">
      <c r="C30" s="600" t="s">
        <v>287</v>
      </c>
      <c r="D30" s="537" t="s">
        <v>288</v>
      </c>
      <c r="E30" s="537" t="s">
        <v>289</v>
      </c>
      <c r="F30" s="537" t="s">
        <v>290</v>
      </c>
      <c r="G30" s="538" t="s">
        <v>291</v>
      </c>
      <c r="H30" s="4"/>
      <c r="K30" s="601" t="s">
        <v>287</v>
      </c>
      <c r="L30" s="549" t="s">
        <v>288</v>
      </c>
      <c r="M30" s="549" t="s">
        <v>289</v>
      </c>
      <c r="N30" s="549" t="s">
        <v>290</v>
      </c>
      <c r="O30" s="546" t="s">
        <v>291</v>
      </c>
      <c r="Q30" s="4"/>
      <c r="R30" s="4"/>
      <c r="S30" s="2188">
        <v>44056</v>
      </c>
      <c r="T30" s="2165" t="s">
        <v>515</v>
      </c>
      <c r="U30" s="2165"/>
      <c r="V30" s="2165"/>
      <c r="W30" s="2165"/>
      <c r="X30" s="2165"/>
      <c r="Y30" s="2165"/>
      <c r="Z30" s="2190"/>
      <c r="AA30" s="2193"/>
      <c r="AB30" s="2194"/>
      <c r="AC30" s="2194"/>
      <c r="AD30" s="2194"/>
      <c r="AE30" s="2194"/>
      <c r="AF30" s="2194"/>
      <c r="AG30" s="2194"/>
      <c r="AH30" s="2194"/>
    </row>
    <row r="31" spans="1:34" ht="15" customHeight="1">
      <c r="A31" s="2086" t="s">
        <v>293</v>
      </c>
      <c r="B31" s="53" t="s">
        <v>9</v>
      </c>
      <c r="C31" s="1906">
        <v>44494</v>
      </c>
      <c r="D31" s="124"/>
      <c r="E31" s="53"/>
      <c r="F31" s="375" t="s">
        <v>516</v>
      </c>
      <c r="G31" s="55" t="s">
        <v>106</v>
      </c>
      <c r="H31" s="374">
        <v>45368</v>
      </c>
      <c r="I31" s="2095" t="s">
        <v>295</v>
      </c>
      <c r="J31" s="280" t="s">
        <v>9</v>
      </c>
      <c r="K31" s="633">
        <v>44073</v>
      </c>
      <c r="L31" s="397"/>
      <c r="M31" s="633">
        <v>44938</v>
      </c>
      <c r="N31" s="406">
        <v>44910</v>
      </c>
      <c r="O31" s="2197" t="s">
        <v>517</v>
      </c>
      <c r="Q31" s="82"/>
      <c r="R31" s="82"/>
      <c r="S31" s="2188"/>
      <c r="T31" s="2165"/>
      <c r="U31" s="2165"/>
      <c r="V31" s="2165"/>
      <c r="W31" s="2165"/>
      <c r="X31" s="2165"/>
      <c r="Y31" s="2165"/>
      <c r="Z31" s="2190"/>
      <c r="AA31" s="2193"/>
      <c r="AB31" s="2194"/>
      <c r="AC31" s="2194"/>
      <c r="AD31" s="2194"/>
      <c r="AE31" s="2194"/>
      <c r="AF31" s="2194"/>
      <c r="AG31" s="2194"/>
      <c r="AH31" s="2194"/>
    </row>
    <row r="32" spans="1:34" ht="15" customHeight="1">
      <c r="A32" s="2087"/>
      <c r="B32" s="56" t="s">
        <v>10</v>
      </c>
      <c r="C32" s="1907">
        <v>44044</v>
      </c>
      <c r="D32" s="381"/>
      <c r="E32" s="56"/>
      <c r="F32" s="174">
        <v>45084</v>
      </c>
      <c r="G32" s="58" t="s">
        <v>106</v>
      </c>
      <c r="H32" s="374">
        <v>45368</v>
      </c>
      <c r="I32" s="2096"/>
      <c r="J32" s="264" t="s">
        <v>10</v>
      </c>
      <c r="K32" s="634">
        <v>44073</v>
      </c>
      <c r="L32" s="398"/>
      <c r="M32" s="1491">
        <v>45275</v>
      </c>
      <c r="N32" s="1492">
        <v>44910</v>
      </c>
      <c r="O32" s="2198"/>
      <c r="Q32" s="82"/>
      <c r="R32" s="82"/>
      <c r="S32" s="2188"/>
      <c r="T32" s="2165"/>
      <c r="U32" s="2165"/>
      <c r="V32" s="2165"/>
      <c r="W32" s="2165"/>
      <c r="X32" s="2165"/>
      <c r="Y32" s="2165"/>
      <c r="Z32" s="2190"/>
      <c r="AA32" s="2193"/>
      <c r="AB32" s="2194"/>
      <c r="AC32" s="2194"/>
      <c r="AD32" s="2194"/>
      <c r="AE32" s="2194"/>
      <c r="AF32" s="2194"/>
      <c r="AG32" s="2194"/>
      <c r="AH32" s="2194"/>
    </row>
    <row r="33" spans="1:34" ht="15" customHeight="1">
      <c r="A33" s="355"/>
      <c r="B33" s="355"/>
      <c r="C33" s="355"/>
      <c r="D33" s="355"/>
      <c r="E33" s="355"/>
      <c r="F33" s="355"/>
      <c r="G33" s="355"/>
      <c r="H33" s="82"/>
      <c r="I33" s="2196" t="s">
        <v>518</v>
      </c>
      <c r="J33" s="2196"/>
      <c r="K33" s="2196"/>
      <c r="L33" s="2196"/>
      <c r="M33" s="2196"/>
      <c r="N33" s="2196"/>
      <c r="O33" s="2196"/>
      <c r="Q33" s="82"/>
      <c r="R33" s="82"/>
      <c r="S33" s="2188">
        <v>44063</v>
      </c>
      <c r="T33" s="2169" t="s">
        <v>519</v>
      </c>
      <c r="U33" s="2169"/>
      <c r="V33" s="2169"/>
      <c r="W33" s="2169"/>
      <c r="X33" s="2169"/>
      <c r="Y33" s="2169"/>
      <c r="Z33" s="2170"/>
      <c r="AA33" s="2193"/>
      <c r="AB33" s="2194"/>
      <c r="AC33" s="2194"/>
      <c r="AD33" s="2194"/>
      <c r="AE33" s="2194"/>
      <c r="AF33" s="2194"/>
      <c r="AG33" s="2194"/>
      <c r="AH33" s="2194"/>
    </row>
    <row r="34" spans="1:34" ht="15" customHeight="1">
      <c r="A34" s="2086" t="s">
        <v>296</v>
      </c>
      <c r="B34" s="53" t="s">
        <v>9</v>
      </c>
      <c r="C34" s="375"/>
      <c r="D34" s="375"/>
      <c r="E34" s="53"/>
      <c r="F34" s="383"/>
      <c r="G34" s="1507">
        <v>44910</v>
      </c>
      <c r="H34" s="82" t="s">
        <v>347</v>
      </c>
      <c r="I34" s="2088" t="s">
        <v>240</v>
      </c>
      <c r="J34" s="211" t="s">
        <v>9</v>
      </c>
      <c r="K34" s="382">
        <v>45180</v>
      </c>
      <c r="L34" s="376"/>
      <c r="M34" s="983">
        <v>44910</v>
      </c>
      <c r="N34" s="382"/>
      <c r="O34" s="582"/>
      <c r="Q34" s="82"/>
      <c r="R34" s="82"/>
      <c r="S34" s="2188"/>
      <c r="T34" s="2169"/>
      <c r="U34" s="2169"/>
      <c r="V34" s="2169"/>
      <c r="W34" s="2169"/>
      <c r="X34" s="2169"/>
      <c r="Y34" s="2169"/>
      <c r="Z34" s="2170"/>
      <c r="AA34" s="2193"/>
      <c r="AB34" s="2194"/>
      <c r="AC34" s="2194"/>
      <c r="AD34" s="2194"/>
      <c r="AE34" s="2194"/>
      <c r="AF34" s="2194"/>
      <c r="AG34" s="2194"/>
      <c r="AH34" s="2194"/>
    </row>
    <row r="35" spans="1:34" ht="15" customHeight="1">
      <c r="A35" s="2087"/>
      <c r="B35" s="56" t="s">
        <v>10</v>
      </c>
      <c r="C35" s="90">
        <v>44073</v>
      </c>
      <c r="D35" s="381"/>
      <c r="E35" s="56"/>
      <c r="F35" s="90">
        <v>44529</v>
      </c>
      <c r="G35" s="837">
        <v>44910</v>
      </c>
      <c r="H35" s="82" t="s">
        <v>347</v>
      </c>
      <c r="I35" s="2089"/>
      <c r="J35" s="213" t="s">
        <v>10</v>
      </c>
      <c r="K35" s="377"/>
      <c r="L35" s="377"/>
      <c r="M35" s="984">
        <v>44910</v>
      </c>
      <c r="N35" s="388"/>
      <c r="O35" s="583"/>
      <c r="Q35" s="82"/>
      <c r="R35" s="82"/>
      <c r="S35" s="2188"/>
      <c r="T35" s="2169"/>
      <c r="U35" s="2169"/>
      <c r="V35" s="2169"/>
      <c r="W35" s="2169"/>
      <c r="X35" s="2169"/>
      <c r="Y35" s="2169"/>
      <c r="Z35" s="2170"/>
      <c r="AA35" s="2193"/>
      <c r="AB35" s="2194"/>
      <c r="AC35" s="2194"/>
      <c r="AD35" s="2194"/>
      <c r="AE35" s="2194"/>
      <c r="AF35" s="2194"/>
      <c r="AG35" s="2194"/>
      <c r="AH35" s="2194"/>
    </row>
    <row r="36" spans="1:34" ht="15" customHeight="1">
      <c r="A36" s="355"/>
      <c r="B36" s="59"/>
      <c r="C36" s="336"/>
      <c r="D36" s="336"/>
      <c r="E36" s="59"/>
      <c r="F36" s="336"/>
      <c r="G36" s="59"/>
      <c r="H36" s="82"/>
      <c r="I36" s="82"/>
      <c r="J36" s="82"/>
      <c r="K36" s="178"/>
      <c r="L36" s="178"/>
      <c r="M36" s="178"/>
      <c r="N36" s="178"/>
      <c r="O36" s="178"/>
      <c r="Q36" s="82"/>
      <c r="R36" s="82"/>
      <c r="S36" s="2189"/>
      <c r="T36" s="2191"/>
      <c r="U36" s="2191"/>
      <c r="V36" s="2191"/>
      <c r="W36" s="2191"/>
      <c r="X36" s="2191"/>
      <c r="Y36" s="2191"/>
      <c r="Z36" s="2192"/>
      <c r="AA36" s="2193"/>
      <c r="AB36" s="2194"/>
      <c r="AC36" s="2194"/>
      <c r="AD36" s="2194"/>
      <c r="AE36" s="2194"/>
      <c r="AF36" s="2194"/>
      <c r="AG36" s="2194"/>
      <c r="AH36" s="2194"/>
    </row>
    <row r="37" spans="1:34" ht="15" customHeight="1">
      <c r="A37" s="2112" t="s">
        <v>255</v>
      </c>
      <c r="B37" s="1599" t="s">
        <v>9</v>
      </c>
      <c r="C37" s="376"/>
      <c r="D37" s="983">
        <v>44073</v>
      </c>
      <c r="E37" s="1152">
        <v>44908</v>
      </c>
      <c r="F37" s="406">
        <v>44910</v>
      </c>
      <c r="G37" s="1308">
        <v>45226</v>
      </c>
      <c r="H37" s="82"/>
      <c r="I37" s="2112" t="s">
        <v>298</v>
      </c>
      <c r="J37" s="288" t="s">
        <v>299</v>
      </c>
      <c r="K37" s="493"/>
      <c r="L37" s="376"/>
      <c r="M37" s="579">
        <v>44924</v>
      </c>
      <c r="N37" s="376"/>
      <c r="O37" s="582"/>
      <c r="Q37" s="82"/>
      <c r="R37" s="82"/>
      <c r="S37" s="2171">
        <v>44067</v>
      </c>
      <c r="T37" s="2165" t="s">
        <v>520</v>
      </c>
      <c r="U37" s="2165"/>
      <c r="V37" s="2165"/>
      <c r="W37" s="2165"/>
      <c r="X37" s="2165"/>
      <c r="Y37" s="2165"/>
      <c r="Z37" s="2165"/>
    </row>
    <row r="38" spans="1:34">
      <c r="A38" s="2113"/>
      <c r="B38" s="1742" t="s">
        <v>10</v>
      </c>
      <c r="C38" s="377"/>
      <c r="D38" s="984">
        <v>44073</v>
      </c>
      <c r="E38" s="1153">
        <v>44909</v>
      </c>
      <c r="F38" s="466">
        <v>44910</v>
      </c>
      <c r="G38" s="1755">
        <v>45226</v>
      </c>
      <c r="H38" s="82"/>
      <c r="I38" s="2113"/>
      <c r="J38" s="291"/>
      <c r="K38" s="494"/>
      <c r="L38" s="377"/>
      <c r="M38" s="377"/>
      <c r="N38" s="377"/>
      <c r="O38" s="583"/>
      <c r="Q38" s="82"/>
      <c r="R38" s="82"/>
      <c r="S38" s="2171"/>
      <c r="T38" s="2165"/>
      <c r="U38" s="2165"/>
      <c r="V38" s="2165"/>
      <c r="W38" s="2165"/>
      <c r="X38" s="2165"/>
      <c r="Y38" s="2165"/>
      <c r="Z38" s="2165"/>
    </row>
    <row r="39" spans="1:34" ht="15.75" customHeight="1">
      <c r="A39" s="2196" t="s">
        <v>521</v>
      </c>
      <c r="B39" s="2196"/>
      <c r="C39" s="2196"/>
      <c r="D39" s="2196"/>
      <c r="E39" s="2196"/>
      <c r="F39" s="2196"/>
      <c r="G39" s="2196"/>
      <c r="H39" s="82"/>
      <c r="I39" s="82"/>
      <c r="J39" s="82"/>
      <c r="K39" s="178"/>
      <c r="L39" s="178"/>
      <c r="M39" s="178"/>
      <c r="N39" s="178"/>
      <c r="O39" s="178"/>
      <c r="Q39" s="82"/>
      <c r="R39" s="82"/>
      <c r="S39" s="2171"/>
      <c r="T39" s="2165"/>
      <c r="U39" s="2165"/>
      <c r="V39" s="2165"/>
      <c r="W39" s="2165"/>
      <c r="X39" s="2165"/>
      <c r="Y39" s="2165"/>
      <c r="Z39" s="2165"/>
    </row>
    <row r="40" spans="1:34" ht="15" customHeight="1">
      <c r="A40" s="900" t="s">
        <v>522</v>
      </c>
      <c r="B40" s="915"/>
      <c r="C40" s="261">
        <v>45002</v>
      </c>
      <c r="D40" s="385"/>
      <c r="E40" s="389">
        <v>44910</v>
      </c>
      <c r="F40" s="385"/>
      <c r="G40" s="218"/>
      <c r="H40" s="82"/>
      <c r="I40" s="222" t="s">
        <v>301</v>
      </c>
      <c r="J40" s="217"/>
      <c r="K40" s="385"/>
      <c r="L40" s="584">
        <v>44073</v>
      </c>
      <c r="M40" s="385"/>
      <c r="N40" s="1295">
        <v>45362</v>
      </c>
      <c r="O40" s="1296" t="s">
        <v>302</v>
      </c>
      <c r="Q40" s="67"/>
      <c r="R40" s="67"/>
      <c r="S40" s="2171">
        <v>44125</v>
      </c>
      <c r="T40" s="2165" t="s">
        <v>523</v>
      </c>
      <c r="U40" s="2165"/>
      <c r="V40" s="2165"/>
      <c r="W40" s="2165"/>
      <c r="X40" s="2165"/>
      <c r="Y40" s="2165"/>
      <c r="Z40" s="2165"/>
    </row>
    <row r="41" spans="1:34">
      <c r="A41" s="355"/>
      <c r="B41" s="59"/>
      <c r="C41" s="336"/>
      <c r="D41" s="336"/>
      <c r="E41" s="59"/>
      <c r="F41" s="336"/>
      <c r="G41" s="59"/>
      <c r="H41" s="82"/>
      <c r="I41" s="82"/>
      <c r="J41" s="82"/>
      <c r="K41" s="178"/>
      <c r="L41" s="178"/>
      <c r="M41" s="178"/>
      <c r="N41" s="178"/>
      <c r="O41" s="178"/>
      <c r="Q41" s="82"/>
      <c r="R41" s="82"/>
      <c r="S41" s="2171"/>
      <c r="T41" s="2165"/>
      <c r="U41" s="2165"/>
      <c r="V41" s="2165"/>
      <c r="W41" s="2165"/>
      <c r="X41" s="2165"/>
      <c r="Y41" s="2165"/>
      <c r="Z41" s="2165"/>
    </row>
    <row r="42" spans="1:34" ht="15" customHeight="1">
      <c r="A42" s="2088" t="s">
        <v>303</v>
      </c>
      <c r="B42" s="347" t="s">
        <v>304</v>
      </c>
      <c r="C42" s="467"/>
      <c r="D42" s="408"/>
      <c r="E42" s="1487"/>
      <c r="F42" s="1093">
        <v>44910</v>
      </c>
      <c r="G42" s="1488">
        <v>45348</v>
      </c>
      <c r="H42" s="1039"/>
      <c r="I42" s="221" t="s">
        <v>524</v>
      </c>
      <c r="J42" s="293"/>
      <c r="K42" s="386"/>
      <c r="L42" s="585">
        <v>44073</v>
      </c>
      <c r="M42" s="386"/>
      <c r="N42" s="1622" t="s">
        <v>451</v>
      </c>
      <c r="O42" s="1621" t="s">
        <v>452</v>
      </c>
      <c r="Q42" s="82"/>
      <c r="R42" s="82"/>
      <c r="S42" s="2171"/>
      <c r="T42" s="2165"/>
      <c r="U42" s="2165"/>
      <c r="V42" s="2165"/>
      <c r="W42" s="2165"/>
      <c r="X42" s="2165"/>
      <c r="Y42" s="2165"/>
      <c r="Z42" s="2165"/>
    </row>
    <row r="43" spans="1:34" ht="15" customHeight="1">
      <c r="A43" s="2089"/>
      <c r="B43" s="349" t="s">
        <v>306</v>
      </c>
      <c r="C43" s="468"/>
      <c r="D43" s="409"/>
      <c r="E43" s="1489"/>
      <c r="F43" s="852">
        <v>44910</v>
      </c>
      <c r="G43" s="1490">
        <v>45314</v>
      </c>
      <c r="H43" s="1039"/>
      <c r="I43" s="82"/>
      <c r="J43" s="91"/>
      <c r="K43" s="336"/>
      <c r="L43" s="336"/>
      <c r="M43" s="336"/>
      <c r="N43" s="336"/>
      <c r="O43" s="336"/>
      <c r="Q43" s="82"/>
      <c r="R43" s="82"/>
      <c r="S43" s="22">
        <v>44216</v>
      </c>
      <c r="T43" t="s">
        <v>525</v>
      </c>
    </row>
    <row r="44" spans="1:34">
      <c r="A44" s="355"/>
      <c r="B44" s="59"/>
      <c r="C44" s="336"/>
      <c r="D44" s="336"/>
      <c r="E44" s="59"/>
      <c r="F44" s="336"/>
      <c r="G44" s="95"/>
      <c r="H44" s="82"/>
      <c r="I44" s="2088" t="s">
        <v>308</v>
      </c>
      <c r="J44" s="211" t="s">
        <v>453</v>
      </c>
      <c r="K44" s="376"/>
      <c r="L44" s="376"/>
      <c r="M44" s="376"/>
      <c r="N44" s="382">
        <v>45354</v>
      </c>
      <c r="O44" s="582" t="s">
        <v>526</v>
      </c>
      <c r="Q44" s="82"/>
      <c r="R44" s="82"/>
      <c r="S44" s="22">
        <v>44236</v>
      </c>
      <c r="T44" t="s">
        <v>527</v>
      </c>
    </row>
    <row r="45" spans="1:34">
      <c r="A45" s="2088" t="s">
        <v>310</v>
      </c>
      <c r="B45" s="347" t="s">
        <v>9</v>
      </c>
      <c r="C45" s="408"/>
      <c r="D45" s="926">
        <v>44924</v>
      </c>
      <c r="E45" s="347"/>
      <c r="F45" s="550"/>
      <c r="G45" s="348"/>
      <c r="H45" s="82"/>
      <c r="I45" s="2162"/>
      <c r="J45" s="51" t="s">
        <v>454</v>
      </c>
      <c r="K45" s="387"/>
      <c r="L45" s="387"/>
      <c r="M45" s="387"/>
      <c r="N45" s="667"/>
      <c r="O45" s="909"/>
      <c r="Q45" s="82"/>
      <c r="R45" s="82"/>
    </row>
    <row r="46" spans="1:34">
      <c r="A46" s="2089"/>
      <c r="B46" s="349" t="s">
        <v>10</v>
      </c>
      <c r="C46" s="409"/>
      <c r="D46" s="927">
        <v>44924</v>
      </c>
      <c r="E46" s="349"/>
      <c r="F46" s="551"/>
      <c r="G46" s="350"/>
      <c r="H46" s="82"/>
      <c r="I46" s="2089"/>
      <c r="J46" s="213" t="s">
        <v>316</v>
      </c>
      <c r="K46" s="377"/>
      <c r="L46" s="377"/>
      <c r="M46" s="377"/>
      <c r="N46" s="388">
        <v>44815</v>
      </c>
      <c r="O46" s="583" t="s">
        <v>309</v>
      </c>
      <c r="Q46" s="82"/>
      <c r="R46" s="82"/>
    </row>
    <row r="47" spans="1:34">
      <c r="A47" s="355"/>
      <c r="B47" s="59"/>
      <c r="C47" s="336"/>
      <c r="D47" s="336"/>
      <c r="E47" s="59"/>
      <c r="F47" s="336"/>
      <c r="G47" s="59"/>
      <c r="H47" s="82"/>
      <c r="I47" s="82"/>
      <c r="J47" s="82"/>
      <c r="K47" s="82"/>
      <c r="L47" s="82"/>
      <c r="M47" s="82"/>
      <c r="N47" s="82"/>
      <c r="O47" s="82"/>
      <c r="Q47" s="82"/>
      <c r="R47" s="82"/>
    </row>
    <row r="48" spans="1:34">
      <c r="A48" s="2088" t="s">
        <v>318</v>
      </c>
      <c r="B48" s="211" t="s">
        <v>9</v>
      </c>
      <c r="C48" s="376"/>
      <c r="D48" s="376"/>
      <c r="E48" s="211"/>
      <c r="F48" s="382">
        <v>45368</v>
      </c>
      <c r="G48" s="239" t="s">
        <v>319</v>
      </c>
      <c r="H48" s="82"/>
      <c r="I48" s="762" t="s">
        <v>326</v>
      </c>
      <c r="J48" s="439" t="s">
        <v>528</v>
      </c>
      <c r="K48" s="439"/>
      <c r="L48" s="439"/>
      <c r="M48" s="915"/>
      <c r="N48" s="1357">
        <v>45198</v>
      </c>
      <c r="O48" s="891">
        <v>45036</v>
      </c>
      <c r="P48" s="325">
        <v>45368</v>
      </c>
      <c r="Q48" s="82"/>
      <c r="R48" s="82"/>
    </row>
    <row r="49" spans="1:18">
      <c r="A49" s="2089"/>
      <c r="B49" s="213" t="s">
        <v>10</v>
      </c>
      <c r="C49" s="377"/>
      <c r="D49" s="377"/>
      <c r="E49" s="213"/>
      <c r="F49" s="388">
        <v>45368</v>
      </c>
      <c r="G49" s="240" t="s">
        <v>319</v>
      </c>
      <c r="H49" s="82"/>
      <c r="O49" s="40" t="s">
        <v>206</v>
      </c>
    </row>
    <row r="50" spans="1:18">
      <c r="A50" s="355"/>
      <c r="B50" s="59"/>
      <c r="C50" s="336"/>
      <c r="D50" s="336"/>
      <c r="E50" s="59"/>
      <c r="F50" s="336"/>
      <c r="G50" s="59"/>
      <c r="H50" s="82"/>
      <c r="I50" s="2090" t="s">
        <v>529</v>
      </c>
      <c r="J50" s="401" t="s">
        <v>9</v>
      </c>
      <c r="K50" s="406"/>
      <c r="L50" s="397"/>
      <c r="M50" s="397"/>
      <c r="N50" s="406">
        <v>45271</v>
      </c>
      <c r="O50" s="778">
        <f>N50+360</f>
        <v>45631</v>
      </c>
      <c r="P50" s="82"/>
      <c r="Q50" s="82"/>
      <c r="R50" s="82"/>
    </row>
    <row r="51" spans="1:18">
      <c r="A51" s="2088" t="s">
        <v>323</v>
      </c>
      <c r="B51" s="211" t="s">
        <v>9</v>
      </c>
      <c r="C51" s="983">
        <v>44372</v>
      </c>
      <c r="D51" s="382"/>
      <c r="E51" s="211"/>
      <c r="F51" s="579">
        <v>44924</v>
      </c>
      <c r="G51" s="212" t="s">
        <v>530</v>
      </c>
      <c r="H51" s="82"/>
      <c r="I51" s="2091"/>
      <c r="J51" s="869" t="s">
        <v>10</v>
      </c>
      <c r="K51" s="190"/>
      <c r="L51" s="190"/>
      <c r="M51" s="264"/>
      <c r="N51" s="466">
        <v>45272</v>
      </c>
      <c r="O51" s="779">
        <f>N51+360</f>
        <v>45632</v>
      </c>
      <c r="P51" s="82"/>
      <c r="Q51" s="82"/>
      <c r="R51" s="82"/>
    </row>
    <row r="52" spans="1:18">
      <c r="A52" s="2089"/>
      <c r="B52" s="213" t="s">
        <v>10</v>
      </c>
      <c r="C52" s="984">
        <v>44348</v>
      </c>
      <c r="D52" s="377"/>
      <c r="E52" s="213"/>
      <c r="F52" s="1137">
        <v>44924</v>
      </c>
      <c r="G52" s="214"/>
      <c r="H52" s="82"/>
      <c r="J52" s="111"/>
      <c r="N52" s="82"/>
      <c r="O52" s="82"/>
      <c r="P52" s="82"/>
      <c r="Q52" s="82"/>
      <c r="R52" s="82"/>
    </row>
    <row r="53" spans="1:18">
      <c r="A53" s="355"/>
      <c r="B53" s="59"/>
      <c r="C53" s="336"/>
      <c r="D53" s="336"/>
      <c r="E53" s="59"/>
      <c r="F53" s="336"/>
      <c r="G53" s="59"/>
      <c r="H53" s="82"/>
      <c r="I53" s="2090" t="s">
        <v>531</v>
      </c>
      <c r="J53" s="401" t="s">
        <v>9</v>
      </c>
      <c r="K53" s="406"/>
      <c r="L53" s="397"/>
      <c r="M53" s="397"/>
      <c r="N53" s="406">
        <v>44938</v>
      </c>
      <c r="O53" s="778">
        <f>N53+360</f>
        <v>45298</v>
      </c>
      <c r="P53" s="82"/>
      <c r="Q53" s="82"/>
      <c r="R53" s="82"/>
    </row>
    <row r="54" spans="1:18">
      <c r="A54" s="2088" t="s">
        <v>328</v>
      </c>
      <c r="B54" s="211" t="s">
        <v>9</v>
      </c>
      <c r="C54" s="376"/>
      <c r="D54" s="983">
        <v>44073</v>
      </c>
      <c r="E54" s="211"/>
      <c r="F54" s="580" t="s">
        <v>532</v>
      </c>
      <c r="G54" s="212" t="s">
        <v>533</v>
      </c>
      <c r="H54" s="374">
        <v>45370</v>
      </c>
      <c r="I54" s="2091"/>
      <c r="J54" s="869" t="s">
        <v>10</v>
      </c>
      <c r="K54" s="190"/>
      <c r="L54" s="190"/>
      <c r="M54" s="264"/>
      <c r="N54" s="1202">
        <v>44748</v>
      </c>
      <c r="O54" s="779">
        <f>N54+360</f>
        <v>45108</v>
      </c>
      <c r="P54" s="82"/>
      <c r="Q54" s="82"/>
      <c r="R54" s="82"/>
    </row>
    <row r="55" spans="1:18">
      <c r="A55" s="2089"/>
      <c r="B55" s="213" t="s">
        <v>10</v>
      </c>
      <c r="C55" s="213"/>
      <c r="D55" s="984">
        <v>44073</v>
      </c>
      <c r="E55" s="213"/>
      <c r="F55" s="581" t="s">
        <v>532</v>
      </c>
      <c r="G55" s="214"/>
      <c r="H55" s="374">
        <v>45370</v>
      </c>
      <c r="N55" s="82"/>
      <c r="O55" s="82"/>
      <c r="P55" s="82"/>
      <c r="Q55" s="82"/>
      <c r="R55" s="82"/>
    </row>
    <row r="56" spans="1:18">
      <c r="A56" s="752"/>
      <c r="B56" s="82"/>
      <c r="C56" s="82"/>
      <c r="D56" s="82"/>
      <c r="E56" s="82"/>
      <c r="F56" s="136"/>
      <c r="G56" s="82"/>
      <c r="H56" s="82"/>
      <c r="I56" s="2095" t="s">
        <v>534</v>
      </c>
      <c r="J56" s="237" t="s">
        <v>9</v>
      </c>
      <c r="K56" s="211"/>
      <c r="L56" s="215"/>
      <c r="M56" s="211"/>
      <c r="N56" s="215"/>
      <c r="O56" s="241">
        <v>45370</v>
      </c>
      <c r="P56" s="4" t="s">
        <v>535</v>
      </c>
    </row>
    <row r="57" spans="1:18" ht="15" customHeight="1">
      <c r="A57" s="221" t="s">
        <v>330</v>
      </c>
      <c r="B57" s="217"/>
      <c r="C57" s="217"/>
      <c r="D57" s="217"/>
      <c r="E57" s="217"/>
      <c r="F57" s="464">
        <v>44924</v>
      </c>
      <c r="G57" s="1681">
        <v>45288</v>
      </c>
      <c r="H57" s="9"/>
      <c r="I57" s="2096"/>
      <c r="J57" s="238" t="s">
        <v>10</v>
      </c>
      <c r="K57" s="213"/>
      <c r="L57" s="216"/>
      <c r="M57" s="213"/>
      <c r="N57" s="213"/>
      <c r="O57" s="242">
        <v>45370</v>
      </c>
      <c r="P57" s="4" t="s">
        <v>535</v>
      </c>
    </row>
    <row r="58" spans="1:18">
      <c r="A58" s="140"/>
      <c r="B58" s="140"/>
      <c r="C58" s="140"/>
      <c r="D58" s="140"/>
      <c r="E58" s="140"/>
      <c r="F58" s="140"/>
      <c r="G58" s="140"/>
      <c r="H58" s="9"/>
      <c r="I58" s="2158" t="s">
        <v>536</v>
      </c>
      <c r="J58" s="2158"/>
      <c r="K58" s="2158"/>
      <c r="L58" s="2158"/>
      <c r="M58" s="2158"/>
      <c r="N58" s="2158"/>
      <c r="O58" s="2158"/>
    </row>
    <row r="59" spans="1:18">
      <c r="A59" s="2157" t="s">
        <v>334</v>
      </c>
      <c r="B59" s="2157"/>
      <c r="C59" s="2157"/>
      <c r="D59" s="2157"/>
      <c r="E59" s="2157"/>
      <c r="F59" s="2157"/>
      <c r="G59" s="2157"/>
      <c r="H59" s="9"/>
      <c r="I59" s="2163" t="s">
        <v>186</v>
      </c>
      <c r="J59" s="887" t="s">
        <v>299</v>
      </c>
      <c r="K59" s="276"/>
      <c r="L59" s="276"/>
      <c r="M59" s="280"/>
      <c r="N59" s="892">
        <v>45340</v>
      </c>
      <c r="O59" s="1125">
        <v>45354</v>
      </c>
      <c r="P59" s="325">
        <v>45370</v>
      </c>
    </row>
    <row r="60" spans="1:18">
      <c r="A60" s="14"/>
      <c r="B60" s="515" t="s">
        <v>335</v>
      </c>
      <c r="C60" s="515" t="s">
        <v>336</v>
      </c>
      <c r="D60" s="515" t="s">
        <v>337</v>
      </c>
      <c r="E60" s="516" t="s">
        <v>338</v>
      </c>
      <c r="F60" s="515" t="s">
        <v>339</v>
      </c>
      <c r="G60" s="516" t="s">
        <v>340</v>
      </c>
      <c r="H60" s="9"/>
      <c r="I60" s="2164"/>
      <c r="J60" s="888" t="s">
        <v>333</v>
      </c>
      <c r="K60" s="264"/>
      <c r="L60" s="264"/>
      <c r="M60" s="264"/>
      <c r="N60" s="893">
        <v>45174</v>
      </c>
      <c r="O60" s="324"/>
    </row>
    <row r="61" spans="1:18">
      <c r="A61" s="1214" t="s">
        <v>342</v>
      </c>
      <c r="B61" s="15">
        <v>3.77</v>
      </c>
      <c r="C61" s="15">
        <v>25.33</v>
      </c>
      <c r="D61" s="254">
        <v>12.7</v>
      </c>
      <c r="E61" s="50"/>
      <c r="F61" s="15"/>
      <c r="G61" s="50"/>
      <c r="H61" s="9"/>
      <c r="I61" s="1738" t="s">
        <v>537</v>
      </c>
    </row>
    <row r="62" spans="1:18">
      <c r="A62" s="1214"/>
      <c r="B62" s="15"/>
      <c r="C62" s="15"/>
      <c r="D62" s="50"/>
      <c r="E62" s="50"/>
      <c r="F62" s="15"/>
      <c r="G62" s="50"/>
      <c r="H62" s="9"/>
      <c r="I62" s="723" t="s">
        <v>344</v>
      </c>
      <c r="J62" s="904"/>
      <c r="K62" s="439"/>
      <c r="L62" s="439"/>
      <c r="M62" s="439"/>
      <c r="N62" s="905">
        <v>45358</v>
      </c>
      <c r="O62" s="906"/>
    </row>
    <row r="63" spans="1:18">
      <c r="A63" s="1214" t="s">
        <v>343</v>
      </c>
      <c r="B63" s="15">
        <v>3.99</v>
      </c>
      <c r="C63" s="15">
        <v>23.13</v>
      </c>
      <c r="D63" s="254">
        <v>11.5</v>
      </c>
      <c r="E63" s="50"/>
      <c r="F63" s="15"/>
      <c r="G63" s="50"/>
      <c r="H63" s="9"/>
      <c r="I63" s="803"/>
      <c r="J63" s="902"/>
      <c r="K63" s="82"/>
      <c r="L63" s="82"/>
      <c r="M63" s="82"/>
      <c r="N63" s="903"/>
      <c r="O63" s="22"/>
    </row>
    <row r="64" spans="1:18">
      <c r="H64" s="9"/>
      <c r="I64" s="682"/>
      <c r="J64" s="683"/>
      <c r="K64" s="568" t="s">
        <v>312</v>
      </c>
      <c r="L64" s="568" t="s">
        <v>346</v>
      </c>
      <c r="M64" s="588"/>
      <c r="N64" s="589"/>
      <c r="O64" s="568" t="s">
        <v>312</v>
      </c>
      <c r="P64" s="569" t="s">
        <v>106</v>
      </c>
    </row>
    <row r="65" spans="1:16" ht="15" customHeight="1">
      <c r="A65" s="16" t="s">
        <v>538</v>
      </c>
      <c r="B65" s="646">
        <v>44335</v>
      </c>
      <c r="C65" s="14"/>
      <c r="D65" s="9"/>
      <c r="E65" s="9"/>
      <c r="F65" s="14"/>
      <c r="G65" s="9"/>
      <c r="H65" s="9"/>
      <c r="I65" s="2123" t="s">
        <v>348</v>
      </c>
      <c r="J65" s="3" t="s">
        <v>397</v>
      </c>
      <c r="K65" s="850">
        <v>45266</v>
      </c>
      <c r="L65" s="1642" t="s">
        <v>539</v>
      </c>
      <c r="M65" s="2154" t="s">
        <v>351</v>
      </c>
      <c r="N65" s="167" t="s">
        <v>352</v>
      </c>
      <c r="O65" s="667">
        <v>45267</v>
      </c>
      <c r="P65" s="166" t="s">
        <v>540</v>
      </c>
    </row>
    <row r="66" spans="1:16">
      <c r="A66" s="1214" t="s">
        <v>345</v>
      </c>
      <c r="B66" s="16" t="s">
        <v>541</v>
      </c>
      <c r="C66" s="15"/>
      <c r="D66" s="50"/>
      <c r="E66" s="50"/>
      <c r="F66" s="15"/>
      <c r="G66" s="50"/>
      <c r="H66" s="9"/>
      <c r="I66" s="2118"/>
      <c r="J66" s="10" t="s">
        <v>542</v>
      </c>
      <c r="K66" s="850">
        <v>45266</v>
      </c>
      <c r="L66" s="452">
        <v>45266</v>
      </c>
      <c r="M66" s="2155"/>
      <c r="N66" s="168" t="s">
        <v>355</v>
      </c>
      <c r="O66" s="712">
        <v>45267</v>
      </c>
      <c r="P66" s="161" t="s">
        <v>540</v>
      </c>
    </row>
    <row r="67" spans="1:16">
      <c r="A67" s="1214"/>
      <c r="B67" s="15"/>
      <c r="C67" s="15"/>
      <c r="D67" s="50"/>
      <c r="E67" s="50"/>
      <c r="F67" s="15"/>
      <c r="G67" s="50"/>
      <c r="H67" s="9"/>
      <c r="I67" s="2153"/>
      <c r="J67" s="18" t="s">
        <v>356</v>
      </c>
      <c r="K67" s="850">
        <v>44924</v>
      </c>
      <c r="L67" s="452">
        <v>44924</v>
      </c>
      <c r="M67" s="2155"/>
      <c r="N67" s="169" t="s">
        <v>357</v>
      </c>
      <c r="O67" s="667">
        <v>45267</v>
      </c>
      <c r="P67" s="228" t="s">
        <v>543</v>
      </c>
    </row>
    <row r="68" spans="1:16">
      <c r="A68" s="1214" t="s">
        <v>353</v>
      </c>
      <c r="B68" s="16" t="s">
        <v>541</v>
      </c>
      <c r="C68" s="15"/>
      <c r="D68" s="50"/>
      <c r="E68" s="50"/>
      <c r="F68" s="15"/>
      <c r="G68" s="50"/>
      <c r="H68" s="9"/>
      <c r="I68" s="556"/>
      <c r="J68" s="557"/>
      <c r="K68" s="506" t="s">
        <v>287</v>
      </c>
      <c r="L68" s="557"/>
      <c r="M68" s="2155"/>
      <c r="N68" s="168" t="s">
        <v>358</v>
      </c>
      <c r="O68" s="667">
        <v>45267</v>
      </c>
      <c r="P68" s="228" t="s">
        <v>543</v>
      </c>
    </row>
    <row r="69" spans="1:16">
      <c r="H69" s="9"/>
      <c r="I69" s="2152" t="s">
        <v>359</v>
      </c>
      <c r="J69" s="2" t="s">
        <v>360</v>
      </c>
      <c r="K69" s="849">
        <v>44073</v>
      </c>
      <c r="L69" s="1485"/>
      <c r="M69" s="2156"/>
      <c r="N69" s="170" t="s">
        <v>361</v>
      </c>
      <c r="O69" s="852">
        <v>45159</v>
      </c>
      <c r="P69" s="164" t="s">
        <v>544</v>
      </c>
    </row>
    <row r="70" spans="1:16" ht="15.6">
      <c r="A70" s="558" t="s">
        <v>134</v>
      </c>
      <c r="H70" s="9"/>
      <c r="I70" s="2118"/>
      <c r="J70" s="10" t="s">
        <v>362</v>
      </c>
      <c r="K70" s="850">
        <v>44073</v>
      </c>
      <c r="L70" s="196"/>
      <c r="M70" t="s">
        <v>545</v>
      </c>
    </row>
    <row r="71" spans="1:16">
      <c r="A71" s="322">
        <v>45270</v>
      </c>
      <c r="B71" s="140"/>
      <c r="C71" s="14"/>
      <c r="D71" s="9"/>
      <c r="E71" s="9"/>
      <c r="F71" s="14"/>
      <c r="G71" s="9"/>
      <c r="H71" s="9"/>
      <c r="I71" s="2118"/>
      <c r="J71" s="12" t="s">
        <v>193</v>
      </c>
      <c r="K71" s="1066">
        <v>44782</v>
      </c>
      <c r="L71" s="801"/>
    </row>
    <row r="72" spans="1:16">
      <c r="A72" s="200"/>
      <c r="B72" s="140"/>
      <c r="C72" s="14"/>
      <c r="D72" s="9"/>
      <c r="E72" s="9"/>
      <c r="F72" s="14"/>
      <c r="G72" s="9"/>
      <c r="H72" s="9"/>
      <c r="I72" s="1486" t="s">
        <v>546</v>
      </c>
      <c r="J72" s="915"/>
      <c r="K72" s="1094">
        <v>44910</v>
      </c>
      <c r="L72" s="916"/>
    </row>
    <row r="73" spans="1:16">
      <c r="B73" s="140"/>
      <c r="C73" s="14"/>
      <c r="D73" s="9"/>
      <c r="E73" s="9"/>
      <c r="F73" s="14"/>
      <c r="G73" s="9"/>
      <c r="H73" s="9"/>
    </row>
    <row r="74" spans="1:16">
      <c r="A74" s="2120" t="s">
        <v>364</v>
      </c>
      <c r="B74" s="2121"/>
      <c r="C74" s="2121" t="s">
        <v>365</v>
      </c>
      <c r="D74" s="2121"/>
      <c r="E74" s="2121"/>
      <c r="F74" s="2121"/>
      <c r="G74" s="2121"/>
      <c r="H74" s="2121"/>
      <c r="I74" s="2121"/>
      <c r="J74" s="2121"/>
      <c r="K74" s="2121"/>
      <c r="L74" s="2121"/>
      <c r="M74" s="2121"/>
      <c r="N74" s="2122"/>
    </row>
    <row r="75" spans="1:16">
      <c r="A75" s="592">
        <f>B8</f>
        <v>35867</v>
      </c>
      <c r="B75" s="510" t="s">
        <v>366</v>
      </c>
      <c r="C75" s="505"/>
      <c r="D75" s="505"/>
      <c r="E75" s="505"/>
      <c r="F75" s="505"/>
      <c r="G75" s="505"/>
      <c r="H75" s="505"/>
      <c r="I75" s="505"/>
      <c r="J75" s="505"/>
      <c r="K75" s="505"/>
      <c r="L75" s="505"/>
      <c r="M75" s="505"/>
      <c r="N75" s="505"/>
    </row>
    <row r="76" spans="1:16">
      <c r="A76" s="504">
        <f>B9</f>
        <v>36008</v>
      </c>
      <c r="B76" s="510" t="s">
        <v>367</v>
      </c>
      <c r="C76" s="33">
        <v>1000</v>
      </c>
      <c r="D76" s="33">
        <v>2000</v>
      </c>
      <c r="E76" s="33">
        <v>3000</v>
      </c>
      <c r="F76" s="33">
        <v>4000</v>
      </c>
      <c r="G76" s="33">
        <v>5000</v>
      </c>
      <c r="H76" s="33">
        <v>6000</v>
      </c>
      <c r="I76" s="33">
        <v>7000</v>
      </c>
      <c r="J76" s="33">
        <v>8000</v>
      </c>
      <c r="K76" s="33">
        <v>9000</v>
      </c>
      <c r="L76" s="33">
        <v>10000</v>
      </c>
      <c r="M76" s="33">
        <v>11000</v>
      </c>
      <c r="N76" s="33">
        <v>12000</v>
      </c>
    </row>
    <row r="77" spans="1:16" ht="15" customHeight="1">
      <c r="A77" s="2136" t="s">
        <v>368</v>
      </c>
      <c r="B77" s="2137"/>
      <c r="C77" s="32" t="s">
        <v>369</v>
      </c>
      <c r="D77" s="32" t="s">
        <v>369</v>
      </c>
      <c r="E77" s="32" t="s">
        <v>369</v>
      </c>
      <c r="F77" s="32" t="s">
        <v>369</v>
      </c>
      <c r="G77" s="32" t="s">
        <v>369</v>
      </c>
      <c r="H77" s="32" t="s">
        <v>369</v>
      </c>
      <c r="I77" s="32" t="s">
        <v>369</v>
      </c>
      <c r="J77" s="32" t="s">
        <v>369</v>
      </c>
      <c r="K77" s="32" t="s">
        <v>369</v>
      </c>
      <c r="L77" s="32" t="s">
        <v>369</v>
      </c>
      <c r="M77" s="32" t="s">
        <v>369</v>
      </c>
      <c r="N77" s="32" t="s">
        <v>369</v>
      </c>
    </row>
    <row r="78" spans="1:16">
      <c r="A78" s="2136" t="s">
        <v>370</v>
      </c>
      <c r="B78" s="2137"/>
      <c r="C78" s="32" t="s">
        <v>369</v>
      </c>
      <c r="D78" s="32" t="s">
        <v>369</v>
      </c>
      <c r="E78" s="32" t="s">
        <v>369</v>
      </c>
      <c r="F78" s="32" t="s">
        <v>369</v>
      </c>
      <c r="G78" s="32" t="s">
        <v>369</v>
      </c>
      <c r="H78" s="32" t="s">
        <v>369</v>
      </c>
      <c r="I78" s="32" t="s">
        <v>369</v>
      </c>
      <c r="J78" s="32" t="s">
        <v>369</v>
      </c>
      <c r="K78" s="32" t="s">
        <v>369</v>
      </c>
      <c r="L78" s="32" t="s">
        <v>369</v>
      </c>
      <c r="M78" s="32" t="s">
        <v>369</v>
      </c>
      <c r="N78" s="32" t="s">
        <v>369</v>
      </c>
      <c r="P78" s="48"/>
    </row>
    <row r="79" spans="1:16" ht="15" customHeight="1">
      <c r="A79" s="2136" t="s">
        <v>371</v>
      </c>
      <c r="B79" s="2137"/>
      <c r="C79" s="32" t="s">
        <v>369</v>
      </c>
      <c r="D79" s="32" t="s">
        <v>369</v>
      </c>
      <c r="E79" s="32" t="s">
        <v>369</v>
      </c>
      <c r="F79" s="32" t="s">
        <v>369</v>
      </c>
      <c r="G79" s="32" t="s">
        <v>369</v>
      </c>
      <c r="H79" s="32" t="s">
        <v>369</v>
      </c>
      <c r="I79" s="32" t="s">
        <v>369</v>
      </c>
      <c r="J79" s="32" t="s">
        <v>369</v>
      </c>
      <c r="K79" s="32" t="s">
        <v>369</v>
      </c>
      <c r="L79" s="32" t="s">
        <v>369</v>
      </c>
      <c r="M79" s="32" t="s">
        <v>369</v>
      </c>
      <c r="N79" s="32" t="s">
        <v>369</v>
      </c>
    </row>
    <row r="80" spans="1:16" ht="15" customHeight="1">
      <c r="A80" s="2136" t="s">
        <v>372</v>
      </c>
      <c r="B80" s="2137"/>
      <c r="C80" s="32" t="s">
        <v>369</v>
      </c>
      <c r="D80" s="32" t="s">
        <v>369</v>
      </c>
      <c r="E80" s="32" t="s">
        <v>369</v>
      </c>
      <c r="F80" s="32" t="s">
        <v>369</v>
      </c>
      <c r="G80" s="32" t="s">
        <v>369</v>
      </c>
      <c r="H80" s="32" t="s">
        <v>369</v>
      </c>
      <c r="I80" s="32" t="s">
        <v>369</v>
      </c>
      <c r="J80" s="32" t="s">
        <v>369</v>
      </c>
      <c r="K80" s="32" t="s">
        <v>369</v>
      </c>
      <c r="L80" s="32" t="s">
        <v>369</v>
      </c>
      <c r="M80" s="32" t="s">
        <v>369</v>
      </c>
      <c r="N80" s="32" t="s">
        <v>369</v>
      </c>
    </row>
    <row r="81" spans="1:14">
      <c r="A81" s="2136" t="s">
        <v>370</v>
      </c>
      <c r="B81" s="2137"/>
      <c r="C81" s="32" t="s">
        <v>369</v>
      </c>
      <c r="D81" s="32" t="s">
        <v>369</v>
      </c>
      <c r="E81" s="32" t="s">
        <v>369</v>
      </c>
      <c r="F81" s="32" t="s">
        <v>369</v>
      </c>
      <c r="G81" s="32" t="s">
        <v>369</v>
      </c>
      <c r="H81" s="32" t="s">
        <v>369</v>
      </c>
      <c r="I81" s="32" t="s">
        <v>369</v>
      </c>
      <c r="J81" s="32" t="s">
        <v>369</v>
      </c>
      <c r="K81" s="32" t="s">
        <v>369</v>
      </c>
      <c r="L81" s="32" t="s">
        <v>369</v>
      </c>
      <c r="M81" s="32" t="s">
        <v>369</v>
      </c>
      <c r="N81" s="32" t="s">
        <v>369</v>
      </c>
    </row>
    <row r="82" spans="1:14" ht="15" customHeight="1">
      <c r="A82" s="2136" t="s">
        <v>373</v>
      </c>
      <c r="B82" s="2137"/>
      <c r="C82" s="32" t="s">
        <v>369</v>
      </c>
      <c r="D82" s="32" t="s">
        <v>369</v>
      </c>
      <c r="E82" s="32" t="s">
        <v>369</v>
      </c>
      <c r="F82" s="32" t="s">
        <v>369</v>
      </c>
      <c r="G82" s="32" t="s">
        <v>369</v>
      </c>
      <c r="H82" s="32" t="s">
        <v>369</v>
      </c>
      <c r="I82" s="32" t="s">
        <v>369</v>
      </c>
      <c r="J82" s="32" t="s">
        <v>369</v>
      </c>
      <c r="K82" s="32" t="s">
        <v>369</v>
      </c>
      <c r="L82" s="32" t="s">
        <v>369</v>
      </c>
      <c r="M82" s="32" t="s">
        <v>369</v>
      </c>
      <c r="N82" s="32" t="s">
        <v>369</v>
      </c>
    </row>
    <row r="83" spans="1:14" ht="28.5" customHeight="1">
      <c r="A83" s="2136" t="s">
        <v>374</v>
      </c>
      <c r="B83" s="2137"/>
      <c r="C83" s="32" t="s">
        <v>369</v>
      </c>
      <c r="D83" s="32" t="s">
        <v>369</v>
      </c>
      <c r="E83" s="32" t="s">
        <v>369</v>
      </c>
      <c r="F83" s="32" t="s">
        <v>369</v>
      </c>
      <c r="G83" s="32" t="s">
        <v>369</v>
      </c>
      <c r="H83" s="32" t="s">
        <v>369</v>
      </c>
      <c r="I83" s="32" t="s">
        <v>369</v>
      </c>
      <c r="J83" s="32" t="s">
        <v>369</v>
      </c>
      <c r="K83" s="32" t="s">
        <v>369</v>
      </c>
      <c r="L83" s="32" t="s">
        <v>369</v>
      </c>
      <c r="M83" s="32" t="s">
        <v>369</v>
      </c>
      <c r="N83" s="32" t="s">
        <v>369</v>
      </c>
    </row>
    <row r="84" spans="1:14" ht="30.75" customHeight="1">
      <c r="A84" s="2136" t="s">
        <v>375</v>
      </c>
      <c r="B84" s="2137"/>
      <c r="C84" s="32" t="s">
        <v>369</v>
      </c>
      <c r="D84" s="32" t="s">
        <v>369</v>
      </c>
      <c r="E84" s="32" t="s">
        <v>369</v>
      </c>
      <c r="F84" s="32" t="s">
        <v>369</v>
      </c>
      <c r="G84" s="32" t="s">
        <v>369</v>
      </c>
      <c r="H84" s="32" t="s">
        <v>369</v>
      </c>
      <c r="I84" s="32" t="s">
        <v>369</v>
      </c>
      <c r="J84" s="32" t="s">
        <v>369</v>
      </c>
      <c r="K84" s="32" t="s">
        <v>369</v>
      </c>
      <c r="L84" s="32" t="s">
        <v>369</v>
      </c>
      <c r="M84" s="32" t="s">
        <v>369</v>
      </c>
      <c r="N84" s="32" t="s">
        <v>369</v>
      </c>
    </row>
    <row r="85" spans="1:14" ht="30.75" customHeight="1">
      <c r="A85" s="2136" t="s">
        <v>376</v>
      </c>
      <c r="B85" s="2137"/>
      <c r="C85" s="32"/>
      <c r="D85" s="32" t="s">
        <v>369</v>
      </c>
      <c r="E85" s="32"/>
      <c r="F85" s="32" t="s">
        <v>369</v>
      </c>
      <c r="G85" s="32"/>
      <c r="H85" s="32" t="s">
        <v>369</v>
      </c>
      <c r="I85" s="32"/>
      <c r="J85" s="32" t="s">
        <v>369</v>
      </c>
      <c r="K85" s="32"/>
      <c r="L85" s="32" t="s">
        <v>369</v>
      </c>
      <c r="M85" s="32"/>
      <c r="N85" s="32" t="s">
        <v>369</v>
      </c>
    </row>
    <row r="86" spans="1:14">
      <c r="A86" s="2136" t="s">
        <v>377</v>
      </c>
      <c r="B86" s="2137"/>
      <c r="C86" s="32"/>
      <c r="D86" s="32" t="s">
        <v>369</v>
      </c>
      <c r="E86" s="32"/>
      <c r="F86" s="32" t="s">
        <v>369</v>
      </c>
      <c r="G86" s="32"/>
      <c r="H86" s="32" t="s">
        <v>369</v>
      </c>
      <c r="I86" s="32"/>
      <c r="J86" s="32" t="s">
        <v>369</v>
      </c>
      <c r="K86" s="32"/>
      <c r="L86" s="32" t="s">
        <v>369</v>
      </c>
      <c r="M86" s="32"/>
      <c r="N86" s="32" t="s">
        <v>369</v>
      </c>
    </row>
    <row r="87" spans="1:14" ht="15" customHeight="1">
      <c r="A87" s="2136" t="s">
        <v>378</v>
      </c>
      <c r="B87" s="2137"/>
      <c r="C87" s="32"/>
      <c r="D87" s="32" t="s">
        <v>369</v>
      </c>
      <c r="E87" s="32"/>
      <c r="F87" s="32" t="s">
        <v>369</v>
      </c>
      <c r="G87" s="32"/>
      <c r="H87" s="32" t="s">
        <v>369</v>
      </c>
      <c r="I87" s="32"/>
      <c r="J87" s="32" t="s">
        <v>369</v>
      </c>
      <c r="K87" s="32"/>
      <c r="L87" s="32" t="s">
        <v>369</v>
      </c>
      <c r="M87" s="32"/>
      <c r="N87" s="32" t="s">
        <v>369</v>
      </c>
    </row>
    <row r="88" spans="1:14" ht="15" customHeight="1">
      <c r="A88" s="2136" t="s">
        <v>379</v>
      </c>
      <c r="B88" s="2137"/>
      <c r="C88" s="32"/>
      <c r="D88" s="32"/>
      <c r="E88" s="32" t="s">
        <v>369</v>
      </c>
      <c r="F88" s="32"/>
      <c r="G88" s="32"/>
      <c r="H88" s="32" t="s">
        <v>369</v>
      </c>
      <c r="I88" s="32"/>
      <c r="J88" s="32"/>
      <c r="K88" s="32" t="s">
        <v>369</v>
      </c>
      <c r="L88" s="32"/>
      <c r="M88" s="32"/>
      <c r="N88" s="32" t="s">
        <v>369</v>
      </c>
    </row>
    <row r="89" spans="1:14" ht="15" customHeight="1">
      <c r="A89" s="2136" t="s">
        <v>380</v>
      </c>
      <c r="B89" s="2137"/>
      <c r="C89" s="32"/>
      <c r="D89" s="32"/>
      <c r="E89" s="32"/>
      <c r="F89" s="32" t="s">
        <v>369</v>
      </c>
      <c r="G89" s="32"/>
      <c r="H89" s="32"/>
      <c r="I89" s="32"/>
      <c r="J89" s="32" t="s">
        <v>369</v>
      </c>
      <c r="K89" s="32"/>
      <c r="L89" s="32"/>
      <c r="M89" s="32"/>
      <c r="N89" s="32" t="s">
        <v>369</v>
      </c>
    </row>
    <row r="90" spans="1:14" ht="15" customHeight="1">
      <c r="A90" s="2136" t="s">
        <v>381</v>
      </c>
      <c r="B90" s="2137"/>
      <c r="C90" s="32"/>
      <c r="D90" s="32"/>
      <c r="E90" s="32"/>
      <c r="F90" s="32" t="s">
        <v>369</v>
      </c>
      <c r="G90" s="32"/>
      <c r="H90" s="32"/>
      <c r="I90" s="32"/>
      <c r="J90" s="32" t="s">
        <v>369</v>
      </c>
      <c r="K90" s="32"/>
      <c r="L90" s="32"/>
      <c r="M90" s="32"/>
      <c r="N90" s="32" t="s">
        <v>369</v>
      </c>
    </row>
    <row r="91" spans="1:14">
      <c r="A91" s="2136" t="s">
        <v>382</v>
      </c>
      <c r="B91" s="2137"/>
      <c r="C91" s="32"/>
      <c r="D91" s="32"/>
      <c r="E91" s="32"/>
      <c r="F91" s="32" t="s">
        <v>369</v>
      </c>
      <c r="G91" s="32"/>
      <c r="H91" s="32"/>
      <c r="I91" s="32"/>
      <c r="J91" s="32" t="s">
        <v>369</v>
      </c>
      <c r="K91" s="32"/>
      <c r="L91" s="32"/>
      <c r="M91" s="32"/>
      <c r="N91" s="32" t="s">
        <v>369</v>
      </c>
    </row>
    <row r="92" spans="1:14" ht="29.25" customHeight="1">
      <c r="A92" s="2136" t="s">
        <v>383</v>
      </c>
      <c r="B92" s="2137"/>
      <c r="C92" s="32"/>
      <c r="D92" s="32"/>
      <c r="E92" s="32"/>
      <c r="F92" s="32"/>
      <c r="G92" s="32"/>
      <c r="H92" s="32" t="s">
        <v>369</v>
      </c>
      <c r="I92" s="32"/>
      <c r="J92" s="32"/>
      <c r="K92" s="32"/>
      <c r="L92" s="32"/>
      <c r="M92" s="32"/>
      <c r="N92" s="32" t="s">
        <v>369</v>
      </c>
    </row>
    <row r="93" spans="1:14" ht="17.25" customHeight="1">
      <c r="A93" s="2136" t="s">
        <v>384</v>
      </c>
      <c r="B93" s="2137"/>
      <c r="C93" s="32"/>
      <c r="D93" s="32"/>
      <c r="E93" s="32"/>
      <c r="F93" s="32"/>
      <c r="G93" s="32"/>
      <c r="H93" s="32" t="s">
        <v>369</v>
      </c>
      <c r="I93" s="32"/>
      <c r="J93" s="32"/>
      <c r="K93" s="32"/>
      <c r="L93" s="32"/>
      <c r="M93" s="32"/>
      <c r="N93" s="32" t="s">
        <v>369</v>
      </c>
    </row>
    <row r="94" spans="1:14" ht="30.75" customHeight="1">
      <c r="A94" s="2136" t="s">
        <v>385</v>
      </c>
      <c r="B94" s="2137"/>
      <c r="C94" s="32"/>
      <c r="D94" s="32"/>
      <c r="E94" s="32"/>
      <c r="F94" s="32"/>
      <c r="G94" s="32"/>
      <c r="H94" s="32" t="s">
        <v>369</v>
      </c>
      <c r="I94" s="32"/>
      <c r="J94" s="32"/>
      <c r="K94" s="32"/>
      <c r="L94" s="32"/>
      <c r="M94" s="32"/>
      <c r="N94" s="32" t="s">
        <v>369</v>
      </c>
    </row>
    <row r="95" spans="1:14" ht="15" customHeight="1">
      <c r="A95" s="2136" t="s">
        <v>386</v>
      </c>
      <c r="B95" s="2137"/>
      <c r="C95" s="32"/>
      <c r="D95" s="32"/>
      <c r="E95" s="32"/>
      <c r="F95" s="32"/>
      <c r="G95" s="32"/>
      <c r="H95" s="32" t="s">
        <v>369</v>
      </c>
      <c r="I95" s="32"/>
      <c r="J95" s="32"/>
      <c r="K95" s="32"/>
      <c r="L95" s="32"/>
      <c r="M95" s="32"/>
      <c r="N95" s="32" t="s">
        <v>369</v>
      </c>
    </row>
    <row r="96" spans="1:14" ht="15" customHeight="1">
      <c r="A96" s="2136" t="s">
        <v>387</v>
      </c>
      <c r="B96" s="2137"/>
      <c r="C96" s="32"/>
      <c r="D96" s="32"/>
      <c r="E96" s="32"/>
      <c r="F96" s="32"/>
      <c r="G96" s="32"/>
      <c r="H96" s="32" t="s">
        <v>369</v>
      </c>
      <c r="I96" s="32"/>
      <c r="J96" s="32"/>
      <c r="K96" s="32"/>
      <c r="L96" s="32"/>
      <c r="M96" s="32"/>
      <c r="N96" s="32" t="s">
        <v>369</v>
      </c>
    </row>
    <row r="97" spans="1:14" ht="15" customHeight="1">
      <c r="A97" s="2136" t="s">
        <v>388</v>
      </c>
      <c r="B97" s="2137"/>
      <c r="C97" s="32"/>
      <c r="D97" s="32"/>
      <c r="E97" s="32"/>
      <c r="F97" s="32"/>
      <c r="G97" s="32"/>
      <c r="H97" s="32" t="s">
        <v>369</v>
      </c>
      <c r="I97" s="32"/>
      <c r="J97" s="32"/>
      <c r="K97" s="32"/>
      <c r="L97" s="32"/>
      <c r="M97" s="32"/>
      <c r="N97" s="32" t="s">
        <v>369</v>
      </c>
    </row>
    <row r="98" spans="1:14" ht="28.5" customHeight="1">
      <c r="A98" s="2085" t="s">
        <v>389</v>
      </c>
      <c r="B98" s="2085"/>
      <c r="C98" s="32"/>
      <c r="D98" s="32"/>
      <c r="E98" s="32"/>
      <c r="F98" s="32"/>
      <c r="G98" s="32"/>
      <c r="H98" s="32"/>
      <c r="I98" s="32"/>
      <c r="J98" s="32" t="s">
        <v>369</v>
      </c>
      <c r="K98" s="32"/>
      <c r="L98" s="32"/>
      <c r="M98" s="32"/>
      <c r="N98" s="32" t="s">
        <v>369</v>
      </c>
    </row>
    <row r="99" spans="1:14">
      <c r="A99" s="2085" t="s">
        <v>390</v>
      </c>
      <c r="B99" s="2085"/>
      <c r="C99" s="32"/>
      <c r="D99" s="32"/>
      <c r="E99" s="32"/>
      <c r="F99" s="32"/>
      <c r="G99" s="32"/>
      <c r="H99" s="32"/>
      <c r="I99" s="32"/>
      <c r="J99" s="32"/>
      <c r="K99" s="32"/>
      <c r="L99" s="32"/>
      <c r="M99" s="32"/>
      <c r="N99" s="32" t="s">
        <v>369</v>
      </c>
    </row>
    <row r="102" spans="1:14">
      <c r="A102" s="504">
        <f>A75</f>
        <v>35867</v>
      </c>
      <c r="B102" s="510" t="s">
        <v>366</v>
      </c>
      <c r="C102" s="511"/>
      <c r="D102" s="511"/>
      <c r="E102" s="511"/>
      <c r="F102" s="511"/>
      <c r="G102" s="511"/>
      <c r="H102" s="511"/>
      <c r="I102" s="511"/>
      <c r="J102" s="511"/>
      <c r="K102" s="511"/>
      <c r="L102" s="511"/>
      <c r="M102" s="511"/>
      <c r="N102" s="511"/>
    </row>
    <row r="103" spans="1:14">
      <c r="A103" s="504">
        <f>A76</f>
        <v>36008</v>
      </c>
      <c r="B103" s="510" t="s">
        <v>367</v>
      </c>
      <c r="C103" s="193">
        <v>13000</v>
      </c>
      <c r="D103" s="193">
        <v>14000</v>
      </c>
      <c r="E103" s="193">
        <v>15000</v>
      </c>
      <c r="F103" s="193">
        <v>16000</v>
      </c>
      <c r="G103" s="193">
        <v>17000</v>
      </c>
      <c r="H103" s="193">
        <v>18000</v>
      </c>
      <c r="I103" s="193">
        <v>19000</v>
      </c>
      <c r="J103" s="193">
        <v>20000</v>
      </c>
      <c r="K103" s="193">
        <v>21000</v>
      </c>
      <c r="L103" s="193">
        <v>22000</v>
      </c>
      <c r="M103" s="193">
        <v>23000</v>
      </c>
      <c r="N103" s="193">
        <v>24000</v>
      </c>
    </row>
    <row r="104" spans="1:14" ht="15" customHeight="1">
      <c r="A104" s="2136" t="s">
        <v>368</v>
      </c>
      <c r="B104" s="2137"/>
      <c r="C104" s="32" t="s">
        <v>369</v>
      </c>
      <c r="D104" s="32" t="s">
        <v>369</v>
      </c>
      <c r="E104" s="32" t="s">
        <v>369</v>
      </c>
      <c r="F104" s="32" t="s">
        <v>369</v>
      </c>
      <c r="G104" s="32" t="s">
        <v>369</v>
      </c>
      <c r="H104" s="32" t="s">
        <v>369</v>
      </c>
      <c r="I104" s="32" t="s">
        <v>369</v>
      </c>
      <c r="J104" s="32" t="s">
        <v>369</v>
      </c>
      <c r="K104" s="32" t="s">
        <v>369</v>
      </c>
      <c r="L104" s="32" t="s">
        <v>369</v>
      </c>
      <c r="M104" s="32" t="s">
        <v>369</v>
      </c>
      <c r="N104" s="32" t="s">
        <v>369</v>
      </c>
    </row>
    <row r="105" spans="1:14">
      <c r="A105" s="2136" t="s">
        <v>370</v>
      </c>
      <c r="B105" s="2137"/>
      <c r="C105" s="32" t="s">
        <v>369</v>
      </c>
      <c r="D105" s="32" t="s">
        <v>369</v>
      </c>
      <c r="E105" s="32" t="s">
        <v>369</v>
      </c>
      <c r="F105" s="32" t="s">
        <v>369</v>
      </c>
      <c r="G105" s="32" t="s">
        <v>369</v>
      </c>
      <c r="H105" s="32" t="s">
        <v>369</v>
      </c>
      <c r="I105" s="32" t="s">
        <v>369</v>
      </c>
      <c r="J105" s="32" t="s">
        <v>369</v>
      </c>
      <c r="K105" s="32" t="s">
        <v>369</v>
      </c>
      <c r="L105" s="32" t="s">
        <v>369</v>
      </c>
      <c r="M105" s="32" t="s">
        <v>369</v>
      </c>
      <c r="N105" s="32" t="s">
        <v>369</v>
      </c>
    </row>
    <row r="106" spans="1:14" ht="15" customHeight="1">
      <c r="A106" s="2136" t="s">
        <v>371</v>
      </c>
      <c r="B106" s="2137"/>
      <c r="C106" s="32" t="s">
        <v>369</v>
      </c>
      <c r="D106" s="32" t="s">
        <v>369</v>
      </c>
      <c r="E106" s="32" t="s">
        <v>369</v>
      </c>
      <c r="F106" s="32" t="s">
        <v>369</v>
      </c>
      <c r="G106" s="32" t="s">
        <v>369</v>
      </c>
      <c r="H106" s="32" t="s">
        <v>369</v>
      </c>
      <c r="I106" s="32" t="s">
        <v>369</v>
      </c>
      <c r="J106" s="32" t="s">
        <v>369</v>
      </c>
      <c r="K106" s="32" t="s">
        <v>369</v>
      </c>
      <c r="L106" s="32" t="s">
        <v>369</v>
      </c>
      <c r="M106" s="32" t="s">
        <v>369</v>
      </c>
      <c r="N106" s="32" t="s">
        <v>369</v>
      </c>
    </row>
    <row r="107" spans="1:14" ht="15" customHeight="1">
      <c r="A107" s="2136" t="s">
        <v>372</v>
      </c>
      <c r="B107" s="2137"/>
      <c r="C107" s="32" t="s">
        <v>369</v>
      </c>
      <c r="D107" s="32" t="s">
        <v>369</v>
      </c>
      <c r="E107" s="32" t="s">
        <v>369</v>
      </c>
      <c r="F107" s="32" t="s">
        <v>369</v>
      </c>
      <c r="G107" s="32" t="s">
        <v>369</v>
      </c>
      <c r="H107" s="32" t="s">
        <v>369</v>
      </c>
      <c r="I107" s="32" t="s">
        <v>369</v>
      </c>
      <c r="J107" s="32" t="s">
        <v>369</v>
      </c>
      <c r="K107" s="32" t="s">
        <v>369</v>
      </c>
      <c r="L107" s="32" t="s">
        <v>369</v>
      </c>
      <c r="M107" s="32" t="s">
        <v>369</v>
      </c>
      <c r="N107" s="32" t="s">
        <v>369</v>
      </c>
    </row>
    <row r="108" spans="1:14">
      <c r="A108" s="2136" t="s">
        <v>370</v>
      </c>
      <c r="B108" s="2137"/>
      <c r="C108" s="32" t="s">
        <v>369</v>
      </c>
      <c r="D108" s="32" t="s">
        <v>369</v>
      </c>
      <c r="E108" s="32" t="s">
        <v>369</v>
      </c>
      <c r="F108" s="32" t="s">
        <v>369</v>
      </c>
      <c r="G108" s="32" t="s">
        <v>369</v>
      </c>
      <c r="H108" s="32" t="s">
        <v>369</v>
      </c>
      <c r="I108" s="32" t="s">
        <v>369</v>
      </c>
      <c r="J108" s="32" t="s">
        <v>369</v>
      </c>
      <c r="K108" s="32" t="s">
        <v>369</v>
      </c>
      <c r="L108" s="32" t="s">
        <v>369</v>
      </c>
      <c r="M108" s="32" t="s">
        <v>369</v>
      </c>
      <c r="N108" s="32" t="s">
        <v>369</v>
      </c>
    </row>
    <row r="109" spans="1:14" ht="15" customHeight="1">
      <c r="A109" s="2136" t="s">
        <v>373</v>
      </c>
      <c r="B109" s="2137"/>
      <c r="C109" s="32" t="s">
        <v>369</v>
      </c>
      <c r="D109" s="32" t="s">
        <v>369</v>
      </c>
      <c r="E109" s="32" t="s">
        <v>369</v>
      </c>
      <c r="F109" s="32" t="s">
        <v>369</v>
      </c>
      <c r="G109" s="32" t="s">
        <v>369</v>
      </c>
      <c r="H109" s="32" t="s">
        <v>369</v>
      </c>
      <c r="I109" s="32" t="s">
        <v>369</v>
      </c>
      <c r="J109" s="32" t="s">
        <v>369</v>
      </c>
      <c r="K109" s="32" t="s">
        <v>369</v>
      </c>
      <c r="L109" s="32" t="s">
        <v>369</v>
      </c>
      <c r="M109" s="32" t="s">
        <v>369</v>
      </c>
      <c r="N109" s="32" t="s">
        <v>369</v>
      </c>
    </row>
    <row r="110" spans="1:14" ht="33.75" customHeight="1">
      <c r="A110" s="2136" t="s">
        <v>374</v>
      </c>
      <c r="B110" s="2137"/>
      <c r="C110" s="32" t="s">
        <v>369</v>
      </c>
      <c r="D110" s="32" t="s">
        <v>369</v>
      </c>
      <c r="E110" s="32" t="s">
        <v>369</v>
      </c>
      <c r="F110" s="32" t="s">
        <v>369</v>
      </c>
      <c r="G110" s="32" t="s">
        <v>369</v>
      </c>
      <c r="H110" s="32" t="s">
        <v>369</v>
      </c>
      <c r="I110" s="32" t="s">
        <v>369</v>
      </c>
      <c r="J110" s="32" t="s">
        <v>369</v>
      </c>
      <c r="K110" s="32" t="s">
        <v>369</v>
      </c>
      <c r="L110" s="32" t="s">
        <v>369</v>
      </c>
      <c r="M110" s="32" t="s">
        <v>369</v>
      </c>
      <c r="N110" s="32" t="s">
        <v>369</v>
      </c>
    </row>
    <row r="111" spans="1:14" ht="28.5" customHeight="1">
      <c r="A111" s="2136" t="s">
        <v>375</v>
      </c>
      <c r="B111" s="2137"/>
      <c r="C111" s="32" t="s">
        <v>369</v>
      </c>
      <c r="D111" s="32" t="s">
        <v>369</v>
      </c>
      <c r="E111" s="32" t="s">
        <v>369</v>
      </c>
      <c r="F111" s="32" t="s">
        <v>369</v>
      </c>
      <c r="G111" s="32" t="s">
        <v>369</v>
      </c>
      <c r="H111" s="32" t="s">
        <v>369</v>
      </c>
      <c r="I111" s="32" t="s">
        <v>369</v>
      </c>
      <c r="J111" s="32" t="s">
        <v>369</v>
      </c>
      <c r="K111" s="32" t="s">
        <v>369</v>
      </c>
      <c r="L111" s="32" t="s">
        <v>369</v>
      </c>
      <c r="M111" s="32" t="s">
        <v>369</v>
      </c>
      <c r="N111" s="32" t="s">
        <v>369</v>
      </c>
    </row>
    <row r="112" spans="1:14" ht="29.25" customHeight="1">
      <c r="A112" s="2136" t="s">
        <v>376</v>
      </c>
      <c r="B112" s="2137"/>
      <c r="C112" s="32"/>
      <c r="D112" s="32" t="s">
        <v>369</v>
      </c>
      <c r="E112" s="32"/>
      <c r="F112" s="32" t="s">
        <v>369</v>
      </c>
      <c r="G112" s="32"/>
      <c r="H112" s="32" t="s">
        <v>369</v>
      </c>
      <c r="I112" s="32"/>
      <c r="J112" s="32" t="s">
        <v>369</v>
      </c>
      <c r="K112" s="32"/>
      <c r="L112" s="32" t="s">
        <v>369</v>
      </c>
      <c r="M112" s="32"/>
      <c r="N112" s="32" t="s">
        <v>369</v>
      </c>
    </row>
    <row r="113" spans="1:14">
      <c r="A113" s="2136" t="s">
        <v>377</v>
      </c>
      <c r="B113" s="2137"/>
      <c r="C113" s="32"/>
      <c r="D113" s="32" t="s">
        <v>369</v>
      </c>
      <c r="E113" s="32"/>
      <c r="F113" s="32" t="s">
        <v>369</v>
      </c>
      <c r="G113" s="32"/>
      <c r="H113" s="32" t="s">
        <v>369</v>
      </c>
      <c r="I113" s="32"/>
      <c r="J113" s="32" t="s">
        <v>369</v>
      </c>
      <c r="K113" s="32"/>
      <c r="L113" s="32" t="s">
        <v>369</v>
      </c>
      <c r="M113" s="32"/>
      <c r="N113" s="32" t="s">
        <v>369</v>
      </c>
    </row>
    <row r="114" spans="1:14" ht="15" customHeight="1">
      <c r="A114" s="2136" t="s">
        <v>378</v>
      </c>
      <c r="B114" s="2137"/>
      <c r="C114" s="32"/>
      <c r="D114" s="32" t="s">
        <v>369</v>
      </c>
      <c r="E114" s="32"/>
      <c r="F114" s="32" t="s">
        <v>369</v>
      </c>
      <c r="G114" s="32"/>
      <c r="H114" s="32" t="s">
        <v>369</v>
      </c>
      <c r="I114" s="32"/>
      <c r="J114" s="32" t="s">
        <v>369</v>
      </c>
      <c r="K114" s="32"/>
      <c r="L114" s="32" t="s">
        <v>369</v>
      </c>
      <c r="M114" s="32"/>
      <c r="N114" s="32" t="s">
        <v>369</v>
      </c>
    </row>
    <row r="115" spans="1:14" ht="15" customHeight="1">
      <c r="A115" s="2136" t="s">
        <v>379</v>
      </c>
      <c r="B115" s="2137"/>
      <c r="C115" s="32"/>
      <c r="D115" s="32"/>
      <c r="E115" s="32" t="s">
        <v>369</v>
      </c>
      <c r="F115" s="32"/>
      <c r="G115" s="32"/>
      <c r="H115" s="32" t="s">
        <v>369</v>
      </c>
      <c r="I115" s="32"/>
      <c r="J115" s="32"/>
      <c r="K115" s="32" t="s">
        <v>369</v>
      </c>
      <c r="L115" s="32"/>
      <c r="M115" s="32"/>
      <c r="N115" s="32" t="s">
        <v>369</v>
      </c>
    </row>
    <row r="116" spans="1:14" ht="15" customHeight="1">
      <c r="A116" s="2136" t="s">
        <v>380</v>
      </c>
      <c r="B116" s="2137"/>
      <c r="C116" s="32"/>
      <c r="D116" s="32"/>
      <c r="E116" s="32"/>
      <c r="F116" s="32" t="s">
        <v>369</v>
      </c>
      <c r="G116" s="32"/>
      <c r="H116" s="32"/>
      <c r="I116" s="32"/>
      <c r="J116" s="32" t="s">
        <v>369</v>
      </c>
      <c r="K116" s="32"/>
      <c r="L116" s="32"/>
      <c r="M116" s="32"/>
      <c r="N116" s="32" t="s">
        <v>369</v>
      </c>
    </row>
    <row r="117" spans="1:14" ht="15" customHeight="1">
      <c r="A117" s="2136" t="s">
        <v>381</v>
      </c>
      <c r="B117" s="2137"/>
      <c r="C117" s="32"/>
      <c r="D117" s="32"/>
      <c r="E117" s="32"/>
      <c r="F117" s="32" t="s">
        <v>369</v>
      </c>
      <c r="G117" s="32"/>
      <c r="H117" s="32"/>
      <c r="I117" s="32"/>
      <c r="J117" s="32" t="s">
        <v>369</v>
      </c>
      <c r="K117" s="32"/>
      <c r="L117" s="32"/>
      <c r="M117" s="32"/>
      <c r="N117" s="32" t="s">
        <v>369</v>
      </c>
    </row>
    <row r="118" spans="1:14">
      <c r="A118" s="2136" t="s">
        <v>382</v>
      </c>
      <c r="B118" s="2137"/>
      <c r="C118" s="32"/>
      <c r="D118" s="32"/>
      <c r="E118" s="32"/>
      <c r="F118" s="32" t="s">
        <v>369</v>
      </c>
      <c r="G118" s="32"/>
      <c r="H118" s="32"/>
      <c r="I118" s="32"/>
      <c r="J118" s="32" t="s">
        <v>369</v>
      </c>
      <c r="K118" s="32"/>
      <c r="L118" s="32"/>
      <c r="M118" s="32"/>
      <c r="N118" s="32" t="s">
        <v>369</v>
      </c>
    </row>
    <row r="119" spans="1:14" ht="29.25" customHeight="1">
      <c r="A119" s="2136" t="s">
        <v>383</v>
      </c>
      <c r="B119" s="2137"/>
      <c r="C119" s="32"/>
      <c r="D119" s="32"/>
      <c r="E119" s="32"/>
      <c r="F119" s="32"/>
      <c r="G119" s="32"/>
      <c r="H119" s="32" t="s">
        <v>369</v>
      </c>
      <c r="I119" s="32"/>
      <c r="J119" s="32"/>
      <c r="K119" s="32"/>
      <c r="L119" s="32"/>
      <c r="M119" s="32"/>
      <c r="N119" s="32" t="s">
        <v>369</v>
      </c>
    </row>
    <row r="120" spans="1:14" ht="15" customHeight="1">
      <c r="A120" s="2136" t="s">
        <v>384</v>
      </c>
      <c r="B120" s="2137"/>
      <c r="C120" s="32"/>
      <c r="D120" s="32"/>
      <c r="E120" s="32"/>
      <c r="F120" s="32"/>
      <c r="G120" s="32"/>
      <c r="H120" s="32" t="s">
        <v>369</v>
      </c>
      <c r="I120" s="32"/>
      <c r="J120" s="32"/>
      <c r="K120" s="32"/>
      <c r="L120" s="32"/>
      <c r="M120" s="32"/>
      <c r="N120" s="32" t="s">
        <v>369</v>
      </c>
    </row>
    <row r="121" spans="1:14" ht="30.75" customHeight="1">
      <c r="A121" s="2136" t="s">
        <v>385</v>
      </c>
      <c r="B121" s="2137"/>
      <c r="C121" s="32"/>
      <c r="D121" s="32"/>
      <c r="E121" s="32"/>
      <c r="F121" s="32"/>
      <c r="G121" s="32"/>
      <c r="H121" s="32" t="s">
        <v>369</v>
      </c>
      <c r="I121" s="32"/>
      <c r="J121" s="32"/>
      <c r="K121" s="32"/>
      <c r="L121" s="32"/>
      <c r="M121" s="32"/>
      <c r="N121" s="32" t="s">
        <v>369</v>
      </c>
    </row>
    <row r="122" spans="1:14" ht="15" customHeight="1">
      <c r="A122" s="2136" t="s">
        <v>386</v>
      </c>
      <c r="B122" s="2137"/>
      <c r="C122" s="32"/>
      <c r="D122" s="32"/>
      <c r="E122" s="32"/>
      <c r="F122" s="32"/>
      <c r="G122" s="32"/>
      <c r="H122" s="32" t="s">
        <v>369</v>
      </c>
      <c r="I122" s="32"/>
      <c r="J122" s="32"/>
      <c r="K122" s="32"/>
      <c r="L122" s="32"/>
      <c r="M122" s="32"/>
      <c r="N122" s="32" t="s">
        <v>369</v>
      </c>
    </row>
    <row r="123" spans="1:14" ht="15" customHeight="1">
      <c r="A123" s="2136" t="s">
        <v>387</v>
      </c>
      <c r="B123" s="2137"/>
      <c r="C123" s="32"/>
      <c r="D123" s="32"/>
      <c r="E123" s="32"/>
      <c r="F123" s="32"/>
      <c r="G123" s="32"/>
      <c r="H123" s="32" t="s">
        <v>369</v>
      </c>
      <c r="I123" s="32"/>
      <c r="J123" s="32"/>
      <c r="K123" s="32"/>
      <c r="L123" s="32"/>
      <c r="M123" s="32"/>
      <c r="N123" s="32" t="s">
        <v>369</v>
      </c>
    </row>
    <row r="124" spans="1:14" ht="15" customHeight="1">
      <c r="A124" s="2136" t="s">
        <v>388</v>
      </c>
      <c r="B124" s="2137"/>
      <c r="C124" s="32"/>
      <c r="D124" s="32"/>
      <c r="E124" s="32"/>
      <c r="F124" s="32"/>
      <c r="G124" s="32"/>
      <c r="H124" s="32" t="s">
        <v>369</v>
      </c>
      <c r="I124" s="32"/>
      <c r="J124" s="32"/>
      <c r="K124" s="32"/>
      <c r="L124" s="32"/>
      <c r="M124" s="32"/>
      <c r="N124" s="32" t="s">
        <v>369</v>
      </c>
    </row>
    <row r="125" spans="1:14" ht="25.5" customHeight="1">
      <c r="A125" s="2085" t="s">
        <v>389</v>
      </c>
      <c r="B125" s="2085"/>
      <c r="C125" s="32"/>
      <c r="D125" s="32"/>
      <c r="E125" s="32"/>
      <c r="F125" s="32"/>
      <c r="G125" s="32"/>
      <c r="H125" s="32"/>
      <c r="I125" s="32"/>
      <c r="J125" s="32" t="s">
        <v>369</v>
      </c>
      <c r="K125" s="32"/>
      <c r="L125" s="32"/>
      <c r="M125" s="32"/>
      <c r="N125" s="32" t="s">
        <v>369</v>
      </c>
    </row>
    <row r="126" spans="1:14">
      <c r="A126" s="2085" t="s">
        <v>390</v>
      </c>
      <c r="B126" s="2085"/>
      <c r="C126" s="32"/>
      <c r="D126" s="32"/>
      <c r="E126" s="32"/>
      <c r="F126" s="32"/>
      <c r="G126" s="32"/>
      <c r="H126" s="32"/>
      <c r="I126" s="32"/>
      <c r="J126" s="32"/>
      <c r="K126" s="32"/>
      <c r="L126" s="32"/>
      <c r="M126" s="32"/>
      <c r="N126" s="32" t="s">
        <v>369</v>
      </c>
    </row>
    <row r="128" spans="1:14">
      <c r="A128" s="2195" t="s">
        <v>391</v>
      </c>
      <c r="B128" s="2195"/>
      <c r="C128" s="2195"/>
      <c r="D128" s="2195"/>
      <c r="E128" s="2195"/>
      <c r="F128" s="2195"/>
      <c r="G128" s="2195"/>
      <c r="H128" s="2195"/>
      <c r="I128" s="2195"/>
      <c r="J128" s="2195"/>
      <c r="K128" s="2195"/>
      <c r="L128" s="2195"/>
    </row>
    <row r="129" spans="1:19">
      <c r="A129" s="1486" t="s">
        <v>392</v>
      </c>
      <c r="B129" s="1528" t="s">
        <v>393</v>
      </c>
      <c r="C129" s="1528" t="s">
        <v>267</v>
      </c>
      <c r="D129" s="1528" t="s">
        <v>394</v>
      </c>
      <c r="E129" s="1528" t="s">
        <v>395</v>
      </c>
      <c r="F129" s="1528" t="s">
        <v>242</v>
      </c>
      <c r="G129" s="1528" t="s">
        <v>396</v>
      </c>
      <c r="H129" s="1528" t="s">
        <v>397</v>
      </c>
      <c r="I129" s="1528" t="s">
        <v>398</v>
      </c>
      <c r="J129" s="1528" t="s">
        <v>399</v>
      </c>
      <c r="K129" s="1528" t="s">
        <v>400</v>
      </c>
      <c r="L129" s="1529" t="s">
        <v>401</v>
      </c>
    </row>
    <row r="130" spans="1:19" ht="45.75" customHeight="1">
      <c r="A130" s="751" t="s">
        <v>66</v>
      </c>
      <c r="B130" s="655" t="s">
        <v>255</v>
      </c>
      <c r="C130" s="129"/>
      <c r="D130" s="129"/>
      <c r="E130" s="130"/>
      <c r="F130" s="130"/>
      <c r="G130" s="131"/>
      <c r="H130" s="132" t="s">
        <v>547</v>
      </c>
      <c r="I130" s="132"/>
      <c r="J130" s="132"/>
      <c r="K130" s="132"/>
      <c r="L130" s="596"/>
    </row>
    <row r="131" spans="1:19">
      <c r="A131" s="751"/>
      <c r="B131" s="593" t="s">
        <v>404</v>
      </c>
      <c r="C131" s="43"/>
      <c r="D131" s="43"/>
      <c r="E131" s="43"/>
      <c r="F131" s="43"/>
      <c r="G131" s="45"/>
      <c r="H131" s="43"/>
      <c r="I131" s="45"/>
      <c r="J131" s="43"/>
      <c r="K131" s="43"/>
      <c r="L131" s="594"/>
    </row>
    <row r="132" spans="1:19">
      <c r="A132" s="751"/>
      <c r="B132" s="593" t="s">
        <v>237</v>
      </c>
      <c r="C132" s="31"/>
      <c r="D132" s="43"/>
      <c r="E132" s="45"/>
      <c r="F132" s="1369" t="s">
        <v>407</v>
      </c>
      <c r="G132" s="43" t="s">
        <v>408</v>
      </c>
      <c r="H132" s="43"/>
      <c r="I132" s="45"/>
      <c r="J132" s="43"/>
      <c r="K132" s="43"/>
      <c r="L132" s="595"/>
    </row>
    <row r="133" spans="1:19">
      <c r="A133" s="751"/>
      <c r="B133" s="593" t="s">
        <v>186</v>
      </c>
      <c r="C133" s="43"/>
      <c r="D133" s="43"/>
      <c r="E133" s="45"/>
      <c r="F133" s="45"/>
      <c r="G133" s="43"/>
      <c r="H133" s="43"/>
      <c r="I133" s="45"/>
      <c r="J133" s="43"/>
      <c r="K133" s="43"/>
      <c r="L133" s="594"/>
    </row>
    <row r="134" spans="1:19">
      <c r="A134" s="751"/>
      <c r="B134" s="529" t="s">
        <v>303</v>
      </c>
      <c r="C134" s="43"/>
      <c r="D134" s="43"/>
      <c r="E134" s="43"/>
      <c r="F134" s="43"/>
      <c r="G134" s="43"/>
      <c r="H134" s="43"/>
      <c r="I134" s="43"/>
      <c r="J134" s="43"/>
      <c r="K134" s="43"/>
      <c r="L134" s="594"/>
    </row>
    <row r="135" spans="1:19">
      <c r="A135" s="751"/>
      <c r="B135" s="529"/>
      <c r="C135" s="43"/>
      <c r="D135" s="43"/>
      <c r="E135" s="43"/>
      <c r="F135" s="43"/>
      <c r="G135" s="43"/>
      <c r="H135" s="43"/>
      <c r="I135" s="43"/>
      <c r="J135" s="43"/>
      <c r="K135" s="43"/>
      <c r="L135" s="594"/>
    </row>
    <row r="136" spans="1:19">
      <c r="A136" s="751"/>
      <c r="B136" s="529" t="s">
        <v>412</v>
      </c>
      <c r="C136" s="43"/>
      <c r="D136" s="43"/>
      <c r="E136" s="43"/>
      <c r="F136" s="43"/>
      <c r="G136" s="43"/>
      <c r="H136" s="43"/>
      <c r="I136" s="43"/>
      <c r="J136" s="43"/>
      <c r="K136" s="43"/>
      <c r="L136" s="594"/>
    </row>
    <row r="137" spans="1:19" ht="28.9">
      <c r="A137" s="751"/>
      <c r="B137" s="529" t="s">
        <v>414</v>
      </c>
      <c r="C137" s="129"/>
      <c r="D137" s="129"/>
      <c r="E137" s="130"/>
      <c r="F137" s="130"/>
      <c r="G137" s="131"/>
      <c r="H137" s="132"/>
      <c r="I137" s="132"/>
      <c r="J137" s="132"/>
      <c r="K137" s="132"/>
      <c r="L137" s="596"/>
    </row>
    <row r="138" spans="1:19">
      <c r="A138" s="751"/>
      <c r="B138" s="529" t="s">
        <v>416</v>
      </c>
      <c r="C138" s="43"/>
      <c r="D138" s="43"/>
      <c r="E138" s="43"/>
      <c r="F138" s="43"/>
      <c r="G138" s="45"/>
      <c r="H138" s="43"/>
      <c r="I138" s="45"/>
      <c r="J138" s="43"/>
      <c r="K138" s="43"/>
      <c r="L138" s="594"/>
      <c r="S138" s="4" t="s">
        <v>403</v>
      </c>
    </row>
    <row r="139" spans="1:19" ht="30.75" customHeight="1">
      <c r="A139" s="751"/>
      <c r="B139" s="529" t="s">
        <v>293</v>
      </c>
      <c r="C139" s="31"/>
      <c r="D139" s="43"/>
      <c r="E139" s="45"/>
      <c r="F139" s="43"/>
      <c r="G139" s="43"/>
      <c r="H139" s="43"/>
      <c r="I139" s="45"/>
      <c r="J139" s="43"/>
      <c r="K139" s="43"/>
      <c r="L139" s="594" t="s">
        <v>418</v>
      </c>
    </row>
    <row r="140" spans="1:19">
      <c r="A140" s="753"/>
      <c r="B140" s="597"/>
      <c r="C140" s="296"/>
      <c r="D140" s="296"/>
      <c r="E140" s="598"/>
      <c r="F140" s="598"/>
      <c r="G140" s="296"/>
      <c r="H140" s="296"/>
      <c r="I140" s="598"/>
      <c r="J140" s="296"/>
      <c r="K140" s="296"/>
      <c r="L140" s="599"/>
      <c r="S140" t="s">
        <v>409</v>
      </c>
    </row>
    <row r="141" spans="1:19">
      <c r="S141" t="s">
        <v>410</v>
      </c>
    </row>
    <row r="142" spans="1:19">
      <c r="S142" t="s">
        <v>411</v>
      </c>
    </row>
    <row r="144" spans="1:19">
      <c r="S144" s="4" t="s">
        <v>413</v>
      </c>
    </row>
    <row r="145" spans="10:19">
      <c r="S145" t="s">
        <v>415</v>
      </c>
    </row>
    <row r="146" spans="10:19">
      <c r="S146" t="s">
        <v>417</v>
      </c>
    </row>
    <row r="147" spans="10:19">
      <c r="S147" t="s">
        <v>419</v>
      </c>
    </row>
    <row r="149" spans="10:19">
      <c r="S149" t="s">
        <v>420</v>
      </c>
    </row>
    <row r="150" spans="10:19">
      <c r="J150">
        <v>1708</v>
      </c>
    </row>
    <row r="151" spans="10:19">
      <c r="J151">
        <v>1709</v>
      </c>
      <c r="S151" t="s">
        <v>421</v>
      </c>
    </row>
    <row r="153" spans="10:19">
      <c r="S153" t="s">
        <v>422</v>
      </c>
    </row>
    <row r="155" spans="10:19">
      <c r="S155" t="s">
        <v>423</v>
      </c>
    </row>
    <row r="156" spans="10:19">
      <c r="S156" t="s">
        <v>424</v>
      </c>
    </row>
    <row r="158" spans="10:19">
      <c r="S158" s="4" t="s">
        <v>185</v>
      </c>
    </row>
    <row r="159" spans="10:19">
      <c r="S159" t="s">
        <v>425</v>
      </c>
    </row>
    <row r="160" spans="10:19">
      <c r="S160" t="s">
        <v>426</v>
      </c>
    </row>
    <row r="161" spans="19:19">
      <c r="S161" t="s">
        <v>427</v>
      </c>
    </row>
  </sheetData>
  <sheetProtection selectLockedCells="1" selectUnlockedCells="1"/>
  <mergeCells count="98">
    <mergeCell ref="A39:G39"/>
    <mergeCell ref="I33:O33"/>
    <mergeCell ref="O31:O32"/>
    <mergeCell ref="I65:I67"/>
    <mergeCell ref="A111:B111"/>
    <mergeCell ref="A106:B106"/>
    <mergeCell ref="A92:B92"/>
    <mergeCell ref="A107:B107"/>
    <mergeCell ref="A108:B108"/>
    <mergeCell ref="A109:B109"/>
    <mergeCell ref="A110:B110"/>
    <mergeCell ref="A104:B104"/>
    <mergeCell ref="A105:B105"/>
    <mergeCell ref="A93:B93"/>
    <mergeCell ref="A94:B94"/>
    <mergeCell ref="A95:B95"/>
    <mergeCell ref="A113:B113"/>
    <mergeCell ref="A114:B114"/>
    <mergeCell ref="A115:B115"/>
    <mergeCell ref="A116:B116"/>
    <mergeCell ref="A118:B118"/>
    <mergeCell ref="A117:B117"/>
    <mergeCell ref="A128:L128"/>
    <mergeCell ref="A125:B125"/>
    <mergeCell ref="A126:B126"/>
    <mergeCell ref="A119:B119"/>
    <mergeCell ref="A120:B120"/>
    <mergeCell ref="A121:B121"/>
    <mergeCell ref="A122:B122"/>
    <mergeCell ref="A123:B123"/>
    <mergeCell ref="A124:B124"/>
    <mergeCell ref="A99:B99"/>
    <mergeCell ref="A97:B97"/>
    <mergeCell ref="A98:B98"/>
    <mergeCell ref="A96:B96"/>
    <mergeCell ref="A112:B112"/>
    <mergeCell ref="S1:AC1"/>
    <mergeCell ref="S3:Z17"/>
    <mergeCell ref="S30:S32"/>
    <mergeCell ref="S33:S36"/>
    <mergeCell ref="T30:Z32"/>
    <mergeCell ref="T33:Z36"/>
    <mergeCell ref="AA3:AH36"/>
    <mergeCell ref="S37:S39"/>
    <mergeCell ref="S40:S42"/>
    <mergeCell ref="A81:B81"/>
    <mergeCell ref="A82:B82"/>
    <mergeCell ref="A6:D6"/>
    <mergeCell ref="A74:B74"/>
    <mergeCell ref="C74:N74"/>
    <mergeCell ref="A77:B77"/>
    <mergeCell ref="A34:A35"/>
    <mergeCell ref="A45:A46"/>
    <mergeCell ref="I34:I35"/>
    <mergeCell ref="B14:J14"/>
    <mergeCell ref="I31:I32"/>
    <mergeCell ref="O19:O21"/>
    <mergeCell ref="N8:O8"/>
    <mergeCell ref="A51:A52"/>
    <mergeCell ref="T40:Z42"/>
    <mergeCell ref="T18:Z18"/>
    <mergeCell ref="T19:Z19"/>
    <mergeCell ref="T20:Z20"/>
    <mergeCell ref="T21:Z21"/>
    <mergeCell ref="T37:Z39"/>
    <mergeCell ref="T22:Z22"/>
    <mergeCell ref="A1:D2"/>
    <mergeCell ref="E1:E2"/>
    <mergeCell ref="A78:B78"/>
    <mergeCell ref="A79:B79"/>
    <mergeCell ref="A80:B80"/>
    <mergeCell ref="A19:A21"/>
    <mergeCell ref="E6:I6"/>
    <mergeCell ref="A18:P18"/>
    <mergeCell ref="A42:A43"/>
    <mergeCell ref="I37:I38"/>
    <mergeCell ref="I44:I46"/>
    <mergeCell ref="A31:A32"/>
    <mergeCell ref="I59:I60"/>
    <mergeCell ref="I50:I51"/>
    <mergeCell ref="I53:I54"/>
    <mergeCell ref="A37:A38"/>
    <mergeCell ref="A54:A55"/>
    <mergeCell ref="I56:I57"/>
    <mergeCell ref="A48:A49"/>
    <mergeCell ref="A59:G59"/>
    <mergeCell ref="A91:B91"/>
    <mergeCell ref="A88:B88"/>
    <mergeCell ref="A89:B89"/>
    <mergeCell ref="A90:B90"/>
    <mergeCell ref="A83:B83"/>
    <mergeCell ref="A84:B84"/>
    <mergeCell ref="A85:B85"/>
    <mergeCell ref="A86:B86"/>
    <mergeCell ref="A87:B87"/>
    <mergeCell ref="I58:O58"/>
    <mergeCell ref="M65:M69"/>
    <mergeCell ref="I69:I71"/>
  </mergeCells>
  <hyperlinks>
    <hyperlink ref="E1" location="'RES LUB'!A1" display="RESUMO" xr:uid="{6D77B1CF-0195-4478-BFE6-E296D16FE4E8}"/>
    <hyperlink ref="E1:E2" location="'RES MNT'!A1" display="RESUMO" xr:uid="{054AEB6B-6499-4345-82AE-754F6B141AC5}"/>
  </hyperlinks>
  <pageMargins left="0.51181102362204722" right="0.51181102362204722" top="0.78740157480314965" bottom="0.78740157480314965" header="0.31496062992125984" footer="0.31496062992125984"/>
  <pageSetup paperSize="9" scale="60" orientation="landscape" r:id="rId1"/>
  <colBreaks count="1" manualBreakCount="1">
    <brk id="18" max="136" man="1"/>
  </colBreaks>
  <legacy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8d531d9b-78b2-4823-9657-5d502c49376d">
      <Terms xmlns="http://schemas.microsoft.com/office/infopath/2007/PartnerControls"/>
    </lcf76f155ced4ddcb4097134ff3c332f>
    <TaxCatchAll xmlns="6cc96ea9-6248-4449-9918-b5c8fb5136e9"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7930817A0EC0C54483A56BED74ECA6AC" ma:contentTypeVersion="18" ma:contentTypeDescription="Crie um novo documento." ma:contentTypeScope="" ma:versionID="1a03cab8b683b52e9aa7fa681f9698a6">
  <xsd:schema xmlns:xsd="http://www.w3.org/2001/XMLSchema" xmlns:xs="http://www.w3.org/2001/XMLSchema" xmlns:p="http://schemas.microsoft.com/office/2006/metadata/properties" xmlns:ns2="8d531d9b-78b2-4823-9657-5d502c49376d" xmlns:ns3="6cc96ea9-6248-4449-9918-b5c8fb5136e9" targetNamespace="http://schemas.microsoft.com/office/2006/metadata/properties" ma:root="true" ma:fieldsID="27bad782d7e4a887587cd586b58ba0a8" ns2:_="" ns3:_="">
    <xsd:import namespace="8d531d9b-78b2-4823-9657-5d502c49376d"/>
    <xsd:import namespace="6cc96ea9-6248-4449-9918-b5c8fb5136e9"/>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2:MediaServiceLocation" minOccurs="0"/>
                <xsd:element ref="ns2:MediaServiceAutoKeyPoints" minOccurs="0"/>
                <xsd:element ref="ns2:MediaServiceKeyPoints" minOccurs="0"/>
                <xsd:element ref="ns3:SharedWithUsers" minOccurs="0"/>
                <xsd:element ref="ns3:SharedWithDetails" minOccurs="0"/>
                <xsd:element ref="ns2:lcf76f155ced4ddcb4097134ff3c332f" minOccurs="0"/>
                <xsd:element ref="ns3:TaxCatchAll"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d531d9b-78b2-4823-9657-5d502c49376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lcf76f155ced4ddcb4097134ff3c332f" ma:index="22" nillable="true" ma:taxonomy="true" ma:internalName="lcf76f155ced4ddcb4097134ff3c332f" ma:taxonomyFieldName="MediaServiceImageTags" ma:displayName="Marcações de imagem" ma:readOnly="false" ma:fieldId="{5cf76f15-5ced-4ddc-b409-7134ff3c332f}" ma:taxonomyMulti="true" ma:sspId="449751fc-bf81-4f55-b501-91b2643b3bbb"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6cc96ea9-6248-4449-9918-b5c8fb5136e9" elementFormDefault="qualified">
    <xsd:import namespace="http://schemas.microsoft.com/office/2006/documentManagement/types"/>
    <xsd:import namespace="http://schemas.microsoft.com/office/infopath/2007/PartnerControls"/>
    <xsd:element name="SharedWithUsers" ma:index="19"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Detalhes de Compartilhado Com" ma:internalName="SharedWithDetails" ma:readOnly="true">
      <xsd:simpleType>
        <xsd:restriction base="dms:Note">
          <xsd:maxLength value="255"/>
        </xsd:restriction>
      </xsd:simpleType>
    </xsd:element>
    <xsd:element name="TaxCatchAll" ma:index="23" nillable="true" ma:displayName="Taxonomy Catch All Column" ma:hidden="true" ma:list="{2c64af68-a712-46ec-977c-f5c808fc8f84}" ma:internalName="TaxCatchAll" ma:showField="CatchAllData" ma:web="6cc96ea9-6248-4449-9918-b5c8fb5136e9">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B18BB000-B775-40D4-8CBF-74C88EC96088}"/>
</file>

<file path=customXml/itemProps2.xml><?xml version="1.0" encoding="utf-8"?>
<ds:datastoreItem xmlns:ds="http://schemas.openxmlformats.org/officeDocument/2006/customXml" ds:itemID="{2A8A3AF8-1F53-48EC-93CC-23460F16E480}"/>
</file>

<file path=customXml/itemProps3.xml><?xml version="1.0" encoding="utf-8"?>
<ds:datastoreItem xmlns:ds="http://schemas.openxmlformats.org/officeDocument/2006/customXml" ds:itemID="{39FFC44C-A381-412E-B4DF-B06B8EFDDE98}"/>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Daniel Morais</dc:creator>
  <cp:keywords/>
  <dc:description/>
  <cp:lastModifiedBy>Renata Araujo de Aguiar Leite</cp:lastModifiedBy>
  <cp:revision/>
  <dcterms:created xsi:type="dcterms:W3CDTF">2017-09-11T12:32:47Z</dcterms:created>
  <dcterms:modified xsi:type="dcterms:W3CDTF">2024-03-25T16:17:34Z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0x0101007930817A0EC0C54483A56BED74ECA6AC</vt:lpwstr>
  </property>
  <property fmtid="{D5CDD505-2E9C-101B-9397-08002B2CF9AE}" pid="3" name="Order">
    <vt:r8>15796200</vt:r8>
  </property>
  <property fmtid="{D5CDD505-2E9C-101B-9397-08002B2CF9AE}" pid="4" name="MediaServiceImageTags">
    <vt:lpwstr/>
  </property>
</Properties>
</file>