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Buda\Desktop\#CPPD_\2019\#01.RESOLUÇÃO_PROGRESSÃO_RES 21.2018\"/>
    </mc:Choice>
  </mc:AlternateContent>
  <bookViews>
    <workbookView xWindow="0" yWindow="0" windowWidth="28800" windowHeight="12435" tabRatio="500" activeTab="3"/>
  </bookViews>
  <sheets>
    <sheet name="ANEXO_I_" sheetId="1" r:id="rId1"/>
    <sheet name="ANEXO_II" sheetId="2" r:id="rId2"/>
    <sheet name="ANEXO_III" sheetId="3" r:id="rId3"/>
    <sheet name="ANEXO_IV" sheetId="4" r:id="rId4"/>
  </sheets>
  <definedNames>
    <definedName name="_xlnm.Print_Area" localSheetId="0">ANEXO_I_!$A$1:$E$206</definedName>
    <definedName name="_xlnm.Print_Area" localSheetId="1">ANEXO_II!$A$1:$E$117</definedName>
    <definedName name="_xlnm.Print_Area" localSheetId="2">ANEXO_III!$A$1:$E$71</definedName>
    <definedName name="_xlnm.Print_Area" localSheetId="3">ANEXO_IV!$A$1:$E$236</definedName>
    <definedName name="Print_Area" localSheetId="0">ANEXO_I_!$A$1:$E$206</definedName>
    <definedName name="Print_Area" localSheetId="1">ANEXO_II!$A$1:$E$117</definedName>
    <definedName name="Print_Area" localSheetId="2">ANEXO_III!$A$1:$E$71</definedName>
    <definedName name="Print_Area" localSheetId="3">ANEXO_IV!$A$1:$E$236</definedName>
  </definedName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67" i="2" l="1"/>
  <c r="E235" i="4" l="1"/>
  <c r="E226" i="4"/>
  <c r="E227" i="4" s="1"/>
  <c r="E228" i="4" s="1"/>
  <c r="E232" i="4" s="1"/>
  <c r="C221" i="4"/>
  <c r="E220" i="4"/>
  <c r="E219" i="4"/>
  <c r="E218" i="4"/>
  <c r="E217" i="4"/>
  <c r="E216" i="4"/>
  <c r="E222" i="4" s="1"/>
  <c r="E223" i="4" s="1"/>
  <c r="C208" i="4"/>
  <c r="C227" i="4" s="1"/>
  <c r="E207" i="4"/>
  <c r="E206" i="4"/>
  <c r="E205" i="4"/>
  <c r="E204" i="4"/>
  <c r="E203" i="4"/>
  <c r="E202" i="4"/>
  <c r="E201" i="4"/>
  <c r="E200" i="4"/>
  <c r="E199" i="4"/>
  <c r="E198" i="4"/>
  <c r="E197" i="4"/>
  <c r="E196" i="4"/>
  <c r="E208" i="4" s="1"/>
  <c r="E209" i="4" s="1"/>
  <c r="E210" i="4" s="1"/>
  <c r="C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87" i="4" s="1"/>
  <c r="E189" i="4" s="1"/>
  <c r="E190" i="4" s="1"/>
  <c r="C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63" i="4" s="1"/>
  <c r="C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1" i="4"/>
  <c r="E100" i="4"/>
  <c r="E124" i="4" s="1"/>
  <c r="E99" i="4"/>
  <c r="E98" i="4"/>
  <c r="E97" i="4"/>
  <c r="C94" i="4"/>
  <c r="E93" i="4"/>
  <c r="E92" i="4"/>
  <c r="E91" i="4"/>
  <c r="E94" i="4" s="1"/>
  <c r="E164" i="4" s="1"/>
  <c r="E165" i="4" s="1"/>
  <c r="E90" i="4"/>
  <c r="C81" i="4"/>
  <c r="E80" i="4"/>
  <c r="E79" i="4"/>
  <c r="E78" i="4"/>
  <c r="E77" i="4"/>
  <c r="E76" i="4"/>
  <c r="E75" i="4"/>
  <c r="E74" i="4"/>
  <c r="E82" i="4" s="1"/>
  <c r="E83" i="4" s="1"/>
  <c r="E73" i="4"/>
  <c r="E64" i="4"/>
  <c r="C64" i="4"/>
  <c r="E63" i="4"/>
  <c r="E62" i="4"/>
  <c r="E61" i="4"/>
  <c r="E59" i="4"/>
  <c r="E58" i="4"/>
  <c r="E57" i="4"/>
  <c r="C53" i="4"/>
  <c r="E52" i="4"/>
  <c r="E51" i="4"/>
  <c r="E50" i="4"/>
  <c r="E49" i="4"/>
  <c r="E48" i="4"/>
  <c r="E47" i="4"/>
  <c r="E46" i="4"/>
  <c r="E53" i="4" s="1"/>
  <c r="E45" i="4"/>
  <c r="C42" i="4"/>
  <c r="E41" i="4"/>
  <c r="E40" i="4"/>
  <c r="E39" i="4"/>
  <c r="E38" i="4"/>
  <c r="E37" i="4"/>
  <c r="E36" i="4"/>
  <c r="E35" i="4"/>
  <c r="E34" i="4"/>
  <c r="E33" i="4"/>
  <c r="E32" i="4"/>
  <c r="E31" i="4"/>
  <c r="E42" i="4" s="1"/>
  <c r="C27" i="4"/>
  <c r="E26" i="4"/>
  <c r="E25" i="4"/>
  <c r="E24" i="4"/>
  <c r="E27" i="4" s="1"/>
  <c r="E65" i="4" s="1"/>
  <c r="E66" i="4" s="1"/>
  <c r="E16" i="4"/>
  <c r="E70" i="3"/>
  <c r="E63" i="3"/>
  <c r="E64" i="3" s="1"/>
  <c r="E61" i="3"/>
  <c r="E62" i="3" s="1"/>
  <c r="C58" i="3"/>
  <c r="C62" i="3" s="1"/>
  <c r="E57" i="3"/>
  <c r="E56" i="3"/>
  <c r="E55" i="3"/>
  <c r="E58" i="3" s="1"/>
  <c r="E54" i="3"/>
  <c r="E53" i="3"/>
  <c r="C45" i="3"/>
  <c r="E44" i="3"/>
  <c r="E43" i="3"/>
  <c r="E42" i="3"/>
  <c r="E41" i="3"/>
  <c r="E40" i="3"/>
  <c r="E39" i="3"/>
  <c r="E38" i="3"/>
  <c r="E37" i="3"/>
  <c r="E36" i="3"/>
  <c r="E35" i="3"/>
  <c r="E46" i="3" s="1"/>
  <c r="E47" i="3" s="1"/>
  <c r="E34" i="3"/>
  <c r="E45" i="3" s="1"/>
  <c r="E33" i="3"/>
  <c r="C25" i="3"/>
  <c r="E24" i="3"/>
  <c r="E23" i="3"/>
  <c r="E22" i="3"/>
  <c r="E21" i="3"/>
  <c r="E20" i="3"/>
  <c r="E19" i="3"/>
  <c r="E18" i="3"/>
  <c r="E25" i="3" s="1"/>
  <c r="E17" i="3"/>
  <c r="C111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111" i="2" s="1"/>
  <c r="C72" i="2"/>
  <c r="E71" i="2"/>
  <c r="E70" i="2"/>
  <c r="E69" i="2"/>
  <c r="E68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49" i="2"/>
  <c r="E48" i="2"/>
  <c r="E47" i="2"/>
  <c r="E46" i="2"/>
  <c r="E45" i="2"/>
  <c r="E72" i="2" s="1"/>
  <c r="C42" i="2"/>
  <c r="E41" i="2"/>
  <c r="E40" i="2"/>
  <c r="E39" i="2"/>
  <c r="E38" i="2"/>
  <c r="E42" i="2" s="1"/>
  <c r="C29" i="2"/>
  <c r="E28" i="2"/>
  <c r="E27" i="2"/>
  <c r="E26" i="2"/>
  <c r="E25" i="2"/>
  <c r="E24" i="2"/>
  <c r="E23" i="2"/>
  <c r="E30" i="2" s="1"/>
  <c r="E31" i="2" s="1"/>
  <c r="E22" i="2"/>
  <c r="E21" i="2"/>
  <c r="E29" i="2" s="1"/>
  <c r="E17" i="2"/>
  <c r="C17" i="2"/>
  <c r="E16" i="2"/>
  <c r="E205" i="1"/>
  <c r="E196" i="1"/>
  <c r="E197" i="1" s="1"/>
  <c r="E199" i="1" s="1"/>
  <c r="C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89" i="1" s="1"/>
  <c r="E190" i="1" s="1"/>
  <c r="E172" i="1"/>
  <c r="E187" i="1" s="1"/>
  <c r="C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63" i="1" s="1"/>
  <c r="E127" i="1"/>
  <c r="C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1" i="1"/>
  <c r="E100" i="1"/>
  <c r="E99" i="1"/>
  <c r="E98" i="1"/>
  <c r="E124" i="1" s="1"/>
  <c r="E97" i="1"/>
  <c r="C94" i="1"/>
  <c r="E93" i="1"/>
  <c r="E92" i="1"/>
  <c r="E91" i="1"/>
  <c r="E90" i="1"/>
  <c r="E94" i="1" s="1"/>
  <c r="C81" i="1"/>
  <c r="E80" i="1"/>
  <c r="E79" i="1"/>
  <c r="E78" i="1"/>
  <c r="E77" i="1"/>
  <c r="E76" i="1"/>
  <c r="E75" i="1"/>
  <c r="E74" i="1"/>
  <c r="E73" i="1"/>
  <c r="E82" i="1" s="1"/>
  <c r="E83" i="1" s="1"/>
  <c r="C64" i="1"/>
  <c r="E63" i="1"/>
  <c r="E62" i="1"/>
  <c r="E61" i="1"/>
  <c r="E59" i="1"/>
  <c r="E58" i="1"/>
  <c r="E64" i="1" s="1"/>
  <c r="E57" i="1"/>
  <c r="C53" i="1"/>
  <c r="E52" i="1"/>
  <c r="E51" i="1"/>
  <c r="E50" i="1"/>
  <c r="E49" i="1"/>
  <c r="E48" i="1"/>
  <c r="E47" i="1"/>
  <c r="E46" i="1"/>
  <c r="E45" i="1"/>
  <c r="E53" i="1" s="1"/>
  <c r="C42" i="1"/>
  <c r="E41" i="1"/>
  <c r="E40" i="1"/>
  <c r="E39" i="1"/>
  <c r="E38" i="1"/>
  <c r="E37" i="1"/>
  <c r="E36" i="1"/>
  <c r="E35" i="1"/>
  <c r="E34" i="1"/>
  <c r="E33" i="1"/>
  <c r="E32" i="1"/>
  <c r="E31" i="1"/>
  <c r="C28" i="1"/>
  <c r="E26" i="1"/>
  <c r="E25" i="1"/>
  <c r="E24" i="1"/>
  <c r="E28" i="1" s="1"/>
  <c r="E17" i="1"/>
  <c r="E42" i="1" l="1"/>
  <c r="E65" i="1" s="1"/>
  <c r="E66" i="1" s="1"/>
  <c r="E206" i="1" s="1"/>
  <c r="E112" i="2"/>
  <c r="E113" i="2" s="1"/>
  <c r="E164" i="1"/>
  <c r="E165" i="1" s="1"/>
  <c r="E117" i="2"/>
  <c r="E236" i="4"/>
  <c r="E81" i="4"/>
  <c r="E26" i="3"/>
  <c r="E27" i="3" s="1"/>
  <c r="E71" i="3" s="1"/>
  <c r="E81" i="1"/>
  <c r="E221" i="4"/>
</calcChain>
</file>

<file path=xl/comments1.xml><?xml version="1.0" encoding="utf-8"?>
<comments xmlns="http://schemas.openxmlformats.org/spreadsheetml/2006/main">
  <authors>
    <author/>
  </authors>
  <commentList>
    <comment ref="C16" authorId="0" shapeId="0">
      <text>
        <r>
          <rPr>
            <b/>
            <sz val="9"/>
            <color rgb="FF000000"/>
            <rFont val="Segoe UI"/>
          </rPr>
          <t xml:space="preserve">
	EIXO 1 “PONTOS”
	O Ifes deve aplicar as avaliações dos discentes referente aos períodos letivos.
	&gt;&gt;&gt;	O valor será proveniente de:
</t>
        </r>
        <r>
          <rPr>
            <sz val="8"/>
            <color rgb="FF000000"/>
            <rFont val="Arial1"/>
          </rPr>
          <t xml:space="preserve">	</t>
        </r>
        <r>
          <rPr>
            <sz val="9"/>
            <color rgb="FF000000"/>
            <rFont val="Arial1"/>
          </rPr>
          <t xml:space="preserve">1. Quem ministra aulas nos cursos concomitantes o valor será referente ao ano ou aos semestres dentro do ano letivo:
	 2. Quem ministra aulas nos cursos subsequentes/ graduação/ pós-graduação o valor será referente ao semestre:
</t>
        </r>
        <r>
          <rPr>
            <b/>
            <sz val="9"/>
            <color rgb="FF000000"/>
            <rFont val="Segoe UI"/>
          </rPr>
          <t xml:space="preserve">
	&gt;&gt;&gt;O Sistema do Ifes, todos os campi possuem, atualmente já gera o valor de 40 notá máxima das avaliações dos discentes 			(equivalente a 100 %). Quem gera essas avaliações é o núcleo pedagógico do Campus. Só solicitar no setor um espelho 			delas ou 	uma declaração com os valores para comprovar o valor inserido neste eixo.
		Valor inserido será:
</t>
        </r>
        <r>
          <rPr>
            <sz val="8"/>
            <color rgb="FF000000"/>
            <rFont val="Arial1"/>
          </rPr>
          <t xml:space="preserve">	</t>
        </r>
        <r>
          <rPr>
            <sz val="9"/>
            <color rgb="FF000000"/>
            <rFont val="Arial1"/>
          </rPr>
          <t xml:space="preserve">1. Média das avaliações que acontecerem dentro de seu interstício.
	2. Valor = (Soma das avaliações)/número de avaliações
	3. Por exemplo:
         		&gt;Interstício de 01/01/2016 a 31/12/2017.(2 anos: 01/01/2016 a 31/12/2016 e 01/01/2017 a 31/01/2017)
           			Houveram três avaliações dentro do insterstício com notas respectivas: 38, 30, 35.
           Valor = (38+30+35)/3;
           Valor = 34,3
</t>
        </r>
        <r>
          <rPr>
            <b/>
            <sz val="9"/>
            <color rgb="FF000000"/>
            <rFont val="Segoe UI"/>
          </rPr>
          <t xml:space="preserve">
		No lugar reservado para “Pontos” se digitará, para o exemplo, 34,3.
</t>
        </r>
        <r>
          <rPr>
            <b/>
            <sz val="9"/>
            <color rgb="FFFF0000"/>
            <rFont val="Segoe UI"/>
          </rPr>
          <t xml:space="preserve">	ATENÇÃO: Esse valor será multiplicado automaticamente pela planilha por 2, valendo pelos 2 anos.
</t>
        </r>
        <r>
          <rPr>
            <b/>
            <sz val="9"/>
            <color rgb="FF000000"/>
            <rFont val="Segoe UI"/>
          </rPr>
          <t xml:space="preserve">
</t>
        </r>
      </text>
    </comment>
    <comment ref="C23" authorId="0" shapeId="0">
      <text>
        <r>
          <rPr>
            <b/>
            <sz val="9"/>
            <color rgb="FF000000"/>
            <rFont val="Segoe UI"/>
          </rPr>
          <t xml:space="preserve">
  EIXO 2
 ITEM 2.1 “HORAS DE AULA”
  As disciplinas possuem CARGA HORÁRIA semanal. Variando de 1h a 6h semanais.
  1. DISCIPLINAS DE ENSINO TÉCNICO:
            Técnico Integrado Concomitante&gt;&gt;&gt;As disciplinas são anuais.  .
            Técnico Subsequente &gt;&gt;&gt;as disciplinas são semestrais.
  2. DISCIPLINAS DE GRADUAÇÃO E PÓS-GRADUAÇÃO:                 
        as disciplinas são normalmente semestrais.
  Valor inserido será:
  1. Soma das CARGAS HORÁRIAS das disciplinas dividido pelo número de períodos que acontecerem no seu interstício.
  2. Por exemplo:
           &gt;Interstício de 01/01/2016 a 31/12/2017.(2 anos: 01/01/2016 a 31/12/2016 e 01/01/2017 a 31/01/2017) Dentro desse 
  interstício o docente teve 4 períodos semestrais. O docente ministra aulas no ensino médio e no superior.
     No primeiro semestre:
    Ensino Técnico: 1 disciplina de 2h/semana; para 6 turmas de integrado
    Ensino Superior: 2 disciplinas de 4h/semana;
         No segundo semestre:
      Ensino Técnico: 1 disciplina de 2h/semana; para 6 turmas de integrado
      Ensino Superior: 1 disciplinas de 4h/semana;
             No terceiro semestre:
      Ensino Técnico: 1 disciplina de 2h/semana; para 4 turmas de integrado
    Ensino Superior: 2 disciplinas de 4h/semana;
               No quarto semestre:
      Ensino Técnico: 1 disciplina de 2h/semana; para 4 turmas de integrado
      Ensino Superior: 1 disciplinas de 4h/semana;
</t>
        </r>
        <r>
          <rPr>
            <b/>
            <sz val="9"/>
            <color indexed="8"/>
            <rFont val="Segoe UI"/>
            <family val="2"/>
          </rPr>
          <t>*Atentar para a característica de cada Campus quanto a relação do valor da hora/aula. Temos Campi onde a hora/aula é de 45 min, 50 min, 55 min e Campi que é de 1h. Para cada tipo grau de ensino (médio, técnico, superior, dentre outros). DESTA FORMA USAREMOS AS CARGAS HORÁRIAS das disciplinas para contabilizar os valores. *
*Docentes que ministram aulas no integrado dependendo da matéria possuem várias turmas de anos e turnos diferentes. Cada turma dessas equivalerá a uma disciplina. Portanto, CARGA HORÁRIA individual. Por exemplo, docente de biologia, ministra aula 2h por semana na turma do curso A, B e C, manhã e tarde... temos assim 6 turmas de biologia com 2h/semanal para cada, totalizando 12h semanais.*</t>
        </r>
        <r>
          <rPr>
            <b/>
            <sz val="9"/>
            <color rgb="FF000000"/>
            <rFont val="Segoe UI"/>
          </rPr>
          <t xml:space="preserve">
 EXEMPLIFICANDO:
   Ensino Médio:
     No primeiro semestre: 1 disciplina x 2h / semana. para 6 turmas de integrado
     No segundo semestre: 1 disciplina x 2h / semana.  para 6 turmas de integrado
    PRIMEIRO ANO: 24h
     No terceiro semestre: 1 disciplinas x 2h / semana. para 4 turmas de integrado
     No quarto semestre: 1 disciplinas x 2h / semana. para 4 turmas de integrado
   SEGUNDO ANO: 16h
  Obs: "Média do ano" é resultante da soma das CARGA HORÁRIAS dividido pela quantidade de semestres (PERÍODOS) dentro do interstício do docente, QUE SERIA  4 (QUATRO). 
   &gt;&gt;Média no Ensino Técnico = {(PRIMEIRO ANO)+ (SEGUNDO ANO)/ NÚMERO DE SEMESTRES}
           =  {(24)+ (16)/4}
           = 10
</t>
        </r>
        <r>
          <rPr>
            <b/>
            <sz val="12"/>
            <color indexed="8"/>
            <rFont val="Segoe UI"/>
            <family val="2"/>
          </rPr>
          <t xml:space="preserve">    &gt;&gt; Digitar o valor "10" no item (a) do Eixo 1, tópico 2.1, sendo multiplicado pelo fator 3, pois ele teve 3 ou mais disciplinas distintas &lt;&lt;</t>
        </r>
        <r>
          <rPr>
            <b/>
            <sz val="9"/>
            <color rgb="FF000000"/>
            <rFont val="Segoe UI"/>
          </rPr>
          <t xml:space="preserve">
   Ensino Superior:
      No primeiro semestre: 2 disciplina x 4h / semana 
      No segundo semestre: 1 disciplina x 4h / semana 
   PRIMEIRO ANO: 12h
      No terceiro semestre: 2 disciplina x 4h / semana.
      No quarto semestre: 1 disciplina x 4h / semana.
   SEGUNDO ANO: 12h
  Obs: "</t>
        </r>
        <r>
          <rPr>
            <b/>
            <sz val="9"/>
            <color indexed="8"/>
            <rFont val="Segoe UI"/>
            <family val="2"/>
          </rPr>
          <t>Média do ano"</t>
        </r>
        <r>
          <rPr>
            <b/>
            <sz val="9"/>
            <color rgb="FF000000"/>
            <rFont val="Segoe UI"/>
          </rPr>
          <t xml:space="preserve"> é resultante da soma das CARGA HORÁRIAS dividido pela quantidade de semestres (PERÍODOS) dentro do interstício do docente.
   Média no Ensino Superior = {(PRIMEIRO ANO)+ (SEGUNDO ANO)/ NÚMERO DE SEMESTRES}
           =  {(12)+ (12)/4}
           = 6
</t>
        </r>
        <r>
          <rPr>
            <b/>
            <sz val="12"/>
            <color indexed="8"/>
            <rFont val="Segoe UI"/>
            <family val="2"/>
          </rPr>
          <t xml:space="preserve">    &gt;&gt; Digitar o valor "6" no item (b) do Eixo 1, tópico 2.1, sendo multiplicado pelo fator 3, pois ele teve 3 ou mais disciplinas distintas &lt;&lt;</t>
        </r>
        <r>
          <rPr>
            <b/>
            <sz val="9"/>
            <color rgb="FF000000"/>
            <rFont val="Segoe UI"/>
          </rPr>
          <t xml:space="preserve">
  ATENÇÃO: Esse valor será multiplicado automaticamente pela planilha por 2, valendo pelos 2 anos</t>
        </r>
      </text>
    </comment>
    <comment ref="D23" authorId="0" shapeId="0">
      <text>
        <r>
          <rPr>
            <b/>
            <sz val="9"/>
            <color rgb="FFFF0000"/>
            <rFont val="Arial"/>
          </rPr>
          <t xml:space="preserve">
	FATOR DE MULTIPLICAÇÃO:	Pode alterar entre 2,5 e 3. Considerando fator 3,0 para docente com disciplinas = ou &gt;3 em 				componentes curriculares distintos em pelo menos um dos períodos. Não se enquadrando usar o fator 2,5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5" authorId="0" shapeId="0">
      <text>
        <r>
          <rPr>
            <b/>
            <sz val="9"/>
            <color rgb="FF000000"/>
            <rFont val="Segoe UI"/>
          </rPr>
          <t xml:space="preserve">
	EIXO 1 “PONTOS”
	O Ifes deve aplicar as avaliações dos discentes referente aos períodos letivos.
	&gt;&gt;&gt;	O valor será proveniente de:
</t>
        </r>
        <r>
          <rPr>
            <sz val="8"/>
            <color rgb="FF000000"/>
            <rFont val="Arial1"/>
          </rPr>
          <t xml:space="preserve">	</t>
        </r>
        <r>
          <rPr>
            <sz val="9"/>
            <color rgb="FF000000"/>
            <rFont val="Arial1"/>
          </rPr>
          <t xml:space="preserve">1. Quem ministra aulas nos cursos concomitantes valor será referente ao ano ou aos semestres dentro do ano letivo:
	 2. Quem ministra aulas nos cursos subsequente/ graduação/ pós-graduação o valor será referente ao semestre:
</t>
        </r>
        <r>
          <rPr>
            <b/>
            <sz val="9"/>
            <color rgb="FF000000"/>
            <rFont val="Segoe UI"/>
          </rPr>
          <t xml:space="preserve">
	&gt;&gt;&gt;O Sistema do Ifes, todos os campi possuem, atualmente já gera o valor de 40 nota máxima das avaliações dos discentes 		(equivalente a  100 %). Quem gera essas avaliações é o núcleo pedagógico do Campus. Só solicitar no setor um espelho 		delas ou uma declaração com os valores para comprovar o valor inserido neste eixo.
		Valor inserido será:
</t>
        </r>
        <r>
          <rPr>
            <sz val="8"/>
            <color rgb="FF000000"/>
            <rFont val="Arial1"/>
          </rPr>
          <t xml:space="preserve">	</t>
        </r>
        <r>
          <rPr>
            <sz val="9"/>
            <color rgb="FF000000"/>
            <rFont val="Arial1"/>
          </rPr>
          <t xml:space="preserve">1. Média das avaliações que acontecerem dentro de seu interstício.
	2. Valor = (Soma das avaliações)/número de avaliações
	3. Por exemplo:
         		&gt;Interstício de 01/01/2016 a 31/12/2017.(2 anos: 01/01/2016 a 31/12/2016 e 01/01/2017 a 31/01/2017)
           			Houveram três avaliações dentro do interstício com notas respectivas: 38, 30, 35.
           Valor = (38+30+35)/3;
           Valor = 34,3
</t>
        </r>
        <r>
          <rPr>
            <b/>
            <sz val="9"/>
            <color rgb="FF000000"/>
            <rFont val="Segoe UI"/>
          </rPr>
          <t xml:space="preserve">
		No lugar reservado para “Pontos” se digitará, para o exemplo, 34,3.
</t>
        </r>
        <r>
          <rPr>
            <b/>
            <sz val="9"/>
            <color rgb="FFFF0000"/>
            <rFont val="Segoe UI"/>
          </rPr>
          <t xml:space="preserve">	ATENÇÃO: Esse valor será multiplicado automaticamente pela planilha por 2, valendo pelos 2 anos.
</t>
        </r>
        <r>
          <rPr>
            <b/>
            <sz val="9"/>
            <color rgb="FF000000"/>
            <rFont val="Segoe UI"/>
          </rPr>
          <t xml:space="preserve">
</t>
        </r>
      </text>
    </comment>
    <comment ref="C23" authorId="0" shapeId="0">
      <text>
        <r>
          <rPr>
            <b/>
            <sz val="9"/>
            <color rgb="FF000000"/>
            <rFont val="Segoe UI"/>
          </rPr>
          <t xml:space="preserve">
  EIXO 2
 ITEM 2.1 “HORAS DE AULA”
  As disciplinas possuem CARGA HORÁRIA semanal. Variando de 1h a 6h semanais.
  1. DISCIPLINAS DE ENSINO TÉCNICO:
            Técnico Integrado Concomitante&gt;&gt;&gt;As disciplinas são anuais.  .
            Técnico Subsequente &gt;&gt;&gt;as disciplinas são semestrais.
  2. DISCIPLINAS DE GRADUAÇÃO E PÓS-GRADUAÇÃO:                 
        as disciplinas são normalmente semestrais.
  Valor inserido será:
  1. Soma das CARGAS HORÁRIAS das disciplinas dividido pelo número de períodos que acontecerem no seu interstício.
  2. Por exemplo:
           &gt;Interstício de 01/01/2016 a 31/12/2017.(2 anos: 01/01/2016 a 31/12/2016 e 01/01/2017 a 31/01/2017) Dentro desse 
  interstício o docente teve 4 períodos semestrais. O docente ministra aulas no ensino médio e no superior.
     No primeiro semestre:
    Ensino Técnico: 1 disciplina de 2h/semana; para 6 turmas de integrado
    Ensino Superior: 2 disciplinas de 4h/semana;
         No segundo semestre:
      Ensino Técnico: 1 disciplina de 2h/semana; para 6 turmas de integrado
      Ensino Superior: 1 disciplinas de 4h/semana;
             No terceiro semestre:
      Ensino Técnico: 1 disciplina de 2h/semana; para 4 turmas de integrado
    Ensino Superior: 2 disciplinas de 4h/semana;
               No quarto semestre:
      Ensino Técnico: 1 disciplina de 2h/semana; para 4 turmas de integrado
      Ensino Superior: 1 disciplinas de 4h/semana;
</t>
        </r>
        <r>
          <rPr>
            <b/>
            <sz val="9"/>
            <color indexed="8"/>
            <rFont val="Segoe UI"/>
            <family val="2"/>
          </rPr>
          <t>*Atentar para a característica de cada Campus quanto a relação do valor da hora/aula. Temos Campi onde a hora/aula é de 45 min, 50 min, 55 min e Campi que é de 1h. Para cada tipo grau de ensino (médio, técnico, superior, dentre outros). DESTA FORMA USAREMOS AS CARGAS HORÁRIAS das disciplinas para contabilizar os valores. *
*Docentes que ministram aulas no integrado dependendo da matéria possuem várias turmas de anos e turnos diferentes. Cada turma dessas equivalerá a uma disciplina. Portanto, CARGA HORÁRIA individual. Por exemplo, docente de biologia, ministra aula 2h por semana na turma do curso A, B e C, manhã e tarde... temos assim 6 turmas de biologia com 2h/semanal para cada, totalizando 12h semanais.*</t>
        </r>
        <r>
          <rPr>
            <b/>
            <sz val="9"/>
            <color rgb="FF000000"/>
            <rFont val="Segoe UI"/>
          </rPr>
          <t xml:space="preserve">
 EXEMPLIFICANDO:
   Ensino Médio:
     No primeiro semestre: 1 disciplina x 2h / semana. para 6 turmas de integrado
     No segundo semestre: 1 disciplina x 2h / semana.  para 6 turmas de integrado
    PRIMEIRO ANO: 24h
     No terceiro semestre: 1 disciplinas x 2h / semana. para 4 turmas de integrado
     No quarto semestre: 1 disciplinas x 2h / semana. para 4 turmas de integrado
   SEGUNDO ANO: 16h
  Obs: "Média do ano" é resultante da soma das CARGA HORÁRIAS dividido pela quantidade de semestres (PERÍODOS) dentro do interstício do docente, QUE SERIA  4 (QUATRO). 
   &gt;&gt;Média no Ensino Técnico = {(PRIMEIRO ANO)+ (SEGUNDO ANO)/ NÚMERO DE SEMESTRES}
           =  {(24)+ (16)/4}
           = 10
</t>
        </r>
        <r>
          <rPr>
            <b/>
            <sz val="12"/>
            <color indexed="8"/>
            <rFont val="Segoe UI"/>
            <family val="2"/>
          </rPr>
          <t xml:space="preserve">    &gt;&gt; Digitar o valor "10" no item (a) do Eixo 1, tópico 2.1, sendo multiplicado pelo fator 3, pois ele teve 3 ou mais disciplinas distintas &lt;&lt;</t>
        </r>
        <r>
          <rPr>
            <b/>
            <sz val="9"/>
            <color rgb="FF000000"/>
            <rFont val="Segoe UI"/>
          </rPr>
          <t xml:space="preserve">
   Ensino Superior:
      No primeiro semestre: 2 disciplina x 4h / semana 
      No segundo semestre: 1 disciplina x 4h / semana 
   PRIMEIRO ANO: 12h
      No terceiro semestre: 2 disciplina x 4h / semana.
      No quarto semestre: 1 disciplina x 4h / semana.
   SEGUNDO ANO: 12h
  Obs: "</t>
        </r>
        <r>
          <rPr>
            <b/>
            <sz val="9"/>
            <color indexed="8"/>
            <rFont val="Segoe UI"/>
            <family val="2"/>
          </rPr>
          <t>Média do ano"</t>
        </r>
        <r>
          <rPr>
            <b/>
            <sz val="9"/>
            <color rgb="FF000000"/>
            <rFont val="Segoe UI"/>
          </rPr>
          <t xml:space="preserve"> é resultante da soma das CARGA HORÁRIAS dividido pela quantidade de semestres (PERÍODOS) dentro do interstício do docente.
   Média no Ensino Superior = {(PRIMEIRO ANO)+ (SEGUNDO ANO)/ NÚMERO DE SEMESTRES}
           =  {(12)+ (12)/4}
           = 6
</t>
        </r>
        <r>
          <rPr>
            <b/>
            <sz val="12"/>
            <color indexed="8"/>
            <rFont val="Segoe UI"/>
            <family val="2"/>
          </rPr>
          <t xml:space="preserve">    &gt;&gt; Digitar o valor "6" no item (b) do Eixo 1, tópico 2.1, sendo multiplicado pelo fator 3, pois ele teve 3 ou mais disciplinas distintas &lt;&lt;</t>
        </r>
        <r>
          <rPr>
            <b/>
            <sz val="9"/>
            <color rgb="FF000000"/>
            <rFont val="Segoe UI"/>
          </rPr>
          <t xml:space="preserve">
  ATENÇÃO: Esse valor será multiplicado automaticamente pela planilha por 2, valendo pelos 2 anos</t>
        </r>
      </text>
    </comment>
    <comment ref="D23" authorId="0" shapeId="0">
      <text>
        <r>
          <rPr>
            <b/>
            <sz val="9"/>
            <color rgb="FFFF0000"/>
            <rFont val="Arial"/>
          </rPr>
          <t xml:space="preserve">
	FATOR DE MULTIPLICAÇÃO:	Pode alterar entre 2,5 e 3. Considerando fator 3,0 para docente com disciplinas = ou &gt;3 em 			componentes curriculares distintos em pelo menos um dos períodos. Não se enquadrando usar o fator 2,5</t>
        </r>
      </text>
    </comment>
  </commentList>
</comments>
</file>

<file path=xl/sharedStrings.xml><?xml version="1.0" encoding="utf-8"?>
<sst xmlns="http://schemas.openxmlformats.org/spreadsheetml/2006/main" count="1051" uniqueCount="262">
  <si>
    <t>PONTUAÇÃO PARA A AVALIAÇÃO</t>
  </si>
  <si>
    <t>PROGRESSÃO FUNCIONAL DOCENTE</t>
  </si>
  <si>
    <t>ANEXO I</t>
  </si>
  <si>
    <t>AVALIAÇÃO DE DESEMPENHO</t>
  </si>
  <si>
    <t>DOCENTE EXCLUSIVAMENTE EM ATIVIDADE PEDAGÓGICA</t>
  </si>
  <si>
    <t>NOME:</t>
  </si>
  <si>
    <t>SIAPE</t>
  </si>
  <si>
    <t>CLASSE / NIVEL:</t>
  </si>
  <si>
    <t>LOTAÇÃO:</t>
  </si>
  <si>
    <t>PERÍODO DE AVALIAÇÃO:</t>
  </si>
  <si>
    <t>1. EIXO 1 – AVALIAÇÃO DISCENTE</t>
  </si>
  <si>
    <t>Pontuação do Eixo</t>
  </si>
  <si>
    <t>Pontos</t>
  </si>
  <si>
    <t>MAX</t>
  </si>
  <si>
    <t>Total</t>
  </si>
  <si>
    <t>Justificativa / Comentário / Observações</t>
  </si>
  <si>
    <t>2. EIXO 2 – ATIVIDADES DE ENSINO E APOIO AO ENSINO</t>
  </si>
  <si>
    <t>2.1 Ensino Convencional</t>
  </si>
  <si>
    <t>Código</t>
  </si>
  <si>
    <t>Carga horária de ensino semanal</t>
  </si>
  <si>
    <t>Pontos por hora de aula por semana</t>
  </si>
  <si>
    <t>a</t>
  </si>
  <si>
    <t>Horas de aula ministradas em disciplinas de ensino técnico</t>
  </si>
  <si>
    <t>b</t>
  </si>
  <si>
    <t>Horas de aula ministradas em disciplinas de graduação</t>
  </si>
  <si>
    <t>c</t>
  </si>
  <si>
    <t>Horas de aula ministradas em disciplinas de pós-graduação</t>
  </si>
  <si>
    <t>(Considerar fator 3,0 para docente com disciplinas = ou &gt;3 em componentes curriculares distintos em pelo menos um dos períodos. Não se enquadrando usar o fator 2,5)</t>
  </si>
  <si>
    <t>2.2 Orientação de alunos</t>
  </si>
  <si>
    <t>Atividade comprovada por Declaração, Ata, Portaria ou equivalente</t>
  </si>
  <si>
    <t>Número</t>
  </si>
  <si>
    <t>Pontos por aluno por mês</t>
  </si>
  <si>
    <t>Orientação de monografia de fim de curso</t>
  </si>
  <si>
    <t>Orientação de monografia de especialização</t>
  </si>
  <si>
    <t>Co-orientação de monografia de especialização</t>
  </si>
  <si>
    <t>d</t>
  </si>
  <si>
    <t>Orientação de dissertação de mestrado</t>
  </si>
  <si>
    <t>e</t>
  </si>
  <si>
    <t>Co-orientação de dissertação de mestrado</t>
  </si>
  <si>
    <t>f</t>
  </si>
  <si>
    <t>Orientação de tese de doutorado</t>
  </si>
  <si>
    <t>g</t>
  </si>
  <si>
    <t>Co-orientação de tese de doutorado</t>
  </si>
  <si>
    <t>h</t>
  </si>
  <si>
    <t>Orientação de alunos bolsistas que trabalham em programas de monitoria/nivelamento</t>
  </si>
  <si>
    <t>i</t>
  </si>
  <si>
    <t>Acompanhamento de visita técnica de alunos (por turma)</t>
  </si>
  <si>
    <t>j</t>
  </si>
  <si>
    <t>Orientação de estágio curricular (obrigatório ou não)</t>
  </si>
  <si>
    <t>k</t>
  </si>
  <si>
    <t>Orientação de alunos bolsistas/voluntários de iniciação pesquisa e/ou extensão</t>
  </si>
  <si>
    <t>2.3 Participação em Projetos, Bancas, Comissões, Conselhos e equivalentes</t>
  </si>
  <si>
    <t>Pontos por participação</t>
  </si>
  <si>
    <t>Participação em banca de concurso e processo seletivo</t>
  </si>
  <si>
    <t>Participação em banca de concurso e processo seletivo externo</t>
  </si>
  <si>
    <t>Participação na elaboração e reestruturação de projetos pedagógicos</t>
  </si>
  <si>
    <t>Participação em Comissões e Conselhos ligados ao ensino</t>
  </si>
  <si>
    <t>Participação como membro efetivo de banca examinadora de dissertação e mestrado</t>
  </si>
  <si>
    <t>Participação como membro efetivo de banca examinadora de tese de doutorado</t>
  </si>
  <si>
    <t>Participação como membro efetivo de banca de TCC de graduação e lato sensu</t>
  </si>
  <si>
    <t>Parecer sobre curso técnico, graduação, pós-graduação ou outro solicitado pelo IFES</t>
  </si>
  <si>
    <t>2.4 Participação em Reuniões e Cumprimento de prazos</t>
  </si>
  <si>
    <t>Atividade comprovada por Declaração, Ata ou equivalente</t>
  </si>
  <si>
    <t>Cumprimento dos prazos estabelecidos para atividades didático-pedagógicas (indicar apenas um fator)</t>
  </si>
  <si>
    <t>75% a 100%</t>
  </si>
  <si>
    <t>50% a 74%</t>
  </si>
  <si>
    <t>menor que 50%</t>
  </si>
  <si>
    <t>Atendimento e participação em reuniões de cunho pedagógico/administrativo</t>
  </si>
  <si>
    <t>TOTAL DO EIXO 2</t>
  </si>
  <si>
    <t>LIMITE DE PONTUAÇÃO PARA O EIXO 2 (200 PONTOS)</t>
  </si>
  <si>
    <t>3. EIXO 3 - ATIVIDADES DE CAPACITAÇÃO</t>
  </si>
  <si>
    <t>3.1 Participação em cursos e aprovação em disciplinas</t>
  </si>
  <si>
    <t>Participação em curso de formação continuada de até 20 horas</t>
  </si>
  <si>
    <t>Participação em curso de formação continuada de 20 horas até 40 horas</t>
  </si>
  <si>
    <t>Participação em curso de formação continuada de mais de 40 horas</t>
  </si>
  <si>
    <t>Participação em curso de graduação</t>
  </si>
  <si>
    <t>Participação em curso de formação lato sensu</t>
  </si>
  <si>
    <t>Participação em curso de formação stricto sensu</t>
  </si>
  <si>
    <t>Participação em curso de pós-doutorado na área de atuação ou área de formação</t>
  </si>
  <si>
    <t>Estágio profissional na área de atuação ou na área de formação</t>
  </si>
  <si>
    <t>TOTAL DO EIXO 3</t>
  </si>
  <si>
    <t>LIMITE DE PONTUAÇÃO PARA O EIXO 3 (200 PONTOS)</t>
  </si>
  <si>
    <t>4. EIXO 4 - ATIVIDADES DE PESQUISA E INOVAÇÃO TECNOLÓGICA</t>
  </si>
  <si>
    <t>4.1 - Projetos de pesquisa e desenvolvimento tecnológico</t>
  </si>
  <si>
    <t>Projetos de pesquisa com captação de recursos e projetos de ensino</t>
  </si>
  <si>
    <t>Coordenação de projetos de pesquisa com captação de recursos externos ao IFES</t>
  </si>
  <si>
    <t>Coordenação de projetos de pesquisa com captação de recursos do IFES</t>
  </si>
  <si>
    <t>Participação em projetos de pesquisa com captação de recursos externos ao IFES</t>
  </si>
  <si>
    <t>Participação em projetos de pesquisa com captação de recursos do IFES</t>
  </si>
  <si>
    <t>4.2 Produção bibliográfica</t>
  </si>
  <si>
    <t>Livros, capítulos de livros e periódicos especializados</t>
  </si>
  <si>
    <t>Publicação de livro didático, cultural, técnico</t>
  </si>
  <si>
    <t>Capítulo de livro</t>
  </si>
  <si>
    <t>Prefácio de livro</t>
  </si>
  <si>
    <t>Tradução de livro didático, cultural ou técnico</t>
  </si>
  <si>
    <t>Artigo em periódico indexado internacional padrão CAPES</t>
  </si>
  <si>
    <t>Artigo em periódico nacional padrão CAPES</t>
  </si>
  <si>
    <t>Qualis A1</t>
  </si>
  <si>
    <t>Qualis A2</t>
  </si>
  <si>
    <t>Qualis B1</t>
  </si>
  <si>
    <t>Qualis B2</t>
  </si>
  <si>
    <t>Qualis B3</t>
  </si>
  <si>
    <t>Qualis B4</t>
  </si>
  <si>
    <t>Qualis B5</t>
  </si>
  <si>
    <t>Qualis C</t>
  </si>
  <si>
    <t>Trabalhos completos publicados em eventos internacionais</t>
  </si>
  <si>
    <t>Trabalhos completos publicados em eventos nacionais</t>
  </si>
  <si>
    <t>Trabalhos completos publicados em eventos regionais</t>
  </si>
  <si>
    <t>Resumo de trabalhos publicados em eventos internacionais</t>
  </si>
  <si>
    <t>Resumo de trabalhos publicados em eventos nacionais</t>
  </si>
  <si>
    <t>l</t>
  </si>
  <si>
    <t>Resumo de trabalhos publicados em eventos regionais</t>
  </si>
  <si>
    <t>m</t>
  </si>
  <si>
    <t>Resenha em periódico</t>
  </si>
  <si>
    <t>n</t>
  </si>
  <si>
    <t>Artigo em periódico nacional</t>
  </si>
  <si>
    <t>o</t>
  </si>
  <si>
    <t>Artigo em periódico internacional</t>
  </si>
  <si>
    <t>p</t>
  </si>
  <si>
    <t>Artigo de caráter técnico/ divulgativo</t>
  </si>
  <si>
    <t>q</t>
  </si>
  <si>
    <t>Artigos de opinião, resenhas em jornais e revistas de circulação local</t>
  </si>
  <si>
    <t>r</t>
  </si>
  <si>
    <t>Artigos de opinião, resenhas em jornais e revistas de circulação nacional</t>
  </si>
  <si>
    <t>s</t>
  </si>
  <si>
    <t>Artigos de opinião, resenhas em jornais e revistas de circulação internacional</t>
  </si>
  <si>
    <t>4.3 Produção técnica</t>
  </si>
  <si>
    <t>Participação e trabalhos publicados em eventos</t>
  </si>
  <si>
    <t>Editoria geral de periódicos internacionais</t>
  </si>
  <si>
    <t>Editoria geral em periódicos nacionais</t>
  </si>
  <si>
    <t>Editoria de livro didático, cultural, técnico</t>
  </si>
  <si>
    <t>Trabalho apresentado pelo docente em congresso internacional</t>
  </si>
  <si>
    <t>Trabalho apresentado pelo docente em congresso nacional</t>
  </si>
  <si>
    <t>Participação em evento internacional como conferencista convidado</t>
  </si>
  <si>
    <t>Participação em evento nacional como conferencista convidado</t>
  </si>
  <si>
    <t>Participação em evento regional como conferencista convidado</t>
  </si>
  <si>
    <t>Coordenação geral de eventos científicos ou artísticos culturais internacionais</t>
  </si>
  <si>
    <t>Coordenação geral de eventos científicos ou artísticos culturais nacionais</t>
  </si>
  <si>
    <t>Coordenação geral de eventos científicos ou artísticos culturais regionais</t>
  </si>
  <si>
    <t>Membro de comissão organizadora de eventos científicos ou artísticos culturais internacionais</t>
  </si>
  <si>
    <t>Membro de comissão organizadora de eventos científicos ou artísticos culturais nacionais</t>
  </si>
  <si>
    <t>Membro de comissão organizadora de eventos científicos ou artísticos culturais regionais</t>
  </si>
  <si>
    <t>Mesas-redondas, palestras, seminários, cursos ministrados em eventos internacionais</t>
  </si>
  <si>
    <t>Mesas-redondas, palestras, seminários e cursos ministrados em eventos nacionais</t>
  </si>
  <si>
    <t>Mesas-redondas, palestras, seminários e cursos ministrados em eventos regionais</t>
  </si>
  <si>
    <t>Participação como ouvinte ou curso frequentado em evento internacional</t>
  </si>
  <si>
    <t>Participação como ouvinte ou curso frequentado em evento nacional ou regional</t>
  </si>
  <si>
    <t>t</t>
  </si>
  <si>
    <t>Trabalho científico ou obra artística ou cultural premiada em nível internacional</t>
  </si>
  <si>
    <t>u</t>
  </si>
  <si>
    <t>Trabalho científico ou obra artística ou cultural premiada em nível nacional</t>
  </si>
  <si>
    <t>v</t>
  </si>
  <si>
    <t>Trabalho científico ou obra artística ou cultural premiada em nível regional</t>
  </si>
  <si>
    <t>w</t>
  </si>
  <si>
    <t>x</t>
  </si>
  <si>
    <t>Participação como revisor/editor de revista internacional</t>
  </si>
  <si>
    <t>y</t>
  </si>
  <si>
    <t>Participação como revisor/editor de revista nacional</t>
  </si>
  <si>
    <t>z</t>
  </si>
  <si>
    <t>Participação como editor/revisor de artigos publicados na imprensa</t>
  </si>
  <si>
    <t>z2</t>
  </si>
  <si>
    <t>Consultoria ad hoc em projetos de pesquisa submetidos a órgão de fomento</t>
  </si>
  <si>
    <t>z3</t>
  </si>
  <si>
    <t>Cartilhas/apostilas editadas</t>
  </si>
  <si>
    <t>z4</t>
  </si>
  <si>
    <t>Vídeos/software/processo de técnica/cultivar/produto tecnológico</t>
  </si>
  <si>
    <t>z5</t>
  </si>
  <si>
    <t>Relatórios técnicos de domínio público</t>
  </si>
  <si>
    <t>z6</t>
  </si>
  <si>
    <t>Propriedade intelectual ou Patente internacional</t>
  </si>
  <si>
    <t>z7</t>
  </si>
  <si>
    <t>Propriedade intelectual ou Patente nacional</t>
  </si>
  <si>
    <t>z8</t>
  </si>
  <si>
    <t>Elaboração de banco de dados divulgados, catálogos publicados, cartas ou mapas</t>
  </si>
  <si>
    <t>z9</t>
  </si>
  <si>
    <t>Produção de Programas de Rádio e Televisão</t>
  </si>
  <si>
    <t>z10</t>
  </si>
  <si>
    <t>Manutenção de obra artística</t>
  </si>
  <si>
    <t>z11</t>
  </si>
  <si>
    <t>Maquete</t>
  </si>
  <si>
    <t>TOTAL DO EIXO 4</t>
  </si>
  <si>
    <t>LIMITE DE PONTUAÇÃO PARA O EIXO 4 (200 PONTOS)</t>
  </si>
  <si>
    <t>5. EIXO 5 - ATIVIDADES DE EXTENSÃO</t>
  </si>
  <si>
    <t>5.1 - Extensão</t>
  </si>
  <si>
    <t>Atividade (#)</t>
  </si>
  <si>
    <t>Elaboração, coordenação ou ministração de cursos e oficinas presenciais ou à distância, de extensão, aprovados pelo IFES</t>
  </si>
  <si>
    <t>Participação como coordenador de programa ou projeto de extensão apoiado por Instituição Federal</t>
  </si>
  <si>
    <t>Participação como instrutor ou membro executor de programa ou projeto de extensão apoiado por Instituição Federal</t>
  </si>
  <si>
    <t>Coordenação de programas de educação continuada, reconhecidos e registrados no IFES</t>
  </si>
  <si>
    <t>Participação em programas de educação continuada de interesse do IFES</t>
  </si>
  <si>
    <t>Execução e supervisão de análises laboratoriais de projetos extensionistas</t>
  </si>
  <si>
    <t>Supervisão de estágio em projetos de extensão</t>
  </si>
  <si>
    <t>Relatório de atividades de extensão, com avaliação da instância responsável pela aprovação do projeto</t>
  </si>
  <si>
    <t>Participação como docente em cursos de extensão (a cada 6 horas)</t>
  </si>
  <si>
    <t>Coordenação de cursos de extensão</t>
  </si>
  <si>
    <t>Assessoria, consultoria, perícia ou sindicância, formalmente registrada no IFES</t>
  </si>
  <si>
    <t>Participação em programa assistencial, formalmente registrado na instância responsável</t>
  </si>
  <si>
    <t>Participação de comissão organizadora de extensão (culturais, esportivos, artísticos)</t>
  </si>
  <si>
    <t>Prestação de serviços: análise laboratorial, assessorias, consultorias, laudos, etc.</t>
  </si>
  <si>
    <t>Realização de palestras em cursos ou eventos de extensão</t>
  </si>
  <si>
    <t>(#) Apenas atividades NÃO remuneradas e formalmente registradas</t>
  </si>
  <si>
    <t>TOTAL DO EIXO 5</t>
  </si>
  <si>
    <t>LIMITE DE PONTUAÇÃO PARA O EIXO 5 (200 PONTOS)</t>
  </si>
  <si>
    <t>REPRESENTAÇÃO PROFISSIONAL OU ÓRGÃO DE CLASSE</t>
  </si>
  <si>
    <t>Situação comprovada por ata ou publicação equivalente</t>
  </si>
  <si>
    <t>Pontos por semestre</t>
  </si>
  <si>
    <t>Representação profissional ou órgão de classe</t>
  </si>
  <si>
    <t>TOTAL</t>
  </si>
  <si>
    <t>SITUAÇÕES ESPECIAIS</t>
  </si>
  <si>
    <t>Caso o docente esteja em situação especial (licenças médicas ou equivalentes), será considerada a pontuação mínima para fins de progressão/promoção para o período de afastamento.</t>
  </si>
  <si>
    <t>LIMITE DE PONTUAÇÃO (120 PONTOS)</t>
  </si>
  <si>
    <t>Total da Pontuação =</t>
  </si>
  <si>
    <t>ANEXO II</t>
  </si>
  <si>
    <t>DOCENTE AFASTADO PARA MESTRADO, DOUTORADO OU PÓS-DOUTORADO</t>
  </si>
  <si>
    <t>QUALIFICAÇAO DOCENTE</t>
  </si>
  <si>
    <t>Atividades</t>
  </si>
  <si>
    <t>Pontos por relatório</t>
  </si>
  <si>
    <t>Relatório semestral do docente com afastamento e formalmente vinculado a programa de pós-graduação stricto-sensu ou de pós-doutoramento avaliado e aprovado no colegiado/coordenadoria, com o aval do orientador</t>
  </si>
  <si>
    <t>Participação em curso de formação strito sensu</t>
  </si>
  <si>
    <t>Coordenação geral de eventos científicos ou artístico-culturais internacionais</t>
  </si>
  <si>
    <t>Mesas-redonda, palestras, seminários, cursos ministrados em eventos internacionais</t>
  </si>
  <si>
    <t>Mesas-redonda, palestras, seminários e cursos ministrados em eventos nacionais</t>
  </si>
  <si>
    <t>Mesas-redonda, palestras, seminários e cursos ministrados em eventos regionais</t>
  </si>
  <si>
    <t>Consultoria a órgãos especializados de geestão científica, tecnológica ou cultural</t>
  </si>
  <si>
    <t>ANEXO III</t>
  </si>
  <si>
    <t>DOCENTE EXCLUSIVAMENTE EM EXERCÍCIO DE CARGO/FUNÇÃO</t>
  </si>
  <si>
    <t>CLASSE / NÍVEL:</t>
  </si>
  <si>
    <t>6. EIXO 6 - ATIVIDADES DE DESEMPENHO GERENCIAL</t>
  </si>
  <si>
    <t>Pontos por Mês</t>
  </si>
  <si>
    <t>Realização de relatórios periódicos das atividades desenvolvidas</t>
  </si>
  <si>
    <t>Assistência e fiscalização de contratos e prestação de serviços específicos</t>
  </si>
  <si>
    <t>Representação no CEPE e em Conselhos vinculados ao IFES</t>
  </si>
  <si>
    <t>Chefia ou coordenação de setores/ divisões/áreas/serviços, devidamente reconhecidos e registrados no IFES, de interesse da unidade e com relatório anual aprovado</t>
  </si>
  <si>
    <t>Sub-chefia de departamento, sub-coordenação de coordenadoria/colegiado</t>
  </si>
  <si>
    <t>Participação como membro de colegiados didáticos</t>
  </si>
  <si>
    <t>Coordenação ou presidência de comissões institucionais indicadas pelo Reitor ou eleita pelos pares</t>
  </si>
  <si>
    <t>Membro de comissões institucionais indicadas pelo reitor ou eleito pelos pares</t>
  </si>
  <si>
    <t>Coordenação de organismos ou comissões institucionais em nível nacional</t>
  </si>
  <si>
    <t>Participação de organismos ou comissões institucionais em nível nacional</t>
  </si>
  <si>
    <t>Membro de comitê assessor (CAPES ou CNPq)</t>
  </si>
  <si>
    <t>Membro de comitê assessor Estadual ou Municipal para cultura, ciência e tecnologia</t>
  </si>
  <si>
    <t>TOTAL DO EIXO 6</t>
  </si>
  <si>
    <t>LIMITE DE PONTUAÇÃO PARA O EIXO 6 (200 PONTOS)</t>
  </si>
  <si>
    <t>CARGO/FUNÇÃO</t>
  </si>
  <si>
    <t>Situações </t>
  </si>
  <si>
    <t>Número de meses</t>
  </si>
  <si>
    <t>Pontos por mês</t>
  </si>
  <si>
    <t>Reitor</t>
  </si>
  <si>
    <t>Pró-Reitores</t>
  </si>
  <si>
    <t>Diretores de Campi</t>
  </si>
  <si>
    <t>Cargos de CD</t>
  </si>
  <si>
    <t>Cargos em comissão e função de confiança - FG e FCC</t>
  </si>
  <si>
    <t>Situação comprovada por ata ou pubicação equivalente</t>
  </si>
  <si>
    <t>Caso o docente esteja em situação especial (licenças médicas ou equivalentes), será considerada a pontuação mínima para fins de progresssão/promoção para o período de afastamento.</t>
  </si>
  <si>
    <t>Total Pontos</t>
  </si>
  <si>
    <t>ANEXO IV</t>
  </si>
  <si>
    <t>DOCENTE EM ATIVIDADE PEDAGÓGICA E EXERCÍCIO DE CARGO/FUNÇÃO</t>
  </si>
  <si>
    <t>Pontos por hora aula por semana</t>
  </si>
  <si>
    <t>Participação em banca de concurso e processo seletivo do IFES</t>
  </si>
  <si>
    <t>LIMITE DE PONTUAÇÃO (200 PONTOS)</t>
  </si>
  <si>
    <t>Consultoria a orgãos especializados de gestão científica, tecnológica ou cultural</t>
  </si>
  <si>
    <t xml:space="preserve"> Horas de aula (soma das CH das disciplinas nos 2 anos)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</si>
</sst>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4">
    <font>
      <sz val="11"/>
      <color rgb="FF000000"/>
      <name val="Arial1"/>
    </font>
    <font>
      <sz val="10"/>
      <color rgb="FFCC0000"/>
      <name val="Arial1"/>
    </font>
    <font>
      <sz val="10"/>
      <color rgb="FF000000"/>
      <name val="Arial1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sz val="20"/>
      <color rgb="FF000000"/>
      <name val="Arial"/>
      <family val="2"/>
    </font>
    <font>
      <sz val="8"/>
      <color rgb="FF000000"/>
      <name val="Arial"/>
      <family val="2"/>
    </font>
    <font>
      <b/>
      <sz val="12"/>
      <color rgb="FF000000"/>
      <name val="Arial"/>
      <family val="2"/>
    </font>
    <font>
      <sz val="9"/>
      <color rgb="FF000000"/>
      <name val="Arial1"/>
    </font>
    <font>
      <sz val="20"/>
      <color rgb="FF000000"/>
      <name val="Arial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20"/>
      <color rgb="FFFF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FFFFFF"/>
      <name val="Arial"/>
      <family val="2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b/>
      <sz val="9"/>
      <color rgb="FF000000"/>
      <name val="Segoe UI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9"/>
      <color rgb="FF000000"/>
      <name val="Segoe UI"/>
    </font>
    <font>
      <sz val="8"/>
      <color rgb="FF000000"/>
      <name val="Arial1"/>
    </font>
    <font>
      <b/>
      <sz val="9"/>
      <color rgb="FFFF0000"/>
      <name val="Segoe UI"/>
    </font>
    <font>
      <b/>
      <sz val="9"/>
      <color rgb="FFFF0000"/>
      <name val="Arial"/>
    </font>
    <font>
      <b/>
      <sz val="20"/>
      <color rgb="FF000000"/>
      <name val="Arial"/>
      <family val="2"/>
    </font>
    <font>
      <sz val="9"/>
      <color rgb="FF000000"/>
      <name val="Arial"/>
      <family val="2"/>
    </font>
    <font>
      <b/>
      <sz val="13"/>
      <color rgb="FF000000"/>
      <name val="Arial"/>
      <family val="2"/>
    </font>
    <font>
      <b/>
      <sz val="9"/>
      <color indexed="8"/>
      <name val="Segoe UI"/>
      <family val="2"/>
    </font>
    <font>
      <b/>
      <sz val="12"/>
      <color indexed="8"/>
      <name val="Segoe UI"/>
      <family val="2"/>
    </font>
    <font>
      <b/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BFBFBF"/>
      </patternFill>
    </fill>
    <fill>
      <patternFill patternType="solid">
        <fgColor rgb="FF333333"/>
        <bgColor rgb="FF333300"/>
      </patternFill>
    </fill>
    <fill>
      <patternFill patternType="solid">
        <fgColor rgb="FFBFBFBF"/>
        <bgColor rgb="FFC0C0C0"/>
      </patternFill>
    </fill>
    <fill>
      <patternFill patternType="solid">
        <fgColor rgb="FFCCCCFF"/>
        <bgColor rgb="FFDDDDDD"/>
      </patternFill>
    </fill>
    <fill>
      <patternFill patternType="solid">
        <fgColor rgb="FF969696"/>
        <bgColor rgb="FF808080"/>
      </patternFill>
    </fill>
  </fills>
  <borders count="1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86">
    <xf numFmtId="0" fontId="0" fillId="0" borderId="0" xfId="0"/>
    <xf numFmtId="0" fontId="2" fillId="0" borderId="0" xfId="0" applyFont="1" applyAlignment="1" applyProtection="1"/>
    <xf numFmtId="0" fontId="3" fillId="3" borderId="0" xfId="0" applyFont="1" applyFill="1" applyProtection="1"/>
    <xf numFmtId="0" fontId="6" fillId="0" borderId="0" xfId="0" applyFont="1" applyProtection="1"/>
    <xf numFmtId="0" fontId="6" fillId="3" borderId="0" xfId="0" applyFont="1" applyFill="1" applyProtection="1"/>
    <xf numFmtId="0" fontId="7" fillId="0" borderId="2" xfId="0" applyFont="1" applyBorder="1" applyAlignment="1" applyProtection="1">
      <alignment horizontal="left" vertical="top"/>
    </xf>
    <xf numFmtId="0" fontId="8" fillId="0" borderId="3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left" vertical="top" wrapText="1"/>
    </xf>
    <xf numFmtId="0" fontId="3" fillId="0" borderId="4" xfId="0" applyFont="1" applyBorder="1" applyAlignment="1" applyProtection="1">
      <alignment horizontal="left" vertical="top" wrapText="1"/>
    </xf>
    <xf numFmtId="0" fontId="7" fillId="0" borderId="5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left" vertical="top" wrapText="1"/>
    </xf>
    <xf numFmtId="0" fontId="9" fillId="0" borderId="0" xfId="0" applyFont="1" applyProtection="1"/>
    <xf numFmtId="0" fontId="10" fillId="0" borderId="0" xfId="0" applyFont="1" applyProtection="1"/>
    <xf numFmtId="0" fontId="11" fillId="0" borderId="0" xfId="0" applyFont="1" applyAlignment="1" applyProtection="1">
      <alignment horizontal="left"/>
    </xf>
    <xf numFmtId="0" fontId="12" fillId="0" borderId="0" xfId="0" applyFont="1" applyAlignment="1" applyProtection="1">
      <alignment horizontal="center" vertical="center"/>
    </xf>
    <xf numFmtId="0" fontId="11" fillId="0" borderId="7" xfId="0" applyFont="1" applyBorder="1" applyAlignment="1" applyProtection="1">
      <alignment horizontal="left" vertical="top" wrapText="1"/>
    </xf>
    <xf numFmtId="0" fontId="11" fillId="0" borderId="7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left"/>
    </xf>
    <xf numFmtId="0" fontId="12" fillId="0" borderId="4" xfId="0" applyFont="1" applyBorder="1" applyAlignment="1" applyProtection="1">
      <alignment horizontal="center" vertical="center"/>
    </xf>
    <xf numFmtId="0" fontId="13" fillId="4" borderId="0" xfId="0" applyFont="1" applyFill="1" applyProtection="1"/>
    <xf numFmtId="0" fontId="14" fillId="4" borderId="0" xfId="0" applyFont="1" applyFill="1" applyAlignment="1" applyProtection="1">
      <alignment horizontal="center" vertical="center" wrapText="1"/>
    </xf>
    <xf numFmtId="0" fontId="15" fillId="2" borderId="0" xfId="0" applyFont="1" applyFill="1" applyAlignment="1" applyProtection="1">
      <alignment horizontal="left" vertical="center"/>
    </xf>
    <xf numFmtId="0" fontId="15" fillId="2" borderId="0" xfId="0" applyFont="1" applyFill="1" applyAlignment="1" applyProtection="1">
      <alignment horizontal="center" vertical="top"/>
    </xf>
    <xf numFmtId="0" fontId="16" fillId="0" borderId="9" xfId="0" applyFont="1" applyBorder="1" applyAlignment="1" applyProtection="1">
      <alignment horizontal="center" vertical="center" wrapText="1"/>
    </xf>
    <xf numFmtId="0" fontId="14" fillId="0" borderId="4" xfId="0" applyFont="1" applyBorder="1" applyAlignment="1" applyProtection="1">
      <alignment horizontal="center" vertical="center" wrapText="1"/>
    </xf>
    <xf numFmtId="0" fontId="17" fillId="0" borderId="4" xfId="0" applyFont="1" applyBorder="1" applyAlignment="1" applyProtection="1">
      <alignment horizontal="center" vertical="center" wrapText="1"/>
    </xf>
    <xf numFmtId="0" fontId="14" fillId="0" borderId="7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vertical="center"/>
    </xf>
    <xf numFmtId="0" fontId="7" fillId="0" borderId="7" xfId="0" applyFont="1" applyBorder="1" applyAlignment="1" applyProtection="1">
      <alignment horizontal="center" vertical="top"/>
    </xf>
    <xf numFmtId="0" fontId="14" fillId="3" borderId="7" xfId="0" applyFont="1" applyFill="1" applyBorder="1" applyAlignment="1" applyProtection="1">
      <alignment horizontal="right" vertical="center" wrapText="1"/>
    </xf>
    <xf numFmtId="0" fontId="14" fillId="3" borderId="10" xfId="0" applyFont="1" applyFill="1" applyBorder="1" applyAlignment="1" applyProtection="1">
      <alignment horizontal="center" vertical="center" wrapText="1"/>
      <protection locked="0"/>
    </xf>
    <xf numFmtId="0" fontId="14" fillId="3" borderId="11" xfId="0" applyFont="1" applyFill="1" applyBorder="1" applyAlignment="1" applyProtection="1">
      <alignment horizontal="center" vertical="center" wrapText="1"/>
    </xf>
    <xf numFmtId="0" fontId="14" fillId="4" borderId="7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horizontal="left" vertical="center"/>
    </xf>
    <xf numFmtId="0" fontId="18" fillId="6" borderId="0" xfId="0" applyFont="1" applyFill="1" applyAlignment="1" applyProtection="1">
      <alignment horizontal="left" vertical="top"/>
    </xf>
    <xf numFmtId="0" fontId="11" fillId="6" borderId="0" xfId="0" applyFont="1" applyFill="1" applyAlignment="1" applyProtection="1">
      <alignment horizontal="center" vertical="top"/>
    </xf>
    <xf numFmtId="0" fontId="11" fillId="6" borderId="1" xfId="0" applyFont="1" applyFill="1" applyBorder="1" applyAlignment="1" applyProtection="1">
      <alignment horizontal="center" vertical="top"/>
    </xf>
    <xf numFmtId="0" fontId="16" fillId="0" borderId="7" xfId="0" applyFont="1" applyBorder="1" applyAlignment="1" applyProtection="1">
      <alignment horizontal="center" vertical="center" wrapText="1"/>
    </xf>
    <xf numFmtId="0" fontId="19" fillId="0" borderId="7" xfId="0" applyFont="1" applyBorder="1" applyAlignment="1" applyProtection="1">
      <alignment horizontal="center" vertical="center" wrapText="1"/>
    </xf>
    <xf numFmtId="0" fontId="16" fillId="0" borderId="4" xfId="0" applyFont="1" applyBorder="1" applyAlignment="1" applyProtection="1">
      <alignment horizontal="center" vertical="center" wrapText="1"/>
    </xf>
    <xf numFmtId="0" fontId="16" fillId="0" borderId="11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left" vertical="top" wrapText="1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2" fillId="5" borderId="11" xfId="0" applyFont="1" applyFill="1" applyBorder="1" applyAlignment="1" applyProtection="1">
      <alignment horizontal="center" vertical="top" wrapText="1"/>
    </xf>
    <xf numFmtId="0" fontId="2" fillId="5" borderId="11" xfId="0" applyFont="1" applyFill="1" applyBorder="1" applyAlignment="1" applyProtection="1">
      <alignment horizontal="left" vertical="top" wrapText="1"/>
    </xf>
    <xf numFmtId="0" fontId="3" fillId="5" borderId="12" xfId="0" applyFont="1" applyFill="1" applyBorder="1" applyAlignment="1" applyProtection="1">
      <alignment horizontal="center" vertical="top" wrapText="1"/>
      <protection locked="0"/>
    </xf>
    <xf numFmtId="0" fontId="3" fillId="5" borderId="11" xfId="0" applyFont="1" applyFill="1" applyBorder="1" applyAlignment="1" applyProtection="1">
      <alignment horizontal="center" vertical="top" wrapText="1"/>
      <protection locked="0"/>
    </xf>
    <xf numFmtId="0" fontId="3" fillId="5" borderId="13" xfId="0" applyFont="1" applyFill="1" applyBorder="1" applyAlignment="1" applyProtection="1">
      <alignment horizontal="center" vertical="top" wrapText="1"/>
    </xf>
    <xf numFmtId="0" fontId="14" fillId="3" borderId="0" xfId="0" applyFont="1" applyFill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top" wrapText="1"/>
    </xf>
    <xf numFmtId="0" fontId="2" fillId="0" borderId="8" xfId="0" applyFont="1" applyBorder="1" applyAlignment="1" applyProtection="1">
      <alignment horizontal="left" vertical="top" wrapText="1"/>
    </xf>
    <xf numFmtId="0" fontId="3" fillId="0" borderId="5" xfId="0" applyFont="1" applyBorder="1" applyAlignment="1" applyProtection="1">
      <alignment horizontal="center" vertical="top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top" wrapText="1"/>
    </xf>
    <xf numFmtId="0" fontId="3" fillId="0" borderId="0" xfId="0" applyFont="1" applyProtection="1"/>
    <xf numFmtId="0" fontId="7" fillId="0" borderId="3" xfId="0" applyFont="1" applyBorder="1" applyAlignment="1" applyProtection="1">
      <alignment horizontal="center" vertical="top"/>
    </xf>
    <xf numFmtId="0" fontId="14" fillId="0" borderId="3" xfId="0" applyFont="1" applyBorder="1" applyAlignment="1" applyProtection="1">
      <alignment horizontal="right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4" borderId="7" xfId="0" applyFont="1" applyFill="1" applyBorder="1" applyAlignment="1" applyProtection="1">
      <alignment horizontal="center" vertical="center" wrapText="1"/>
    </xf>
    <xf numFmtId="0" fontId="18" fillId="6" borderId="0" xfId="0" applyFont="1" applyFill="1" applyAlignment="1" applyProtection="1">
      <alignment horizontal="center" vertical="top"/>
    </xf>
    <xf numFmtId="0" fontId="21" fillId="3" borderId="0" xfId="0" applyFont="1" applyFill="1" applyProtection="1"/>
    <xf numFmtId="0" fontId="2" fillId="5" borderId="12" xfId="0" applyFont="1" applyFill="1" applyBorder="1" applyAlignment="1" applyProtection="1">
      <alignment horizontal="center" vertical="top" wrapText="1"/>
    </xf>
    <xf numFmtId="0" fontId="2" fillId="5" borderId="13" xfId="0" applyFont="1" applyFill="1" applyBorder="1" applyAlignment="1" applyProtection="1">
      <alignment horizontal="left" vertical="top" wrapText="1"/>
    </xf>
    <xf numFmtId="0" fontId="3" fillId="5" borderId="13" xfId="0" applyFont="1" applyFill="1" applyBorder="1" applyAlignment="1" applyProtection="1">
      <alignment horizontal="center" vertical="top" wrapText="1"/>
      <protection locked="0"/>
    </xf>
    <xf numFmtId="0" fontId="3" fillId="5" borderId="11" xfId="0" applyFont="1" applyFill="1" applyBorder="1" applyAlignment="1" applyProtection="1">
      <alignment horizontal="center" vertical="top" wrapText="1"/>
    </xf>
    <xf numFmtId="0" fontId="2" fillId="0" borderId="12" xfId="0" applyFont="1" applyBorder="1" applyAlignment="1" applyProtection="1">
      <alignment horizontal="center" vertical="top" wrapText="1"/>
    </xf>
    <xf numFmtId="0" fontId="2" fillId="0" borderId="13" xfId="0" applyFont="1" applyBorder="1" applyAlignment="1" applyProtection="1">
      <alignment horizontal="left" vertical="top" wrapText="1"/>
    </xf>
    <xf numFmtId="0" fontId="3" fillId="0" borderId="13" xfId="0" applyFont="1" applyBorder="1" applyAlignment="1" applyProtection="1">
      <alignment horizontal="center" vertical="top" wrapText="1"/>
      <protection locked="0"/>
    </xf>
    <xf numFmtId="0" fontId="3" fillId="0" borderId="13" xfId="0" applyFont="1" applyBorder="1" applyAlignment="1" applyProtection="1">
      <alignment horizontal="center" vertical="top" wrapText="1"/>
    </xf>
    <xf numFmtId="0" fontId="3" fillId="3" borderId="11" xfId="0" applyFont="1" applyFill="1" applyBorder="1" applyAlignment="1" applyProtection="1">
      <alignment horizontal="center" vertical="top" wrapText="1"/>
    </xf>
    <xf numFmtId="0" fontId="0" fillId="5" borderId="13" xfId="0" applyFont="1" applyFill="1" applyBorder="1" applyAlignment="1" applyProtection="1">
      <alignment horizontal="left" vertical="top" wrapText="1"/>
    </xf>
    <xf numFmtId="0" fontId="2" fillId="7" borderId="12" xfId="0" applyFont="1" applyFill="1" applyBorder="1" applyAlignment="1" applyProtection="1">
      <alignment horizontal="center" vertical="top" wrapText="1"/>
    </xf>
    <xf numFmtId="0" fontId="2" fillId="7" borderId="13" xfId="0" applyFont="1" applyFill="1" applyBorder="1" applyAlignment="1" applyProtection="1">
      <alignment horizontal="left" vertical="top" wrapText="1"/>
    </xf>
    <xf numFmtId="0" fontId="3" fillId="7" borderId="13" xfId="0" applyFont="1" applyFill="1" applyBorder="1" applyAlignment="1" applyProtection="1">
      <alignment horizontal="center" vertical="top" wrapText="1"/>
      <protection locked="0"/>
    </xf>
    <xf numFmtId="0" fontId="3" fillId="7" borderId="13" xfId="0" applyFont="1" applyFill="1" applyBorder="1" applyAlignment="1" applyProtection="1">
      <alignment horizontal="center" vertical="top" wrapText="1"/>
    </xf>
    <xf numFmtId="0" fontId="3" fillId="7" borderId="8" xfId="0" applyFont="1" applyFill="1" applyBorder="1" applyAlignment="1" applyProtection="1">
      <alignment horizontal="center" vertical="top" wrapText="1"/>
    </xf>
    <xf numFmtId="0" fontId="7" fillId="0" borderId="2" xfId="0" applyFont="1" applyBorder="1" applyAlignment="1" applyProtection="1">
      <alignment horizontal="center" vertical="top"/>
    </xf>
    <xf numFmtId="0" fontId="14" fillId="3" borderId="3" xfId="0" applyFont="1" applyFill="1" applyBorder="1" applyAlignment="1" applyProtection="1">
      <alignment horizontal="right" vertical="center" wrapText="1"/>
    </xf>
    <xf numFmtId="0" fontId="3" fillId="3" borderId="7" xfId="0" applyFont="1" applyFill="1" applyBorder="1" applyAlignment="1" applyProtection="1">
      <alignment horizontal="center" vertical="center" wrapText="1"/>
    </xf>
    <xf numFmtId="0" fontId="18" fillId="6" borderId="1" xfId="0" applyFont="1" applyFill="1" applyBorder="1" applyAlignment="1" applyProtection="1">
      <alignment horizontal="center" vertical="top"/>
    </xf>
    <xf numFmtId="0" fontId="16" fillId="5" borderId="12" xfId="0" applyFont="1" applyFill="1" applyBorder="1" applyAlignment="1" applyProtection="1">
      <alignment horizontal="center" vertical="center" wrapText="1"/>
    </xf>
    <xf numFmtId="0" fontId="3" fillId="5" borderId="13" xfId="0" applyFont="1" applyFill="1" applyBorder="1" applyAlignment="1" applyProtection="1">
      <alignment horizontal="center" vertical="center" wrapText="1"/>
      <protection locked="0"/>
    </xf>
    <xf numFmtId="0" fontId="3" fillId="5" borderId="4" xfId="0" applyFont="1" applyFill="1" applyBorder="1" applyAlignment="1" applyProtection="1">
      <alignment horizontal="center" vertical="center" wrapText="1"/>
    </xf>
    <xf numFmtId="0" fontId="2" fillId="3" borderId="13" xfId="0" applyFont="1" applyFill="1" applyBorder="1" applyAlignment="1" applyProtection="1">
      <alignment horizontal="left" vertical="top" wrapText="1"/>
    </xf>
    <xf numFmtId="0" fontId="2" fillId="0" borderId="0" xfId="0" applyFont="1" applyAlignment="1" applyProtection="1">
      <alignment horizontal="center" vertical="top" wrapText="1"/>
    </xf>
    <xf numFmtId="0" fontId="2" fillId="0" borderId="6" xfId="0" applyFont="1" applyBorder="1" applyAlignment="1" applyProtection="1">
      <alignment horizontal="left" vertical="top" wrapText="1"/>
    </xf>
    <xf numFmtId="0" fontId="2" fillId="5" borderId="12" xfId="0" applyFont="1" applyFill="1" applyBorder="1" applyAlignment="1" applyProtection="1">
      <alignment horizontal="left" vertical="top" wrapText="1"/>
    </xf>
    <xf numFmtId="0" fontId="3" fillId="5" borderId="0" xfId="0" applyFont="1" applyFill="1" applyAlignment="1" applyProtection="1">
      <alignment horizontal="center" vertical="top" wrapText="1"/>
    </xf>
    <xf numFmtId="0" fontId="3" fillId="5" borderId="3" xfId="0" applyFont="1" applyFill="1" applyBorder="1" applyAlignment="1" applyProtection="1">
      <alignment horizontal="center" vertical="top" wrapText="1"/>
    </xf>
    <xf numFmtId="0" fontId="3" fillId="5" borderId="4" xfId="0" applyFont="1" applyFill="1" applyBorder="1" applyAlignment="1" applyProtection="1">
      <alignment horizontal="center" vertical="top" wrapText="1"/>
    </xf>
    <xf numFmtId="0" fontId="2" fillId="0" borderId="7" xfId="0" applyFont="1" applyBorder="1" applyAlignment="1" applyProtection="1">
      <alignment horizontal="left" vertical="top" wrapText="1"/>
    </xf>
    <xf numFmtId="0" fontId="3" fillId="0" borderId="7" xfId="0" applyFont="1" applyBorder="1" applyAlignment="1" applyProtection="1">
      <alignment horizontal="center" vertical="top" wrapText="1"/>
      <protection locked="0"/>
    </xf>
    <xf numFmtId="0" fontId="3" fillId="0" borderId="7" xfId="0" applyFont="1" applyBorder="1" applyAlignment="1" applyProtection="1">
      <alignment horizontal="center" vertical="top" wrapText="1"/>
    </xf>
    <xf numFmtId="0" fontId="2" fillId="5" borderId="7" xfId="0" applyFont="1" applyFill="1" applyBorder="1" applyAlignment="1" applyProtection="1">
      <alignment horizontal="left" vertical="top" wrapText="1"/>
    </xf>
    <xf numFmtId="0" fontId="3" fillId="5" borderId="7" xfId="0" applyFont="1" applyFill="1" applyBorder="1" applyAlignment="1" applyProtection="1">
      <alignment horizontal="center" vertical="top" wrapText="1"/>
      <protection locked="0"/>
    </xf>
    <xf numFmtId="0" fontId="3" fillId="5" borderId="7" xfId="0" applyFont="1" applyFill="1" applyBorder="1" applyAlignment="1" applyProtection="1">
      <alignment horizontal="center" vertical="top" wrapText="1"/>
    </xf>
    <xf numFmtId="0" fontId="3" fillId="5" borderId="1" xfId="0" applyFont="1" applyFill="1" applyBorder="1" applyAlignment="1" applyProtection="1">
      <alignment horizontal="center" vertical="top" wrapText="1"/>
    </xf>
    <xf numFmtId="0" fontId="3" fillId="5" borderId="6" xfId="0" applyFont="1" applyFill="1" applyBorder="1" applyAlignment="1" applyProtection="1">
      <alignment horizontal="center" vertical="top" wrapText="1"/>
    </xf>
    <xf numFmtId="0" fontId="3" fillId="5" borderId="14" xfId="0" applyFont="1" applyFill="1" applyBorder="1" applyAlignment="1" applyProtection="1">
      <alignment horizontal="center" vertical="top" wrapText="1"/>
      <protection locked="0"/>
    </xf>
    <xf numFmtId="0" fontId="2" fillId="0" borderId="5" xfId="0" applyFont="1" applyBorder="1" applyAlignment="1" applyProtection="1">
      <alignment horizontal="center" vertical="top" wrapText="1"/>
    </xf>
    <xf numFmtId="0" fontId="7" fillId="0" borderId="5" xfId="0" applyFont="1" applyBorder="1" applyAlignment="1" applyProtection="1">
      <alignment horizontal="center" vertical="top"/>
    </xf>
    <xf numFmtId="0" fontId="14" fillId="0" borderId="1" xfId="0" applyFont="1" applyBorder="1" applyAlignment="1" applyProtection="1">
      <alignment horizontal="right" vertical="center" wrapText="1"/>
    </xf>
    <xf numFmtId="0" fontId="14" fillId="8" borderId="0" xfId="0" applyFont="1" applyFill="1" applyAlignment="1" applyProtection="1">
      <alignment horizontal="left" vertical="top"/>
    </xf>
    <xf numFmtId="0" fontId="14" fillId="8" borderId="0" xfId="0" applyFont="1" applyFill="1" applyAlignment="1" applyProtection="1">
      <alignment horizontal="right" vertical="center" wrapText="1"/>
    </xf>
    <xf numFmtId="0" fontId="3" fillId="8" borderId="0" xfId="0" applyFont="1" applyFill="1" applyAlignment="1" applyProtection="1">
      <alignment horizontal="center" vertical="top" wrapText="1"/>
    </xf>
    <xf numFmtId="0" fontId="14" fillId="8" borderId="0" xfId="0" applyFont="1" applyFill="1" applyAlignment="1" applyProtection="1">
      <alignment horizontal="center" vertical="top" wrapText="1"/>
    </xf>
    <xf numFmtId="0" fontId="14" fillId="5" borderId="4" xfId="0" applyFont="1" applyFill="1" applyBorder="1" applyAlignment="1" applyProtection="1">
      <alignment horizontal="center" vertical="center" wrapText="1"/>
    </xf>
    <xf numFmtId="0" fontId="7" fillId="0" borderId="15" xfId="0" applyFont="1" applyBorder="1" applyAlignment="1" applyProtection="1">
      <alignment horizontal="center" vertical="top"/>
    </xf>
    <xf numFmtId="0" fontId="14" fillId="0" borderId="15" xfId="0" applyFont="1" applyBorder="1" applyAlignment="1" applyProtection="1">
      <alignment horizontal="right" vertical="center" wrapText="1"/>
    </xf>
    <xf numFmtId="0" fontId="2" fillId="0" borderId="0" xfId="0" applyFont="1" applyAlignment="1" applyProtection="1">
      <alignment horizontal="left" vertical="top" wrapText="1"/>
    </xf>
    <xf numFmtId="0" fontId="3" fillId="0" borderId="11" xfId="0" applyFont="1" applyBorder="1" applyAlignment="1" applyProtection="1">
      <alignment horizontal="center" vertical="top" wrapText="1"/>
      <protection locked="0"/>
    </xf>
    <xf numFmtId="0" fontId="2" fillId="5" borderId="0" xfId="0" applyFont="1" applyFill="1" applyAlignment="1" applyProtection="1">
      <alignment horizontal="left" vertical="top" wrapText="1"/>
    </xf>
    <xf numFmtId="0" fontId="2" fillId="5" borderId="0" xfId="0" applyFont="1" applyFill="1" applyAlignment="1" applyProtection="1">
      <alignment horizontal="center" vertical="top" wrapText="1"/>
    </xf>
    <xf numFmtId="0" fontId="2" fillId="3" borderId="0" xfId="0" applyFont="1" applyFill="1" applyAlignment="1" applyProtection="1">
      <alignment horizontal="center" vertical="top" wrapText="1"/>
    </xf>
    <xf numFmtId="0" fontId="3" fillId="3" borderId="13" xfId="0" applyFont="1" applyFill="1" applyBorder="1" applyAlignment="1" applyProtection="1">
      <alignment horizontal="center" vertical="top" wrapText="1"/>
      <protection locked="0"/>
    </xf>
    <xf numFmtId="0" fontId="3" fillId="3" borderId="13" xfId="0" applyFont="1" applyFill="1" applyBorder="1" applyAlignment="1" applyProtection="1">
      <alignment horizontal="center" vertical="top" wrapText="1"/>
    </xf>
    <xf numFmtId="0" fontId="3" fillId="5" borderId="13" xfId="0" applyFont="1" applyFill="1" applyBorder="1" applyAlignment="1" applyProtection="1">
      <alignment horizontal="left" vertical="top" wrapText="1"/>
    </xf>
    <xf numFmtId="0" fontId="3" fillId="0" borderId="13" xfId="0" applyFont="1" applyBorder="1" applyAlignment="1" applyProtection="1">
      <alignment horizontal="left" vertical="top" wrapText="1"/>
    </xf>
    <xf numFmtId="0" fontId="3" fillId="5" borderId="12" xfId="0" applyFont="1" applyFill="1" applyBorder="1" applyAlignment="1" applyProtection="1">
      <alignment horizontal="center" vertical="top" wrapText="1"/>
    </xf>
    <xf numFmtId="0" fontId="3" fillId="0" borderId="12" xfId="0" applyFont="1" applyBorder="1" applyAlignment="1" applyProtection="1">
      <alignment horizontal="center" vertical="top" wrapText="1"/>
    </xf>
    <xf numFmtId="0" fontId="3" fillId="5" borderId="5" xfId="0" applyFont="1" applyFill="1" applyBorder="1" applyAlignment="1" applyProtection="1">
      <alignment horizontal="center" vertical="top" wrapText="1"/>
    </xf>
    <xf numFmtId="0" fontId="3" fillId="5" borderId="6" xfId="0" applyFont="1" applyFill="1" applyBorder="1" applyAlignment="1" applyProtection="1">
      <alignment horizontal="left" vertical="top" wrapText="1"/>
    </xf>
    <xf numFmtId="0" fontId="7" fillId="0" borderId="0" xfId="0" applyFont="1" applyAlignment="1" applyProtection="1">
      <alignment horizontal="center" vertical="top"/>
    </xf>
    <xf numFmtId="0" fontId="3" fillId="5" borderId="0" xfId="0" applyFont="1" applyFill="1" applyAlignment="1" applyProtection="1">
      <alignment horizontal="left" vertical="top" wrapText="1"/>
    </xf>
    <xf numFmtId="0" fontId="3" fillId="0" borderId="0" xfId="0" applyFont="1" applyProtection="1"/>
    <xf numFmtId="0" fontId="2" fillId="0" borderId="0" xfId="0" applyFont="1" applyAlignment="1" applyProtection="1"/>
    <xf numFmtId="0" fontId="3" fillId="0" borderId="0" xfId="0" applyFont="1" applyAlignment="1" applyProtection="1">
      <alignment horizontal="left" vertical="top" wrapText="1"/>
    </xf>
    <xf numFmtId="0" fontId="3" fillId="7" borderId="11" xfId="0" applyFont="1" applyFill="1" applyBorder="1" applyAlignment="1" applyProtection="1">
      <alignment horizontal="center" vertical="top" wrapText="1"/>
      <protection locked="0"/>
    </xf>
    <xf numFmtId="0" fontId="2" fillId="7" borderId="0" xfId="0" applyFont="1" applyFill="1" applyAlignment="1" applyProtection="1">
      <alignment horizontal="left" vertical="top" wrapText="1"/>
    </xf>
    <xf numFmtId="0" fontId="2" fillId="3" borderId="12" xfId="0" applyFont="1" applyFill="1" applyBorder="1" applyAlignment="1" applyProtection="1">
      <alignment horizontal="center" vertical="top" wrapText="1"/>
    </xf>
    <xf numFmtId="0" fontId="2" fillId="3" borderId="0" xfId="0" applyFont="1" applyFill="1" applyAlignment="1" applyProtection="1">
      <alignment horizontal="left" vertical="top" wrapText="1"/>
    </xf>
    <xf numFmtId="0" fontId="3" fillId="3" borderId="11" xfId="0" applyFont="1" applyFill="1" applyBorder="1" applyAlignment="1" applyProtection="1">
      <alignment horizontal="center" vertical="top" wrapText="1"/>
      <protection locked="0"/>
    </xf>
    <xf numFmtId="0" fontId="6" fillId="0" borderId="0" xfId="0" applyFont="1" applyProtection="1"/>
    <xf numFmtId="0" fontId="14" fillId="0" borderId="0" xfId="0" applyFont="1" applyAlignment="1" applyProtection="1">
      <alignment horizontal="center" vertical="center"/>
    </xf>
    <xf numFmtId="0" fontId="20" fillId="0" borderId="0" xfId="0" applyFont="1" applyProtection="1"/>
    <xf numFmtId="0" fontId="14" fillId="0" borderId="0" xfId="0" applyFont="1" applyAlignment="1" applyProtection="1">
      <alignment horizontal="right" vertical="center" wrapText="1"/>
    </xf>
    <xf numFmtId="0" fontId="3" fillId="0" borderId="0" xfId="0" applyFont="1" applyAlignment="1" applyProtection="1">
      <alignment horizontal="center" vertical="top" wrapText="1"/>
    </xf>
    <xf numFmtId="0" fontId="22" fillId="2" borderId="0" xfId="0" applyFont="1" applyFill="1" applyAlignment="1" applyProtection="1">
      <alignment horizontal="left" vertical="center" wrapText="1"/>
    </xf>
    <xf numFmtId="0" fontId="23" fillId="2" borderId="0" xfId="0" applyFont="1" applyFill="1" applyAlignment="1" applyProtection="1">
      <alignment horizontal="left" vertical="center" wrapText="1"/>
    </xf>
    <xf numFmtId="0" fontId="14" fillId="0" borderId="10" xfId="0" applyFont="1" applyBorder="1" applyAlignment="1" applyProtection="1">
      <alignment horizontal="center" vertical="center" wrapText="1"/>
    </xf>
    <xf numFmtId="0" fontId="2" fillId="5" borderId="5" xfId="0" applyFont="1" applyFill="1" applyBorder="1" applyAlignment="1" applyProtection="1">
      <alignment horizontal="center" vertical="top" wrapText="1"/>
    </xf>
    <xf numFmtId="0" fontId="2" fillId="5" borderId="13" xfId="0" applyFont="1" applyFill="1" applyBorder="1" applyAlignment="1" applyProtection="1">
      <alignment wrapText="1"/>
    </xf>
    <xf numFmtId="1" fontId="3" fillId="5" borderId="11" xfId="0" applyNumberFormat="1" applyFont="1" applyFill="1" applyBorder="1" applyAlignment="1" applyProtection="1">
      <alignment horizontal="center" vertical="top" wrapText="1"/>
      <protection locked="0"/>
    </xf>
    <xf numFmtId="1" fontId="3" fillId="5" borderId="11" xfId="0" applyNumberFormat="1" applyFont="1" applyFill="1" applyBorder="1" applyAlignment="1" applyProtection="1">
      <alignment horizontal="center" vertical="center" wrapText="1"/>
    </xf>
    <xf numFmtId="0" fontId="8" fillId="3" borderId="0" xfId="0" applyFont="1" applyFill="1" applyAlignment="1" applyProtection="1">
      <alignment horizontal="left" vertical="top"/>
    </xf>
    <xf numFmtId="0" fontId="14" fillId="0" borderId="3" xfId="0" applyFont="1" applyBorder="1" applyAlignment="1" applyProtection="1">
      <alignment wrapText="1"/>
    </xf>
    <xf numFmtId="0" fontId="22" fillId="2" borderId="0" xfId="0" applyFont="1" applyFill="1" applyAlignment="1" applyProtection="1">
      <alignment horizontal="right" vertical="center" wrapText="1"/>
    </xf>
    <xf numFmtId="0" fontId="23" fillId="2" borderId="0" xfId="0" applyFont="1" applyFill="1" applyAlignment="1" applyProtection="1">
      <alignment horizontal="center" vertical="center" wrapText="1"/>
    </xf>
    <xf numFmtId="0" fontId="16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14" fillId="0" borderId="7" xfId="0" applyFont="1" applyBorder="1" applyAlignment="1" applyProtection="1">
      <alignment horizontal="center" vertical="center" wrapText="1"/>
      <protection locked="0"/>
    </xf>
    <xf numFmtId="0" fontId="14" fillId="8" borderId="0" xfId="0" applyFont="1" applyFill="1" applyAlignment="1" applyProtection="1">
      <alignment horizontal="center" vertical="top"/>
    </xf>
    <xf numFmtId="0" fontId="15" fillId="2" borderId="9" xfId="0" applyFont="1" applyFill="1" applyBorder="1" applyAlignment="1" applyProtection="1">
      <alignment horizontal="left" vertical="center"/>
    </xf>
    <xf numFmtId="0" fontId="15" fillId="2" borderId="14" xfId="0" applyFont="1" applyFill="1" applyBorder="1" applyAlignment="1" applyProtection="1">
      <alignment horizontal="center" vertical="center"/>
    </xf>
    <xf numFmtId="0" fontId="15" fillId="2" borderId="9" xfId="0" applyFont="1" applyFill="1" applyBorder="1" applyAlignment="1" applyProtection="1">
      <alignment horizontal="right" vertical="center"/>
    </xf>
    <xf numFmtId="0" fontId="15" fillId="2" borderId="15" xfId="0" applyFont="1" applyFill="1" applyBorder="1" applyAlignment="1" applyProtection="1">
      <alignment horizontal="right" vertical="center"/>
    </xf>
    <xf numFmtId="1" fontId="15" fillId="2" borderId="14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/>
    <xf numFmtId="0" fontId="3" fillId="0" borderId="0" xfId="0" applyFont="1"/>
    <xf numFmtId="0" fontId="28" fillId="0" borderId="0" xfId="0" applyFont="1" applyAlignment="1" applyProtection="1">
      <alignment horizontal="center" vertical="top"/>
    </xf>
    <xf numFmtId="0" fontId="11" fillId="0" borderId="4" xfId="0" applyFont="1" applyBorder="1" applyAlignment="1">
      <alignment horizontal="left"/>
    </xf>
    <xf numFmtId="0" fontId="14" fillId="0" borderId="7" xfId="0" applyFont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horizontal="left" vertical="center"/>
    </xf>
    <xf numFmtId="0" fontId="18" fillId="2" borderId="1" xfId="0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center" vertical="center"/>
    </xf>
    <xf numFmtId="0" fontId="14" fillId="0" borderId="3" xfId="0" applyFont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0" fontId="3" fillId="7" borderId="11" xfId="0" applyFont="1" applyFill="1" applyBorder="1" applyAlignment="1" applyProtection="1">
      <alignment horizontal="center" vertical="center" wrapText="1"/>
      <protection locked="0"/>
    </xf>
    <xf numFmtId="0" fontId="3" fillId="7" borderId="13" xfId="0" applyFont="1" applyFill="1" applyBorder="1" applyAlignment="1" applyProtection="1">
      <alignment horizontal="center" vertical="center" wrapText="1"/>
    </xf>
    <xf numFmtId="0" fontId="15" fillId="2" borderId="0" xfId="0" applyFont="1" applyFill="1" applyAlignment="1" applyProtection="1">
      <alignment vertical="center"/>
    </xf>
    <xf numFmtId="0" fontId="15" fillId="2" borderId="0" xfId="0" applyFont="1" applyFill="1" applyAlignment="1" applyProtection="1">
      <alignment horizontal="center" vertical="center"/>
    </xf>
    <xf numFmtId="0" fontId="18" fillId="6" borderId="1" xfId="0" applyFont="1" applyFill="1" applyBorder="1" applyAlignment="1" applyProtection="1">
      <alignment vertical="center"/>
    </xf>
    <xf numFmtId="0" fontId="18" fillId="6" borderId="1" xfId="0" applyFont="1" applyFill="1" applyBorder="1" applyAlignment="1" applyProtection="1">
      <alignment horizontal="center" vertical="center"/>
    </xf>
    <xf numFmtId="0" fontId="16" fillId="0" borderId="2" xfId="0" applyFont="1" applyBorder="1" applyAlignment="1" applyProtection="1">
      <alignment vertical="center" wrapText="1"/>
    </xf>
    <xf numFmtId="0" fontId="14" fillId="0" borderId="4" xfId="0" applyFont="1" applyBorder="1" applyAlignment="1" applyProtection="1">
      <alignment vertical="center" wrapText="1"/>
    </xf>
    <xf numFmtId="0" fontId="16" fillId="5" borderId="2" xfId="0" applyFont="1" applyFill="1" applyBorder="1" applyAlignment="1" applyProtection="1">
      <alignment horizontal="center" vertical="center" wrapText="1"/>
    </xf>
    <xf numFmtId="0" fontId="2" fillId="5" borderId="13" xfId="0" applyFont="1" applyFill="1" applyBorder="1" applyAlignment="1" applyProtection="1">
      <alignment vertical="center" wrapText="1"/>
    </xf>
    <xf numFmtId="0" fontId="14" fillId="5" borderId="4" xfId="0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vertical="center" wrapText="1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</xf>
    <xf numFmtId="0" fontId="2" fillId="5" borderId="12" xfId="0" applyFont="1" applyFill="1" applyBorder="1" applyAlignment="1" applyProtection="1">
      <alignment horizontal="center" vertical="center" wrapText="1"/>
    </xf>
    <xf numFmtId="0" fontId="3" fillId="5" borderId="13" xfId="0" applyFont="1" applyFill="1" applyBorder="1" applyAlignment="1" applyProtection="1">
      <alignment horizontal="center" vertical="center" wrapText="1"/>
    </xf>
    <xf numFmtId="0" fontId="2" fillId="3" borderId="13" xfId="0" applyFont="1" applyFill="1" applyBorder="1" applyAlignment="1" applyProtection="1">
      <alignment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6" xfId="0" applyFont="1" applyBorder="1" applyAlignment="1" applyProtection="1">
      <alignment vertical="center" wrapText="1"/>
    </xf>
    <xf numFmtId="0" fontId="7" fillId="0" borderId="3" xfId="0" applyFont="1" applyBorder="1" applyAlignment="1" applyProtection="1">
      <alignment vertical="center"/>
    </xf>
    <xf numFmtId="0" fontId="14" fillId="0" borderId="3" xfId="0" applyFont="1" applyBorder="1" applyAlignment="1" applyProtection="1">
      <alignment vertical="center" wrapText="1"/>
    </xf>
    <xf numFmtId="0" fontId="6" fillId="3" borderId="0" xfId="0" applyFont="1" applyFill="1"/>
    <xf numFmtId="0" fontId="6" fillId="0" borderId="0" xfId="0" applyFont="1"/>
    <xf numFmtId="0" fontId="18" fillId="6" borderId="0" xfId="0" applyFont="1" applyFill="1" applyAlignment="1" applyProtection="1">
      <alignment vertical="center"/>
    </xf>
    <xf numFmtId="0" fontId="18" fillId="6" borderId="0" xfId="0" applyFont="1" applyFill="1" applyAlignment="1" applyProtection="1">
      <alignment horizontal="center" vertical="center"/>
    </xf>
    <xf numFmtId="0" fontId="16" fillId="0" borderId="7" xfId="0" applyFont="1" applyBorder="1" applyAlignment="1" applyProtection="1">
      <alignment vertical="center" wrapText="1"/>
    </xf>
    <xf numFmtId="0" fontId="14" fillId="0" borderId="7" xfId="0" applyFont="1" applyBorder="1" applyAlignment="1" applyProtection="1">
      <alignment vertical="center" wrapText="1"/>
    </xf>
    <xf numFmtId="0" fontId="2" fillId="0" borderId="0" xfId="0" applyFont="1" applyAlignment="1" applyProtection="1">
      <alignment vertical="center" wrapText="1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2" fillId="5" borderId="0" xfId="0" applyFont="1" applyFill="1" applyAlignment="1" applyProtection="1">
      <alignment vertical="center" wrapText="1"/>
    </xf>
    <xf numFmtId="0" fontId="3" fillId="5" borderId="11" xfId="0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Alignment="1" applyProtection="1">
      <alignment horizontal="center" vertical="center" wrapText="1"/>
    </xf>
    <xf numFmtId="0" fontId="2" fillId="3" borderId="0" xfId="0" applyFont="1" applyFill="1" applyAlignment="1" applyProtection="1">
      <alignment horizontal="center" vertical="center" wrapText="1"/>
    </xf>
    <xf numFmtId="0" fontId="3" fillId="3" borderId="13" xfId="0" applyFont="1" applyFill="1" applyBorder="1" applyAlignment="1" applyProtection="1">
      <alignment horizontal="center" vertical="center" wrapText="1"/>
      <protection locked="0"/>
    </xf>
    <xf numFmtId="0" fontId="3" fillId="3" borderId="13" xfId="0" applyFont="1" applyFill="1" applyBorder="1" applyAlignment="1" applyProtection="1">
      <alignment horizontal="center" vertical="center" wrapText="1"/>
    </xf>
    <xf numFmtId="0" fontId="3" fillId="5" borderId="13" xfId="0" applyFont="1" applyFill="1" applyBorder="1" applyAlignment="1" applyProtection="1">
      <alignment vertical="center" wrapText="1"/>
    </xf>
    <xf numFmtId="0" fontId="3" fillId="0" borderId="13" xfId="0" applyFont="1" applyBorder="1" applyAlignment="1" applyProtection="1">
      <alignment vertical="center" wrapText="1"/>
    </xf>
    <xf numFmtId="0" fontId="3" fillId="5" borderId="12" xfId="0" applyFont="1" applyFill="1" applyBorder="1" applyAlignment="1" applyProtection="1">
      <alignment horizontal="center" vertical="center" wrapText="1"/>
    </xf>
    <xf numFmtId="0" fontId="3" fillId="0" borderId="12" xfId="0" applyFont="1" applyBorder="1" applyAlignment="1" applyProtection="1">
      <alignment horizontal="center" vertical="center" wrapText="1"/>
    </xf>
    <xf numFmtId="0" fontId="3" fillId="5" borderId="5" xfId="0" applyFont="1" applyFill="1" applyBorder="1" applyAlignment="1" applyProtection="1">
      <alignment horizontal="center" vertical="center" wrapText="1"/>
    </xf>
    <xf numFmtId="0" fontId="3" fillId="5" borderId="6" xfId="0" applyFont="1" applyFill="1" applyBorder="1" applyAlignment="1" applyProtection="1">
      <alignment vertical="center" wrapText="1"/>
    </xf>
    <xf numFmtId="0" fontId="7" fillId="0" borderId="0" xfId="0" applyFont="1" applyAlignment="1" applyProtection="1">
      <alignment vertical="center"/>
    </xf>
    <xf numFmtId="0" fontId="3" fillId="5" borderId="0" xfId="0" applyFont="1" applyFill="1" applyAlignment="1" applyProtection="1">
      <alignment vertical="center" wrapText="1"/>
    </xf>
    <xf numFmtId="0" fontId="3" fillId="0" borderId="0" xfId="0" applyFont="1" applyAlignment="1" applyProtection="1">
      <alignment vertical="center" wrapText="1"/>
    </xf>
    <xf numFmtId="0" fontId="2" fillId="7" borderId="12" xfId="0" applyFont="1" applyFill="1" applyBorder="1" applyAlignment="1" applyProtection="1">
      <alignment horizontal="center" vertical="center" wrapText="1"/>
    </xf>
    <xf numFmtId="0" fontId="2" fillId="7" borderId="0" xfId="0" applyFont="1" applyFill="1" applyAlignment="1" applyProtection="1">
      <alignment vertical="center" wrapText="1"/>
    </xf>
    <xf numFmtId="0" fontId="2" fillId="3" borderId="12" xfId="0" applyFont="1" applyFill="1" applyBorder="1" applyAlignment="1" applyProtection="1">
      <alignment horizontal="center" vertical="center" wrapText="1"/>
    </xf>
    <xf numFmtId="0" fontId="2" fillId="3" borderId="0" xfId="0" applyFont="1" applyFill="1" applyAlignment="1" applyProtection="1">
      <alignment vertical="center" wrapText="1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2" fillId="9" borderId="12" xfId="0" applyFont="1" applyFill="1" applyBorder="1" applyAlignment="1" applyProtection="1">
      <alignment horizontal="center" vertical="center" wrapText="1"/>
    </xf>
    <xf numFmtId="0" fontId="2" fillId="9" borderId="0" xfId="0" applyFont="1" applyFill="1" applyAlignment="1" applyProtection="1">
      <alignment vertical="center" wrapText="1"/>
    </xf>
    <xf numFmtId="0" fontId="3" fillId="9" borderId="11" xfId="0" applyFont="1" applyFill="1" applyBorder="1" applyAlignment="1" applyProtection="1">
      <alignment horizontal="center" vertical="center" wrapText="1"/>
      <protection locked="0"/>
    </xf>
    <xf numFmtId="0" fontId="3" fillId="9" borderId="13" xfId="0" applyFont="1" applyFill="1" applyBorder="1" applyAlignment="1" applyProtection="1">
      <alignment horizontal="center" vertical="center" wrapText="1"/>
    </xf>
    <xf numFmtId="0" fontId="2" fillId="9" borderId="5" xfId="0" applyFont="1" applyFill="1" applyBorder="1" applyAlignment="1" applyProtection="1">
      <alignment horizontal="center" vertical="center" wrapText="1"/>
    </xf>
    <xf numFmtId="0" fontId="15" fillId="2" borderId="9" xfId="0" applyFont="1" applyFill="1" applyBorder="1" applyAlignment="1" applyProtection="1">
      <alignment vertical="center"/>
    </xf>
    <xf numFmtId="0" fontId="0" fillId="0" borderId="0" xfId="0"/>
    <xf numFmtId="0" fontId="5" fillId="0" borderId="0" xfId="0" applyFont="1" applyAlignment="1" applyProtection="1">
      <alignment vertical="top"/>
    </xf>
    <xf numFmtId="0" fontId="28" fillId="0" borderId="0" xfId="0" applyFont="1" applyAlignment="1" applyProtection="1">
      <alignment vertical="top"/>
    </xf>
    <xf numFmtId="0" fontId="11" fillId="0" borderId="2" xfId="0" applyFont="1" applyBorder="1" applyProtection="1"/>
    <xf numFmtId="0" fontId="11" fillId="0" borderId="4" xfId="0" applyFont="1" applyBorder="1"/>
    <xf numFmtId="0" fontId="14" fillId="0" borderId="7" xfId="0" applyFont="1" applyBorder="1" applyAlignment="1" applyProtection="1">
      <alignment horizontal="center" vertical="top" wrapText="1"/>
    </xf>
    <xf numFmtId="0" fontId="14" fillId="0" borderId="13" xfId="0" applyFont="1" applyBorder="1" applyAlignment="1" applyProtection="1">
      <alignment horizontal="center" vertical="top" wrapText="1"/>
    </xf>
    <xf numFmtId="0" fontId="3" fillId="0" borderId="0" xfId="0" applyFont="1" applyAlignment="1">
      <alignment vertical="top"/>
    </xf>
    <xf numFmtId="0" fontId="18" fillId="6" borderId="1" xfId="0" applyFont="1" applyFill="1" applyBorder="1" applyAlignment="1" applyProtection="1">
      <alignment horizontal="left" vertical="top"/>
    </xf>
    <xf numFmtId="0" fontId="18" fillId="6" borderId="1" xfId="0" applyFont="1" applyFill="1" applyBorder="1" applyAlignment="1" applyProtection="1">
      <alignment vertical="top"/>
    </xf>
    <xf numFmtId="0" fontId="16" fillId="5" borderId="2" xfId="0" applyFont="1" applyFill="1" applyBorder="1" applyAlignment="1" applyProtection="1">
      <alignment horizontal="center" vertical="top" wrapText="1"/>
    </xf>
    <xf numFmtId="0" fontId="2" fillId="5" borderId="13" xfId="0" applyFont="1" applyFill="1" applyBorder="1" applyAlignment="1" applyProtection="1">
      <alignment vertical="top" wrapText="1"/>
    </xf>
    <xf numFmtId="0" fontId="14" fillId="5" borderId="4" xfId="0" applyFont="1" applyFill="1" applyBorder="1" applyAlignment="1" applyProtection="1">
      <alignment horizontal="center" vertical="top" wrapText="1"/>
      <protection locked="0"/>
    </xf>
    <xf numFmtId="0" fontId="2" fillId="0" borderId="13" xfId="0" applyFont="1" applyBorder="1" applyAlignment="1" applyProtection="1">
      <alignment vertical="top" wrapText="1"/>
    </xf>
    <xf numFmtId="0" fontId="0" fillId="5" borderId="13" xfId="0" applyFont="1" applyFill="1" applyBorder="1" applyAlignment="1" applyProtection="1">
      <alignment vertical="top" wrapText="1"/>
    </xf>
    <xf numFmtId="0" fontId="2" fillId="3" borderId="13" xfId="0" applyFont="1" applyFill="1" applyBorder="1" applyAlignment="1" applyProtection="1">
      <alignment vertical="top" wrapText="1"/>
    </xf>
    <xf numFmtId="0" fontId="2" fillId="0" borderId="6" xfId="0" applyFont="1" applyBorder="1" applyAlignment="1" applyProtection="1">
      <alignment vertical="top" wrapText="1"/>
    </xf>
    <xf numFmtId="0" fontId="14" fillId="0" borderId="3" xfId="0" applyFont="1" applyBorder="1" applyAlignment="1" applyProtection="1">
      <alignment vertical="top" wrapText="1"/>
    </xf>
    <xf numFmtId="0" fontId="14" fillId="4" borderId="7" xfId="0" applyFont="1" applyFill="1" applyBorder="1" applyAlignment="1" applyProtection="1">
      <alignment horizontal="center" vertical="top" wrapText="1"/>
    </xf>
    <xf numFmtId="0" fontId="16" fillId="0" borderId="2" xfId="0" applyFont="1" applyBorder="1" applyAlignment="1" applyProtection="1">
      <alignment horizontal="center" vertical="top" wrapText="1"/>
    </xf>
    <xf numFmtId="0" fontId="14" fillId="0" borderId="10" xfId="0" applyFont="1" applyBorder="1" applyAlignment="1" applyProtection="1">
      <alignment horizontal="center" vertical="top" wrapText="1"/>
    </xf>
    <xf numFmtId="0" fontId="14" fillId="0" borderId="4" xfId="0" applyFont="1" applyBorder="1" applyAlignment="1" applyProtection="1">
      <alignment horizontal="center" vertical="top" wrapText="1"/>
    </xf>
    <xf numFmtId="0" fontId="29" fillId="7" borderId="12" xfId="0" applyFont="1" applyFill="1" applyBorder="1" applyAlignment="1" applyProtection="1">
      <alignment horizontal="center" vertical="top" wrapText="1"/>
    </xf>
    <xf numFmtId="0" fontId="2" fillId="7" borderId="0" xfId="0" applyFont="1" applyFill="1" applyAlignment="1" applyProtection="1">
      <alignment vertical="top" wrapText="1"/>
    </xf>
    <xf numFmtId="0" fontId="14" fillId="7" borderId="11" xfId="0" applyFont="1" applyFill="1" applyBorder="1" applyAlignment="1" applyProtection="1">
      <alignment horizontal="center" vertical="top" wrapText="1"/>
      <protection locked="0"/>
    </xf>
    <xf numFmtId="0" fontId="14" fillId="7" borderId="13" xfId="0" applyFont="1" applyFill="1" applyBorder="1" applyAlignment="1" applyProtection="1">
      <alignment horizontal="center" vertical="top" wrapText="1"/>
    </xf>
    <xf numFmtId="0" fontId="3" fillId="3" borderId="0" xfId="0" applyFont="1" applyFill="1" applyAlignment="1">
      <alignment vertical="top"/>
    </xf>
    <xf numFmtId="0" fontId="29" fillId="0" borderId="12" xfId="0" applyFont="1" applyBorder="1" applyAlignment="1" applyProtection="1">
      <alignment horizontal="center" vertical="top" wrapText="1"/>
    </xf>
    <xf numFmtId="0" fontId="2" fillId="0" borderId="0" xfId="0" applyFont="1" applyAlignment="1" applyProtection="1">
      <alignment vertical="top" wrapText="1"/>
    </xf>
    <xf numFmtId="0" fontId="14" fillId="0" borderId="11" xfId="0" applyFont="1" applyBorder="1" applyAlignment="1" applyProtection="1">
      <alignment horizontal="center" vertical="top" wrapText="1"/>
      <protection locked="0"/>
    </xf>
    <xf numFmtId="1" fontId="3" fillId="7" borderId="11" xfId="0" applyNumberFormat="1" applyFont="1" applyFill="1" applyBorder="1" applyAlignment="1" applyProtection="1">
      <alignment horizontal="center" vertical="top" wrapText="1"/>
      <protection locked="0"/>
    </xf>
    <xf numFmtId="1" fontId="3" fillId="0" borderId="11" xfId="0" applyNumberFormat="1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vertical="top" wrapText="1"/>
    </xf>
    <xf numFmtId="0" fontId="3" fillId="4" borderId="7" xfId="0" applyFont="1" applyFill="1" applyBorder="1" applyAlignment="1" applyProtection="1">
      <alignment horizontal="center" vertical="top" wrapText="1"/>
    </xf>
    <xf numFmtId="0" fontId="14" fillId="0" borderId="4" xfId="0" applyFont="1" applyBorder="1" applyAlignment="1" applyProtection="1">
      <alignment vertical="top" wrapText="1"/>
    </xf>
    <xf numFmtId="1" fontId="3" fillId="5" borderId="11" xfId="0" applyNumberFormat="1" applyFont="1" applyFill="1" applyBorder="1" applyAlignment="1" applyProtection="1">
      <alignment horizontal="center" vertical="top" wrapText="1"/>
    </xf>
    <xf numFmtId="1" fontId="3" fillId="0" borderId="11" xfId="0" applyNumberFormat="1" applyFont="1" applyBorder="1" applyAlignment="1" applyProtection="1">
      <alignment horizontal="center" vertical="top" wrapText="1"/>
    </xf>
    <xf numFmtId="0" fontId="2" fillId="7" borderId="13" xfId="0" applyFont="1" applyFill="1" applyBorder="1" applyAlignment="1" applyProtection="1">
      <alignment vertical="top" wrapText="1"/>
    </xf>
    <xf numFmtId="1" fontId="3" fillId="7" borderId="11" xfId="0" applyNumberFormat="1" applyFont="1" applyFill="1" applyBorder="1" applyAlignment="1" applyProtection="1">
      <alignment horizontal="center" vertical="top" wrapText="1"/>
    </xf>
    <xf numFmtId="1" fontId="3" fillId="3" borderId="11" xfId="0" applyNumberFormat="1" applyFont="1" applyFill="1" applyBorder="1" applyAlignment="1" applyProtection="1">
      <alignment horizontal="center" vertical="top" wrapText="1"/>
      <protection locked="0"/>
    </xf>
    <xf numFmtId="164" fontId="3" fillId="3" borderId="11" xfId="0" applyNumberFormat="1" applyFont="1" applyFill="1" applyBorder="1" applyAlignment="1" applyProtection="1">
      <alignment horizontal="center" vertical="top" wrapText="1"/>
    </xf>
    <xf numFmtId="1" fontId="3" fillId="0" borderId="7" xfId="0" applyNumberFormat="1" applyFont="1" applyBorder="1" applyAlignment="1" applyProtection="1">
      <alignment horizontal="center" vertical="top" wrapText="1"/>
    </xf>
    <xf numFmtId="1" fontId="3" fillId="4" borderId="14" xfId="0" applyNumberFormat="1" applyFont="1" applyFill="1" applyBorder="1" applyAlignment="1" applyProtection="1">
      <alignment horizontal="center" vertical="top" wrapText="1"/>
    </xf>
    <xf numFmtId="0" fontId="22" fillId="2" borderId="0" xfId="0" applyFont="1" applyFill="1" applyAlignment="1" applyProtection="1">
      <alignment vertical="center" wrapText="1"/>
    </xf>
    <xf numFmtId="0" fontId="22" fillId="2" borderId="15" xfId="0" applyFont="1" applyFill="1" applyBorder="1" applyAlignment="1" applyProtection="1">
      <alignment horizontal="right" vertical="center" wrapText="1"/>
    </xf>
    <xf numFmtId="0" fontId="23" fillId="2" borderId="15" xfId="0" applyFont="1" applyFill="1" applyBorder="1" applyAlignment="1" applyProtection="1">
      <alignment horizontal="center" vertical="center" wrapText="1"/>
    </xf>
    <xf numFmtId="0" fontId="23" fillId="2" borderId="14" xfId="0" applyFont="1" applyFill="1" applyBorder="1" applyAlignment="1" applyProtection="1">
      <alignment horizontal="center" vertical="center" wrapText="1"/>
    </xf>
    <xf numFmtId="0" fontId="16" fillId="0" borderId="12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0" fontId="14" fillId="0" borderId="0" xfId="0" applyFont="1" applyAlignment="1" applyProtection="1">
      <alignment horizontal="center" vertical="center" wrapText="1"/>
    </xf>
    <xf numFmtId="0" fontId="14" fillId="0" borderId="8" xfId="0" applyFont="1" applyBorder="1" applyAlignment="1" applyProtection="1">
      <alignment horizontal="center" vertical="center" wrapText="1"/>
      <protection locked="0"/>
    </xf>
    <xf numFmtId="0" fontId="15" fillId="2" borderId="9" xfId="0" applyFont="1" applyFill="1" applyBorder="1" applyAlignment="1" applyProtection="1">
      <alignment horizontal="center" vertical="top"/>
    </xf>
    <xf numFmtId="1" fontId="15" fillId="2" borderId="14" xfId="0" applyNumberFormat="1" applyFont="1" applyFill="1" applyBorder="1" applyAlignment="1" applyProtection="1">
      <alignment horizontal="center" vertical="top"/>
    </xf>
    <xf numFmtId="0" fontId="8" fillId="0" borderId="7" xfId="0" applyFont="1" applyBorder="1" applyAlignment="1" applyProtection="1">
      <alignment horizontal="center" vertical="top" wrapText="1"/>
    </xf>
    <xf numFmtId="0" fontId="15" fillId="2" borderId="0" xfId="0" applyFont="1" applyFill="1" applyAlignment="1" applyProtection="1">
      <alignment vertical="center" wrapText="1"/>
    </xf>
    <xf numFmtId="0" fontId="14" fillId="0" borderId="4" xfId="0" applyFont="1" applyBorder="1" applyAlignment="1" applyProtection="1">
      <alignment wrapText="1"/>
    </xf>
    <xf numFmtId="0" fontId="14" fillId="0" borderId="9" xfId="0" applyFont="1" applyBorder="1" applyAlignment="1" applyProtection="1">
      <alignment horizontal="center" vertical="center" wrapText="1"/>
    </xf>
    <xf numFmtId="0" fontId="14" fillId="0" borderId="14" xfId="0" applyFont="1" applyBorder="1" applyAlignment="1" applyProtection="1">
      <alignment horizontal="center" vertical="center" wrapText="1"/>
    </xf>
    <xf numFmtId="0" fontId="14" fillId="0" borderId="0" xfId="0" applyFont="1" applyAlignment="1" applyProtection="1">
      <alignment horizontal="right" vertical="center"/>
    </xf>
    <xf numFmtId="0" fontId="14" fillId="3" borderId="10" xfId="0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18" fillId="6" borderId="0" xfId="0" applyFont="1" applyFill="1" applyAlignment="1" applyProtection="1">
      <alignment wrapText="1"/>
    </xf>
    <xf numFmtId="0" fontId="2" fillId="0" borderId="13" xfId="0" applyFont="1" applyBorder="1" applyAlignment="1" applyProtection="1">
      <alignment wrapText="1"/>
    </xf>
    <xf numFmtId="0" fontId="3" fillId="5" borderId="0" xfId="0" applyFont="1" applyFill="1" applyAlignment="1" applyProtection="1">
      <alignment horizontal="center" vertical="top" wrapText="1"/>
      <protection locked="0"/>
    </xf>
    <xf numFmtId="0" fontId="2" fillId="0" borderId="6" xfId="0" applyFont="1" applyBorder="1" applyAlignment="1" applyProtection="1">
      <alignment wrapText="1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0" borderId="8" xfId="0" applyFont="1" applyBorder="1" applyAlignment="1" applyProtection="1">
      <alignment horizontal="center" vertical="center" wrapText="1"/>
    </xf>
    <xf numFmtId="0" fontId="14" fillId="0" borderId="7" xfId="0" applyFont="1" applyBorder="1" applyAlignment="1" applyProtection="1">
      <alignment wrapText="1"/>
    </xf>
    <xf numFmtId="0" fontId="2" fillId="7" borderId="0" xfId="0" applyFont="1" applyFill="1" applyAlignment="1" applyProtection="1">
      <alignment horizontal="center" vertical="top" wrapText="1"/>
    </xf>
    <xf numFmtId="0" fontId="17" fillId="0" borderId="15" xfId="0" applyFont="1" applyBorder="1" applyAlignment="1" applyProtection="1">
      <alignment horizontal="right" vertical="center"/>
    </xf>
    <xf numFmtId="0" fontId="14" fillId="3" borderId="15" xfId="0" applyFont="1" applyFill="1" applyBorder="1" applyAlignment="1" applyProtection="1">
      <alignment horizontal="right" vertical="center" wrapText="1"/>
    </xf>
    <xf numFmtId="0" fontId="3" fillId="3" borderId="0" xfId="0" applyFont="1" applyFill="1" applyAlignment="1">
      <alignment vertical="center"/>
    </xf>
    <xf numFmtId="0" fontId="14" fillId="5" borderId="13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/>
    <xf numFmtId="0" fontId="2" fillId="3" borderId="13" xfId="0" applyFont="1" applyFill="1" applyBorder="1" applyAlignment="1" applyProtection="1">
      <alignment wrapText="1"/>
    </xf>
    <xf numFmtId="0" fontId="18" fillId="6" borderId="1" xfId="0" applyFont="1" applyFill="1" applyBorder="1" applyAlignment="1" applyProtection="1">
      <alignment wrapText="1"/>
    </xf>
    <xf numFmtId="0" fontId="2" fillId="5" borderId="9" xfId="0" applyFont="1" applyFill="1" applyBorder="1" applyAlignment="1" applyProtection="1">
      <alignment wrapText="1"/>
    </xf>
    <xf numFmtId="0" fontId="3" fillId="5" borderId="15" xfId="0" applyFont="1" applyFill="1" applyBorder="1" applyAlignment="1" applyProtection="1">
      <alignment horizontal="center" vertical="top" wrapText="1"/>
    </xf>
    <xf numFmtId="0" fontId="3" fillId="5" borderId="14" xfId="0" applyFont="1" applyFill="1" applyBorder="1" applyAlignment="1" applyProtection="1">
      <alignment horizontal="center" vertical="top" wrapText="1"/>
    </xf>
    <xf numFmtId="0" fontId="2" fillId="5" borderId="9" xfId="0" applyFont="1" applyFill="1" applyBorder="1" applyAlignment="1" applyProtection="1">
      <alignment wrapText="1"/>
      <protection locked="0"/>
    </xf>
    <xf numFmtId="0" fontId="2" fillId="5" borderId="9" xfId="0" applyFont="1" applyFill="1" applyBorder="1" applyAlignment="1" applyProtection="1">
      <alignment horizontal="center" wrapText="1"/>
    </xf>
    <xf numFmtId="0" fontId="15" fillId="2" borderId="0" xfId="0" applyFont="1" applyFill="1" applyAlignment="1" applyProtection="1">
      <alignment wrapText="1"/>
    </xf>
    <xf numFmtId="0" fontId="17" fillId="0" borderId="7" xfId="0" applyFont="1" applyBorder="1" applyAlignment="1" applyProtection="1">
      <alignment horizontal="center" vertical="center" wrapText="1"/>
    </xf>
    <xf numFmtId="0" fontId="15" fillId="2" borderId="0" xfId="0" applyFont="1" applyFill="1" applyAlignment="1" applyProtection="1">
      <alignment horizontal="left" vertical="top"/>
    </xf>
    <xf numFmtId="0" fontId="2" fillId="0" borderId="0" xfId="0" applyFont="1" applyAlignment="1" applyProtection="1">
      <alignment wrapText="1"/>
    </xf>
    <xf numFmtId="0" fontId="2" fillId="5" borderId="0" xfId="0" applyFont="1" applyFill="1" applyAlignment="1" applyProtection="1">
      <alignment wrapText="1"/>
    </xf>
    <xf numFmtId="0" fontId="3" fillId="5" borderId="13" xfId="0" applyFont="1" applyFill="1" applyBorder="1" applyAlignment="1" applyProtection="1">
      <alignment wrapText="1"/>
    </xf>
    <xf numFmtId="0" fontId="3" fillId="0" borderId="13" xfId="0" applyFont="1" applyBorder="1" applyAlignment="1" applyProtection="1">
      <alignment wrapText="1"/>
    </xf>
    <xf numFmtId="0" fontId="3" fillId="5" borderId="6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0" borderId="0" xfId="0" applyFont="1" applyAlignment="1" applyProtection="1">
      <alignment wrapText="1"/>
    </xf>
    <xf numFmtId="0" fontId="2" fillId="7" borderId="0" xfId="0" applyFont="1" applyFill="1" applyAlignment="1" applyProtection="1">
      <alignment wrapText="1"/>
    </xf>
    <xf numFmtId="0" fontId="2" fillId="3" borderId="0" xfId="0" applyFont="1" applyFill="1" applyAlignment="1" applyProtection="1">
      <alignment wrapText="1"/>
    </xf>
    <xf numFmtId="0" fontId="14" fillId="0" borderId="0" xfId="0" applyFont="1" applyAlignment="1" applyProtection="1">
      <alignment wrapText="1"/>
    </xf>
    <xf numFmtId="0" fontId="29" fillId="7" borderId="12" xfId="0" applyFont="1" applyFill="1" applyBorder="1" applyAlignment="1" applyProtection="1">
      <alignment horizontal="center" vertical="center" wrapText="1"/>
    </xf>
    <xf numFmtId="0" fontId="14" fillId="7" borderId="11" xfId="0" applyFont="1" applyFill="1" applyBorder="1" applyAlignment="1" applyProtection="1">
      <alignment horizontal="center" vertical="center" wrapText="1"/>
      <protection locked="0"/>
    </xf>
    <xf numFmtId="0" fontId="29" fillId="0" borderId="12" xfId="0" applyFont="1" applyBorder="1" applyAlignment="1" applyProtection="1">
      <alignment horizontal="center" vertical="center" wrapText="1"/>
    </xf>
    <xf numFmtId="0" fontId="14" fillId="0" borderId="11" xfId="0" applyFont="1" applyBorder="1" applyAlignment="1" applyProtection="1">
      <alignment horizontal="center" vertical="center" wrapText="1"/>
      <protection locked="0"/>
    </xf>
    <xf numFmtId="1" fontId="3" fillId="7" borderId="11" xfId="0" applyNumberFormat="1" applyFont="1" applyFill="1" applyBorder="1" applyAlignment="1" applyProtection="1">
      <alignment horizontal="center" vertical="center" wrapText="1"/>
      <protection locked="0"/>
    </xf>
    <xf numFmtId="1" fontId="3" fillId="0" borderId="1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7" borderId="13" xfId="0" applyFont="1" applyFill="1" applyBorder="1" applyAlignment="1" applyProtection="1">
      <alignment wrapText="1"/>
    </xf>
    <xf numFmtId="1" fontId="3" fillId="0" borderId="7" xfId="0" applyNumberFormat="1" applyFont="1" applyBorder="1" applyAlignment="1" applyProtection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" fontId="3" fillId="4" borderId="14" xfId="0" applyNumberFormat="1" applyFont="1" applyFill="1" applyBorder="1" applyAlignment="1" applyProtection="1">
      <alignment horizontal="center" vertical="center" wrapText="1"/>
    </xf>
    <xf numFmtId="1" fontId="3" fillId="8" borderId="0" xfId="0" applyNumberFormat="1" applyFont="1" applyFill="1" applyAlignment="1" applyProtection="1">
      <alignment horizontal="center" vertical="top" wrapText="1"/>
    </xf>
    <xf numFmtId="0" fontId="22" fillId="2" borderId="9" xfId="0" applyFont="1" applyFill="1" applyBorder="1" applyAlignment="1" applyProtection="1">
      <alignment horizontal="right" vertical="center" wrapText="1"/>
    </xf>
    <xf numFmtId="0" fontId="23" fillId="2" borderId="15" xfId="0" applyFont="1" applyFill="1" applyBorder="1" applyAlignment="1" applyProtection="1">
      <alignment horizontal="center" vertical="top" wrapText="1"/>
    </xf>
    <xf numFmtId="0" fontId="23" fillId="2" borderId="14" xfId="0" applyFont="1" applyFill="1" applyBorder="1" applyAlignment="1" applyProtection="1">
      <alignment horizontal="center" vertical="top" wrapText="1"/>
    </xf>
    <xf numFmtId="0" fontId="14" fillId="0" borderId="13" xfId="0" applyFont="1" applyBorder="1" applyAlignment="1" applyProtection="1">
      <alignment horizontal="center" vertical="center" wrapText="1"/>
    </xf>
    <xf numFmtId="0" fontId="15" fillId="2" borderId="14" xfId="0" applyFont="1" applyFill="1" applyBorder="1" applyAlignment="1" applyProtection="1">
      <alignment vertical="center" wrapText="1"/>
    </xf>
    <xf numFmtId="0" fontId="0" fillId="5" borderId="8" xfId="0" applyFill="1" applyBorder="1"/>
    <xf numFmtId="0" fontId="8" fillId="5" borderId="10" xfId="0" applyFont="1" applyFill="1" applyBorder="1" applyAlignment="1" applyProtection="1">
      <alignment horizontal="center" vertical="center"/>
    </xf>
    <xf numFmtId="0" fontId="0" fillId="5" borderId="11" xfId="0" applyFill="1" applyBorder="1"/>
    <xf numFmtId="0" fontId="33" fillId="0" borderId="7" xfId="0" applyFont="1" applyBorder="1" applyAlignment="1" applyProtection="1">
      <alignment horizontal="left" wrapText="1"/>
    </xf>
    <xf numFmtId="0" fontId="0" fillId="0" borderId="1" xfId="0" applyBorder="1"/>
    <xf numFmtId="0" fontId="0" fillId="0" borderId="7" xfId="0" applyBorder="1" applyProtection="1">
      <protection locked="0"/>
    </xf>
    <xf numFmtId="0" fontId="11" fillId="0" borderId="7" xfId="0" applyFont="1" applyBorder="1" applyAlignment="1" applyProtection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0" xfId="0"/>
    <xf numFmtId="0" fontId="4" fillId="0" borderId="0" xfId="0" applyFont="1" applyAlignment="1" applyProtection="1">
      <alignment horizontal="center" vertical="top"/>
    </xf>
    <xf numFmtId="0" fontId="5" fillId="0" borderId="0" xfId="0" applyFont="1" applyAlignment="1" applyProtection="1">
      <alignment horizontal="center" vertical="center"/>
    </xf>
    <xf numFmtId="0" fontId="15" fillId="2" borderId="15" xfId="0" applyFont="1" applyFill="1" applyBorder="1" applyAlignment="1" applyProtection="1">
      <alignment horizontal="right" vertical="center"/>
    </xf>
    <xf numFmtId="0" fontId="2" fillId="0" borderId="13" xfId="0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center" vertical="top" wrapText="1"/>
    </xf>
    <xf numFmtId="0" fontId="14" fillId="0" borderId="3" xfId="0" applyFont="1" applyBorder="1" applyAlignment="1" applyProtection="1">
      <alignment horizontal="center" vertical="top" wrapText="1"/>
    </xf>
    <xf numFmtId="0" fontId="14" fillId="0" borderId="4" xfId="0" applyFont="1" applyBorder="1" applyAlignment="1" applyProtection="1">
      <alignment horizontal="center" vertical="top" wrapText="1"/>
    </xf>
    <xf numFmtId="0" fontId="14" fillId="0" borderId="12" xfId="0" applyFont="1" applyBorder="1" applyAlignment="1" applyProtection="1">
      <alignment horizontal="center" vertical="top" wrapText="1"/>
    </xf>
    <xf numFmtId="0" fontId="14" fillId="0" borderId="0" xfId="0" applyFont="1" applyBorder="1" applyAlignment="1" applyProtection="1">
      <alignment horizontal="center" vertical="top" wrapText="1"/>
    </xf>
    <xf numFmtId="0" fontId="14" fillId="0" borderId="13" xfId="0" applyFont="1" applyBorder="1" applyAlignment="1" applyProtection="1">
      <alignment horizontal="center" vertical="top" wrapText="1"/>
    </xf>
    <xf numFmtId="0" fontId="14" fillId="0" borderId="5" xfId="0" applyFont="1" applyBorder="1" applyAlignment="1" applyProtection="1">
      <alignment horizontal="center" vertical="top" wrapText="1"/>
    </xf>
    <xf numFmtId="0" fontId="14" fillId="0" borderId="1" xfId="0" applyFont="1" applyBorder="1" applyAlignment="1" applyProtection="1">
      <alignment horizontal="center" vertical="top" wrapText="1"/>
    </xf>
    <xf numFmtId="0" fontId="14" fillId="0" borderId="6" xfId="0" applyFont="1" applyBorder="1" applyAlignment="1" applyProtection="1">
      <alignment horizontal="center" vertical="top" wrapText="1"/>
    </xf>
    <xf numFmtId="0" fontId="11" fillId="0" borderId="2" xfId="0" applyFont="1" applyBorder="1" applyAlignment="1" applyProtection="1">
      <alignment horizontal="center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left" vertical="center"/>
    </xf>
    <xf numFmtId="0" fontId="5" fillId="0" borderId="0" xfId="0" applyFont="1" applyAlignment="1" applyProtection="1">
      <alignment horizontal="left" vertical="top"/>
    </xf>
    <xf numFmtId="0" fontId="15" fillId="2" borderId="14" xfId="0" applyFont="1" applyFill="1" applyBorder="1" applyAlignment="1" applyProtection="1">
      <alignment horizontal="right" vertical="center"/>
    </xf>
    <xf numFmtId="0" fontId="15" fillId="2" borderId="3" xfId="0" applyFont="1" applyFill="1" applyBorder="1" applyAlignment="1" applyProtection="1">
      <alignment vertical="center"/>
    </xf>
    <xf numFmtId="0" fontId="8" fillId="0" borderId="2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4" fillId="3" borderId="7" xfId="0" applyFont="1" applyFill="1" applyBorder="1" applyAlignment="1" applyProtection="1">
      <alignment horizontal="right" vertical="center"/>
    </xf>
    <xf numFmtId="0" fontId="14" fillId="0" borderId="0" xfId="0" applyFont="1" applyAlignment="1" applyProtection="1">
      <alignment horizontal="right" vertical="center"/>
    </xf>
    <xf numFmtId="0" fontId="0" fillId="5" borderId="12" xfId="0" applyFill="1" applyBorder="1"/>
    <xf numFmtId="0" fontId="3" fillId="0" borderId="7" xfId="0" applyFont="1" applyBorder="1" applyAlignment="1" applyProtection="1">
      <alignment horizontal="right" vertical="center"/>
    </xf>
    <xf numFmtId="0" fontId="14" fillId="0" borderId="7" xfId="0" applyFont="1" applyBorder="1" applyAlignment="1" applyProtection="1">
      <alignment horizontal="right" vertical="center"/>
    </xf>
    <xf numFmtId="0" fontId="2" fillId="0" borderId="13" xfId="0" applyFont="1" applyBorder="1" applyAlignment="1" applyProtection="1">
      <alignment horizontal="left" wrapText="1"/>
    </xf>
    <xf numFmtId="0" fontId="14" fillId="0" borderId="3" xfId="0" applyFont="1" applyBorder="1" applyAlignment="1" applyProtection="1">
      <alignment horizontal="right" vertical="center"/>
    </xf>
    <xf numFmtId="0" fontId="33" fillId="0" borderId="0" xfId="0" applyFont="1" applyAlignment="1" applyProtection="1">
      <alignment horizontal="left" wrapText="1"/>
    </xf>
    <xf numFmtId="0" fontId="17" fillId="0" borderId="7" xfId="0" applyFont="1" applyBorder="1" applyAlignment="1" applyProtection="1">
      <alignment horizontal="right" vertical="center"/>
    </xf>
    <xf numFmtId="0" fontId="11" fillId="0" borderId="2" xfId="0" applyFont="1" applyBorder="1" applyAlignment="1" applyProtection="1">
      <alignment horizontal="left" vertical="center"/>
    </xf>
    <xf numFmtId="0" fontId="14" fillId="0" borderId="12" xfId="0" applyFont="1" applyBorder="1" applyAlignment="1" applyProtection="1">
      <alignment horizontal="center" vertical="center" wrapText="1"/>
    </xf>
    <xf numFmtId="0" fontId="30" fillId="0" borderId="3" xfId="0" applyFont="1" applyBorder="1" applyAlignment="1" applyProtection="1">
      <alignment horizontal="center" vertical="center"/>
    </xf>
    <xf numFmtId="0" fontId="30" fillId="0" borderId="1" xfId="0" applyFont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66675</xdr:colOff>
      <xdr:row>38</xdr:row>
      <xdr:rowOff>57150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66675</xdr:colOff>
      <xdr:row>38</xdr:row>
      <xdr:rowOff>57150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66675</xdr:colOff>
      <xdr:row>38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247650</xdr:colOff>
      <xdr:row>37</xdr:row>
      <xdr:rowOff>295275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247650</xdr:colOff>
      <xdr:row>37</xdr:row>
      <xdr:rowOff>295275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247650</xdr:colOff>
      <xdr:row>37</xdr:row>
      <xdr:rowOff>295275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AMK1048576"/>
  <sheetViews>
    <sheetView view="pageBreakPreview" topLeftCell="A106" zoomScale="130" zoomScaleNormal="75" zoomScaleSheetLayoutView="130" zoomScalePageLayoutView="140" workbookViewId="0">
      <selection activeCell="C101" sqref="C101"/>
    </sheetView>
  </sheetViews>
  <sheetFormatPr defaultRowHeight="14.25"/>
  <cols>
    <col min="1" max="1" width="7.25" style="1" customWidth="1"/>
    <col min="2" max="2" width="66.5" style="1" customWidth="1"/>
    <col min="3" max="3" width="12" style="1" customWidth="1"/>
    <col min="4" max="4" width="11.125" style="1" customWidth="1"/>
    <col min="5" max="5" width="9.75" style="1" customWidth="1"/>
    <col min="6" max="18" width="8.75" style="1" customWidth="1"/>
    <col min="19" max="26" width="8.875" style="1" customWidth="1"/>
    <col min="27" max="1023" width="15.75" style="1" customWidth="1"/>
    <col min="1024" max="1025" width="8.875" style="1" customWidth="1"/>
  </cols>
  <sheetData>
    <row r="1" spans="1:26" ht="34.9" customHeight="1">
      <c r="A1" s="347"/>
      <c r="B1" s="347"/>
      <c r="C1" s="347"/>
      <c r="D1" s="347"/>
      <c r="E1" s="347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25" customHeight="1">
      <c r="A2" s="348" t="s">
        <v>0</v>
      </c>
      <c r="B2" s="348"/>
      <c r="C2" s="348"/>
      <c r="D2" s="348"/>
      <c r="E2" s="34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0.25" customHeight="1">
      <c r="A3" s="348" t="s">
        <v>1</v>
      </c>
      <c r="B3" s="348"/>
      <c r="C3" s="348"/>
      <c r="D3" s="348"/>
      <c r="E3" s="34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9" customHeight="1">
      <c r="A4" s="347"/>
      <c r="B4" s="347"/>
      <c r="C4" s="347"/>
      <c r="D4" s="347"/>
      <c r="E4" s="34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.25" customHeight="1">
      <c r="A5" s="349" t="s">
        <v>2</v>
      </c>
      <c r="B5" s="349"/>
      <c r="C5" s="349"/>
      <c r="D5" s="349"/>
      <c r="E5" s="34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6.75" customHeight="1">
      <c r="A6" s="3"/>
      <c r="B6" s="3"/>
      <c r="C6" s="343"/>
      <c r="D6" s="343"/>
      <c r="E6" s="343"/>
      <c r="F6" s="4"/>
      <c r="G6" s="4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.75" customHeight="1">
      <c r="A7" s="5"/>
      <c r="B7" s="6" t="s">
        <v>3</v>
      </c>
      <c r="C7" s="7"/>
      <c r="D7" s="7"/>
      <c r="E7" s="8"/>
      <c r="F7" s="4"/>
      <c r="G7" s="4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2.5" customHeight="1">
      <c r="A8" s="9"/>
      <c r="B8" s="10" t="s">
        <v>4</v>
      </c>
      <c r="C8" s="11"/>
      <c r="D8" s="11"/>
      <c r="E8" s="12"/>
      <c r="F8" s="4"/>
      <c r="G8" s="4"/>
      <c r="H8" s="4"/>
      <c r="I8" s="13"/>
      <c r="J8" s="1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2.5" customHeight="1">
      <c r="A9" s="15" t="s">
        <v>5</v>
      </c>
      <c r="B9" s="16"/>
      <c r="C9" s="17" t="s">
        <v>6</v>
      </c>
      <c r="D9" s="344"/>
      <c r="E9" s="344"/>
      <c r="F9" s="4"/>
      <c r="G9" s="4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2.5" customHeight="1">
      <c r="A10" s="344"/>
      <c r="B10" s="344"/>
      <c r="C10" s="345" t="s">
        <v>7</v>
      </c>
      <c r="D10" s="345"/>
      <c r="E10" s="18"/>
      <c r="F10" s="4"/>
      <c r="G10" s="4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>
      <c r="A11" s="19" t="s">
        <v>8</v>
      </c>
      <c r="B11" s="20"/>
      <c r="C11" s="345"/>
      <c r="D11" s="345"/>
      <c r="E11" s="345"/>
      <c r="F11" s="4"/>
      <c r="G11" s="4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346"/>
      <c r="B12" s="346"/>
      <c r="C12" s="345"/>
      <c r="D12" s="345"/>
      <c r="E12" s="345"/>
      <c r="F12" s="4"/>
      <c r="G12" s="21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7.25" customHeight="1">
      <c r="A13" s="19" t="s">
        <v>9</v>
      </c>
      <c r="B13" s="20"/>
      <c r="C13" s="345"/>
      <c r="D13" s="345"/>
      <c r="E13" s="345"/>
      <c r="F13" s="4"/>
      <c r="G13" s="4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9.5" customHeight="1">
      <c r="A14" s="346"/>
      <c r="B14" s="346"/>
      <c r="C14" s="345"/>
      <c r="D14" s="345"/>
      <c r="E14" s="345"/>
      <c r="F14" s="4"/>
      <c r="G14" s="22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9.25" customHeight="1">
      <c r="A15" s="23" t="s">
        <v>10</v>
      </c>
      <c r="B15" s="24"/>
      <c r="C15" s="24"/>
      <c r="D15" s="24"/>
      <c r="E15" s="24"/>
      <c r="F15" s="4"/>
      <c r="G15" s="4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1.9" customHeight="1">
      <c r="A16" s="25"/>
      <c r="B16" s="26" t="s">
        <v>11</v>
      </c>
      <c r="C16" s="27" t="s">
        <v>12</v>
      </c>
      <c r="D16" s="28" t="s">
        <v>13</v>
      </c>
      <c r="E16" s="28" t="s">
        <v>12</v>
      </c>
      <c r="F16" s="4"/>
      <c r="G16" s="4"/>
      <c r="H16" s="4"/>
      <c r="I16" s="3"/>
      <c r="J16" s="3"/>
      <c r="K16" s="3"/>
      <c r="L16" s="3"/>
      <c r="M16" s="3"/>
      <c r="N16" s="3"/>
      <c r="O16" s="3"/>
      <c r="P16" s="3"/>
      <c r="Q16" s="3"/>
      <c r="R16" s="29"/>
      <c r="S16" s="3"/>
      <c r="T16" s="3"/>
      <c r="U16" s="3"/>
      <c r="V16" s="3"/>
      <c r="W16" s="3"/>
      <c r="X16" s="3"/>
      <c r="Y16" s="3"/>
      <c r="Z16" s="3"/>
    </row>
    <row r="17" spans="1:26" ht="18.399999999999999" customHeight="1">
      <c r="A17" s="30"/>
      <c r="B17" s="31" t="s">
        <v>14</v>
      </c>
      <c r="C17" s="32"/>
      <c r="D17" s="33">
        <v>80</v>
      </c>
      <c r="E17" s="34">
        <f>(C17)*2</f>
        <v>0</v>
      </c>
      <c r="G17" s="4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4.75" customHeight="1">
      <c r="A18" s="340" t="s">
        <v>15</v>
      </c>
      <c r="B18" s="340"/>
      <c r="C18" s="340"/>
      <c r="D18" s="340"/>
      <c r="E18" s="340"/>
      <c r="F18" s="4"/>
      <c r="G18" s="4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4.75" customHeight="1">
      <c r="A19" s="341"/>
      <c r="B19" s="341"/>
      <c r="C19" s="341"/>
      <c r="D19" s="341"/>
      <c r="E19" s="341"/>
      <c r="F19" s="4"/>
      <c r="G19" s="4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4.75" customHeight="1">
      <c r="A20" s="341"/>
      <c r="B20" s="341"/>
      <c r="C20" s="341"/>
      <c r="D20" s="341"/>
      <c r="E20" s="341"/>
      <c r="F20" s="4"/>
      <c r="G20" s="4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3.75" customHeight="1">
      <c r="A21" s="35" t="s">
        <v>16</v>
      </c>
      <c r="B21" s="35"/>
      <c r="C21" s="35"/>
      <c r="D21" s="35"/>
      <c r="E21" s="3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>
      <c r="A22" s="36" t="s">
        <v>17</v>
      </c>
      <c r="B22" s="37"/>
      <c r="C22" s="37"/>
      <c r="D22" s="38"/>
      <c r="E22" s="3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5.450000000000003" customHeight="1">
      <c r="A23" s="39" t="s">
        <v>18</v>
      </c>
      <c r="B23" s="28" t="s">
        <v>19</v>
      </c>
      <c r="C23" s="40" t="s">
        <v>261</v>
      </c>
      <c r="D23" s="41" t="s">
        <v>20</v>
      </c>
      <c r="E23" s="26" t="s">
        <v>14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42" t="s">
        <v>21</v>
      </c>
      <c r="B24" s="43" t="s">
        <v>22</v>
      </c>
      <c r="C24" s="32"/>
      <c r="D24" s="44">
        <v>2.5</v>
      </c>
      <c r="E24" s="26">
        <f>D24*C24*2</f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45" t="s">
        <v>23</v>
      </c>
      <c r="B25" s="46" t="s">
        <v>24</v>
      </c>
      <c r="C25" s="47"/>
      <c r="D25" s="48">
        <v>2.5</v>
      </c>
      <c r="E25" s="49">
        <f>D25*C25*2</f>
        <v>0</v>
      </c>
      <c r="F25" s="50"/>
      <c r="G25" s="50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2" customHeight="1">
      <c r="A26" s="52" t="s">
        <v>25</v>
      </c>
      <c r="B26" s="53" t="s">
        <v>26</v>
      </c>
      <c r="C26" s="54"/>
      <c r="D26" s="55">
        <v>2.5</v>
      </c>
      <c r="E26" s="56">
        <f>D26*C26*2</f>
        <v>0</v>
      </c>
      <c r="F26" s="2"/>
      <c r="G26" s="2"/>
      <c r="H26" s="2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 ht="22.5" customHeight="1">
      <c r="A27" s="342" t="s">
        <v>27</v>
      </c>
      <c r="B27" s="342"/>
      <c r="C27" s="342"/>
      <c r="D27" s="342"/>
      <c r="E27" s="342"/>
      <c r="F27" s="2"/>
      <c r="G27" s="2"/>
      <c r="H27" s="2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6" ht="18.399999999999999" customHeight="1">
      <c r="A28" s="58"/>
      <c r="B28" s="59" t="s">
        <v>14</v>
      </c>
      <c r="C28" s="60">
        <f>SUM(C24:C26)</f>
        <v>0</v>
      </c>
      <c r="D28" s="60"/>
      <c r="E28" s="61">
        <f>SUM(E24:E26)</f>
        <v>0</v>
      </c>
      <c r="F28" s="2"/>
      <c r="G28" s="2"/>
      <c r="H28" s="2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6" ht="21" customHeight="1">
      <c r="A29" s="36" t="s">
        <v>28</v>
      </c>
      <c r="B29" s="62"/>
      <c r="C29" s="62"/>
      <c r="D29" s="62"/>
      <c r="E29" s="62"/>
      <c r="F29" s="2"/>
      <c r="G29" s="2"/>
      <c r="H29" s="2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spans="1:26" ht="24">
      <c r="A30" s="39" t="s">
        <v>18</v>
      </c>
      <c r="B30" s="28" t="s">
        <v>29</v>
      </c>
      <c r="C30" s="28" t="s">
        <v>30</v>
      </c>
      <c r="D30" s="39" t="s">
        <v>31</v>
      </c>
      <c r="E30" s="28" t="s">
        <v>14</v>
      </c>
      <c r="F30" s="2"/>
      <c r="G30" s="2"/>
      <c r="H30" s="63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 ht="12.75" customHeight="1">
      <c r="A31" s="64" t="s">
        <v>21</v>
      </c>
      <c r="B31" s="65" t="s">
        <v>32</v>
      </c>
      <c r="C31" s="66"/>
      <c r="D31" s="49">
        <v>1</v>
      </c>
      <c r="E31" s="67">
        <f t="shared" ref="E31:E41" si="0">C31*D31</f>
        <v>0</v>
      </c>
      <c r="F31" s="2"/>
      <c r="G31" s="2"/>
      <c r="H31" s="2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6" ht="12.75" customHeight="1">
      <c r="A32" s="68" t="s">
        <v>23</v>
      </c>
      <c r="B32" s="69" t="s">
        <v>33</v>
      </c>
      <c r="C32" s="70"/>
      <c r="D32" s="71">
        <v>1.5</v>
      </c>
      <c r="E32" s="72">
        <f t="shared" si="0"/>
        <v>0</v>
      </c>
      <c r="F32" s="2"/>
      <c r="G32" s="2"/>
      <c r="H32" s="2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 ht="12.75" customHeight="1">
      <c r="A33" s="64" t="s">
        <v>25</v>
      </c>
      <c r="B33" s="65" t="s">
        <v>34</v>
      </c>
      <c r="C33" s="66"/>
      <c r="D33" s="49">
        <v>0.75</v>
      </c>
      <c r="E33" s="67">
        <f t="shared" si="0"/>
        <v>0</v>
      </c>
      <c r="F33" s="2"/>
      <c r="G33" s="2"/>
      <c r="H33" s="2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1:26" ht="12.75" customHeight="1">
      <c r="A34" s="68" t="s">
        <v>35</v>
      </c>
      <c r="B34" s="69" t="s">
        <v>36</v>
      </c>
      <c r="C34" s="70"/>
      <c r="D34" s="71">
        <v>2</v>
      </c>
      <c r="E34" s="72">
        <f t="shared" si="0"/>
        <v>0</v>
      </c>
      <c r="F34" s="2"/>
      <c r="G34" s="2"/>
      <c r="H34" s="2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 ht="12.75" customHeight="1">
      <c r="A35" s="64" t="s">
        <v>37</v>
      </c>
      <c r="B35" s="65" t="s">
        <v>38</v>
      </c>
      <c r="C35" s="66"/>
      <c r="D35" s="49">
        <v>1</v>
      </c>
      <c r="E35" s="67">
        <f t="shared" si="0"/>
        <v>0</v>
      </c>
      <c r="F35" s="2"/>
      <c r="G35" s="2"/>
      <c r="H35" s="2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 ht="12.75" customHeight="1">
      <c r="A36" s="68" t="s">
        <v>39</v>
      </c>
      <c r="B36" s="69" t="s">
        <v>40</v>
      </c>
      <c r="C36" s="70"/>
      <c r="D36" s="71">
        <v>3</v>
      </c>
      <c r="E36" s="72">
        <f t="shared" si="0"/>
        <v>0</v>
      </c>
      <c r="F36" s="2"/>
      <c r="G36" s="2"/>
      <c r="H36" s="2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 ht="12.75" customHeight="1">
      <c r="A37" s="64" t="s">
        <v>41</v>
      </c>
      <c r="B37" s="65" t="s">
        <v>42</v>
      </c>
      <c r="C37" s="66"/>
      <c r="D37" s="49">
        <v>1.5</v>
      </c>
      <c r="E37" s="67">
        <f t="shared" si="0"/>
        <v>0</v>
      </c>
      <c r="F37" s="2"/>
      <c r="G37" s="2"/>
      <c r="H37" s="2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>
      <c r="A38" s="68" t="s">
        <v>43</v>
      </c>
      <c r="B38" s="69" t="s">
        <v>44</v>
      </c>
      <c r="C38" s="70"/>
      <c r="D38" s="71">
        <v>1</v>
      </c>
      <c r="E38" s="72">
        <f t="shared" si="0"/>
        <v>0</v>
      </c>
      <c r="F38" s="2"/>
      <c r="G38" s="2"/>
      <c r="H38" s="2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 ht="12.75" customHeight="1">
      <c r="A39" s="64" t="s">
        <v>45</v>
      </c>
      <c r="B39" s="73" t="s">
        <v>46</v>
      </c>
      <c r="C39" s="66"/>
      <c r="D39" s="49">
        <v>0.5</v>
      </c>
      <c r="E39" s="67">
        <f t="shared" si="0"/>
        <v>0</v>
      </c>
      <c r="F39" s="2"/>
      <c r="G39" s="2"/>
      <c r="H39" s="2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ht="12.75" customHeight="1">
      <c r="A40" s="68" t="s">
        <v>47</v>
      </c>
      <c r="B40" s="69" t="s">
        <v>48</v>
      </c>
      <c r="C40" s="70"/>
      <c r="D40" s="71">
        <v>1</v>
      </c>
      <c r="E40" s="72">
        <f t="shared" si="0"/>
        <v>0</v>
      </c>
      <c r="F40" s="2"/>
      <c r="G40" s="2"/>
      <c r="H40" s="2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ht="13.5" customHeight="1">
      <c r="A41" s="74" t="s">
        <v>49</v>
      </c>
      <c r="B41" s="75" t="s">
        <v>50</v>
      </c>
      <c r="C41" s="76"/>
      <c r="D41" s="77">
        <v>1</v>
      </c>
      <c r="E41" s="78">
        <f t="shared" si="0"/>
        <v>0</v>
      </c>
      <c r="F41" s="2"/>
      <c r="G41" s="2"/>
      <c r="H41" s="2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 ht="18.399999999999999" customHeight="1">
      <c r="A42" s="79"/>
      <c r="B42" s="80" t="s">
        <v>14</v>
      </c>
      <c r="C42" s="81">
        <f>SUM(C31:C41)</f>
        <v>0</v>
      </c>
      <c r="D42" s="81"/>
      <c r="E42" s="61">
        <f>SUM(E31:E41)</f>
        <v>0</v>
      </c>
      <c r="F42" s="2"/>
      <c r="G42" s="2"/>
      <c r="H42" s="2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 ht="19.5" customHeight="1">
      <c r="A43" s="36" t="s">
        <v>51</v>
      </c>
      <c r="B43" s="62"/>
      <c r="C43" s="62"/>
      <c r="D43" s="82"/>
      <c r="E43" s="82"/>
      <c r="F43" s="2"/>
      <c r="G43" s="2"/>
      <c r="H43" s="2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spans="1:26" ht="22.5">
      <c r="A44" s="39" t="s">
        <v>18</v>
      </c>
      <c r="B44" s="28" t="s">
        <v>29</v>
      </c>
      <c r="C44" s="28" t="s">
        <v>30</v>
      </c>
      <c r="D44" s="27" t="s">
        <v>52</v>
      </c>
      <c r="E44" s="26" t="s">
        <v>14</v>
      </c>
      <c r="F44" s="2"/>
      <c r="G44" s="2"/>
      <c r="H44" s="2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:26" ht="12.75" customHeight="1">
      <c r="A45" s="83" t="s">
        <v>21</v>
      </c>
      <c r="B45" s="65" t="s">
        <v>53</v>
      </c>
      <c r="C45" s="84"/>
      <c r="D45" s="85">
        <v>4</v>
      </c>
      <c r="E45" s="85">
        <f t="shared" ref="E45:E52" si="1">D45*C45</f>
        <v>0</v>
      </c>
      <c r="F45" s="2"/>
      <c r="G45" s="2"/>
      <c r="H45" s="2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spans="1:26" ht="12.75" customHeight="1">
      <c r="A46" s="68" t="s">
        <v>23</v>
      </c>
      <c r="B46" s="69" t="s">
        <v>54</v>
      </c>
      <c r="C46" s="70"/>
      <c r="D46" s="71">
        <v>2</v>
      </c>
      <c r="E46" s="71">
        <f t="shared" si="1"/>
        <v>0</v>
      </c>
      <c r="F46" s="2"/>
      <c r="G46" s="2"/>
      <c r="H46" s="2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spans="1:26" ht="12.75" customHeight="1">
      <c r="A47" s="64" t="s">
        <v>25</v>
      </c>
      <c r="B47" s="65" t="s">
        <v>55</v>
      </c>
      <c r="C47" s="66"/>
      <c r="D47" s="49">
        <v>6</v>
      </c>
      <c r="E47" s="49">
        <f t="shared" si="1"/>
        <v>0</v>
      </c>
      <c r="F47" s="2"/>
      <c r="G47" s="2"/>
      <c r="H47" s="2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spans="1:26" ht="12.75" customHeight="1">
      <c r="A48" s="68" t="s">
        <v>35</v>
      </c>
      <c r="B48" s="69" t="s">
        <v>56</v>
      </c>
      <c r="C48" s="70"/>
      <c r="D48" s="71">
        <v>2</v>
      </c>
      <c r="E48" s="71">
        <f t="shared" si="1"/>
        <v>0</v>
      </c>
      <c r="F48" s="2"/>
      <c r="G48" s="2"/>
      <c r="H48" s="2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:26" ht="13.5" customHeight="1">
      <c r="A49" s="64" t="s">
        <v>37</v>
      </c>
      <c r="B49" s="65" t="s">
        <v>57</v>
      </c>
      <c r="C49" s="66"/>
      <c r="D49" s="49">
        <v>2</v>
      </c>
      <c r="E49" s="49">
        <f t="shared" si="1"/>
        <v>0</v>
      </c>
      <c r="F49" s="2"/>
      <c r="G49" s="2"/>
      <c r="H49" s="2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 ht="12.75" customHeight="1">
      <c r="A50" s="68" t="s">
        <v>39</v>
      </c>
      <c r="B50" s="86" t="s">
        <v>58</v>
      </c>
      <c r="C50" s="70"/>
      <c r="D50" s="71">
        <v>4</v>
      </c>
      <c r="E50" s="71">
        <f t="shared" si="1"/>
        <v>0</v>
      </c>
      <c r="F50" s="2"/>
      <c r="G50" s="2"/>
      <c r="H50" s="2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spans="1:26" ht="12.75" customHeight="1">
      <c r="A51" s="64" t="s">
        <v>41</v>
      </c>
      <c r="B51" s="65" t="s">
        <v>59</v>
      </c>
      <c r="C51" s="66"/>
      <c r="D51" s="49">
        <v>1</v>
      </c>
      <c r="E51" s="49">
        <f t="shared" si="1"/>
        <v>0</v>
      </c>
      <c r="F51" s="2"/>
      <c r="G51" s="2"/>
      <c r="H51" s="2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6">
      <c r="A52" s="87" t="s">
        <v>43</v>
      </c>
      <c r="B52" s="88" t="s">
        <v>60</v>
      </c>
      <c r="C52" s="70"/>
      <c r="D52" s="71">
        <v>1</v>
      </c>
      <c r="E52" s="71">
        <f t="shared" si="1"/>
        <v>0</v>
      </c>
      <c r="F52" s="2"/>
      <c r="G52" s="2"/>
      <c r="H52" s="2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 ht="18.399999999999999" customHeight="1">
      <c r="A53" s="58"/>
      <c r="B53" s="80" t="s">
        <v>14</v>
      </c>
      <c r="C53" s="81">
        <f>SUM(C45:C52)</f>
        <v>0</v>
      </c>
      <c r="D53" s="81"/>
      <c r="E53" s="61">
        <f>SUM(E45:E52)</f>
        <v>0</v>
      </c>
      <c r="F53" s="2"/>
      <c r="G53" s="2"/>
      <c r="H53" s="2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spans="1:26" ht="21" customHeight="1">
      <c r="A54" s="36" t="s">
        <v>61</v>
      </c>
      <c r="B54" s="62"/>
      <c r="C54" s="62"/>
      <c r="D54" s="82"/>
      <c r="E54" s="82"/>
      <c r="F54" s="2"/>
      <c r="G54" s="2"/>
      <c r="H54" s="2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>
      <c r="A55" s="39" t="s">
        <v>18</v>
      </c>
      <c r="B55" s="28" t="s">
        <v>62</v>
      </c>
      <c r="C55" s="28" t="s">
        <v>30</v>
      </c>
      <c r="D55" s="26" t="s">
        <v>12</v>
      </c>
      <c r="E55" s="26" t="s">
        <v>14</v>
      </c>
      <c r="F55" s="2"/>
      <c r="G55" s="2"/>
      <c r="H55" s="2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spans="1:26" ht="25.5" customHeight="1">
      <c r="A56" s="64" t="s">
        <v>21</v>
      </c>
      <c r="B56" s="89" t="s">
        <v>63</v>
      </c>
      <c r="C56" s="90"/>
      <c r="D56" s="91"/>
      <c r="E56" s="92"/>
      <c r="F56" s="2"/>
      <c r="G56" s="2"/>
      <c r="H56" s="2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 ht="12.75" customHeight="1">
      <c r="A57" s="68"/>
      <c r="B57" s="93" t="s">
        <v>64</v>
      </c>
      <c r="C57" s="94"/>
      <c r="D57" s="95">
        <v>10</v>
      </c>
      <c r="E57" s="95">
        <f>C57*D57*2</f>
        <v>0</v>
      </c>
      <c r="F57" s="2"/>
      <c r="G57" s="2"/>
      <c r="H57" s="2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 ht="12.75" customHeight="1">
      <c r="A58" s="68"/>
      <c r="B58" s="96" t="s">
        <v>65</v>
      </c>
      <c r="C58" s="97"/>
      <c r="D58" s="98">
        <v>5</v>
      </c>
      <c r="E58" s="98">
        <f>C58*D58*2</f>
        <v>0</v>
      </c>
      <c r="F58" s="2"/>
      <c r="G58" s="2"/>
      <c r="H58" s="2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 ht="12.75" customHeight="1">
      <c r="A59" s="68"/>
      <c r="B59" s="93" t="s">
        <v>66</v>
      </c>
      <c r="C59" s="94"/>
      <c r="D59" s="95">
        <v>0</v>
      </c>
      <c r="E59" s="95">
        <f>C59*D59*2</f>
        <v>0</v>
      </c>
      <c r="F59" s="2"/>
      <c r="G59" s="2"/>
      <c r="H59" s="2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spans="1:26" ht="12.75" customHeight="1">
      <c r="A60" s="64" t="s">
        <v>23</v>
      </c>
      <c r="B60" s="89" t="s">
        <v>67</v>
      </c>
      <c r="C60" s="99"/>
      <c r="D60" s="99"/>
      <c r="E60" s="100"/>
      <c r="F60" s="2"/>
      <c r="G60" s="2"/>
      <c r="H60" s="2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 ht="12.75" customHeight="1">
      <c r="A61" s="68"/>
      <c r="B61" s="93" t="s">
        <v>64</v>
      </c>
      <c r="C61" s="70"/>
      <c r="D61" s="71">
        <v>10</v>
      </c>
      <c r="E61" s="71">
        <f>C61*D61*2</f>
        <v>0</v>
      </c>
      <c r="F61" s="2"/>
      <c r="G61" s="2"/>
      <c r="H61" s="2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 ht="12.75" customHeight="1">
      <c r="A62" s="68"/>
      <c r="B62" s="96" t="s">
        <v>65</v>
      </c>
      <c r="C62" s="101"/>
      <c r="D62" s="98">
        <v>5</v>
      </c>
      <c r="E62" s="98">
        <f>C62*D62*2</f>
        <v>0</v>
      </c>
      <c r="F62" s="2"/>
      <c r="G62" s="2"/>
      <c r="H62" s="2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spans="1:26" ht="12.75" customHeight="1">
      <c r="A63" s="102"/>
      <c r="B63" s="93" t="s">
        <v>66</v>
      </c>
      <c r="C63" s="70"/>
      <c r="D63" s="71">
        <v>0</v>
      </c>
      <c r="E63" s="71">
        <f>C63*D63*2</f>
        <v>0</v>
      </c>
      <c r="F63" s="2"/>
      <c r="G63" s="2"/>
      <c r="H63" s="2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spans="1:26" ht="18.399999999999999" customHeight="1">
      <c r="A64" s="103"/>
      <c r="B64" s="104" t="s">
        <v>14</v>
      </c>
      <c r="C64" s="60">
        <f>SUM(C57:C63)</f>
        <v>0</v>
      </c>
      <c r="D64" s="60"/>
      <c r="E64" s="61">
        <f>SUM(E57:E59)+SUM(E61:E63)</f>
        <v>0</v>
      </c>
      <c r="F64" s="2"/>
      <c r="G64" s="2"/>
      <c r="H64" s="2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spans="1:26" ht="12.75" customHeight="1">
      <c r="A65" s="105" t="s">
        <v>68</v>
      </c>
      <c r="B65" s="106"/>
      <c r="C65" s="107"/>
      <c r="D65" s="108"/>
      <c r="E65" s="108">
        <f>SUM(E28,E42,E53,E64)</f>
        <v>0</v>
      </c>
      <c r="F65" s="2"/>
      <c r="G65" s="2"/>
      <c r="H65" s="2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spans="1:26" ht="13.5" customHeight="1">
      <c r="A66" s="105" t="s">
        <v>69</v>
      </c>
      <c r="B66" s="106"/>
      <c r="C66" s="107"/>
      <c r="D66" s="108" t="s">
        <v>12</v>
      </c>
      <c r="E66" s="108">
        <f>IF(E65&gt;200,200,E65)</f>
        <v>0</v>
      </c>
      <c r="F66" s="2"/>
      <c r="G66" s="2"/>
      <c r="H66" s="2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ht="24.75" customHeight="1">
      <c r="A67" s="340" t="s">
        <v>15</v>
      </c>
      <c r="B67" s="340"/>
      <c r="C67" s="340"/>
      <c r="D67" s="340"/>
      <c r="E67" s="340"/>
      <c r="F67" s="4"/>
      <c r="G67" s="4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4.75" customHeight="1">
      <c r="A68" s="339"/>
      <c r="B68" s="339"/>
      <c r="C68" s="339"/>
      <c r="D68" s="339"/>
      <c r="E68" s="339"/>
      <c r="F68" s="4"/>
      <c r="G68" s="4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4.75" customHeight="1">
      <c r="A69" s="339"/>
      <c r="B69" s="339"/>
      <c r="C69" s="339"/>
      <c r="D69" s="339"/>
      <c r="E69" s="339"/>
      <c r="F69" s="4"/>
      <c r="G69" s="4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3.25" customHeight="1">
      <c r="A70" s="23" t="s">
        <v>70</v>
      </c>
      <c r="B70" s="23"/>
      <c r="C70" s="23"/>
      <c r="D70" s="23"/>
      <c r="E70" s="2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8" customHeight="1">
      <c r="A71" s="36" t="s">
        <v>71</v>
      </c>
      <c r="B71" s="62"/>
      <c r="C71" s="62"/>
      <c r="D71" s="82"/>
      <c r="E71" s="82"/>
      <c r="F71" s="2"/>
      <c r="G71" s="2"/>
      <c r="H71" s="2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spans="1:26" ht="22.5">
      <c r="A72" s="39" t="s">
        <v>18</v>
      </c>
      <c r="B72" s="28" t="s">
        <v>29</v>
      </c>
      <c r="C72" s="28" t="s">
        <v>30</v>
      </c>
      <c r="D72" s="27" t="s">
        <v>52</v>
      </c>
      <c r="E72" s="26" t="s">
        <v>14</v>
      </c>
      <c r="F72" s="2"/>
      <c r="G72" s="2"/>
      <c r="H72" s="2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spans="1:26" ht="12.75" customHeight="1">
      <c r="A73" s="83" t="s">
        <v>21</v>
      </c>
      <c r="B73" s="65" t="s">
        <v>72</v>
      </c>
      <c r="C73" s="84"/>
      <c r="D73" s="85">
        <v>4</v>
      </c>
      <c r="E73" s="109">
        <f t="shared" ref="E73:E80" si="2">D73*C73</f>
        <v>0</v>
      </c>
      <c r="F73" s="2"/>
      <c r="G73" s="2"/>
      <c r="H73" s="2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spans="1:26" ht="12.75" customHeight="1">
      <c r="A74" s="68" t="s">
        <v>23</v>
      </c>
      <c r="B74" s="69" t="s">
        <v>73</v>
      </c>
      <c r="C74" s="70"/>
      <c r="D74" s="71">
        <v>8</v>
      </c>
      <c r="E74" s="71">
        <f t="shared" si="2"/>
        <v>0</v>
      </c>
      <c r="F74" s="2"/>
      <c r="G74" s="2"/>
      <c r="H74" s="2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spans="1:26" ht="12.75" customHeight="1">
      <c r="A75" s="64" t="s">
        <v>25</v>
      </c>
      <c r="B75" s="65" t="s">
        <v>74</v>
      </c>
      <c r="C75" s="66"/>
      <c r="D75" s="49">
        <v>16</v>
      </c>
      <c r="E75" s="49">
        <f t="shared" si="2"/>
        <v>0</v>
      </c>
      <c r="F75" s="2"/>
      <c r="G75" s="2"/>
      <c r="H75" s="2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spans="1:26" ht="12.75" customHeight="1">
      <c r="A76" s="68" t="s">
        <v>35</v>
      </c>
      <c r="B76" s="69" t="s">
        <v>75</v>
      </c>
      <c r="C76" s="70"/>
      <c r="D76" s="71">
        <v>20</v>
      </c>
      <c r="E76" s="71">
        <f t="shared" si="2"/>
        <v>0</v>
      </c>
      <c r="F76" s="2"/>
      <c r="G76" s="2"/>
      <c r="H76" s="2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spans="1:26" ht="12.75" customHeight="1">
      <c r="A77" s="64" t="s">
        <v>37</v>
      </c>
      <c r="B77" s="65" t="s">
        <v>76</v>
      </c>
      <c r="C77" s="66"/>
      <c r="D77" s="49">
        <v>30</v>
      </c>
      <c r="E77" s="49">
        <f t="shared" si="2"/>
        <v>0</v>
      </c>
      <c r="F77" s="2"/>
      <c r="G77" s="2"/>
      <c r="H77" s="2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spans="1:26" ht="12.75" customHeight="1">
      <c r="A78" s="68" t="s">
        <v>39</v>
      </c>
      <c r="B78" s="86" t="s">
        <v>77</v>
      </c>
      <c r="C78" s="70"/>
      <c r="D78" s="71">
        <v>40</v>
      </c>
      <c r="E78" s="71">
        <f t="shared" si="2"/>
        <v>0</v>
      </c>
      <c r="F78" s="2"/>
      <c r="G78" s="2"/>
      <c r="H78" s="2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:26" ht="14.25" customHeight="1">
      <c r="A79" s="64" t="s">
        <v>41</v>
      </c>
      <c r="B79" s="65" t="s">
        <v>78</v>
      </c>
      <c r="C79" s="66"/>
      <c r="D79" s="49">
        <v>35</v>
      </c>
      <c r="E79" s="49">
        <f t="shared" si="2"/>
        <v>0</v>
      </c>
      <c r="F79" s="2"/>
      <c r="G79" s="2"/>
      <c r="H79" s="2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6" ht="13.5" customHeight="1">
      <c r="A80" s="68" t="s">
        <v>43</v>
      </c>
      <c r="B80" s="88" t="s">
        <v>79</v>
      </c>
      <c r="C80" s="70"/>
      <c r="D80" s="71">
        <v>10</v>
      </c>
      <c r="E80" s="71">
        <f t="shared" si="2"/>
        <v>0</v>
      </c>
      <c r="F80" s="2"/>
      <c r="G80" s="2"/>
      <c r="H80" s="2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:26" ht="18.399999999999999" customHeight="1">
      <c r="A81" s="110"/>
      <c r="B81" s="111" t="s">
        <v>14</v>
      </c>
      <c r="C81" s="60">
        <f>SUM(C73:C80)</f>
        <v>0</v>
      </c>
      <c r="D81" s="60"/>
      <c r="E81" s="61">
        <f>SUM(E73:E80)</f>
        <v>0</v>
      </c>
      <c r="F81" s="2"/>
      <c r="G81" s="2"/>
      <c r="H81" s="2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6" ht="12.75" customHeight="1">
      <c r="A82" s="105" t="s">
        <v>80</v>
      </c>
      <c r="B82" s="106"/>
      <c r="C82" s="107"/>
      <c r="D82" s="108"/>
      <c r="E82" s="107">
        <f>SUM(E73:E80)</f>
        <v>0</v>
      </c>
      <c r="F82" s="2"/>
      <c r="G82" s="2"/>
      <c r="H82" s="2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 ht="13.5" customHeight="1">
      <c r="A83" s="105" t="s">
        <v>81</v>
      </c>
      <c r="B83" s="106"/>
      <c r="C83" s="107"/>
      <c r="D83" s="108" t="s">
        <v>12</v>
      </c>
      <c r="E83" s="108">
        <f>IF(E82&gt;200,200,E82)</f>
        <v>0</v>
      </c>
      <c r="F83" s="2"/>
      <c r="G83" s="2"/>
      <c r="H83" s="2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spans="1:26" ht="24.75" customHeight="1">
      <c r="A84" s="340" t="s">
        <v>15</v>
      </c>
      <c r="B84" s="340"/>
      <c r="C84" s="340"/>
      <c r="D84" s="340"/>
      <c r="E84" s="340"/>
      <c r="F84" s="4"/>
      <c r="G84" s="4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4.75" customHeight="1">
      <c r="A85" s="339"/>
      <c r="B85" s="339"/>
      <c r="C85" s="339"/>
      <c r="D85" s="339"/>
      <c r="E85" s="339"/>
      <c r="F85" s="4"/>
      <c r="G85" s="4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4.75" customHeight="1">
      <c r="A86" s="339"/>
      <c r="B86" s="339"/>
      <c r="C86" s="339"/>
      <c r="D86" s="339"/>
      <c r="E86" s="339"/>
      <c r="F86" s="4"/>
      <c r="G86" s="4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4" customHeight="1">
      <c r="A87" s="23" t="s">
        <v>82</v>
      </c>
      <c r="B87" s="23"/>
      <c r="C87" s="23"/>
      <c r="D87" s="23"/>
      <c r="E87" s="2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7.25" customHeight="1">
      <c r="A88" s="36" t="s">
        <v>83</v>
      </c>
      <c r="B88" s="62"/>
      <c r="C88" s="62"/>
      <c r="D88" s="62"/>
      <c r="E88" s="6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39" t="s">
        <v>18</v>
      </c>
      <c r="B89" s="28" t="s">
        <v>84</v>
      </c>
      <c r="C89" s="28" t="s">
        <v>30</v>
      </c>
      <c r="D89" s="28" t="s">
        <v>12</v>
      </c>
      <c r="E89" s="28" t="s">
        <v>14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68" t="s">
        <v>21</v>
      </c>
      <c r="B90" s="112" t="s">
        <v>85</v>
      </c>
      <c r="C90" s="113"/>
      <c r="D90" s="71">
        <v>10</v>
      </c>
      <c r="E90" s="71">
        <f>C90*D90</f>
        <v>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64" t="s">
        <v>23</v>
      </c>
      <c r="B91" s="114" t="s">
        <v>86</v>
      </c>
      <c r="C91" s="48"/>
      <c r="D91" s="49">
        <v>8</v>
      </c>
      <c r="E91" s="49">
        <f>D91*C91</f>
        <v>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68" t="s">
        <v>25</v>
      </c>
      <c r="B92" s="112" t="s">
        <v>87</v>
      </c>
      <c r="C92" s="113"/>
      <c r="D92" s="71">
        <v>6</v>
      </c>
      <c r="E92" s="71">
        <f>C92*D92</f>
        <v>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64" t="s">
        <v>35</v>
      </c>
      <c r="B93" s="114" t="s">
        <v>88</v>
      </c>
      <c r="C93" s="48"/>
      <c r="D93" s="49">
        <v>4</v>
      </c>
      <c r="E93" s="49">
        <f>D93*C93</f>
        <v>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8.399999999999999" customHeight="1">
      <c r="A94" s="58"/>
      <c r="B94" s="59" t="s">
        <v>14</v>
      </c>
      <c r="C94" s="60">
        <f>SUM(C90:C93)</f>
        <v>0</v>
      </c>
      <c r="D94" s="60"/>
      <c r="E94" s="61">
        <f>SUM(E90:E93)</f>
        <v>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8.75" customHeight="1">
      <c r="A95" s="36" t="s">
        <v>89</v>
      </c>
      <c r="B95" s="62"/>
      <c r="C95" s="62"/>
      <c r="D95" s="82"/>
      <c r="E95" s="8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39" t="s">
        <v>18</v>
      </c>
      <c r="B96" s="28" t="s">
        <v>90</v>
      </c>
      <c r="C96" s="28" t="s">
        <v>30</v>
      </c>
      <c r="D96" s="26" t="s">
        <v>12</v>
      </c>
      <c r="E96" s="26" t="s">
        <v>14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64" t="s">
        <v>21</v>
      </c>
      <c r="B97" s="65" t="s">
        <v>91</v>
      </c>
      <c r="C97" s="66"/>
      <c r="D97" s="49">
        <v>16</v>
      </c>
      <c r="E97" s="49">
        <f>C97*D97</f>
        <v>0</v>
      </c>
      <c r="F97" s="50"/>
      <c r="G97" s="50"/>
      <c r="H97" s="50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12.75" customHeight="1">
      <c r="A98" s="68" t="s">
        <v>23</v>
      </c>
      <c r="B98" s="69" t="s">
        <v>92</v>
      </c>
      <c r="C98" s="70"/>
      <c r="D98" s="71">
        <v>8</v>
      </c>
      <c r="E98" s="71">
        <f>D98*C98</f>
        <v>0</v>
      </c>
      <c r="F98" s="2"/>
      <c r="G98" s="2"/>
      <c r="H98" s="2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spans="1:26" ht="12.75" customHeight="1">
      <c r="A99" s="64" t="s">
        <v>25</v>
      </c>
      <c r="B99" s="65" t="s">
        <v>93</v>
      </c>
      <c r="C99" s="66"/>
      <c r="D99" s="49">
        <v>4</v>
      </c>
      <c r="E99" s="49">
        <f>C99*D99</f>
        <v>0</v>
      </c>
      <c r="F99" s="2"/>
      <c r="G99" s="2"/>
      <c r="H99" s="2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spans="1:26" ht="12.75" customHeight="1">
      <c r="A100" s="68" t="s">
        <v>35</v>
      </c>
      <c r="B100" s="69" t="s">
        <v>94</v>
      </c>
      <c r="C100" s="70"/>
      <c r="D100" s="71">
        <v>6</v>
      </c>
      <c r="E100" s="71">
        <f>D100*C100</f>
        <v>0</v>
      </c>
      <c r="F100" s="2"/>
      <c r="G100" s="2"/>
      <c r="H100" s="2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pans="1:26" ht="12.75" customHeight="1">
      <c r="A101" s="64" t="s">
        <v>37</v>
      </c>
      <c r="B101" s="65" t="s">
        <v>95</v>
      </c>
      <c r="C101" s="66"/>
      <c r="D101" s="49">
        <v>16</v>
      </c>
      <c r="E101" s="49">
        <f>C101*D101</f>
        <v>0</v>
      </c>
      <c r="F101" s="2"/>
      <c r="G101" s="2"/>
      <c r="H101" s="2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spans="1:26" ht="12.75" customHeight="1">
      <c r="A102" s="68" t="s">
        <v>39</v>
      </c>
      <c r="B102" s="69" t="s">
        <v>96</v>
      </c>
      <c r="C102" s="70"/>
      <c r="D102" s="71"/>
      <c r="E102" s="71"/>
      <c r="F102" s="2"/>
      <c r="G102" s="2"/>
      <c r="H102" s="2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spans="1:26" ht="12.75" customHeight="1">
      <c r="A103" s="115"/>
      <c r="B103" s="65" t="s">
        <v>97</v>
      </c>
      <c r="C103" s="66"/>
      <c r="D103" s="49">
        <v>16</v>
      </c>
      <c r="E103" s="49">
        <f t="shared" ref="E103:E111" si="3">C103*D103</f>
        <v>0</v>
      </c>
      <c r="F103" s="2"/>
      <c r="G103" s="2"/>
      <c r="H103" s="2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spans="1:26" ht="12.75" customHeight="1">
      <c r="A104" s="116"/>
      <c r="B104" s="86" t="s">
        <v>98</v>
      </c>
      <c r="C104" s="117"/>
      <c r="D104" s="118">
        <v>14</v>
      </c>
      <c r="E104" s="118">
        <f t="shared" si="3"/>
        <v>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115"/>
      <c r="B105" s="65" t="s">
        <v>99</v>
      </c>
      <c r="C105" s="66"/>
      <c r="D105" s="49">
        <v>12</v>
      </c>
      <c r="E105" s="49">
        <f t="shared" si="3"/>
        <v>0</v>
      </c>
      <c r="F105" s="2"/>
      <c r="G105" s="2"/>
      <c r="H105" s="2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spans="1:26" ht="12.75" customHeight="1">
      <c r="A106" s="116"/>
      <c r="B106" s="86" t="s">
        <v>100</v>
      </c>
      <c r="C106" s="117"/>
      <c r="D106" s="118">
        <v>10</v>
      </c>
      <c r="E106" s="118">
        <f t="shared" si="3"/>
        <v>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115"/>
      <c r="B107" s="65" t="s">
        <v>101</v>
      </c>
      <c r="C107" s="66"/>
      <c r="D107" s="49">
        <v>8</v>
      </c>
      <c r="E107" s="49">
        <f t="shared" si="3"/>
        <v>0</v>
      </c>
      <c r="F107" s="2"/>
      <c r="G107" s="2"/>
      <c r="H107" s="2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spans="1:26" ht="12.75" customHeight="1">
      <c r="A108" s="116"/>
      <c r="B108" s="86" t="s">
        <v>102</v>
      </c>
      <c r="C108" s="117"/>
      <c r="D108" s="118">
        <v>6</v>
      </c>
      <c r="E108" s="118">
        <f t="shared" si="3"/>
        <v>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115"/>
      <c r="B109" s="65" t="s">
        <v>103</v>
      </c>
      <c r="C109" s="66"/>
      <c r="D109" s="49">
        <v>4</v>
      </c>
      <c r="E109" s="49">
        <f t="shared" si="3"/>
        <v>0</v>
      </c>
      <c r="F109" s="2"/>
      <c r="G109" s="2"/>
      <c r="H109" s="2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spans="1:26" ht="12.75" customHeight="1">
      <c r="A110" s="68"/>
      <c r="B110" s="69" t="s">
        <v>104</v>
      </c>
      <c r="C110" s="70"/>
      <c r="D110" s="71">
        <v>2</v>
      </c>
      <c r="E110" s="71">
        <f t="shared" si="3"/>
        <v>0</v>
      </c>
      <c r="F110" s="2"/>
      <c r="G110" s="2"/>
      <c r="H110" s="2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spans="1:26" ht="12.75" customHeight="1">
      <c r="A111" s="64" t="s">
        <v>41</v>
      </c>
      <c r="B111" s="119" t="s">
        <v>105</v>
      </c>
      <c r="C111" s="66"/>
      <c r="D111" s="49">
        <v>12</v>
      </c>
      <c r="E111" s="49">
        <f t="shared" si="3"/>
        <v>0</v>
      </c>
      <c r="F111" s="2"/>
      <c r="G111" s="2"/>
      <c r="H111" s="2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6" ht="12.75" customHeight="1">
      <c r="A112" s="68" t="s">
        <v>43</v>
      </c>
      <c r="B112" s="120" t="s">
        <v>106</v>
      </c>
      <c r="C112" s="70"/>
      <c r="D112" s="71">
        <v>10</v>
      </c>
      <c r="E112" s="71">
        <f>D112*C112</f>
        <v>0</v>
      </c>
      <c r="F112" s="2"/>
      <c r="G112" s="2"/>
      <c r="H112" s="2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spans="1:26" ht="12.75" customHeight="1">
      <c r="A113" s="64" t="s">
        <v>45</v>
      </c>
      <c r="B113" s="119" t="s">
        <v>107</v>
      </c>
      <c r="C113" s="66"/>
      <c r="D113" s="49">
        <v>8</v>
      </c>
      <c r="E113" s="49">
        <f>C113*D113</f>
        <v>0</v>
      </c>
      <c r="F113" s="2"/>
      <c r="G113" s="2"/>
      <c r="H113" s="2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spans="1:26" ht="12.75" customHeight="1">
      <c r="A114" s="68" t="s">
        <v>47</v>
      </c>
      <c r="B114" s="120" t="s">
        <v>108</v>
      </c>
      <c r="C114" s="70"/>
      <c r="D114" s="71">
        <v>8</v>
      </c>
      <c r="E114" s="71">
        <f>D114*C114</f>
        <v>0</v>
      </c>
      <c r="F114" s="2"/>
      <c r="G114" s="2"/>
      <c r="H114" s="2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spans="1:26" ht="12.75" customHeight="1">
      <c r="A115" s="64" t="s">
        <v>49</v>
      </c>
      <c r="B115" s="119" t="s">
        <v>109</v>
      </c>
      <c r="C115" s="66"/>
      <c r="D115" s="49">
        <v>8</v>
      </c>
      <c r="E115" s="49">
        <f>C115*D115</f>
        <v>0</v>
      </c>
      <c r="F115" s="2"/>
      <c r="G115" s="2"/>
      <c r="H115" s="2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spans="1:26" ht="12.75" customHeight="1">
      <c r="A116" s="68" t="s">
        <v>110</v>
      </c>
      <c r="B116" s="120" t="s">
        <v>111</v>
      </c>
      <c r="C116" s="70"/>
      <c r="D116" s="71">
        <v>4</v>
      </c>
      <c r="E116" s="71">
        <f>D116*C116</f>
        <v>0</v>
      </c>
      <c r="F116" s="2"/>
      <c r="G116" s="2"/>
      <c r="H116" s="2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spans="1:26" ht="12.75" customHeight="1">
      <c r="A117" s="64" t="s">
        <v>112</v>
      </c>
      <c r="B117" s="119" t="s">
        <v>113</v>
      </c>
      <c r="C117" s="66"/>
      <c r="D117" s="49">
        <v>8</v>
      </c>
      <c r="E117" s="49">
        <f>C117*D117</f>
        <v>0</v>
      </c>
      <c r="F117" s="2"/>
      <c r="G117" s="2"/>
      <c r="H117" s="2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spans="1:26" ht="12.75" customHeight="1">
      <c r="A118" s="68" t="s">
        <v>114</v>
      </c>
      <c r="B118" s="120" t="s">
        <v>115</v>
      </c>
      <c r="C118" s="70"/>
      <c r="D118" s="71">
        <v>10</v>
      </c>
      <c r="E118" s="71">
        <f>D118*C118</f>
        <v>0</v>
      </c>
      <c r="F118" s="2"/>
      <c r="G118" s="2"/>
      <c r="H118" s="2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spans="1:26" ht="12.75" customHeight="1">
      <c r="A119" s="121" t="s">
        <v>116</v>
      </c>
      <c r="B119" s="119" t="s">
        <v>117</v>
      </c>
      <c r="C119" s="66"/>
      <c r="D119" s="49">
        <v>12</v>
      </c>
      <c r="E119" s="49">
        <f>C119*D119</f>
        <v>0</v>
      </c>
      <c r="F119" s="2"/>
      <c r="G119" s="2"/>
      <c r="H119" s="2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spans="1:26" ht="12.75" customHeight="1">
      <c r="A120" s="122" t="s">
        <v>118</v>
      </c>
      <c r="B120" s="120" t="s">
        <v>119</v>
      </c>
      <c r="C120" s="70"/>
      <c r="D120" s="71">
        <v>8</v>
      </c>
      <c r="E120" s="71">
        <f>D120*C120</f>
        <v>0</v>
      </c>
      <c r="F120" s="2"/>
      <c r="G120" s="2"/>
      <c r="H120" s="2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spans="1:26" ht="12.75" customHeight="1">
      <c r="A121" s="121" t="s">
        <v>120</v>
      </c>
      <c r="B121" s="119" t="s">
        <v>121</v>
      </c>
      <c r="C121" s="66"/>
      <c r="D121" s="49">
        <v>4</v>
      </c>
      <c r="E121" s="49">
        <f>C121*D121</f>
        <v>0</v>
      </c>
      <c r="F121" s="2"/>
      <c r="G121" s="2"/>
      <c r="H121" s="2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spans="1:26" ht="12.75" customHeight="1">
      <c r="A122" s="122" t="s">
        <v>122</v>
      </c>
      <c r="B122" s="120" t="s">
        <v>123</v>
      </c>
      <c r="C122" s="70"/>
      <c r="D122" s="71">
        <v>6</v>
      </c>
      <c r="E122" s="71">
        <f>D122*C122</f>
        <v>0</v>
      </c>
      <c r="F122" s="2"/>
      <c r="G122" s="2"/>
      <c r="H122" s="2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spans="1:26" ht="12.75" customHeight="1">
      <c r="A123" s="123" t="s">
        <v>124</v>
      </c>
      <c r="B123" s="124" t="s">
        <v>125</v>
      </c>
      <c r="C123" s="66"/>
      <c r="D123" s="49">
        <v>8</v>
      </c>
      <c r="E123" s="49">
        <f>C123*D123</f>
        <v>0</v>
      </c>
      <c r="F123" s="2"/>
      <c r="G123" s="2"/>
      <c r="H123" s="2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spans="1:26" ht="18.399999999999999" customHeight="1">
      <c r="A124" s="125"/>
      <c r="B124" s="59" t="s">
        <v>14</v>
      </c>
      <c r="C124" s="60">
        <f>SUM(C97:C123)</f>
        <v>0</v>
      </c>
      <c r="D124" s="60"/>
      <c r="E124" s="61">
        <f>SUM(E97:E123)</f>
        <v>0</v>
      </c>
      <c r="F124" s="2"/>
      <c r="G124" s="2"/>
      <c r="H124" s="2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spans="1:26" ht="20.25" customHeight="1">
      <c r="A125" s="36" t="s">
        <v>126</v>
      </c>
      <c r="B125" s="62"/>
      <c r="C125" s="62"/>
      <c r="D125" s="62"/>
      <c r="E125" s="6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39" t="s">
        <v>18</v>
      </c>
      <c r="B126" s="28" t="s">
        <v>127</v>
      </c>
      <c r="C126" s="28" t="s">
        <v>30</v>
      </c>
      <c r="D126" s="26" t="s">
        <v>12</v>
      </c>
      <c r="E126" s="26" t="s">
        <v>14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121" t="s">
        <v>21</v>
      </c>
      <c r="B127" s="114" t="s">
        <v>128</v>
      </c>
      <c r="C127" s="48"/>
      <c r="D127" s="49">
        <v>10</v>
      </c>
      <c r="E127" s="49">
        <f>C127*D127</f>
        <v>0</v>
      </c>
      <c r="F127" s="50"/>
      <c r="G127" s="50"/>
      <c r="H127" s="50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2.75" customHeight="1">
      <c r="A128" s="122" t="s">
        <v>23</v>
      </c>
      <c r="B128" s="112" t="s">
        <v>129</v>
      </c>
      <c r="C128" s="113"/>
      <c r="D128" s="71">
        <v>8</v>
      </c>
      <c r="E128" s="71">
        <f>D128*C128</f>
        <v>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7" ht="12.75" customHeight="1">
      <c r="A129" s="121" t="s">
        <v>25</v>
      </c>
      <c r="B129" s="126" t="s">
        <v>130</v>
      </c>
      <c r="C129" s="48"/>
      <c r="D129" s="49">
        <v>10</v>
      </c>
      <c r="E129" s="49">
        <f>C129*D129</f>
        <v>0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7" ht="12.75" customHeight="1">
      <c r="A130" s="122" t="s">
        <v>35</v>
      </c>
      <c r="B130" s="112" t="s">
        <v>131</v>
      </c>
      <c r="C130" s="113"/>
      <c r="D130" s="71">
        <v>2</v>
      </c>
      <c r="E130" s="71">
        <f>D130*C130</f>
        <v>0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7" ht="12.75" customHeight="1">
      <c r="A131" s="121" t="s">
        <v>37</v>
      </c>
      <c r="B131" s="114" t="s">
        <v>132</v>
      </c>
      <c r="C131" s="48"/>
      <c r="D131" s="49">
        <v>1</v>
      </c>
      <c r="E131" s="49">
        <f>C131*D131</f>
        <v>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7" ht="12.75" customHeight="1">
      <c r="A132" s="122" t="s">
        <v>39</v>
      </c>
      <c r="B132" s="112" t="s">
        <v>133</v>
      </c>
      <c r="C132" s="113"/>
      <c r="D132" s="71">
        <v>10</v>
      </c>
      <c r="E132" s="71">
        <f>D132*C132</f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7" ht="12.75" customHeight="1">
      <c r="A133" s="121" t="s">
        <v>41</v>
      </c>
      <c r="B133" s="114" t="s">
        <v>134</v>
      </c>
      <c r="C133" s="48"/>
      <c r="D133" s="49">
        <v>6</v>
      </c>
      <c r="E133" s="49">
        <f>C133*D133</f>
        <v>0</v>
      </c>
      <c r="F133" s="2"/>
      <c r="G133" s="2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8"/>
    </row>
    <row r="134" spans="1:27" ht="12.75" customHeight="1">
      <c r="A134" s="122" t="s">
        <v>43</v>
      </c>
      <c r="B134" s="112" t="s">
        <v>135</v>
      </c>
      <c r="C134" s="113"/>
      <c r="D134" s="71">
        <v>4</v>
      </c>
      <c r="E134" s="71">
        <f>D134*C134</f>
        <v>0</v>
      </c>
      <c r="F134" s="2"/>
      <c r="G134" s="2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8"/>
    </row>
    <row r="135" spans="1:27" ht="12.75" customHeight="1">
      <c r="A135" s="121" t="s">
        <v>45</v>
      </c>
      <c r="B135" s="114" t="s">
        <v>136</v>
      </c>
      <c r="C135" s="48"/>
      <c r="D135" s="49">
        <v>16</v>
      </c>
      <c r="E135" s="49">
        <f>C135*D135</f>
        <v>0</v>
      </c>
      <c r="F135" s="2"/>
      <c r="G135" s="2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8"/>
    </row>
    <row r="136" spans="1:27" ht="12.75" customHeight="1">
      <c r="A136" s="122" t="s">
        <v>47</v>
      </c>
      <c r="B136" s="112" t="s">
        <v>137</v>
      </c>
      <c r="C136" s="113"/>
      <c r="D136" s="71">
        <v>12</v>
      </c>
      <c r="E136" s="71">
        <f>D136*C136</f>
        <v>0</v>
      </c>
      <c r="F136" s="2"/>
      <c r="G136" s="2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8"/>
    </row>
    <row r="137" spans="1:27" ht="12.75" customHeight="1">
      <c r="A137" s="121" t="s">
        <v>49</v>
      </c>
      <c r="B137" s="114" t="s">
        <v>138</v>
      </c>
      <c r="C137" s="48"/>
      <c r="D137" s="49">
        <v>6</v>
      </c>
      <c r="E137" s="49">
        <f>C137*D137</f>
        <v>0</v>
      </c>
      <c r="F137" s="2"/>
      <c r="G137" s="2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8"/>
    </row>
    <row r="138" spans="1:27" ht="25.5">
      <c r="A138" s="122" t="s">
        <v>110</v>
      </c>
      <c r="B138" s="112" t="s">
        <v>139</v>
      </c>
      <c r="C138" s="113"/>
      <c r="D138" s="71">
        <v>8</v>
      </c>
      <c r="E138" s="71">
        <f>D138*C138</f>
        <v>0</v>
      </c>
      <c r="F138" s="2"/>
      <c r="G138" s="2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8"/>
    </row>
    <row r="139" spans="1:27" ht="25.5">
      <c r="A139" s="121" t="s">
        <v>112</v>
      </c>
      <c r="B139" s="114" t="s">
        <v>140</v>
      </c>
      <c r="C139" s="48"/>
      <c r="D139" s="49">
        <v>6</v>
      </c>
      <c r="E139" s="49">
        <f>C139*D139</f>
        <v>0</v>
      </c>
      <c r="F139" s="2"/>
      <c r="G139" s="2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8"/>
    </row>
    <row r="140" spans="1:27" ht="15" customHeight="1">
      <c r="A140" s="122" t="s">
        <v>114</v>
      </c>
      <c r="B140" s="112" t="s">
        <v>141</v>
      </c>
      <c r="C140" s="113"/>
      <c r="D140" s="71">
        <v>4</v>
      </c>
      <c r="E140" s="71">
        <f>D140*C140</f>
        <v>0</v>
      </c>
      <c r="F140" s="2"/>
      <c r="G140" s="2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8"/>
    </row>
    <row r="141" spans="1:27" ht="15.75" customHeight="1">
      <c r="A141" s="121" t="s">
        <v>116</v>
      </c>
      <c r="B141" s="126" t="s">
        <v>142</v>
      </c>
      <c r="C141" s="48"/>
      <c r="D141" s="49">
        <v>6</v>
      </c>
      <c r="E141" s="49">
        <f>C141*D141</f>
        <v>0</v>
      </c>
      <c r="F141" s="2"/>
      <c r="G141" s="2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8"/>
    </row>
    <row r="142" spans="1:27">
      <c r="A142" s="122" t="s">
        <v>118</v>
      </c>
      <c r="B142" s="129" t="s">
        <v>143</v>
      </c>
      <c r="C142" s="113"/>
      <c r="D142" s="71">
        <v>4</v>
      </c>
      <c r="E142" s="71">
        <f>D142*C142</f>
        <v>0</v>
      </c>
      <c r="F142" s="2"/>
      <c r="G142" s="2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8"/>
    </row>
    <row r="143" spans="1:27">
      <c r="A143" s="121" t="s">
        <v>120</v>
      </c>
      <c r="B143" s="126" t="s">
        <v>144</v>
      </c>
      <c r="C143" s="48"/>
      <c r="D143" s="49">
        <v>2</v>
      </c>
      <c r="E143" s="49">
        <f>C143*D143</f>
        <v>0</v>
      </c>
      <c r="F143" s="2"/>
      <c r="G143" s="2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8"/>
    </row>
    <row r="144" spans="1:27" ht="12.75" customHeight="1">
      <c r="A144" s="122" t="s">
        <v>122</v>
      </c>
      <c r="B144" s="112" t="s">
        <v>145</v>
      </c>
      <c r="C144" s="113"/>
      <c r="D144" s="71">
        <v>4</v>
      </c>
      <c r="E144" s="71">
        <f>D144*C144</f>
        <v>0</v>
      </c>
      <c r="F144" s="2"/>
      <c r="G144" s="2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8"/>
    </row>
    <row r="145" spans="1:27" ht="12.75" customHeight="1">
      <c r="A145" s="121" t="s">
        <v>124</v>
      </c>
      <c r="B145" s="114" t="s">
        <v>146</v>
      </c>
      <c r="C145" s="48"/>
      <c r="D145" s="49">
        <v>2</v>
      </c>
      <c r="E145" s="49">
        <f>C145*D145</f>
        <v>0</v>
      </c>
      <c r="F145" s="2"/>
      <c r="G145" s="2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8"/>
    </row>
    <row r="146" spans="1:27" ht="12.75" customHeight="1">
      <c r="A146" s="122" t="s">
        <v>147</v>
      </c>
      <c r="B146" s="112" t="s">
        <v>148</v>
      </c>
      <c r="C146" s="113"/>
      <c r="D146" s="71">
        <v>20</v>
      </c>
      <c r="E146" s="71">
        <f>D146*C146</f>
        <v>0</v>
      </c>
      <c r="F146" s="2"/>
      <c r="G146" s="2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8"/>
    </row>
    <row r="147" spans="1:27" ht="12.75" customHeight="1">
      <c r="A147" s="64" t="s">
        <v>149</v>
      </c>
      <c r="B147" s="114" t="s">
        <v>150</v>
      </c>
      <c r="C147" s="48"/>
      <c r="D147" s="49">
        <v>16</v>
      </c>
      <c r="E147" s="49">
        <f>C147*D147</f>
        <v>0</v>
      </c>
      <c r="F147" s="2"/>
      <c r="G147" s="2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8"/>
    </row>
    <row r="148" spans="1:27" ht="12.75" customHeight="1">
      <c r="A148" s="68" t="s">
        <v>151</v>
      </c>
      <c r="B148" s="112" t="s">
        <v>152</v>
      </c>
      <c r="C148" s="113"/>
      <c r="D148" s="71">
        <v>10</v>
      </c>
      <c r="E148" s="71">
        <f t="shared" ref="E148:E153" si="4">D148*C148</f>
        <v>0</v>
      </c>
      <c r="F148" s="2"/>
      <c r="G148" s="2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8"/>
    </row>
    <row r="149" spans="1:27">
      <c r="A149" s="74" t="s">
        <v>153</v>
      </c>
      <c r="B149" s="114" t="s">
        <v>260</v>
      </c>
      <c r="C149" s="130"/>
      <c r="D149" s="77">
        <v>2</v>
      </c>
      <c r="E149" s="77">
        <f t="shared" si="4"/>
        <v>0</v>
      </c>
      <c r="F149" s="57"/>
      <c r="G149" s="5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8"/>
    </row>
    <row r="150" spans="1:27" ht="12.75" customHeight="1">
      <c r="A150" s="68" t="s">
        <v>154</v>
      </c>
      <c r="B150" s="112" t="s">
        <v>155</v>
      </c>
      <c r="C150" s="113"/>
      <c r="D150" s="71">
        <v>8</v>
      </c>
      <c r="E150" s="71">
        <f t="shared" si="4"/>
        <v>0</v>
      </c>
      <c r="F150" s="2"/>
      <c r="G150" s="2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8"/>
    </row>
    <row r="151" spans="1:27" ht="12.75" customHeight="1">
      <c r="A151" s="74" t="s">
        <v>156</v>
      </c>
      <c r="B151" s="131" t="s">
        <v>157</v>
      </c>
      <c r="C151" s="130"/>
      <c r="D151" s="77">
        <v>6</v>
      </c>
      <c r="E151" s="77">
        <f t="shared" si="4"/>
        <v>0</v>
      </c>
      <c r="F151" s="57"/>
      <c r="G151" s="5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8"/>
    </row>
    <row r="152" spans="1:27" ht="12.75" customHeight="1">
      <c r="A152" s="68" t="s">
        <v>158</v>
      </c>
      <c r="B152" s="112" t="s">
        <v>159</v>
      </c>
      <c r="C152" s="113"/>
      <c r="D152" s="71">
        <v>4</v>
      </c>
      <c r="E152" s="71">
        <f t="shared" si="4"/>
        <v>0</v>
      </c>
      <c r="F152" s="2"/>
      <c r="G152" s="2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8"/>
    </row>
    <row r="153" spans="1:27" ht="12" customHeight="1">
      <c r="A153" s="74" t="s">
        <v>160</v>
      </c>
      <c r="B153" s="131" t="s">
        <v>161</v>
      </c>
      <c r="C153" s="130"/>
      <c r="D153" s="77">
        <v>2</v>
      </c>
      <c r="E153" s="77">
        <f t="shared" si="4"/>
        <v>0</v>
      </c>
      <c r="F153" s="57"/>
      <c r="G153" s="5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8"/>
    </row>
    <row r="154" spans="1:27" ht="12.75" customHeight="1">
      <c r="A154" s="132" t="s">
        <v>162</v>
      </c>
      <c r="B154" s="133" t="s">
        <v>163</v>
      </c>
      <c r="C154" s="134"/>
      <c r="D154" s="118">
        <v>8</v>
      </c>
      <c r="E154" s="118">
        <f>C154*D154</f>
        <v>0</v>
      </c>
      <c r="F154" s="57"/>
      <c r="G154" s="5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8"/>
    </row>
    <row r="155" spans="1:27" ht="12.75" customHeight="1">
      <c r="A155" s="74" t="s">
        <v>164</v>
      </c>
      <c r="B155" s="131" t="s">
        <v>165</v>
      </c>
      <c r="C155" s="130"/>
      <c r="D155" s="77">
        <v>8</v>
      </c>
      <c r="E155" s="77">
        <f>D155*C155</f>
        <v>0</v>
      </c>
      <c r="F155" s="57"/>
      <c r="G155" s="5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8"/>
    </row>
    <row r="156" spans="1:27" ht="12.75" customHeight="1">
      <c r="A156" s="132" t="s">
        <v>166</v>
      </c>
      <c r="B156" s="133" t="s">
        <v>167</v>
      </c>
      <c r="C156" s="134"/>
      <c r="D156" s="118">
        <v>6</v>
      </c>
      <c r="E156" s="118">
        <f>C156*D156</f>
        <v>0</v>
      </c>
      <c r="F156" s="57"/>
      <c r="G156" s="5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8"/>
    </row>
    <row r="157" spans="1:27" ht="13.5" customHeight="1">
      <c r="A157" s="74" t="s">
        <v>168</v>
      </c>
      <c r="B157" s="131" t="s">
        <v>169</v>
      </c>
      <c r="C157" s="130"/>
      <c r="D157" s="77">
        <v>30</v>
      </c>
      <c r="E157" s="77">
        <f>D157*C157</f>
        <v>0</v>
      </c>
      <c r="F157" s="2"/>
      <c r="G157" s="2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8"/>
    </row>
    <row r="158" spans="1:27" ht="12.75" customHeight="1">
      <c r="A158" s="132" t="s">
        <v>170</v>
      </c>
      <c r="B158" s="133" t="s">
        <v>171</v>
      </c>
      <c r="C158" s="134"/>
      <c r="D158" s="118">
        <v>20</v>
      </c>
      <c r="E158" s="118">
        <f>C158*D158</f>
        <v>0</v>
      </c>
      <c r="F158" s="2"/>
      <c r="G158" s="2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8"/>
    </row>
    <row r="159" spans="1:27" ht="12.75" customHeight="1">
      <c r="A159" s="74" t="s">
        <v>172</v>
      </c>
      <c r="B159" s="131" t="s">
        <v>173</v>
      </c>
      <c r="C159" s="130"/>
      <c r="D159" s="77">
        <v>6</v>
      </c>
      <c r="E159" s="77">
        <f>C159*D159</f>
        <v>0</v>
      </c>
      <c r="F159" s="2"/>
      <c r="G159" s="2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8"/>
    </row>
    <row r="160" spans="1:27">
      <c r="A160" s="132" t="s">
        <v>174</v>
      </c>
      <c r="B160" s="133" t="s">
        <v>175</v>
      </c>
      <c r="C160" s="134"/>
      <c r="D160" s="118">
        <v>6</v>
      </c>
      <c r="E160" s="118">
        <f>D160*C160</f>
        <v>0</v>
      </c>
      <c r="F160" s="57"/>
      <c r="G160" s="5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8"/>
    </row>
    <row r="161" spans="1:27" ht="12.75" customHeight="1">
      <c r="A161" s="74" t="s">
        <v>176</v>
      </c>
      <c r="B161" s="131" t="s">
        <v>177</v>
      </c>
      <c r="C161" s="130"/>
      <c r="D161" s="77">
        <v>6</v>
      </c>
      <c r="E161" s="77">
        <f>C161*D161</f>
        <v>0</v>
      </c>
      <c r="F161" s="57"/>
      <c r="G161" s="5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8"/>
    </row>
    <row r="162" spans="1:27" ht="12.75" customHeight="1">
      <c r="A162" s="132" t="s">
        <v>178</v>
      </c>
      <c r="B162" s="133" t="s">
        <v>179</v>
      </c>
      <c r="C162" s="134"/>
      <c r="D162" s="118">
        <v>6</v>
      </c>
      <c r="E162" s="118">
        <f>D162*C162</f>
        <v>0</v>
      </c>
      <c r="F162" s="57"/>
      <c r="G162" s="5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8"/>
    </row>
    <row r="163" spans="1:27" ht="18.399999999999999" customHeight="1">
      <c r="A163" s="125"/>
      <c r="B163" s="59" t="s">
        <v>14</v>
      </c>
      <c r="C163" s="60">
        <f>SUM(C127:C162)</f>
        <v>0</v>
      </c>
      <c r="D163" s="60"/>
      <c r="E163" s="61">
        <f>SUM(E127:E162)</f>
        <v>0</v>
      </c>
      <c r="F163" s="2"/>
      <c r="G163" s="2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8"/>
    </row>
    <row r="164" spans="1:27" ht="16.5" customHeight="1">
      <c r="A164" s="105" t="s">
        <v>180</v>
      </c>
      <c r="B164" s="106"/>
      <c r="C164" s="107"/>
      <c r="D164" s="108"/>
      <c r="E164" s="107">
        <f>SUM(E94,E124,E163)</f>
        <v>0</v>
      </c>
      <c r="F164" s="2"/>
      <c r="G164" s="2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8"/>
    </row>
    <row r="165" spans="1:27" ht="17.25" customHeight="1">
      <c r="A165" s="105" t="s">
        <v>181</v>
      </c>
      <c r="B165" s="106"/>
      <c r="C165" s="107"/>
      <c r="D165" s="108" t="s">
        <v>12</v>
      </c>
      <c r="E165" s="107">
        <f>IF(E164&gt;200,200,E164)</f>
        <v>0</v>
      </c>
      <c r="F165" s="2"/>
      <c r="G165" s="2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8"/>
    </row>
    <row r="166" spans="1:27" ht="24.75" customHeight="1">
      <c r="A166" s="340" t="s">
        <v>15</v>
      </c>
      <c r="B166" s="340"/>
      <c r="C166" s="340"/>
      <c r="D166" s="340"/>
      <c r="E166" s="340"/>
      <c r="F166" s="4"/>
      <c r="G166" s="4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28"/>
    </row>
    <row r="167" spans="1:27" ht="24.75" customHeight="1">
      <c r="A167" s="339"/>
      <c r="B167" s="339"/>
      <c r="C167" s="339"/>
      <c r="D167" s="339"/>
      <c r="E167" s="339"/>
      <c r="F167" s="4"/>
      <c r="G167" s="4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28"/>
    </row>
    <row r="168" spans="1:27" ht="24.75" customHeight="1">
      <c r="A168" s="339"/>
      <c r="B168" s="339"/>
      <c r="C168" s="339"/>
      <c r="D168" s="339"/>
      <c r="E168" s="339"/>
      <c r="F168" s="4"/>
      <c r="G168" s="4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28"/>
    </row>
    <row r="169" spans="1:27" ht="23.25" customHeight="1">
      <c r="A169" s="23" t="s">
        <v>182</v>
      </c>
      <c r="B169" s="23"/>
      <c r="C169" s="23"/>
      <c r="D169" s="23"/>
      <c r="E169" s="23"/>
      <c r="F169" s="2"/>
      <c r="G169" s="2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8"/>
    </row>
    <row r="170" spans="1:27" ht="20.25" customHeight="1">
      <c r="A170" s="36" t="s">
        <v>183</v>
      </c>
      <c r="B170" s="62"/>
      <c r="C170" s="62"/>
      <c r="D170" s="62"/>
      <c r="E170" s="62"/>
      <c r="F170" s="2"/>
      <c r="G170" s="2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8"/>
    </row>
    <row r="171" spans="1:27">
      <c r="A171" s="39" t="s">
        <v>18</v>
      </c>
      <c r="B171" s="28" t="s">
        <v>184</v>
      </c>
      <c r="C171" s="28" t="s">
        <v>30</v>
      </c>
      <c r="D171" s="28" t="s">
        <v>12</v>
      </c>
      <c r="E171" s="28" t="s">
        <v>14</v>
      </c>
      <c r="F171" s="2"/>
      <c r="G171" s="2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8"/>
    </row>
    <row r="172" spans="1:27" ht="25.5" customHeight="1">
      <c r="A172" s="132" t="s">
        <v>21</v>
      </c>
      <c r="B172" s="133" t="s">
        <v>185</v>
      </c>
      <c r="C172" s="134"/>
      <c r="D172" s="118">
        <v>4</v>
      </c>
      <c r="E172" s="118">
        <f>C172*D172</f>
        <v>0</v>
      </c>
      <c r="F172" s="50"/>
      <c r="G172" s="50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28"/>
    </row>
    <row r="173" spans="1:27" ht="25.5" customHeight="1">
      <c r="A173" s="74" t="s">
        <v>23</v>
      </c>
      <c r="B173" s="131" t="s">
        <v>186</v>
      </c>
      <c r="C173" s="130"/>
      <c r="D173" s="77">
        <v>6</v>
      </c>
      <c r="E173" s="77">
        <f>D173*C173</f>
        <v>0</v>
      </c>
      <c r="F173" s="50"/>
      <c r="G173" s="50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28"/>
    </row>
    <row r="174" spans="1:27" ht="25.5" customHeight="1">
      <c r="A174" s="68" t="s">
        <v>25</v>
      </c>
      <c r="B174" s="112" t="s">
        <v>187</v>
      </c>
      <c r="C174" s="113"/>
      <c r="D174" s="71">
        <v>4</v>
      </c>
      <c r="E174" s="71">
        <f>D174*C174</f>
        <v>0</v>
      </c>
      <c r="F174" s="2"/>
      <c r="G174" s="2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8"/>
    </row>
    <row r="175" spans="1:27" ht="25.5">
      <c r="A175" s="64" t="s">
        <v>25</v>
      </c>
      <c r="B175" s="114" t="s">
        <v>188</v>
      </c>
      <c r="C175" s="48"/>
      <c r="D175" s="49">
        <v>6</v>
      </c>
      <c r="E175" s="49">
        <f>C175*D175</f>
        <v>0</v>
      </c>
      <c r="F175" s="2"/>
      <c r="G175" s="2"/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8"/>
    </row>
    <row r="176" spans="1:27" ht="12.75" customHeight="1">
      <c r="A176" s="68" t="s">
        <v>35</v>
      </c>
      <c r="B176" s="112" t="s">
        <v>189</v>
      </c>
      <c r="C176" s="113"/>
      <c r="D176" s="71">
        <v>4</v>
      </c>
      <c r="E176" s="71">
        <f>D176*C176</f>
        <v>0</v>
      </c>
      <c r="F176" s="2"/>
      <c r="G176" s="2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8"/>
    </row>
    <row r="177" spans="1:27" ht="12.75" customHeight="1">
      <c r="A177" s="64" t="s">
        <v>37</v>
      </c>
      <c r="B177" s="114" t="s">
        <v>190</v>
      </c>
      <c r="C177" s="48"/>
      <c r="D177" s="49">
        <v>4</v>
      </c>
      <c r="E177" s="49">
        <f>C177*D177</f>
        <v>0</v>
      </c>
      <c r="F177" s="2"/>
      <c r="G177" s="2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8"/>
    </row>
    <row r="178" spans="1:27" ht="12.75" customHeight="1">
      <c r="A178" s="68" t="s">
        <v>39</v>
      </c>
      <c r="B178" s="112" t="s">
        <v>191</v>
      </c>
      <c r="C178" s="113"/>
      <c r="D178" s="71">
        <v>4</v>
      </c>
      <c r="E178" s="71">
        <f>D178*C178</f>
        <v>0</v>
      </c>
      <c r="F178" s="2"/>
      <c r="G178" s="2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8"/>
    </row>
    <row r="179" spans="1:27" ht="25.5" customHeight="1">
      <c r="A179" s="64" t="s">
        <v>41</v>
      </c>
      <c r="B179" s="114" t="s">
        <v>192</v>
      </c>
      <c r="C179" s="48"/>
      <c r="D179" s="49">
        <v>4</v>
      </c>
      <c r="E179" s="49">
        <f>C179*D179</f>
        <v>0</v>
      </c>
      <c r="F179" s="2"/>
      <c r="G179" s="2"/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8"/>
    </row>
    <row r="180" spans="1:27" ht="12.75" customHeight="1">
      <c r="A180" s="68" t="s">
        <v>43</v>
      </c>
      <c r="B180" s="112" t="s">
        <v>193</v>
      </c>
      <c r="C180" s="113"/>
      <c r="D180" s="71">
        <v>2</v>
      </c>
      <c r="E180" s="71">
        <f>D180*C180</f>
        <v>0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7" ht="12.75" customHeight="1">
      <c r="A181" s="64" t="s">
        <v>45</v>
      </c>
      <c r="B181" s="114" t="s">
        <v>194</v>
      </c>
      <c r="C181" s="48"/>
      <c r="D181" s="49">
        <v>4</v>
      </c>
      <c r="E181" s="49">
        <f>C181*D181</f>
        <v>0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7" ht="12.75" customHeight="1">
      <c r="A182" s="68" t="s">
        <v>47</v>
      </c>
      <c r="B182" s="112" t="s">
        <v>195</v>
      </c>
      <c r="C182" s="113"/>
      <c r="D182" s="71">
        <v>4</v>
      </c>
      <c r="E182" s="71">
        <f>D182*C182</f>
        <v>0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7">
      <c r="A183" s="64" t="s">
        <v>49</v>
      </c>
      <c r="B183" s="114" t="s">
        <v>196</v>
      </c>
      <c r="C183" s="48"/>
      <c r="D183" s="49">
        <v>4</v>
      </c>
      <c r="E183" s="49">
        <f>C183*D183</f>
        <v>0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7">
      <c r="A184" s="68" t="s">
        <v>110</v>
      </c>
      <c r="B184" s="112" t="s">
        <v>197</v>
      </c>
      <c r="C184" s="113"/>
      <c r="D184" s="71">
        <v>4</v>
      </c>
      <c r="E184" s="71">
        <f>D184*C184</f>
        <v>0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7">
      <c r="A185" s="64" t="s">
        <v>112</v>
      </c>
      <c r="B185" s="114" t="s">
        <v>198</v>
      </c>
      <c r="C185" s="48"/>
      <c r="D185" s="49">
        <v>4</v>
      </c>
      <c r="E185" s="49">
        <f>C185*D185</f>
        <v>0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7" ht="13.5" customHeight="1">
      <c r="A186" s="102" t="s">
        <v>114</v>
      </c>
      <c r="B186" s="112" t="s">
        <v>199</v>
      </c>
      <c r="C186" s="113"/>
      <c r="D186" s="71">
        <v>2</v>
      </c>
      <c r="E186" s="71">
        <f>D186*C186</f>
        <v>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7" ht="18.399999999999999" customHeight="1">
      <c r="A187" s="125"/>
      <c r="B187" s="59" t="s">
        <v>14</v>
      </c>
      <c r="C187" s="60">
        <f>SUM(C172:C186)</f>
        <v>0</v>
      </c>
      <c r="D187" s="60"/>
      <c r="E187" s="61">
        <f>SUM(E172:E186)</f>
        <v>0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7" ht="12.75" customHeight="1">
      <c r="A188" s="137" t="s">
        <v>200</v>
      </c>
      <c r="B188" s="138"/>
      <c r="C188" s="139"/>
      <c r="D188" s="139"/>
      <c r="E188" s="139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7" ht="12.75" customHeight="1">
      <c r="A189" s="105" t="s">
        <v>201</v>
      </c>
      <c r="B189" s="106"/>
      <c r="C189" s="107"/>
      <c r="D189" s="108"/>
      <c r="E189" s="107">
        <f>SUM(E172:E186)</f>
        <v>0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7" ht="13.5" customHeight="1">
      <c r="A190" s="105" t="s">
        <v>202</v>
      </c>
      <c r="B190" s="106"/>
      <c r="C190" s="107"/>
      <c r="D190" s="108" t="s">
        <v>12</v>
      </c>
      <c r="E190" s="107">
        <f>IF(E189&gt;200,200,E189)</f>
        <v>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7" ht="24.75" customHeight="1">
      <c r="A191" s="340" t="s">
        <v>15</v>
      </c>
      <c r="B191" s="340"/>
      <c r="C191" s="340"/>
      <c r="D191" s="340"/>
      <c r="E191" s="340"/>
      <c r="F191" s="4"/>
      <c r="G191" s="4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7" ht="24.75" customHeight="1">
      <c r="A192" s="339"/>
      <c r="B192" s="339"/>
      <c r="C192" s="339"/>
      <c r="D192" s="339"/>
      <c r="E192" s="339"/>
      <c r="F192" s="4"/>
      <c r="G192" s="4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7" ht="24.75" customHeight="1">
      <c r="A193" s="339"/>
      <c r="B193" s="339"/>
      <c r="C193" s="339"/>
      <c r="D193" s="339"/>
      <c r="E193" s="339"/>
      <c r="F193" s="4"/>
      <c r="G193" s="4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7" ht="25.5" customHeight="1">
      <c r="A194" s="23" t="s">
        <v>203</v>
      </c>
      <c r="B194" s="140"/>
      <c r="C194" s="141"/>
      <c r="D194" s="141"/>
      <c r="E194" s="14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7" ht="25.5" customHeight="1">
      <c r="A195" s="39" t="s">
        <v>18</v>
      </c>
      <c r="B195" s="28" t="s">
        <v>204</v>
      </c>
      <c r="C195" s="26" t="s">
        <v>30</v>
      </c>
      <c r="D195" s="142" t="s">
        <v>205</v>
      </c>
      <c r="E195" s="26" t="s">
        <v>14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7" ht="12.75" customHeight="1">
      <c r="A196" s="143" t="s">
        <v>21</v>
      </c>
      <c r="B196" s="144" t="s">
        <v>206</v>
      </c>
      <c r="C196" s="145"/>
      <c r="D196" s="146">
        <v>1</v>
      </c>
      <c r="E196" s="49">
        <f>C196*D196</f>
        <v>0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7" ht="18.399999999999999" customHeight="1">
      <c r="A197" s="147"/>
      <c r="B197" s="148" t="s">
        <v>14</v>
      </c>
      <c r="C197" s="60"/>
      <c r="D197" s="60"/>
      <c r="E197" s="61">
        <f>SUM(E196)</f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7" ht="12.75" customHeight="1">
      <c r="A198" s="105" t="s">
        <v>207</v>
      </c>
      <c r="B198" s="106"/>
      <c r="C198" s="107"/>
      <c r="D198" s="108"/>
      <c r="E198" s="10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7" ht="12.75" customHeight="1">
      <c r="A199" s="105"/>
      <c r="B199" s="106"/>
      <c r="C199" s="107"/>
      <c r="D199" s="108" t="s">
        <v>12</v>
      </c>
      <c r="E199" s="107">
        <f>IF(E197&gt;60,60,E197)</f>
        <v>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7" ht="24.75" customHeight="1">
      <c r="A200" s="340" t="s">
        <v>15</v>
      </c>
      <c r="B200" s="340"/>
      <c r="C200" s="340"/>
      <c r="D200" s="340"/>
      <c r="E200" s="340"/>
      <c r="F200" s="4"/>
      <c r="G200" s="4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28"/>
    </row>
    <row r="201" spans="1:27" ht="24.75" customHeight="1">
      <c r="A201" s="339"/>
      <c r="B201" s="339"/>
      <c r="C201" s="339"/>
      <c r="D201" s="339"/>
      <c r="E201" s="339"/>
      <c r="F201" s="4"/>
      <c r="G201" s="4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28"/>
    </row>
    <row r="202" spans="1:27" ht="24.75" customHeight="1">
      <c r="A202" s="339"/>
      <c r="B202" s="339"/>
      <c r="C202" s="339"/>
      <c r="D202" s="339"/>
      <c r="E202" s="339"/>
      <c r="F202" s="4"/>
      <c r="G202" s="4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28"/>
    </row>
    <row r="203" spans="1:27" ht="23.25" customHeight="1">
      <c r="A203" s="23" t="s">
        <v>208</v>
      </c>
      <c r="B203" s="149"/>
      <c r="C203" s="150"/>
      <c r="D203" s="150"/>
      <c r="E203" s="15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7" ht="39" customHeight="1">
      <c r="A204" s="151"/>
      <c r="B204" s="152" t="s">
        <v>209</v>
      </c>
      <c r="C204" s="26"/>
      <c r="D204" s="153"/>
      <c r="E204" s="26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7" ht="12.75" customHeight="1">
      <c r="A205" s="105" t="s">
        <v>210</v>
      </c>
      <c r="B205" s="105"/>
      <c r="C205" s="105"/>
      <c r="D205" s="105" t="s">
        <v>12</v>
      </c>
      <c r="E205" s="154">
        <f>IF(D204&gt;120,120,D204)</f>
        <v>0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7" ht="27.75" customHeight="1">
      <c r="A206" s="155"/>
      <c r="B206" s="156"/>
      <c r="C206" s="157"/>
      <c r="D206" s="158" t="s">
        <v>211</v>
      </c>
      <c r="E206" s="159">
        <f>SUM(E17,E66,E83,E165,E190,E199,E205)</f>
        <v>0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7" ht="12.75" customHeight="1"/>
    <row r="208" spans="1:27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1048574" ht="12.75" customHeight="1"/>
    <row r="1048575" ht="12.75" customHeight="1"/>
    <row r="1048576" ht="12.75" customHeight="1"/>
  </sheetData>
  <sheetProtection algorithmName="SHA-512" hashValue="LwjwMFaXK80798tjCox1sOfht0kVoh4A7q94kmmOGhYpJCiq5opOkF7svMIuxRZIoHI+SCECYIMMfKdIEooppQ==" saltValue="PDMvk8oN8ujrZ0uWl4UMmg==" spinCount="100000" sheet="1" objects="1" scenarios="1" selectLockedCells="1"/>
  <mergeCells count="25">
    <mergeCell ref="A1:E1"/>
    <mergeCell ref="A2:E2"/>
    <mergeCell ref="A3:E3"/>
    <mergeCell ref="A4:E4"/>
    <mergeCell ref="A5:E5"/>
    <mergeCell ref="C6:E6"/>
    <mergeCell ref="D9:E9"/>
    <mergeCell ref="A10:B10"/>
    <mergeCell ref="C10:D10"/>
    <mergeCell ref="C11:E14"/>
    <mergeCell ref="A12:B12"/>
    <mergeCell ref="A14:B14"/>
    <mergeCell ref="A18:E18"/>
    <mergeCell ref="A19:E20"/>
    <mergeCell ref="A27:E27"/>
    <mergeCell ref="A67:E67"/>
    <mergeCell ref="A68:E69"/>
    <mergeCell ref="A192:E193"/>
    <mergeCell ref="A200:E200"/>
    <mergeCell ref="A201:E202"/>
    <mergeCell ref="A84:E84"/>
    <mergeCell ref="A85:E86"/>
    <mergeCell ref="A166:E166"/>
    <mergeCell ref="A167:E168"/>
    <mergeCell ref="A191:E191"/>
  </mergeCells>
  <printOptions horizontalCentered="1"/>
  <pageMargins left="1.1812499999999999" right="0.59027777777777801" top="0.39374999999999999" bottom="0.39374999999999999" header="0.39374999999999999" footer="0.39374999999999999"/>
  <pageSetup paperSize="9" scale="66" firstPageNumber="0" orientation="portrait" horizontalDpi="300" verticalDpi="300" r:id="rId1"/>
  <rowBreaks count="3" manualBreakCount="3">
    <brk id="59" max="16383" man="1"/>
    <brk id="129" max="16383" man="1"/>
    <brk id="193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MK1048576"/>
  <sheetViews>
    <sheetView view="pageBreakPreview" topLeftCell="A12" zoomScale="140" zoomScaleNormal="75" zoomScalePageLayoutView="140" workbookViewId="0">
      <selection activeCell="A9" sqref="A9:B9"/>
    </sheetView>
  </sheetViews>
  <sheetFormatPr defaultRowHeight="14.25"/>
  <cols>
    <col min="1" max="1" width="6.625" style="160" customWidth="1"/>
    <col min="2" max="2" width="56.625" style="160" customWidth="1"/>
    <col min="3" max="3" width="8.75" style="160" customWidth="1"/>
    <col min="4" max="4" width="9.75" style="160" customWidth="1"/>
    <col min="5" max="15" width="8.75" style="160" customWidth="1"/>
    <col min="16" max="26" width="56.75" style="160" customWidth="1"/>
    <col min="27" max="1023" width="15.75" style="160" customWidth="1"/>
    <col min="1024" max="1025" width="8.875" style="160" customWidth="1"/>
  </cols>
  <sheetData>
    <row r="1" spans="1:26" ht="34.9" customHeight="1">
      <c r="A1" s="347"/>
      <c r="B1" s="347"/>
      <c r="C1" s="347"/>
      <c r="D1" s="347"/>
      <c r="E1" s="347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</row>
    <row r="2" spans="1:26" ht="20.25" customHeight="1">
      <c r="A2" s="348" t="s">
        <v>0</v>
      </c>
      <c r="B2" s="348"/>
      <c r="C2" s="348"/>
      <c r="D2" s="348"/>
      <c r="E2" s="348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</row>
    <row r="3" spans="1:26" ht="26.25" customHeight="1">
      <c r="A3" s="348" t="s">
        <v>1</v>
      </c>
      <c r="B3" s="348"/>
      <c r="C3" s="348"/>
      <c r="D3" s="348"/>
      <c r="E3" s="348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</row>
    <row r="4" spans="1:26" ht="26.25" customHeight="1">
      <c r="A4" s="364" t="s">
        <v>212</v>
      </c>
      <c r="B4" s="364"/>
      <c r="C4" s="162"/>
      <c r="D4" s="162"/>
      <c r="E4" s="162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</row>
    <row r="5" spans="1:26" ht="6" customHeight="1">
      <c r="A5" s="57"/>
      <c r="B5" s="57"/>
      <c r="C5" s="343"/>
      <c r="D5" s="343"/>
      <c r="E5" s="343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</row>
    <row r="6" spans="1:26" ht="15" customHeight="1">
      <c r="A6" s="361" t="s">
        <v>3</v>
      </c>
      <c r="B6" s="361"/>
      <c r="C6" s="361"/>
      <c r="D6" s="361"/>
      <c r="E6" s="3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</row>
    <row r="7" spans="1:26" ht="24.75" customHeight="1">
      <c r="A7" s="362" t="s">
        <v>213</v>
      </c>
      <c r="B7" s="362"/>
      <c r="C7" s="362"/>
      <c r="D7" s="362"/>
      <c r="E7" s="362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</row>
    <row r="8" spans="1:26" ht="20.25" customHeight="1">
      <c r="A8" s="19" t="s">
        <v>5</v>
      </c>
      <c r="B8" s="163"/>
      <c r="C8" s="17" t="s">
        <v>6</v>
      </c>
      <c r="D8" s="344"/>
      <c r="E8" s="344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</row>
    <row r="9" spans="1:26" ht="18.75" customHeight="1">
      <c r="A9" s="346"/>
      <c r="B9" s="346"/>
      <c r="C9" s="363" t="s">
        <v>7</v>
      </c>
      <c r="D9" s="363"/>
      <c r="E9" s="164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</row>
    <row r="10" spans="1:26" ht="21" customHeight="1">
      <c r="A10" s="19" t="s">
        <v>8</v>
      </c>
      <c r="B10" s="163"/>
      <c r="C10" s="352"/>
      <c r="D10" s="353"/>
      <c r="E10" s="354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</row>
    <row r="11" spans="1:26" ht="18.75" customHeight="1">
      <c r="A11" s="346"/>
      <c r="B11" s="346"/>
      <c r="C11" s="355"/>
      <c r="D11" s="356"/>
      <c r="E11" s="357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</row>
    <row r="12" spans="1:26" ht="18" customHeight="1">
      <c r="A12" s="19" t="s">
        <v>9</v>
      </c>
      <c r="B12" s="163"/>
      <c r="C12" s="355"/>
      <c r="D12" s="356"/>
      <c r="E12" s="357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</row>
    <row r="13" spans="1:26" ht="20.25" customHeight="1">
      <c r="A13" s="346"/>
      <c r="B13" s="346"/>
      <c r="C13" s="358"/>
      <c r="D13" s="359"/>
      <c r="E13" s="360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</row>
    <row r="14" spans="1:26" ht="24" customHeight="1">
      <c r="A14" s="165" t="s">
        <v>214</v>
      </c>
      <c r="B14" s="166"/>
      <c r="C14" s="166"/>
      <c r="D14" s="167"/>
      <c r="E14" s="167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</row>
    <row r="15" spans="1:26" ht="25.5">
      <c r="A15" s="151" t="s">
        <v>18</v>
      </c>
      <c r="B15" s="168" t="s">
        <v>215</v>
      </c>
      <c r="C15" s="142" t="s">
        <v>30</v>
      </c>
      <c r="D15" s="26" t="s">
        <v>216</v>
      </c>
      <c r="E15" s="26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</row>
    <row r="16" spans="1:26" ht="53.25" customHeight="1">
      <c r="A16" s="74" t="s">
        <v>21</v>
      </c>
      <c r="B16" s="131" t="s">
        <v>217</v>
      </c>
      <c r="C16" s="170"/>
      <c r="D16" s="171">
        <v>10</v>
      </c>
      <c r="E16" s="171">
        <f>C16*D16</f>
        <v>0</v>
      </c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</row>
    <row r="17" spans="1:26" ht="21.95" customHeight="1">
      <c r="A17" s="58"/>
      <c r="B17" s="59" t="s">
        <v>14</v>
      </c>
      <c r="C17" s="95">
        <f>SUM(C16)</f>
        <v>0</v>
      </c>
      <c r="D17" s="95"/>
      <c r="E17" s="61">
        <f>SUM(E16)</f>
        <v>0</v>
      </c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</row>
    <row r="18" spans="1:26" ht="23.25" customHeight="1">
      <c r="A18" s="172" t="s">
        <v>70</v>
      </c>
      <c r="B18" s="172"/>
      <c r="C18" s="173"/>
      <c r="D18" s="173"/>
      <c r="E18" s="173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</row>
    <row r="19" spans="1:26" ht="15.75" customHeight="1">
      <c r="A19" s="174" t="s">
        <v>71</v>
      </c>
      <c r="B19" s="174"/>
      <c r="C19" s="175"/>
      <c r="D19" s="175"/>
      <c r="E19" s="175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</row>
    <row r="20" spans="1:26" ht="24">
      <c r="A20" s="176" t="s">
        <v>18</v>
      </c>
      <c r="B20" s="177" t="s">
        <v>29</v>
      </c>
      <c r="C20" s="26" t="s">
        <v>30</v>
      </c>
      <c r="D20" s="41" t="s">
        <v>52</v>
      </c>
      <c r="E20" s="26" t="s">
        <v>14</v>
      </c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</row>
    <row r="21" spans="1:26" ht="12.75" customHeight="1">
      <c r="A21" s="178" t="s">
        <v>21</v>
      </c>
      <c r="B21" s="179" t="s">
        <v>72</v>
      </c>
      <c r="C21" s="180"/>
      <c r="D21" s="85">
        <v>4</v>
      </c>
      <c r="E21" s="85">
        <f t="shared" ref="E21:E28" si="0">D21*C21</f>
        <v>0</v>
      </c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</row>
    <row r="22" spans="1:26" ht="25.5" customHeight="1">
      <c r="A22" s="181" t="s">
        <v>23</v>
      </c>
      <c r="B22" s="182" t="s">
        <v>73</v>
      </c>
      <c r="C22" s="183"/>
      <c r="D22" s="71">
        <v>8</v>
      </c>
      <c r="E22" s="184">
        <f t="shared" si="0"/>
        <v>0</v>
      </c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</row>
    <row r="23" spans="1:26" ht="12.75" customHeight="1">
      <c r="A23" s="185" t="s">
        <v>25</v>
      </c>
      <c r="B23" s="179" t="s">
        <v>74</v>
      </c>
      <c r="C23" s="84"/>
      <c r="D23" s="49">
        <v>16</v>
      </c>
      <c r="E23" s="186">
        <f t="shared" si="0"/>
        <v>0</v>
      </c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</row>
    <row r="24" spans="1:26" ht="12.75" customHeight="1">
      <c r="A24" s="181" t="s">
        <v>35</v>
      </c>
      <c r="B24" s="182" t="s">
        <v>75</v>
      </c>
      <c r="C24" s="183"/>
      <c r="D24" s="71">
        <v>20</v>
      </c>
      <c r="E24" s="184">
        <f t="shared" si="0"/>
        <v>0</v>
      </c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</row>
    <row r="25" spans="1:26" ht="12.75" customHeight="1">
      <c r="A25" s="185" t="s">
        <v>37</v>
      </c>
      <c r="B25" s="179" t="s">
        <v>76</v>
      </c>
      <c r="C25" s="84"/>
      <c r="D25" s="49">
        <v>30</v>
      </c>
      <c r="E25" s="186">
        <f t="shared" si="0"/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</row>
    <row r="26" spans="1:26" ht="12.75" customHeight="1">
      <c r="A26" s="181" t="s">
        <v>39</v>
      </c>
      <c r="B26" s="187" t="s">
        <v>218</v>
      </c>
      <c r="C26" s="183"/>
      <c r="D26" s="71">
        <v>40</v>
      </c>
      <c r="E26" s="184">
        <f t="shared" si="0"/>
        <v>0</v>
      </c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</row>
    <row r="27" spans="1:26" ht="25.5" customHeight="1">
      <c r="A27" s="185" t="s">
        <v>41</v>
      </c>
      <c r="B27" s="179" t="s">
        <v>78</v>
      </c>
      <c r="C27" s="84"/>
      <c r="D27" s="49">
        <v>35</v>
      </c>
      <c r="E27" s="186">
        <f t="shared" si="0"/>
        <v>0</v>
      </c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</row>
    <row r="28" spans="1:26" ht="13.5" customHeight="1">
      <c r="A28" s="188" t="s">
        <v>43</v>
      </c>
      <c r="B28" s="189" t="s">
        <v>79</v>
      </c>
      <c r="C28" s="183"/>
      <c r="D28" s="71">
        <v>10</v>
      </c>
      <c r="E28" s="184">
        <f t="shared" si="0"/>
        <v>0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</row>
    <row r="29" spans="1:26" ht="24" customHeight="1">
      <c r="A29" s="190"/>
      <c r="B29" s="191" t="s">
        <v>14</v>
      </c>
      <c r="C29" s="60">
        <f>SUM(C21:C28)</f>
        <v>0</v>
      </c>
      <c r="D29" s="60"/>
      <c r="E29" s="61">
        <f>SUM(E21:E28)</f>
        <v>0</v>
      </c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</row>
    <row r="30" spans="1:26" ht="12.75" customHeight="1">
      <c r="A30" s="105" t="s">
        <v>80</v>
      </c>
      <c r="B30" s="106"/>
      <c r="C30" s="107"/>
      <c r="D30" s="108"/>
      <c r="E30" s="107">
        <f>SUM(E21:E28)</f>
        <v>0</v>
      </c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</row>
    <row r="31" spans="1:26" ht="13.5" customHeight="1">
      <c r="A31" s="105" t="s">
        <v>81</v>
      </c>
      <c r="B31" s="106"/>
      <c r="C31" s="107"/>
      <c r="D31" s="108" t="s">
        <v>12</v>
      </c>
      <c r="E31" s="107">
        <f>IF(E30&gt;200,200,E30)</f>
        <v>0</v>
      </c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</row>
    <row r="32" spans="1:26" ht="24.75" customHeight="1">
      <c r="A32" s="340" t="s">
        <v>15</v>
      </c>
      <c r="B32" s="340"/>
      <c r="C32" s="340"/>
      <c r="D32" s="340"/>
      <c r="E32" s="340"/>
      <c r="F32" s="192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</row>
    <row r="33" spans="1:26" ht="24.75" customHeight="1">
      <c r="A33" s="341"/>
      <c r="B33" s="341"/>
      <c r="C33" s="341"/>
      <c r="D33" s="341"/>
      <c r="E33" s="341"/>
      <c r="F33" s="192"/>
      <c r="G33" s="193"/>
      <c r="H33" s="193"/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</row>
    <row r="34" spans="1:26" ht="24.75" customHeight="1">
      <c r="A34" s="341"/>
      <c r="B34" s="341"/>
      <c r="C34" s="341"/>
      <c r="D34" s="341"/>
      <c r="E34" s="341"/>
      <c r="F34" s="192"/>
      <c r="G34" s="193"/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</row>
    <row r="35" spans="1:26" ht="27" customHeight="1">
      <c r="A35" s="172" t="s">
        <v>82</v>
      </c>
      <c r="B35" s="172"/>
      <c r="C35" s="173"/>
      <c r="D35" s="173"/>
      <c r="E35" s="173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</row>
    <row r="36" spans="1:26" ht="15.75" customHeight="1">
      <c r="A36" s="194" t="s">
        <v>83</v>
      </c>
      <c r="B36" s="194"/>
      <c r="C36" s="195"/>
      <c r="D36" s="195"/>
      <c r="E36" s="195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</row>
    <row r="37" spans="1:26" ht="18.75" customHeight="1">
      <c r="A37" s="196" t="s">
        <v>18</v>
      </c>
      <c r="B37" s="196" t="s">
        <v>84</v>
      </c>
      <c r="C37" s="28" t="s">
        <v>30</v>
      </c>
      <c r="D37" s="28" t="s">
        <v>12</v>
      </c>
      <c r="E37" s="28" t="s">
        <v>14</v>
      </c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</row>
    <row r="38" spans="1:26" ht="25.5" customHeight="1">
      <c r="A38" s="181" t="s">
        <v>21</v>
      </c>
      <c r="B38" s="198" t="s">
        <v>85</v>
      </c>
      <c r="C38" s="199"/>
      <c r="D38" s="184">
        <v>10</v>
      </c>
      <c r="E38" s="184">
        <f>C38*D38</f>
        <v>0</v>
      </c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</row>
    <row r="39" spans="1:26" ht="25.5" customHeight="1">
      <c r="A39" s="185" t="s">
        <v>23</v>
      </c>
      <c r="B39" s="200" t="s">
        <v>86</v>
      </c>
      <c r="C39" s="201"/>
      <c r="D39" s="186">
        <v>8</v>
      </c>
      <c r="E39" s="186">
        <f>D39*C39</f>
        <v>0</v>
      </c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</row>
    <row r="40" spans="1:26" ht="25.5" customHeight="1">
      <c r="A40" s="181" t="s">
        <v>25</v>
      </c>
      <c r="B40" s="198" t="s">
        <v>87</v>
      </c>
      <c r="C40" s="199"/>
      <c r="D40" s="184">
        <v>6</v>
      </c>
      <c r="E40" s="184">
        <f>C40*D40</f>
        <v>0</v>
      </c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</row>
    <row r="41" spans="1:26" ht="27" customHeight="1">
      <c r="A41" s="185" t="s">
        <v>35</v>
      </c>
      <c r="B41" s="200" t="s">
        <v>88</v>
      </c>
      <c r="C41" s="201"/>
      <c r="D41" s="186">
        <v>4</v>
      </c>
      <c r="E41" s="186">
        <f>D41*C41</f>
        <v>0</v>
      </c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</row>
    <row r="42" spans="1:26" ht="19.899999999999999" customHeight="1">
      <c r="A42" s="190"/>
      <c r="B42" s="191" t="s">
        <v>14</v>
      </c>
      <c r="C42" s="60">
        <f>SUM(C38:C41)</f>
        <v>0</v>
      </c>
      <c r="D42" s="60"/>
      <c r="E42" s="61">
        <f>SUM(E38:E41)</f>
        <v>0</v>
      </c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</row>
    <row r="43" spans="1:26" ht="15.75" customHeight="1">
      <c r="A43" s="194" t="s">
        <v>89</v>
      </c>
      <c r="B43" s="194"/>
      <c r="C43" s="195"/>
      <c r="D43" s="195"/>
      <c r="E43" s="195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</row>
    <row r="44" spans="1:26" ht="24" customHeight="1">
      <c r="A44" s="196" t="s">
        <v>18</v>
      </c>
      <c r="B44" s="197" t="s">
        <v>90</v>
      </c>
      <c r="C44" s="28" t="s">
        <v>30</v>
      </c>
      <c r="D44" s="28" t="s">
        <v>12</v>
      </c>
      <c r="E44" s="28" t="s">
        <v>14</v>
      </c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</row>
    <row r="45" spans="1:26" ht="12.75" customHeight="1">
      <c r="A45" s="185" t="s">
        <v>21</v>
      </c>
      <c r="B45" s="179" t="s">
        <v>91</v>
      </c>
      <c r="C45" s="84"/>
      <c r="D45" s="186">
        <v>16</v>
      </c>
      <c r="E45" s="186">
        <f>C45*D45</f>
        <v>0</v>
      </c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</row>
    <row r="46" spans="1:26" ht="12.75" customHeight="1">
      <c r="A46" s="181" t="s">
        <v>23</v>
      </c>
      <c r="B46" s="182" t="s">
        <v>92</v>
      </c>
      <c r="C46" s="183"/>
      <c r="D46" s="184">
        <v>8</v>
      </c>
      <c r="E46" s="184">
        <f>D46*C46</f>
        <v>0</v>
      </c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</row>
    <row r="47" spans="1:26" ht="12.75" customHeight="1">
      <c r="A47" s="185" t="s">
        <v>25</v>
      </c>
      <c r="B47" s="179" t="s">
        <v>93</v>
      </c>
      <c r="C47" s="84"/>
      <c r="D47" s="186">
        <v>4</v>
      </c>
      <c r="E47" s="186">
        <f>C47*D47</f>
        <v>0</v>
      </c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</row>
    <row r="48" spans="1:26" ht="12.75" customHeight="1">
      <c r="A48" s="181" t="s">
        <v>35</v>
      </c>
      <c r="B48" s="182" t="s">
        <v>94</v>
      </c>
      <c r="C48" s="183"/>
      <c r="D48" s="184">
        <v>6</v>
      </c>
      <c r="E48" s="184">
        <f>D48*C48</f>
        <v>0</v>
      </c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</row>
    <row r="49" spans="1:26" ht="12.75" customHeight="1">
      <c r="A49" s="185" t="s">
        <v>37</v>
      </c>
      <c r="B49" s="179" t="s">
        <v>95</v>
      </c>
      <c r="C49" s="84"/>
      <c r="D49" s="186">
        <v>16</v>
      </c>
      <c r="E49" s="186">
        <f>C49*D49</f>
        <v>0</v>
      </c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</row>
    <row r="50" spans="1:26" ht="12.75" customHeight="1">
      <c r="A50" s="181" t="s">
        <v>39</v>
      </c>
      <c r="B50" s="351" t="s">
        <v>96</v>
      </c>
      <c r="C50" s="351"/>
      <c r="D50" s="351"/>
      <c r="E50" s="351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</row>
    <row r="51" spans="1:26" ht="12.75" customHeight="1">
      <c r="A51" s="202"/>
      <c r="B51" s="179" t="s">
        <v>97</v>
      </c>
      <c r="C51" s="84"/>
      <c r="D51" s="186">
        <v>16</v>
      </c>
      <c r="E51" s="186">
        <f t="shared" ref="E51:E59" si="1">C51*D51</f>
        <v>0</v>
      </c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</row>
    <row r="52" spans="1:26" ht="12.75" customHeight="1">
      <c r="A52" s="203"/>
      <c r="B52" s="187" t="s">
        <v>98</v>
      </c>
      <c r="C52" s="204"/>
      <c r="D52" s="205">
        <v>14</v>
      </c>
      <c r="E52" s="205">
        <f t="shared" si="1"/>
        <v>0</v>
      </c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</row>
    <row r="53" spans="1:26" ht="12.75" customHeight="1">
      <c r="A53" s="202"/>
      <c r="B53" s="179" t="s">
        <v>99</v>
      </c>
      <c r="C53" s="84"/>
      <c r="D53" s="186">
        <v>12</v>
      </c>
      <c r="E53" s="186">
        <f t="shared" si="1"/>
        <v>0</v>
      </c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</row>
    <row r="54" spans="1:26" ht="12.75" customHeight="1">
      <c r="A54" s="203"/>
      <c r="B54" s="187" t="s">
        <v>100</v>
      </c>
      <c r="C54" s="204"/>
      <c r="D54" s="205">
        <v>10</v>
      </c>
      <c r="E54" s="205">
        <f t="shared" si="1"/>
        <v>0</v>
      </c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</row>
    <row r="55" spans="1:26" ht="12.75" customHeight="1">
      <c r="A55" s="202"/>
      <c r="B55" s="179" t="s">
        <v>101</v>
      </c>
      <c r="C55" s="84"/>
      <c r="D55" s="186">
        <v>8</v>
      </c>
      <c r="E55" s="186">
        <f t="shared" si="1"/>
        <v>0</v>
      </c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</row>
    <row r="56" spans="1:26" ht="12.75" customHeight="1">
      <c r="A56" s="203"/>
      <c r="B56" s="187" t="s">
        <v>102</v>
      </c>
      <c r="C56" s="204"/>
      <c r="D56" s="205">
        <v>6</v>
      </c>
      <c r="E56" s="205">
        <f t="shared" si="1"/>
        <v>0</v>
      </c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</row>
    <row r="57" spans="1:26" ht="12.75" customHeight="1">
      <c r="A57" s="202"/>
      <c r="B57" s="179" t="s">
        <v>103</v>
      </c>
      <c r="C57" s="84"/>
      <c r="D57" s="186">
        <v>4</v>
      </c>
      <c r="E57" s="186">
        <f t="shared" si="1"/>
        <v>0</v>
      </c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</row>
    <row r="58" spans="1:26" ht="12.75" customHeight="1">
      <c r="A58" s="181"/>
      <c r="B58" s="182" t="s">
        <v>104</v>
      </c>
      <c r="C58" s="183"/>
      <c r="D58" s="184">
        <v>2</v>
      </c>
      <c r="E58" s="184">
        <f t="shared" si="1"/>
        <v>0</v>
      </c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</row>
    <row r="59" spans="1:26" ht="12.75" customHeight="1">
      <c r="A59" s="185" t="s">
        <v>41</v>
      </c>
      <c r="B59" s="206" t="s">
        <v>105</v>
      </c>
      <c r="C59" s="84"/>
      <c r="D59" s="49">
        <v>12</v>
      </c>
      <c r="E59" s="186">
        <f t="shared" si="1"/>
        <v>0</v>
      </c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</row>
    <row r="60" spans="1:26" ht="12.75" customHeight="1">
      <c r="A60" s="181" t="s">
        <v>43</v>
      </c>
      <c r="B60" s="207" t="s">
        <v>106</v>
      </c>
      <c r="C60" s="183"/>
      <c r="D60" s="71">
        <v>10</v>
      </c>
      <c r="E60" s="184">
        <f>D60*C60</f>
        <v>0</v>
      </c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</row>
    <row r="61" spans="1:26" ht="12.75" customHeight="1">
      <c r="A61" s="185" t="s">
        <v>45</v>
      </c>
      <c r="B61" s="206" t="s">
        <v>107</v>
      </c>
      <c r="C61" s="84"/>
      <c r="D61" s="49">
        <v>8</v>
      </c>
      <c r="E61" s="186">
        <f>C61*D61</f>
        <v>0</v>
      </c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</row>
    <row r="62" spans="1:26" ht="12.75" customHeight="1">
      <c r="A62" s="181" t="s">
        <v>47</v>
      </c>
      <c r="B62" s="207" t="s">
        <v>108</v>
      </c>
      <c r="C62" s="183"/>
      <c r="D62" s="71">
        <v>8</v>
      </c>
      <c r="E62" s="184">
        <f>D62*C62</f>
        <v>0</v>
      </c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</row>
    <row r="63" spans="1:26" ht="12.75" customHeight="1">
      <c r="A63" s="185" t="s">
        <v>49</v>
      </c>
      <c r="B63" s="206" t="s">
        <v>109</v>
      </c>
      <c r="C63" s="84"/>
      <c r="D63" s="49">
        <v>8</v>
      </c>
      <c r="E63" s="186">
        <f>C63*D63</f>
        <v>0</v>
      </c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</row>
    <row r="64" spans="1:26" ht="12.75" customHeight="1">
      <c r="A64" s="181" t="s">
        <v>110</v>
      </c>
      <c r="B64" s="207" t="s">
        <v>111</v>
      </c>
      <c r="C64" s="183"/>
      <c r="D64" s="71">
        <v>4</v>
      </c>
      <c r="E64" s="184">
        <f>D64*C64</f>
        <v>0</v>
      </c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</row>
    <row r="65" spans="1:26" ht="12.75" customHeight="1">
      <c r="A65" s="185" t="s">
        <v>112</v>
      </c>
      <c r="B65" s="206" t="s">
        <v>113</v>
      </c>
      <c r="C65" s="84"/>
      <c r="D65" s="186">
        <v>8</v>
      </c>
      <c r="E65" s="186">
        <f>C65*D65</f>
        <v>0</v>
      </c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</row>
    <row r="66" spans="1:26" ht="12.75" customHeight="1">
      <c r="A66" s="181" t="s">
        <v>114</v>
      </c>
      <c r="B66" s="207" t="s">
        <v>115</v>
      </c>
      <c r="C66" s="183"/>
      <c r="D66" s="184">
        <v>10</v>
      </c>
      <c r="E66" s="184">
        <f>D66*C66</f>
        <v>0</v>
      </c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</row>
    <row r="67" spans="1:26" ht="12.75" customHeight="1">
      <c r="A67" s="208" t="s">
        <v>116</v>
      </c>
      <c r="B67" s="206" t="s">
        <v>117</v>
      </c>
      <c r="C67" s="84"/>
      <c r="D67" s="186">
        <v>12</v>
      </c>
      <c r="E67" s="186">
        <f>C67*D67</f>
        <v>0</v>
      </c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</row>
    <row r="68" spans="1:26" ht="12.75" customHeight="1">
      <c r="A68" s="209" t="s">
        <v>118</v>
      </c>
      <c r="B68" s="207" t="s">
        <v>119</v>
      </c>
      <c r="C68" s="183"/>
      <c r="D68" s="184">
        <v>8</v>
      </c>
      <c r="E68" s="184">
        <f>D68*C68</f>
        <v>0</v>
      </c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</row>
    <row r="69" spans="1:26">
      <c r="A69" s="208" t="s">
        <v>120</v>
      </c>
      <c r="B69" s="206" t="s">
        <v>121</v>
      </c>
      <c r="C69" s="84"/>
      <c r="D69" s="186">
        <v>4</v>
      </c>
      <c r="E69" s="186">
        <f>C69*D69</f>
        <v>0</v>
      </c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</row>
    <row r="70" spans="1:26">
      <c r="A70" s="209" t="s">
        <v>122</v>
      </c>
      <c r="B70" s="207" t="s">
        <v>123</v>
      </c>
      <c r="C70" s="183"/>
      <c r="D70" s="184">
        <v>6</v>
      </c>
      <c r="E70" s="184">
        <f>D70*C70</f>
        <v>0</v>
      </c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</row>
    <row r="71" spans="1:26" ht="26.25" customHeight="1">
      <c r="A71" s="210" t="s">
        <v>124</v>
      </c>
      <c r="B71" s="211" t="s">
        <v>125</v>
      </c>
      <c r="C71" s="84"/>
      <c r="D71" s="186">
        <v>8</v>
      </c>
      <c r="E71" s="186">
        <f>C71*D71</f>
        <v>0</v>
      </c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</row>
    <row r="72" spans="1:26">
      <c r="A72" s="212"/>
      <c r="B72" s="191" t="s">
        <v>14</v>
      </c>
      <c r="C72" s="60">
        <f>SUM(C45:C71)</f>
        <v>0</v>
      </c>
      <c r="D72" s="60"/>
      <c r="E72" s="61">
        <f>SUM(E45:E71)</f>
        <v>0</v>
      </c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</row>
    <row r="73" spans="1:26" ht="15.75" customHeight="1">
      <c r="A73" s="174" t="s">
        <v>126</v>
      </c>
      <c r="B73" s="174"/>
      <c r="C73" s="175"/>
      <c r="D73" s="195"/>
      <c r="E73" s="195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</row>
    <row r="74" spans="1:26" ht="12.75" customHeight="1">
      <c r="A74" s="176" t="s">
        <v>18</v>
      </c>
      <c r="B74" s="191" t="s">
        <v>127</v>
      </c>
      <c r="C74" s="142" t="s">
        <v>30</v>
      </c>
      <c r="D74" s="26" t="s">
        <v>12</v>
      </c>
      <c r="E74" s="26" t="s">
        <v>14</v>
      </c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</row>
    <row r="75" spans="1:26" ht="12.75" customHeight="1">
      <c r="A75" s="208" t="s">
        <v>21</v>
      </c>
      <c r="B75" s="200" t="s">
        <v>128</v>
      </c>
      <c r="C75" s="201"/>
      <c r="D75" s="186">
        <v>10</v>
      </c>
      <c r="E75" s="186">
        <f>C75*D75</f>
        <v>0</v>
      </c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</row>
    <row r="76" spans="1:26" ht="12.75" customHeight="1">
      <c r="A76" s="209" t="s">
        <v>23</v>
      </c>
      <c r="B76" s="198" t="s">
        <v>129</v>
      </c>
      <c r="C76" s="199"/>
      <c r="D76" s="184">
        <v>8</v>
      </c>
      <c r="E76" s="184">
        <f>D76*C76</f>
        <v>0</v>
      </c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</row>
    <row r="77" spans="1:26" ht="12.75" customHeight="1">
      <c r="A77" s="208" t="s">
        <v>25</v>
      </c>
      <c r="B77" s="213" t="s">
        <v>130</v>
      </c>
      <c r="C77" s="201"/>
      <c r="D77" s="186">
        <v>10</v>
      </c>
      <c r="E77" s="186">
        <f>C77*D77</f>
        <v>0</v>
      </c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</row>
    <row r="78" spans="1:26" ht="12.75" customHeight="1">
      <c r="A78" s="209" t="s">
        <v>35</v>
      </c>
      <c r="B78" s="198" t="s">
        <v>131</v>
      </c>
      <c r="C78" s="199"/>
      <c r="D78" s="184">
        <v>2</v>
      </c>
      <c r="E78" s="184">
        <f>D78*C78</f>
        <v>0</v>
      </c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</row>
    <row r="79" spans="1:26" ht="12.75" customHeight="1">
      <c r="A79" s="208" t="s">
        <v>37</v>
      </c>
      <c r="B79" s="200" t="s">
        <v>132</v>
      </c>
      <c r="C79" s="201"/>
      <c r="D79" s="186">
        <v>1</v>
      </c>
      <c r="E79" s="186">
        <f>C79*D79</f>
        <v>0</v>
      </c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</row>
    <row r="80" spans="1:26" ht="12.75" customHeight="1">
      <c r="A80" s="209" t="s">
        <v>39</v>
      </c>
      <c r="B80" s="198" t="s">
        <v>133</v>
      </c>
      <c r="C80" s="199"/>
      <c r="D80" s="184">
        <v>10</v>
      </c>
      <c r="E80" s="184">
        <f>D80*C80</f>
        <v>0</v>
      </c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</row>
    <row r="81" spans="1:26" ht="12.75" customHeight="1">
      <c r="A81" s="208" t="s">
        <v>41</v>
      </c>
      <c r="B81" s="200" t="s">
        <v>134</v>
      </c>
      <c r="C81" s="201"/>
      <c r="D81" s="186">
        <v>6</v>
      </c>
      <c r="E81" s="186">
        <f>C81*D81</f>
        <v>0</v>
      </c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</row>
    <row r="82" spans="1:26" ht="12.75" customHeight="1">
      <c r="A82" s="209" t="s">
        <v>43</v>
      </c>
      <c r="B82" s="198" t="s">
        <v>135</v>
      </c>
      <c r="C82" s="199"/>
      <c r="D82" s="184">
        <v>4</v>
      </c>
      <c r="E82" s="184">
        <f>D82*C82</f>
        <v>0</v>
      </c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  <c r="X82" s="169"/>
      <c r="Y82" s="169"/>
      <c r="Z82" s="169"/>
    </row>
    <row r="83" spans="1:26" ht="25.5" customHeight="1">
      <c r="A83" s="208" t="s">
        <v>45</v>
      </c>
      <c r="B83" s="200" t="s">
        <v>219</v>
      </c>
      <c r="C83" s="201"/>
      <c r="D83" s="186">
        <v>16</v>
      </c>
      <c r="E83" s="186">
        <f>C83*D83</f>
        <v>0</v>
      </c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  <c r="X83" s="169"/>
      <c r="Y83" s="169"/>
      <c r="Z83" s="169"/>
    </row>
    <row r="84" spans="1:26" ht="25.5" customHeight="1">
      <c r="A84" s="209" t="s">
        <v>47</v>
      </c>
      <c r="B84" s="198" t="s">
        <v>137</v>
      </c>
      <c r="C84" s="199"/>
      <c r="D84" s="184">
        <v>12</v>
      </c>
      <c r="E84" s="184">
        <f>D84*C84</f>
        <v>0</v>
      </c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</row>
    <row r="85" spans="1:26" ht="25.5" customHeight="1">
      <c r="A85" s="208" t="s">
        <v>49</v>
      </c>
      <c r="B85" s="200" t="s">
        <v>138</v>
      </c>
      <c r="C85" s="201"/>
      <c r="D85" s="186">
        <v>6</v>
      </c>
      <c r="E85" s="186">
        <f>C85*D85</f>
        <v>0</v>
      </c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</row>
    <row r="86" spans="1:26" ht="25.5" customHeight="1">
      <c r="A86" s="209" t="s">
        <v>110</v>
      </c>
      <c r="B86" s="198" t="s">
        <v>139</v>
      </c>
      <c r="C86" s="199"/>
      <c r="D86" s="184">
        <v>8</v>
      </c>
      <c r="E86" s="184">
        <f>D86*C86</f>
        <v>0</v>
      </c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</row>
    <row r="87" spans="1:26" ht="25.5" customHeight="1">
      <c r="A87" s="208" t="s">
        <v>112</v>
      </c>
      <c r="B87" s="200" t="s">
        <v>140</v>
      </c>
      <c r="C87" s="201"/>
      <c r="D87" s="186">
        <v>6</v>
      </c>
      <c r="E87" s="186">
        <f>C87*D87</f>
        <v>0</v>
      </c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69"/>
    </row>
    <row r="88" spans="1:26" ht="25.5" customHeight="1">
      <c r="A88" s="209" t="s">
        <v>114</v>
      </c>
      <c r="B88" s="198" t="s">
        <v>141</v>
      </c>
      <c r="C88" s="199"/>
      <c r="D88" s="184">
        <v>4</v>
      </c>
      <c r="E88" s="184">
        <f>D88*C88</f>
        <v>0</v>
      </c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  <c r="X88" s="169"/>
      <c r="Y88" s="169"/>
      <c r="Z88" s="169"/>
    </row>
    <row r="89" spans="1:26" ht="25.5" customHeight="1">
      <c r="A89" s="208" t="s">
        <v>116</v>
      </c>
      <c r="B89" s="213" t="s">
        <v>220</v>
      </c>
      <c r="C89" s="201"/>
      <c r="D89" s="186">
        <v>6</v>
      </c>
      <c r="E89" s="186">
        <f>C89*D89</f>
        <v>0</v>
      </c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</row>
    <row r="90" spans="1:26" ht="25.5" customHeight="1">
      <c r="A90" s="209" t="s">
        <v>118</v>
      </c>
      <c r="B90" s="214" t="s">
        <v>221</v>
      </c>
      <c r="C90" s="199"/>
      <c r="D90" s="184">
        <v>4</v>
      </c>
      <c r="E90" s="184">
        <f>D90*C90</f>
        <v>0</v>
      </c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</row>
    <row r="91" spans="1:26" ht="25.5" customHeight="1">
      <c r="A91" s="208" t="s">
        <v>120</v>
      </c>
      <c r="B91" s="213" t="s">
        <v>222</v>
      </c>
      <c r="C91" s="201"/>
      <c r="D91" s="186">
        <v>2</v>
      </c>
      <c r="E91" s="186">
        <f>C91*D91</f>
        <v>0</v>
      </c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</row>
    <row r="92" spans="1:26" ht="25.5" customHeight="1">
      <c r="A92" s="209" t="s">
        <v>122</v>
      </c>
      <c r="B92" s="198" t="s">
        <v>145</v>
      </c>
      <c r="C92" s="199"/>
      <c r="D92" s="184">
        <v>4</v>
      </c>
      <c r="E92" s="184">
        <f>D92*C92</f>
        <v>0</v>
      </c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</row>
    <row r="93" spans="1:26" ht="25.5" customHeight="1">
      <c r="A93" s="208" t="s">
        <v>124</v>
      </c>
      <c r="B93" s="200" t="s">
        <v>146</v>
      </c>
      <c r="C93" s="201"/>
      <c r="D93" s="186">
        <v>2</v>
      </c>
      <c r="E93" s="186">
        <f>C93*D93</f>
        <v>0</v>
      </c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</row>
    <row r="94" spans="1:26" ht="25.5" customHeight="1">
      <c r="A94" s="209" t="s">
        <v>147</v>
      </c>
      <c r="B94" s="198" t="s">
        <v>148</v>
      </c>
      <c r="C94" s="199"/>
      <c r="D94" s="184">
        <v>20</v>
      </c>
      <c r="E94" s="184">
        <f>D94*C94</f>
        <v>0</v>
      </c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</row>
    <row r="95" spans="1:26" ht="25.5" customHeight="1">
      <c r="A95" s="185" t="s">
        <v>149</v>
      </c>
      <c r="B95" s="200" t="s">
        <v>150</v>
      </c>
      <c r="C95" s="201"/>
      <c r="D95" s="186">
        <v>16</v>
      </c>
      <c r="E95" s="186">
        <f>C95*D95</f>
        <v>0</v>
      </c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</row>
    <row r="96" spans="1:26" ht="25.5" customHeight="1">
      <c r="A96" s="181" t="s">
        <v>151</v>
      </c>
      <c r="B96" s="198" t="s">
        <v>152</v>
      </c>
      <c r="C96" s="199"/>
      <c r="D96" s="184">
        <v>10</v>
      </c>
      <c r="E96" s="184">
        <f t="shared" ref="E96:E101" si="2">D96*C96</f>
        <v>0</v>
      </c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  <c r="X96" s="169"/>
      <c r="Y96" s="169"/>
      <c r="Z96" s="169"/>
    </row>
    <row r="97" spans="1:26" ht="25.5" customHeight="1">
      <c r="A97" s="215" t="s">
        <v>153</v>
      </c>
      <c r="B97" s="216" t="s">
        <v>223</v>
      </c>
      <c r="C97" s="170"/>
      <c r="D97" s="171">
        <v>2</v>
      </c>
      <c r="E97" s="171">
        <f t="shared" si="2"/>
        <v>0</v>
      </c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</row>
    <row r="98" spans="1:26" ht="12.75" customHeight="1">
      <c r="A98" s="181" t="s">
        <v>154</v>
      </c>
      <c r="B98" s="198" t="s">
        <v>155</v>
      </c>
      <c r="C98" s="199"/>
      <c r="D98" s="184">
        <v>8</v>
      </c>
      <c r="E98" s="184">
        <f t="shared" si="2"/>
        <v>0</v>
      </c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</row>
    <row r="99" spans="1:26" ht="12.75" customHeight="1">
      <c r="A99" s="215" t="s">
        <v>156</v>
      </c>
      <c r="B99" s="216" t="s">
        <v>157</v>
      </c>
      <c r="C99" s="170"/>
      <c r="D99" s="171">
        <v>6</v>
      </c>
      <c r="E99" s="171">
        <f t="shared" si="2"/>
        <v>0</v>
      </c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169"/>
      <c r="Z99" s="169"/>
    </row>
    <row r="100" spans="1:26" ht="12.75" customHeight="1">
      <c r="A100" s="181" t="s">
        <v>158</v>
      </c>
      <c r="B100" s="198" t="s">
        <v>159</v>
      </c>
      <c r="C100" s="199"/>
      <c r="D100" s="184">
        <v>4</v>
      </c>
      <c r="E100" s="184">
        <f t="shared" si="2"/>
        <v>0</v>
      </c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</row>
    <row r="101" spans="1:26" ht="25.5" customHeight="1">
      <c r="A101" s="215" t="s">
        <v>160</v>
      </c>
      <c r="B101" s="216" t="s">
        <v>161</v>
      </c>
      <c r="C101" s="170"/>
      <c r="D101" s="171">
        <v>2</v>
      </c>
      <c r="E101" s="171">
        <f t="shared" si="2"/>
        <v>0</v>
      </c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</row>
    <row r="102" spans="1:26" ht="12.75" customHeight="1">
      <c r="A102" s="217" t="s">
        <v>162</v>
      </c>
      <c r="B102" s="218" t="s">
        <v>163</v>
      </c>
      <c r="C102" s="219"/>
      <c r="D102" s="205">
        <v>8</v>
      </c>
      <c r="E102" s="205">
        <f>C102*D102</f>
        <v>0</v>
      </c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</row>
    <row r="103" spans="1:26" ht="12.75" customHeight="1">
      <c r="A103" s="220" t="s">
        <v>164</v>
      </c>
      <c r="B103" s="221" t="s">
        <v>165</v>
      </c>
      <c r="C103" s="222"/>
      <c r="D103" s="223">
        <v>8</v>
      </c>
      <c r="E103" s="223">
        <f>D103*C103</f>
        <v>0</v>
      </c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</row>
    <row r="104" spans="1:26" ht="12.75" customHeight="1">
      <c r="A104" s="217" t="s">
        <v>166</v>
      </c>
      <c r="B104" s="218" t="s">
        <v>167</v>
      </c>
      <c r="C104" s="219"/>
      <c r="D104" s="205">
        <v>6</v>
      </c>
      <c r="E104" s="205">
        <f>C104*D104</f>
        <v>0</v>
      </c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</row>
    <row r="105" spans="1:26" ht="13.5" customHeight="1">
      <c r="A105" s="224" t="s">
        <v>168</v>
      </c>
      <c r="B105" s="200" t="s">
        <v>169</v>
      </c>
      <c r="C105" s="201"/>
      <c r="D105" s="186">
        <v>30</v>
      </c>
      <c r="E105" s="186">
        <v>0</v>
      </c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</row>
    <row r="106" spans="1:26" ht="12.75" customHeight="1">
      <c r="A106" s="181" t="s">
        <v>170</v>
      </c>
      <c r="B106" s="198" t="s">
        <v>171</v>
      </c>
      <c r="C106" s="199"/>
      <c r="D106" s="184">
        <v>20</v>
      </c>
      <c r="E106" s="184">
        <v>0</v>
      </c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</row>
    <row r="107" spans="1:26" ht="25.5">
      <c r="A107" s="185" t="s">
        <v>172</v>
      </c>
      <c r="B107" s="200" t="s">
        <v>173</v>
      </c>
      <c r="C107" s="201"/>
      <c r="D107" s="186">
        <v>6</v>
      </c>
      <c r="E107" s="186">
        <v>0</v>
      </c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69"/>
      <c r="Z107" s="169"/>
    </row>
    <row r="108" spans="1:26" ht="25.5" customHeight="1">
      <c r="A108" s="217" t="s">
        <v>174</v>
      </c>
      <c r="B108" s="218" t="s">
        <v>175</v>
      </c>
      <c r="C108" s="219"/>
      <c r="D108" s="205">
        <v>6</v>
      </c>
      <c r="E108" s="205">
        <v>0</v>
      </c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69"/>
      <c r="Z108" s="169"/>
    </row>
    <row r="109" spans="1:26" ht="12.75" customHeight="1">
      <c r="A109" s="215" t="s">
        <v>176</v>
      </c>
      <c r="B109" s="216" t="s">
        <v>177</v>
      </c>
      <c r="C109" s="170"/>
      <c r="D109" s="171">
        <v>6</v>
      </c>
      <c r="E109" s="171">
        <v>0</v>
      </c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  <c r="X109" s="169"/>
      <c r="Y109" s="169"/>
      <c r="Z109" s="169"/>
    </row>
    <row r="110" spans="1:26" ht="12.75" customHeight="1">
      <c r="A110" s="217" t="s">
        <v>178</v>
      </c>
      <c r="B110" s="218" t="s">
        <v>179</v>
      </c>
      <c r="C110" s="219"/>
      <c r="D110" s="205">
        <v>6</v>
      </c>
      <c r="E110" s="205">
        <v>0</v>
      </c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</row>
    <row r="111" spans="1:26">
      <c r="A111" s="212"/>
      <c r="B111" s="191" t="s">
        <v>14</v>
      </c>
      <c r="C111" s="60">
        <f>SUM(C75:C110)</f>
        <v>0</v>
      </c>
      <c r="D111" s="60"/>
      <c r="E111" s="61">
        <f>SUM(E75:E110)</f>
        <v>0</v>
      </c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</row>
    <row r="112" spans="1:26" ht="12.75" customHeight="1">
      <c r="A112" s="105" t="s">
        <v>180</v>
      </c>
      <c r="B112" s="106"/>
      <c r="C112" s="107"/>
      <c r="D112" s="108"/>
      <c r="E112" s="107">
        <f>SUM(E111,E72,E42)</f>
        <v>0</v>
      </c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</row>
    <row r="113" spans="1:26" ht="13.5" customHeight="1">
      <c r="A113" s="105" t="s">
        <v>181</v>
      </c>
      <c r="B113" s="106"/>
      <c r="C113" s="107"/>
      <c r="D113" s="108" t="s">
        <v>12</v>
      </c>
      <c r="E113" s="107">
        <f>IF(E112&gt;200,200,E112)</f>
        <v>0</v>
      </c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</row>
    <row r="114" spans="1:26" ht="24.75" customHeight="1">
      <c r="A114" s="340" t="s">
        <v>15</v>
      </c>
      <c r="B114" s="340"/>
      <c r="C114" s="340"/>
      <c r="D114" s="340"/>
      <c r="E114" s="340"/>
      <c r="F114" s="192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</row>
    <row r="115" spans="1:26" ht="24.75" customHeight="1">
      <c r="A115" s="339"/>
      <c r="B115" s="339"/>
      <c r="C115" s="339"/>
      <c r="D115" s="339"/>
      <c r="E115" s="339"/>
      <c r="F115" s="192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</row>
    <row r="116" spans="1:26" ht="24.75" customHeight="1">
      <c r="A116" s="339"/>
      <c r="B116" s="339"/>
      <c r="C116" s="339"/>
      <c r="D116" s="339"/>
      <c r="E116" s="339"/>
      <c r="F116" s="192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</row>
    <row r="117" spans="1:26" ht="27.75" customHeight="1">
      <c r="A117" s="225"/>
      <c r="B117" s="350" t="s">
        <v>211</v>
      </c>
      <c r="C117" s="350"/>
      <c r="D117" s="350"/>
      <c r="E117" s="159">
        <f>SUM(E17,E31,E113)</f>
        <v>0</v>
      </c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</row>
    <row r="118" spans="1:26" ht="12.75" customHeight="1"/>
    <row r="119" spans="1:26" ht="12.75" customHeight="1"/>
    <row r="120" spans="1:26" ht="12.75" customHeight="1"/>
    <row r="121" spans="1:26" ht="12.75" customHeight="1"/>
    <row r="122" spans="1:26" ht="12.75" customHeight="1"/>
    <row r="123" spans="1:26" ht="12.75" customHeight="1"/>
    <row r="124" spans="1:26" ht="12.75" customHeight="1"/>
    <row r="125" spans="1:26" ht="12.75" customHeight="1"/>
    <row r="126" spans="1:26" ht="12.75" customHeight="1"/>
    <row r="127" spans="1:26" ht="12.75" customHeight="1"/>
    <row r="128" spans="1:26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1048576" ht="12.75" customHeight="1"/>
  </sheetData>
  <sheetProtection algorithmName="SHA-512" hashValue="Hc8CfryCIj2zMkF2jUBL33DgudvCmyh0V9V1FnrdGspalGykiLrjRL1xWMCm5dD658iMuXaEkWQrknd+DKAOtg==" saltValue="r8OKnlK3QJR+Rq126iBxQA==" spinCount="100000" sheet="1" objects="1" scenarios="1" selectLockedCells="1"/>
  <mergeCells count="19">
    <mergeCell ref="A1:E1"/>
    <mergeCell ref="A2:E2"/>
    <mergeCell ref="A3:E3"/>
    <mergeCell ref="A4:B4"/>
    <mergeCell ref="C5:E5"/>
    <mergeCell ref="A6:E6"/>
    <mergeCell ref="A7:E7"/>
    <mergeCell ref="D8:E8"/>
    <mergeCell ref="A9:B9"/>
    <mergeCell ref="C9:D9"/>
    <mergeCell ref="A114:E114"/>
    <mergeCell ref="A115:E116"/>
    <mergeCell ref="B117:D117"/>
    <mergeCell ref="A11:B11"/>
    <mergeCell ref="A13:B13"/>
    <mergeCell ref="A32:E32"/>
    <mergeCell ref="A33:E34"/>
    <mergeCell ref="B50:E50"/>
    <mergeCell ref="C10:E13"/>
  </mergeCells>
  <printOptions horizontalCentered="1"/>
  <pageMargins left="1.1812499999999999" right="0.59027777777777801" top="0.39374999999999999" bottom="0.39374999999999999" header="0.39374999999999999" footer="0.39374999999999999"/>
  <pageSetup paperSize="9" scale="66" firstPageNumber="0" orientation="portrait" horizontalDpi="300" verticalDpi="300" r:id="rId1"/>
  <rowBreaks count="1" manualBreakCount="1">
    <brk id="53" max="16383" man="1"/>
  </rowBreaks>
  <ignoredErrors>
    <ignoredError sqref="E60 E62 E6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AMK1048576"/>
  <sheetViews>
    <sheetView view="pageBreakPreview" topLeftCell="A62" zoomScale="140" zoomScaleNormal="75" zoomScalePageLayoutView="140" workbookViewId="0">
      <selection activeCell="D69" sqref="D69"/>
    </sheetView>
  </sheetViews>
  <sheetFormatPr defaultRowHeight="14.25"/>
  <cols>
    <col min="1" max="1" width="7.25" style="226" customWidth="1"/>
    <col min="2" max="2" width="49" style="226" customWidth="1"/>
    <col min="3" max="3" width="8" style="226" customWidth="1"/>
    <col min="4" max="4" width="11.125" style="226" customWidth="1"/>
    <col min="5" max="5" width="9.75" style="226" customWidth="1"/>
    <col min="6" max="15" width="8.75" style="226" customWidth="1"/>
    <col min="16" max="26" width="11.25" style="226" customWidth="1"/>
    <col min="27" max="1023" width="15.75" style="226" customWidth="1"/>
    <col min="1024" max="1025" width="8.875" style="226" customWidth="1"/>
  </cols>
  <sheetData>
    <row r="1" spans="1:26" ht="34.9" customHeight="1">
      <c r="A1" s="347"/>
      <c r="B1" s="347"/>
      <c r="C1" s="347"/>
      <c r="D1" s="347"/>
      <c r="E1" s="347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</row>
    <row r="2" spans="1:26" ht="20.25" customHeight="1">
      <c r="A2" s="348" t="s">
        <v>0</v>
      </c>
      <c r="B2" s="348"/>
      <c r="C2" s="348"/>
      <c r="D2" s="348"/>
      <c r="E2" s="348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</row>
    <row r="3" spans="1:26" ht="26.25" customHeight="1">
      <c r="A3" s="348" t="s">
        <v>1</v>
      </c>
      <c r="B3" s="348"/>
      <c r="C3" s="348"/>
      <c r="D3" s="348"/>
      <c r="E3" s="348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</row>
    <row r="4" spans="1:26" ht="26.25" customHeight="1">
      <c r="A4" s="227" t="s">
        <v>224</v>
      </c>
      <c r="B4" s="228"/>
      <c r="C4" s="162"/>
      <c r="D4" s="162"/>
      <c r="E4" s="162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</row>
    <row r="5" spans="1:26" ht="8.25" customHeight="1">
      <c r="A5" s="343"/>
      <c r="B5" s="343"/>
      <c r="C5" s="343"/>
      <c r="D5" s="343"/>
      <c r="E5" s="343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</row>
    <row r="6" spans="1:26" ht="16.5" customHeight="1">
      <c r="A6" s="367" t="s">
        <v>3</v>
      </c>
      <c r="B6" s="367"/>
      <c r="C6" s="367"/>
      <c r="D6" s="367"/>
      <c r="E6" s="367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</row>
    <row r="7" spans="1:26" ht="25.5" customHeight="1">
      <c r="A7" s="368" t="s">
        <v>225</v>
      </c>
      <c r="B7" s="368"/>
      <c r="C7" s="368"/>
      <c r="D7" s="368"/>
      <c r="E7" s="368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</row>
    <row r="8" spans="1:26" ht="15.75" customHeight="1">
      <c r="A8" s="229" t="s">
        <v>5</v>
      </c>
      <c r="B8" s="230"/>
      <c r="C8" s="231" t="s">
        <v>6</v>
      </c>
      <c r="D8" s="344"/>
      <c r="E8" s="344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</row>
    <row r="9" spans="1:26" ht="20.25" customHeight="1">
      <c r="A9" s="346"/>
      <c r="B9" s="346"/>
      <c r="C9" s="369" t="s">
        <v>226</v>
      </c>
      <c r="D9" s="369"/>
      <c r="E9" s="164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</row>
    <row r="10" spans="1:26" ht="15.75" customHeight="1">
      <c r="A10" s="229" t="s">
        <v>8</v>
      </c>
      <c r="B10" s="230"/>
      <c r="C10" s="352"/>
      <c r="D10" s="353"/>
      <c r="E10" s="354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</row>
    <row r="11" spans="1:26" ht="20.25" customHeight="1">
      <c r="A11" s="346"/>
      <c r="B11" s="346"/>
      <c r="C11" s="355"/>
      <c r="D11" s="356"/>
      <c r="E11" s="357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</row>
    <row r="12" spans="1:26" ht="15.75" customHeight="1">
      <c r="A12" s="229" t="s">
        <v>9</v>
      </c>
      <c r="B12" s="230"/>
      <c r="C12" s="355"/>
      <c r="D12" s="356"/>
      <c r="E12" s="357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</row>
    <row r="13" spans="1:26" ht="22.5" customHeight="1">
      <c r="A13" s="346"/>
      <c r="B13" s="346"/>
      <c r="C13" s="358"/>
      <c r="D13" s="359"/>
      <c r="E13" s="360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</row>
    <row r="14" spans="1:26" ht="28.5" customHeight="1">
      <c r="A14" s="366" t="s">
        <v>70</v>
      </c>
      <c r="B14" s="366"/>
      <c r="C14" s="366"/>
      <c r="D14" s="366"/>
      <c r="E14" s="366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</row>
    <row r="15" spans="1:26" ht="15.75" customHeight="1">
      <c r="A15" s="234" t="s">
        <v>71</v>
      </c>
      <c r="B15" s="235"/>
      <c r="C15" s="82"/>
      <c r="D15" s="82"/>
      <c r="E15" s="82"/>
      <c r="F15" s="233"/>
      <c r="G15" s="233"/>
      <c r="H15" s="233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33"/>
      <c r="X15" s="233"/>
      <c r="Y15" s="233"/>
      <c r="Z15" s="233"/>
    </row>
    <row r="16" spans="1:26" ht="25.5">
      <c r="A16" s="151" t="s">
        <v>18</v>
      </c>
      <c r="B16" s="26" t="s">
        <v>29</v>
      </c>
      <c r="C16" s="26" t="s">
        <v>30</v>
      </c>
      <c r="D16" s="26" t="s">
        <v>52</v>
      </c>
      <c r="E16" s="26" t="s">
        <v>14</v>
      </c>
      <c r="F16" s="233"/>
      <c r="G16" s="233"/>
      <c r="H16" s="233"/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  <c r="Y16" s="233"/>
      <c r="Z16" s="233"/>
    </row>
    <row r="17" spans="1:26" ht="20.45" customHeight="1">
      <c r="A17" s="236" t="s">
        <v>21</v>
      </c>
      <c r="B17" s="237" t="s">
        <v>72</v>
      </c>
      <c r="C17" s="238"/>
      <c r="D17" s="92">
        <v>4</v>
      </c>
      <c r="E17" s="92">
        <f t="shared" ref="E17:E24" si="0">D17*C17</f>
        <v>0</v>
      </c>
      <c r="F17" s="233"/>
      <c r="G17" s="233"/>
      <c r="H17" s="233"/>
      <c r="I17" s="233"/>
      <c r="J17" s="233"/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</row>
    <row r="18" spans="1:26" ht="25.5" customHeight="1">
      <c r="A18" s="68" t="s">
        <v>23</v>
      </c>
      <c r="B18" s="239" t="s">
        <v>73</v>
      </c>
      <c r="C18" s="70"/>
      <c r="D18" s="71">
        <v>8</v>
      </c>
      <c r="E18" s="71">
        <f t="shared" si="0"/>
        <v>0</v>
      </c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233"/>
      <c r="Q18" s="233"/>
      <c r="R18" s="233"/>
      <c r="S18" s="233"/>
      <c r="T18" s="233"/>
      <c r="U18" s="233"/>
      <c r="V18" s="233"/>
      <c r="W18" s="233"/>
      <c r="X18" s="233"/>
      <c r="Y18" s="233"/>
      <c r="Z18" s="233"/>
    </row>
    <row r="19" spans="1:26" ht="25.5" customHeight="1">
      <c r="A19" s="64" t="s">
        <v>25</v>
      </c>
      <c r="B19" s="240" t="s">
        <v>74</v>
      </c>
      <c r="C19" s="66"/>
      <c r="D19" s="49">
        <v>16</v>
      </c>
      <c r="E19" s="49">
        <f t="shared" si="0"/>
        <v>0</v>
      </c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</row>
    <row r="20" spans="1:26" ht="12.75" customHeight="1">
      <c r="A20" s="68" t="s">
        <v>35</v>
      </c>
      <c r="B20" s="239" t="s">
        <v>75</v>
      </c>
      <c r="C20" s="70"/>
      <c r="D20" s="71">
        <v>20</v>
      </c>
      <c r="E20" s="71">
        <f t="shared" si="0"/>
        <v>0</v>
      </c>
      <c r="F20" s="233"/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</row>
    <row r="21" spans="1:26" ht="12.75" customHeight="1">
      <c r="A21" s="64" t="s">
        <v>37</v>
      </c>
      <c r="B21" s="237" t="s">
        <v>76</v>
      </c>
      <c r="C21" s="66"/>
      <c r="D21" s="49">
        <v>30</v>
      </c>
      <c r="E21" s="49">
        <f t="shared" si="0"/>
        <v>0</v>
      </c>
      <c r="F21" s="233"/>
      <c r="G21" s="233"/>
      <c r="H21" s="233"/>
      <c r="I21" s="233"/>
      <c r="J21" s="233"/>
      <c r="K21" s="233"/>
      <c r="L21" s="233"/>
      <c r="M21" s="233"/>
      <c r="N21" s="233"/>
      <c r="O21" s="233"/>
      <c r="P21" s="233"/>
      <c r="Q21" s="233"/>
      <c r="R21" s="233"/>
      <c r="S21" s="233"/>
      <c r="T21" s="233"/>
      <c r="U21" s="233"/>
      <c r="V21" s="233"/>
      <c r="W21" s="233"/>
      <c r="X21" s="233"/>
      <c r="Y21" s="233"/>
      <c r="Z21" s="233"/>
    </row>
    <row r="22" spans="1:26" ht="12.75" customHeight="1">
      <c r="A22" s="68" t="s">
        <v>39</v>
      </c>
      <c r="B22" s="241" t="s">
        <v>218</v>
      </c>
      <c r="C22" s="70"/>
      <c r="D22" s="71">
        <v>40</v>
      </c>
      <c r="E22" s="71">
        <f t="shared" si="0"/>
        <v>0</v>
      </c>
      <c r="F22" s="233"/>
      <c r="G22" s="233"/>
      <c r="H22" s="233"/>
      <c r="I22" s="233"/>
      <c r="J22" s="233"/>
      <c r="K22" s="233"/>
      <c r="L22" s="233"/>
      <c r="M22" s="233"/>
      <c r="N22" s="233"/>
      <c r="O22" s="233"/>
      <c r="P22" s="233"/>
      <c r="Q22" s="233"/>
      <c r="R22" s="233"/>
      <c r="S22" s="233"/>
      <c r="T22" s="233"/>
      <c r="U22" s="233"/>
      <c r="V22" s="233"/>
      <c r="W22" s="233"/>
      <c r="X22" s="233"/>
      <c r="Y22" s="233"/>
      <c r="Z22" s="233"/>
    </row>
    <row r="23" spans="1:26" ht="25.15" customHeight="1">
      <c r="A23" s="64" t="s">
        <v>41</v>
      </c>
      <c r="B23" s="237" t="s">
        <v>78</v>
      </c>
      <c r="C23" s="66"/>
      <c r="D23" s="49">
        <v>35</v>
      </c>
      <c r="E23" s="49">
        <f t="shared" si="0"/>
        <v>0</v>
      </c>
      <c r="F23" s="233"/>
      <c r="G23" s="233"/>
      <c r="H23" s="233"/>
      <c r="I23" s="233"/>
      <c r="J23" s="233"/>
      <c r="K23" s="233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  <c r="W23" s="233"/>
      <c r="X23" s="233"/>
      <c r="Y23" s="233"/>
      <c r="Z23" s="233"/>
    </row>
    <row r="24" spans="1:26" ht="17.45" customHeight="1">
      <c r="A24" s="87" t="s">
        <v>43</v>
      </c>
      <c r="B24" s="242" t="s">
        <v>79</v>
      </c>
      <c r="C24" s="70"/>
      <c r="D24" s="71">
        <v>10</v>
      </c>
      <c r="E24" s="71">
        <f t="shared" si="0"/>
        <v>0</v>
      </c>
      <c r="F24" s="233"/>
      <c r="G24" s="233"/>
      <c r="H24" s="233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33"/>
      <c r="X24" s="233"/>
      <c r="Y24" s="233"/>
      <c r="Z24" s="233"/>
    </row>
    <row r="25" spans="1:26">
      <c r="A25" s="58"/>
      <c r="B25" s="243" t="s">
        <v>14</v>
      </c>
      <c r="C25" s="95">
        <f>SUM(C17:C24)</f>
        <v>0</v>
      </c>
      <c r="D25" s="95"/>
      <c r="E25" s="244">
        <f>SUM(E17:E24)</f>
        <v>0</v>
      </c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</row>
    <row r="26" spans="1:26" ht="12.75" customHeight="1">
      <c r="A26" s="105" t="s">
        <v>80</v>
      </c>
      <c r="B26" s="106"/>
      <c r="C26" s="107"/>
      <c r="D26" s="108"/>
      <c r="E26" s="107">
        <f>SUM(E17:E24)</f>
        <v>0</v>
      </c>
      <c r="F26" s="233"/>
      <c r="G26" s="233"/>
      <c r="H26" s="233"/>
      <c r="I26" s="233"/>
      <c r="J26" s="233"/>
      <c r="K26" s="233"/>
      <c r="L26" s="233"/>
      <c r="M26" s="233"/>
      <c r="N26" s="233"/>
      <c r="O26" s="233"/>
      <c r="P26" s="233"/>
      <c r="Q26" s="233"/>
      <c r="R26" s="233"/>
      <c r="S26" s="233"/>
      <c r="T26" s="233"/>
      <c r="U26" s="233"/>
      <c r="V26" s="233"/>
      <c r="W26" s="233"/>
      <c r="X26" s="233"/>
      <c r="Y26" s="233"/>
      <c r="Z26" s="233"/>
    </row>
    <row r="27" spans="1:26" ht="13.5" customHeight="1">
      <c r="A27" s="105" t="s">
        <v>81</v>
      </c>
      <c r="B27" s="106"/>
      <c r="C27" s="107"/>
      <c r="D27" s="108" t="s">
        <v>12</v>
      </c>
      <c r="E27" s="107">
        <f>IF(E26&gt;100,100,E26)</f>
        <v>0</v>
      </c>
      <c r="F27" s="233"/>
      <c r="G27" s="233"/>
      <c r="H27" s="233"/>
      <c r="I27" s="233"/>
      <c r="J27" s="233"/>
      <c r="K27" s="233"/>
      <c r="L27" s="233"/>
      <c r="M27" s="233"/>
      <c r="N27" s="233"/>
      <c r="O27" s="233"/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</row>
    <row r="28" spans="1:26" ht="24.75" customHeight="1">
      <c r="A28" s="340" t="s">
        <v>15</v>
      </c>
      <c r="B28" s="340"/>
      <c r="C28" s="340"/>
      <c r="D28" s="340"/>
      <c r="E28" s="340"/>
      <c r="F28" s="192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</row>
    <row r="29" spans="1:26" ht="24.75" customHeight="1">
      <c r="A29" s="341"/>
      <c r="B29" s="341"/>
      <c r="C29" s="341"/>
      <c r="D29" s="341"/>
      <c r="E29" s="341"/>
      <c r="F29" s="192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</row>
    <row r="30" spans="1:26" ht="24.75" customHeight="1">
      <c r="A30" s="341"/>
      <c r="B30" s="341"/>
      <c r="C30" s="341"/>
      <c r="D30" s="341"/>
      <c r="E30" s="341"/>
      <c r="F30" s="192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</row>
    <row r="31" spans="1:26" ht="24.75" customHeight="1">
      <c r="A31" s="23" t="s">
        <v>227</v>
      </c>
      <c r="B31" s="172"/>
      <c r="C31" s="173"/>
      <c r="D31" s="173"/>
      <c r="E31" s="173"/>
      <c r="F31" s="233"/>
      <c r="G31" s="233"/>
      <c r="H31" s="233"/>
      <c r="I31" s="233"/>
      <c r="J31" s="233"/>
      <c r="K31" s="233"/>
      <c r="L31" s="233"/>
      <c r="M31" s="233"/>
      <c r="N31" s="233"/>
      <c r="O31" s="233"/>
      <c r="P31" s="233"/>
      <c r="Q31" s="233"/>
      <c r="R31" s="233"/>
      <c r="S31" s="233"/>
      <c r="T31" s="233"/>
      <c r="U31" s="233"/>
      <c r="V31" s="233"/>
      <c r="W31" s="233"/>
      <c r="X31" s="233"/>
      <c r="Y31" s="233"/>
      <c r="Z31" s="233"/>
    </row>
    <row r="32" spans="1:26" ht="25.5" customHeight="1">
      <c r="A32" s="245" t="s">
        <v>18</v>
      </c>
      <c r="B32" s="243" t="s">
        <v>215</v>
      </c>
      <c r="C32" s="246" t="s">
        <v>30</v>
      </c>
      <c r="D32" s="247" t="s">
        <v>228</v>
      </c>
      <c r="E32" s="247" t="s">
        <v>14</v>
      </c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</row>
    <row r="33" spans="1:26" ht="21.2" customHeight="1">
      <c r="A33" s="248" t="s">
        <v>21</v>
      </c>
      <c r="B33" s="249" t="s">
        <v>229</v>
      </c>
      <c r="C33" s="250"/>
      <c r="D33" s="77">
        <v>2</v>
      </c>
      <c r="E33" s="251">
        <f>C33*D33</f>
        <v>0</v>
      </c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</row>
    <row r="34" spans="1:26" ht="25.5" customHeight="1">
      <c r="A34" s="253" t="s">
        <v>23</v>
      </c>
      <c r="B34" s="254" t="s">
        <v>230</v>
      </c>
      <c r="C34" s="255"/>
      <c r="D34" s="118">
        <v>2</v>
      </c>
      <c r="E34" s="232">
        <f>C34*D34</f>
        <v>0</v>
      </c>
      <c r="F34" s="233"/>
      <c r="G34" s="233"/>
      <c r="H34" s="233"/>
      <c r="I34" s="233"/>
      <c r="J34" s="233"/>
      <c r="K34" s="233"/>
      <c r="L34" s="233"/>
      <c r="M34" s="233"/>
      <c r="N34" s="233"/>
      <c r="O34" s="233"/>
      <c r="P34" s="233"/>
      <c r="Q34" s="233"/>
      <c r="R34" s="233"/>
      <c r="S34" s="233"/>
      <c r="T34" s="233"/>
      <c r="U34" s="233"/>
      <c r="V34" s="233"/>
      <c r="W34" s="233"/>
      <c r="X34" s="233"/>
      <c r="Y34" s="233"/>
      <c r="Z34" s="233"/>
    </row>
    <row r="35" spans="1:26">
      <c r="A35" s="74" t="s">
        <v>25</v>
      </c>
      <c r="B35" s="249" t="s">
        <v>231</v>
      </c>
      <c r="C35" s="256"/>
      <c r="D35" s="77">
        <v>4</v>
      </c>
      <c r="E35" s="77">
        <f>C35*D35</f>
        <v>0</v>
      </c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U35" s="233"/>
      <c r="V35" s="233"/>
      <c r="W35" s="233"/>
      <c r="X35" s="233"/>
      <c r="Y35" s="233"/>
      <c r="Z35" s="233"/>
    </row>
    <row r="36" spans="1:26" ht="38.25">
      <c r="A36" s="68" t="s">
        <v>35</v>
      </c>
      <c r="B36" s="254" t="s">
        <v>232</v>
      </c>
      <c r="C36" s="257"/>
      <c r="D36" s="118">
        <v>4</v>
      </c>
      <c r="E36" s="71">
        <f>D36*C36</f>
        <v>0</v>
      </c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3"/>
      <c r="Q36" s="233"/>
      <c r="R36" s="233"/>
      <c r="S36" s="233"/>
      <c r="T36" s="233"/>
      <c r="U36" s="233"/>
      <c r="V36" s="233"/>
      <c r="W36" s="233"/>
      <c r="X36" s="233"/>
      <c r="Y36" s="233"/>
      <c r="Z36" s="233"/>
    </row>
    <row r="37" spans="1:26" ht="25.5" customHeight="1">
      <c r="A37" s="74" t="s">
        <v>37</v>
      </c>
      <c r="B37" s="249" t="s">
        <v>233</v>
      </c>
      <c r="C37" s="256"/>
      <c r="D37" s="77">
        <v>4</v>
      </c>
      <c r="E37" s="77">
        <f>C37*D37</f>
        <v>0</v>
      </c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  <c r="Q37" s="233"/>
      <c r="R37" s="233"/>
      <c r="S37" s="233"/>
      <c r="T37" s="233"/>
      <c r="U37" s="233"/>
      <c r="V37" s="233"/>
      <c r="W37" s="233"/>
      <c r="X37" s="233"/>
      <c r="Y37" s="233"/>
      <c r="Z37" s="233"/>
    </row>
    <row r="38" spans="1:26" ht="12.75" customHeight="1">
      <c r="A38" s="68" t="s">
        <v>39</v>
      </c>
      <c r="B38" s="254" t="s">
        <v>234</v>
      </c>
      <c r="C38" s="257"/>
      <c r="D38" s="118">
        <v>2</v>
      </c>
      <c r="E38" s="71">
        <f>D38*C38</f>
        <v>0</v>
      </c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</row>
    <row r="39" spans="1:26" ht="25.5">
      <c r="A39" s="74" t="s">
        <v>41</v>
      </c>
      <c r="B39" s="249" t="s">
        <v>235</v>
      </c>
      <c r="C39" s="256"/>
      <c r="D39" s="77">
        <v>2</v>
      </c>
      <c r="E39" s="77">
        <f>C39*D39</f>
        <v>0</v>
      </c>
      <c r="F39" s="233"/>
      <c r="G39" s="233"/>
      <c r="H39" s="233"/>
      <c r="I39" s="233"/>
      <c r="J39" s="233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33"/>
    </row>
    <row r="40" spans="1:26" ht="25.5" customHeight="1">
      <c r="A40" s="68" t="s">
        <v>43</v>
      </c>
      <c r="B40" s="254" t="s">
        <v>236</v>
      </c>
      <c r="C40" s="257"/>
      <c r="D40" s="118">
        <v>2</v>
      </c>
      <c r="E40" s="71">
        <f>D40*C40</f>
        <v>0</v>
      </c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  <c r="Q40" s="233"/>
      <c r="R40" s="233"/>
      <c r="S40" s="233"/>
      <c r="T40" s="233"/>
      <c r="U40" s="233"/>
      <c r="V40" s="233"/>
      <c r="W40" s="233"/>
      <c r="X40" s="233"/>
      <c r="Y40" s="233"/>
      <c r="Z40" s="233"/>
    </row>
    <row r="41" spans="1:26" ht="25.5" customHeight="1">
      <c r="A41" s="74" t="s">
        <v>45</v>
      </c>
      <c r="B41" s="249" t="s">
        <v>237</v>
      </c>
      <c r="C41" s="256"/>
      <c r="D41" s="77">
        <v>2</v>
      </c>
      <c r="E41" s="77">
        <f>C41*D41</f>
        <v>0</v>
      </c>
      <c r="F41" s="233"/>
      <c r="G41" s="233"/>
      <c r="H41" s="233"/>
      <c r="I41" s="233"/>
      <c r="J41" s="233"/>
      <c r="K41" s="233"/>
      <c r="L41" s="233"/>
      <c r="M41" s="233"/>
      <c r="N41" s="233"/>
      <c r="O41" s="233"/>
      <c r="P41" s="233"/>
      <c r="Q41" s="233"/>
      <c r="R41" s="233"/>
      <c r="S41" s="233"/>
      <c r="T41" s="233"/>
      <c r="U41" s="233"/>
      <c r="V41" s="233"/>
      <c r="W41" s="233"/>
      <c r="X41" s="233"/>
      <c r="Y41" s="233"/>
      <c r="Z41" s="233"/>
    </row>
    <row r="42" spans="1:26" ht="25.5" customHeight="1">
      <c r="A42" s="68" t="s">
        <v>47</v>
      </c>
      <c r="B42" s="254" t="s">
        <v>238</v>
      </c>
      <c r="C42" s="257"/>
      <c r="D42" s="118">
        <v>2</v>
      </c>
      <c r="E42" s="71">
        <f>D42*C42</f>
        <v>0</v>
      </c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3"/>
      <c r="Q42" s="233"/>
      <c r="R42" s="233"/>
      <c r="S42" s="233"/>
      <c r="T42" s="233"/>
      <c r="U42" s="233"/>
      <c r="V42" s="233"/>
      <c r="W42" s="233"/>
      <c r="X42" s="233"/>
      <c r="Y42" s="233"/>
      <c r="Z42" s="233"/>
    </row>
    <row r="43" spans="1:26" ht="12.75" customHeight="1">
      <c r="A43" s="74" t="s">
        <v>49</v>
      </c>
      <c r="B43" s="249" t="s">
        <v>239</v>
      </c>
      <c r="C43" s="256"/>
      <c r="D43" s="77">
        <v>4</v>
      </c>
      <c r="E43" s="77">
        <f>C43*D43</f>
        <v>0</v>
      </c>
      <c r="F43" s="233"/>
      <c r="G43" s="233"/>
      <c r="H43" s="233"/>
      <c r="I43" s="233"/>
      <c r="J43" s="233"/>
      <c r="K43" s="233"/>
      <c r="L43" s="233"/>
      <c r="M43" s="233"/>
      <c r="N43" s="233"/>
      <c r="O43" s="233"/>
      <c r="P43" s="233"/>
      <c r="Q43" s="233"/>
      <c r="R43" s="233"/>
      <c r="S43" s="233"/>
      <c r="T43" s="233"/>
      <c r="U43" s="233"/>
      <c r="V43" s="233"/>
      <c r="W43" s="233"/>
      <c r="X43" s="233"/>
      <c r="Y43" s="233"/>
      <c r="Z43" s="233"/>
    </row>
    <row r="44" spans="1:26" ht="26.25" customHeight="1">
      <c r="A44" s="102" t="s">
        <v>110</v>
      </c>
      <c r="B44" s="258" t="s">
        <v>240</v>
      </c>
      <c r="C44" s="257"/>
      <c r="D44" s="118">
        <v>4</v>
      </c>
      <c r="E44" s="71">
        <f>D44*C44</f>
        <v>0</v>
      </c>
      <c r="F44" s="233"/>
      <c r="G44" s="233"/>
      <c r="H44" s="233"/>
      <c r="I44" s="233"/>
      <c r="J44" s="233"/>
      <c r="K44" s="233"/>
      <c r="L44" s="233"/>
      <c r="M44" s="233"/>
      <c r="N44" s="233"/>
      <c r="O44" s="233"/>
      <c r="P44" s="233"/>
      <c r="Q44" s="233"/>
      <c r="R44" s="233"/>
      <c r="S44" s="233"/>
      <c r="T44" s="233"/>
      <c r="U44" s="233"/>
      <c r="V44" s="233"/>
      <c r="W44" s="233"/>
      <c r="X44" s="233"/>
      <c r="Y44" s="233"/>
      <c r="Z44" s="233"/>
    </row>
    <row r="45" spans="1:26">
      <c r="A45" s="125"/>
      <c r="B45" s="243" t="s">
        <v>14</v>
      </c>
      <c r="C45" s="95">
        <f>SUM(C32:C44)</f>
        <v>0</v>
      </c>
      <c r="D45" s="95"/>
      <c r="E45" s="259">
        <f>SUM(E33:E44)</f>
        <v>0</v>
      </c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233"/>
    </row>
    <row r="46" spans="1:26" ht="12.75" customHeight="1">
      <c r="A46" s="105" t="s">
        <v>241</v>
      </c>
      <c r="B46" s="106"/>
      <c r="C46" s="107"/>
      <c r="D46" s="108"/>
      <c r="E46" s="107">
        <f>SUM(E33:E44)</f>
        <v>0</v>
      </c>
      <c r="F46" s="233"/>
      <c r="G46" s="233"/>
      <c r="H46" s="233"/>
      <c r="I46" s="233"/>
      <c r="J46" s="233"/>
      <c r="K46" s="233"/>
      <c r="L46" s="233"/>
      <c r="M46" s="233"/>
      <c r="N46" s="233"/>
      <c r="O46" s="233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</row>
    <row r="47" spans="1:26" ht="13.5" customHeight="1">
      <c r="A47" s="105" t="s">
        <v>242</v>
      </c>
      <c r="B47" s="106"/>
      <c r="C47" s="107"/>
      <c r="D47" s="108" t="s">
        <v>12</v>
      </c>
      <c r="E47" s="107">
        <f>IF(E46&gt;200,200,E46)</f>
        <v>0</v>
      </c>
      <c r="F47" s="233"/>
      <c r="G47" s="233"/>
      <c r="H47" s="233"/>
      <c r="I47" s="233"/>
      <c r="J47" s="233"/>
      <c r="K47" s="233"/>
      <c r="L47" s="233"/>
      <c r="M47" s="233"/>
      <c r="N47" s="233"/>
      <c r="O47" s="233"/>
      <c r="P47" s="233"/>
      <c r="Q47" s="233"/>
      <c r="R47" s="233"/>
      <c r="S47" s="233"/>
      <c r="T47" s="233"/>
      <c r="U47" s="233"/>
      <c r="V47" s="233"/>
      <c r="W47" s="233"/>
      <c r="X47" s="233"/>
      <c r="Y47" s="233"/>
      <c r="Z47" s="233"/>
    </row>
    <row r="48" spans="1:26" ht="24.75" customHeight="1">
      <c r="A48" s="340" t="s">
        <v>15</v>
      </c>
      <c r="B48" s="340"/>
      <c r="C48" s="340"/>
      <c r="D48" s="340"/>
      <c r="E48" s="340"/>
      <c r="F48" s="192"/>
      <c r="G48" s="193"/>
      <c r="H48" s="193"/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</row>
    <row r="49" spans="1:26" ht="24.75" customHeight="1">
      <c r="A49" s="341"/>
      <c r="B49" s="341"/>
      <c r="C49" s="341"/>
      <c r="D49" s="341"/>
      <c r="E49" s="341"/>
      <c r="F49" s="192"/>
      <c r="G49" s="193"/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</row>
    <row r="50" spans="1:26" ht="24.75" customHeight="1">
      <c r="A50" s="341"/>
      <c r="B50" s="341"/>
      <c r="C50" s="341"/>
      <c r="D50" s="341"/>
      <c r="E50" s="341"/>
      <c r="F50" s="192"/>
      <c r="G50" s="193"/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</row>
    <row r="51" spans="1:26" ht="24.75" customHeight="1">
      <c r="A51" s="23" t="s">
        <v>243</v>
      </c>
      <c r="B51" s="172"/>
      <c r="C51" s="173"/>
      <c r="D51" s="173"/>
      <c r="E51" s="173"/>
      <c r="F51" s="233"/>
      <c r="G51" s="233"/>
      <c r="H51" s="233"/>
      <c r="I51" s="233"/>
      <c r="J51" s="233"/>
      <c r="K51" s="233"/>
      <c r="L51" s="233"/>
      <c r="M51" s="233"/>
      <c r="N51" s="233"/>
      <c r="O51" s="233"/>
      <c r="P51" s="233"/>
      <c r="Q51" s="233"/>
      <c r="R51" s="233"/>
      <c r="S51" s="233"/>
      <c r="T51" s="233"/>
      <c r="U51" s="233"/>
      <c r="V51" s="233"/>
      <c r="W51" s="233"/>
      <c r="X51" s="233"/>
      <c r="Y51" s="233"/>
      <c r="Z51" s="233"/>
    </row>
    <row r="52" spans="1:26" ht="27.95" customHeight="1">
      <c r="A52" s="245" t="s">
        <v>18</v>
      </c>
      <c r="B52" s="260" t="s">
        <v>244</v>
      </c>
      <c r="C52" s="246" t="s">
        <v>245</v>
      </c>
      <c r="D52" s="246" t="s">
        <v>246</v>
      </c>
      <c r="E52" s="247" t="s">
        <v>14</v>
      </c>
      <c r="F52" s="233"/>
      <c r="G52" s="233"/>
      <c r="H52" s="233"/>
      <c r="I52" s="233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</row>
    <row r="53" spans="1:26" ht="12.75" customHeight="1">
      <c r="A53" s="64" t="s">
        <v>21</v>
      </c>
      <c r="B53" s="237" t="s">
        <v>247</v>
      </c>
      <c r="C53" s="145"/>
      <c r="D53" s="261">
        <v>5</v>
      </c>
      <c r="E53" s="49">
        <f>C53*D53</f>
        <v>0</v>
      </c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</row>
    <row r="54" spans="1:26" ht="12.75" customHeight="1">
      <c r="A54" s="68" t="s">
        <v>23</v>
      </c>
      <c r="B54" s="239" t="s">
        <v>248</v>
      </c>
      <c r="C54" s="257"/>
      <c r="D54" s="262">
        <v>4</v>
      </c>
      <c r="E54" s="71">
        <f>D54*C54</f>
        <v>0</v>
      </c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</row>
    <row r="55" spans="1:26" ht="12.75" customHeight="1">
      <c r="A55" s="74" t="s">
        <v>25</v>
      </c>
      <c r="B55" s="263" t="s">
        <v>249</v>
      </c>
      <c r="C55" s="256"/>
      <c r="D55" s="264">
        <v>3</v>
      </c>
      <c r="E55" s="77">
        <f>D55*C55</f>
        <v>0</v>
      </c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</row>
    <row r="56" spans="1:26" ht="12.75" customHeight="1">
      <c r="A56" s="132" t="s">
        <v>35</v>
      </c>
      <c r="B56" s="239" t="s">
        <v>250</v>
      </c>
      <c r="C56" s="265"/>
      <c r="D56" s="266">
        <v>1.5</v>
      </c>
      <c r="E56" s="118">
        <f>C56*D56</f>
        <v>0</v>
      </c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</row>
    <row r="57" spans="1:26">
      <c r="A57" s="74" t="s">
        <v>37</v>
      </c>
      <c r="B57" s="263" t="s">
        <v>251</v>
      </c>
      <c r="C57" s="256"/>
      <c r="D57" s="264">
        <v>1</v>
      </c>
      <c r="E57" s="77">
        <f>D57*C57</f>
        <v>0</v>
      </c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</row>
    <row r="58" spans="1:26">
      <c r="A58" s="125"/>
      <c r="B58" s="260" t="s">
        <v>14</v>
      </c>
      <c r="C58" s="267">
        <f>SUM(C53:C57)</f>
        <v>0</v>
      </c>
      <c r="D58" s="95"/>
      <c r="E58" s="268">
        <f>SUM(E53:E57)</f>
        <v>0</v>
      </c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</row>
    <row r="59" spans="1:26" ht="30.75" customHeight="1">
      <c r="A59" s="23" t="s">
        <v>203</v>
      </c>
      <c r="B59" s="269"/>
      <c r="C59" s="150"/>
      <c r="D59" s="150"/>
      <c r="E59" s="150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</row>
    <row r="60" spans="1:26" ht="25.5" customHeight="1">
      <c r="A60" s="151" t="s">
        <v>18</v>
      </c>
      <c r="B60" s="26" t="s">
        <v>252</v>
      </c>
      <c r="C60" s="142" t="s">
        <v>30</v>
      </c>
      <c r="D60" s="142" t="s">
        <v>205</v>
      </c>
      <c r="E60" s="26" t="s">
        <v>14</v>
      </c>
      <c r="F60" s="233"/>
      <c r="G60" s="233"/>
      <c r="H60" s="233"/>
      <c r="I60" s="233"/>
      <c r="J60" s="233"/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</row>
    <row r="61" spans="1:26">
      <c r="A61" s="143" t="s">
        <v>21</v>
      </c>
      <c r="B61" s="144" t="s">
        <v>206</v>
      </c>
      <c r="C61" s="145"/>
      <c r="D61" s="146">
        <v>1</v>
      </c>
      <c r="E61" s="186">
        <f>C61*D61</f>
        <v>0</v>
      </c>
      <c r="F61" s="233"/>
      <c r="G61" s="233"/>
      <c r="H61" s="233"/>
      <c r="I61" s="233"/>
      <c r="J61" s="233"/>
      <c r="K61" s="233"/>
      <c r="L61" s="233"/>
      <c r="M61" s="233"/>
      <c r="N61" s="233"/>
      <c r="O61" s="233"/>
      <c r="P61" s="233"/>
      <c r="Q61" s="233"/>
      <c r="R61" s="233"/>
      <c r="S61" s="233"/>
      <c r="T61" s="233"/>
      <c r="U61" s="233"/>
      <c r="V61" s="233"/>
      <c r="W61" s="233"/>
      <c r="X61" s="233"/>
      <c r="Y61" s="233"/>
      <c r="Z61" s="233"/>
    </row>
    <row r="62" spans="1:26" ht="15.75">
      <c r="A62" s="147"/>
      <c r="B62" s="148" t="s">
        <v>14</v>
      </c>
      <c r="C62" s="95">
        <f>SUM(C51:C61)</f>
        <v>0</v>
      </c>
      <c r="D62" s="95"/>
      <c r="E62" s="259">
        <f>SUM(E61)</f>
        <v>0</v>
      </c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</row>
    <row r="63" spans="1:26" ht="12.75" customHeight="1">
      <c r="A63" s="105" t="s">
        <v>207</v>
      </c>
      <c r="B63" s="106"/>
      <c r="C63" s="107"/>
      <c r="D63" s="108"/>
      <c r="E63" s="107">
        <f>SUM(E61)</f>
        <v>0</v>
      </c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</row>
    <row r="64" spans="1:26" ht="12.75" customHeight="1">
      <c r="A64" s="105"/>
      <c r="B64" s="106"/>
      <c r="C64" s="107"/>
      <c r="D64" s="108" t="s">
        <v>12</v>
      </c>
      <c r="E64" s="107">
        <f>IF(E63&gt;200,200,E63)</f>
        <v>0</v>
      </c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</row>
    <row r="65" spans="1:26" s="160" customFormat="1" ht="24.75" customHeight="1">
      <c r="A65" s="340" t="s">
        <v>15</v>
      </c>
      <c r="B65" s="340"/>
      <c r="C65" s="340"/>
      <c r="D65" s="340"/>
      <c r="E65" s="340"/>
      <c r="F65" s="192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</row>
    <row r="66" spans="1:26" s="160" customFormat="1" ht="24.75" customHeight="1">
      <c r="A66" s="339"/>
      <c r="B66" s="339"/>
      <c r="C66" s="339"/>
      <c r="D66" s="339"/>
      <c r="E66" s="339"/>
      <c r="F66" s="192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</row>
    <row r="67" spans="1:26" s="160" customFormat="1" ht="24.75" customHeight="1">
      <c r="A67" s="339"/>
      <c r="B67" s="339"/>
      <c r="C67" s="339"/>
      <c r="D67" s="339"/>
      <c r="E67" s="339"/>
      <c r="F67" s="192"/>
      <c r="G67" s="193"/>
      <c r="H67" s="193"/>
      <c r="I67" s="193"/>
      <c r="J67" s="193"/>
      <c r="K67" s="193"/>
      <c r="L67" s="193"/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</row>
    <row r="68" spans="1:26" ht="31.5" customHeight="1">
      <c r="A68" s="155" t="s">
        <v>208</v>
      </c>
      <c r="B68" s="270"/>
      <c r="C68" s="271"/>
      <c r="D68" s="271"/>
      <c r="E68" s="272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</row>
    <row r="69" spans="1:26" ht="64.5" customHeight="1">
      <c r="A69" s="273"/>
      <c r="B69" s="274" t="s">
        <v>253</v>
      </c>
      <c r="C69" s="275"/>
      <c r="D69" s="276"/>
      <c r="E69" s="275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</row>
    <row r="70" spans="1:26" ht="12.75" customHeight="1">
      <c r="A70" s="105" t="s">
        <v>210</v>
      </c>
      <c r="B70" s="106"/>
      <c r="C70" s="107"/>
      <c r="D70" s="108" t="s">
        <v>12</v>
      </c>
      <c r="E70" s="107">
        <f>IF(D69&gt;120,120,D69)</f>
        <v>0</v>
      </c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</row>
    <row r="71" spans="1:26" ht="31.5" customHeight="1">
      <c r="A71" s="277"/>
      <c r="B71" s="365" t="s">
        <v>254</v>
      </c>
      <c r="C71" s="365"/>
      <c r="D71" s="365"/>
      <c r="E71" s="278">
        <f>SUM(E27,E47,E58,E64,E70,E64)</f>
        <v>0</v>
      </c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</row>
    <row r="72" spans="1:26" ht="12.75" customHeight="1"/>
    <row r="73" spans="1:26" ht="12.75" customHeight="1"/>
    <row r="74" spans="1:26" ht="12.75" customHeight="1"/>
    <row r="75" spans="1:26" ht="12.75" customHeight="1"/>
    <row r="76" spans="1:26" ht="12.75" customHeight="1"/>
    <row r="77" spans="1:26" ht="12.75" customHeight="1"/>
    <row r="78" spans="1:26" ht="12.75" customHeight="1"/>
    <row r="79" spans="1:26" ht="12.75" customHeight="1"/>
    <row r="80" spans="1:26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1048576" ht="12.75" customHeight="1"/>
  </sheetData>
  <sheetProtection algorithmName="SHA-512" hashValue="4f1rpDILjyxQrTdy2mInFIcxOhYUwO1Y7PLyvJzWt1eMYt5qugVpBCFKxPXxAzCOXZ3iXiNGa/MKAxBfW2tTpg==" saltValue="VVk0ot9lEHYIQWcrxbXcCA==" spinCount="100000" sheet="1" objects="1" scenarios="1" selectLockedCells="1"/>
  <mergeCells count="21">
    <mergeCell ref="A1:E1"/>
    <mergeCell ref="A2:E2"/>
    <mergeCell ref="A3:E3"/>
    <mergeCell ref="A5:B5"/>
    <mergeCell ref="C5:E5"/>
    <mergeCell ref="A6:E6"/>
    <mergeCell ref="A7:E7"/>
    <mergeCell ref="D8:E8"/>
    <mergeCell ref="A9:B9"/>
    <mergeCell ref="C9:D9"/>
    <mergeCell ref="A11:B11"/>
    <mergeCell ref="A13:B13"/>
    <mergeCell ref="A14:E14"/>
    <mergeCell ref="A28:E28"/>
    <mergeCell ref="A29:E30"/>
    <mergeCell ref="C10:E13"/>
    <mergeCell ref="A48:E48"/>
    <mergeCell ref="A49:E50"/>
    <mergeCell ref="A65:E65"/>
    <mergeCell ref="A66:E67"/>
    <mergeCell ref="B71:D71"/>
  </mergeCells>
  <printOptions horizontalCentered="1"/>
  <pageMargins left="1.1812499999999999" right="0.59027777777777801" top="0.39374999999999999" bottom="0.39374999999999999" header="0.39374999999999999" footer="0.39374999999999999"/>
  <pageSetup paperSize="9" scale="66" firstPageNumber="0" orientation="portrait" horizontalDpi="300" verticalDpi="300" r:id="rId1"/>
  <rowBreaks count="1" manualBreakCount="1">
    <brk id="50" max="16383" man="1"/>
  </rowBreaks>
  <ignoredErrors>
    <ignoredError sqref="E56 E42 E40 E36 E3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AMK1048576"/>
  <sheetViews>
    <sheetView tabSelected="1" view="pageBreakPreview" topLeftCell="A40" zoomScale="115" zoomScaleNormal="75" zoomScaleSheetLayoutView="115" zoomScalePageLayoutView="140" workbookViewId="0">
      <selection activeCell="C51" sqref="C51"/>
    </sheetView>
  </sheetViews>
  <sheetFormatPr defaultRowHeight="14.25"/>
  <cols>
    <col min="1" max="1" width="8.125" style="226" customWidth="1"/>
    <col min="2" max="2" width="59" style="226" customWidth="1"/>
    <col min="3" max="3" width="11.25" style="226" customWidth="1"/>
    <col min="4" max="4" width="11.125" style="226" customWidth="1"/>
    <col min="5" max="5" width="14.75" style="226" customWidth="1"/>
    <col min="6" max="7" width="8.75" style="226" customWidth="1"/>
    <col min="8" max="8" width="67.625" style="226" customWidth="1"/>
    <col min="9" max="26" width="8.75" style="226" customWidth="1"/>
    <col min="27" max="1023" width="15.75" style="226" customWidth="1"/>
    <col min="1024" max="1025" width="8.875" style="226" customWidth="1"/>
  </cols>
  <sheetData>
    <row r="1" spans="1:26" ht="34.9" customHeight="1">
      <c r="A1" s="347"/>
      <c r="B1" s="347"/>
      <c r="C1" s="347"/>
      <c r="D1" s="347"/>
      <c r="E1" s="347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</row>
    <row r="2" spans="1:26" ht="20.25" customHeight="1">
      <c r="A2" s="384" t="s">
        <v>0</v>
      </c>
      <c r="B2" s="384"/>
      <c r="C2" s="384"/>
      <c r="D2" s="384"/>
      <c r="E2" s="384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</row>
    <row r="3" spans="1:26" ht="26.25" customHeight="1">
      <c r="A3" s="384" t="s">
        <v>1</v>
      </c>
      <c r="B3" s="384"/>
      <c r="C3" s="384"/>
      <c r="D3" s="384"/>
      <c r="E3" s="384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</row>
    <row r="4" spans="1:26" ht="26.25" customHeight="1">
      <c r="A4" s="347"/>
      <c r="B4" s="347"/>
      <c r="C4" s="347"/>
      <c r="D4" s="347"/>
      <c r="E4" s="347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</row>
    <row r="5" spans="1:26" ht="18.75" customHeight="1">
      <c r="A5" s="385" t="s">
        <v>255</v>
      </c>
      <c r="B5" s="385"/>
      <c r="C5" s="385"/>
      <c r="D5" s="385"/>
      <c r="E5" s="385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</row>
    <row r="6" spans="1:26" ht="26.25" customHeight="1">
      <c r="A6" s="381" t="s">
        <v>3</v>
      </c>
      <c r="B6" s="381"/>
      <c r="C6" s="381"/>
      <c r="D6" s="381"/>
      <c r="E6" s="38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</row>
    <row r="7" spans="1:26" ht="17.25" customHeight="1">
      <c r="A7" s="382" t="s">
        <v>256</v>
      </c>
      <c r="B7" s="382"/>
      <c r="C7" s="382"/>
      <c r="D7" s="382"/>
      <c r="E7" s="382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</row>
    <row r="8" spans="1:26" ht="18" customHeight="1">
      <c r="A8" s="379" t="s">
        <v>5</v>
      </c>
      <c r="B8" s="379"/>
      <c r="C8" s="279" t="s">
        <v>6</v>
      </c>
      <c r="D8" s="344"/>
      <c r="E8" s="344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</row>
    <row r="9" spans="1:26" ht="18" customHeight="1">
      <c r="A9" s="346"/>
      <c r="B9" s="346"/>
      <c r="C9" s="383" t="s">
        <v>226</v>
      </c>
      <c r="D9" s="383"/>
      <c r="E9" s="164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</row>
    <row r="10" spans="1:26" ht="15.75" customHeight="1">
      <c r="A10" s="379" t="s">
        <v>8</v>
      </c>
      <c r="B10" s="379"/>
      <c r="C10" s="380"/>
      <c r="D10" s="380"/>
      <c r="E10" s="380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</row>
    <row r="11" spans="1:26" ht="16.5" customHeight="1">
      <c r="A11" s="346"/>
      <c r="B11" s="346"/>
      <c r="C11" s="380"/>
      <c r="D11" s="380"/>
      <c r="E11" s="380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</row>
    <row r="12" spans="1:26" ht="15.75" customHeight="1">
      <c r="A12" s="379" t="s">
        <v>9</v>
      </c>
      <c r="B12" s="379"/>
      <c r="C12" s="380"/>
      <c r="D12" s="380"/>
      <c r="E12" s="380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</row>
    <row r="13" spans="1:26" ht="20.25" customHeight="1">
      <c r="A13" s="346"/>
      <c r="B13" s="346"/>
      <c r="C13" s="380"/>
      <c r="D13" s="380"/>
      <c r="E13" s="380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</row>
    <row r="14" spans="1:26" ht="28.5" customHeight="1">
      <c r="A14" s="23" t="s">
        <v>10</v>
      </c>
      <c r="B14" s="280"/>
      <c r="C14" s="173"/>
      <c r="D14" s="173"/>
      <c r="E14" s="173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</row>
    <row r="15" spans="1:26" ht="31.15" customHeight="1">
      <c r="A15" s="25"/>
      <c r="B15" s="281" t="s">
        <v>11</v>
      </c>
      <c r="C15" s="27" t="s">
        <v>12</v>
      </c>
      <c r="D15" s="282" t="s">
        <v>13</v>
      </c>
      <c r="E15" s="283" t="s">
        <v>12</v>
      </c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</row>
    <row r="16" spans="1:26" s="286" customFormat="1" ht="18.399999999999999" customHeight="1">
      <c r="A16" s="284"/>
      <c r="B16" s="80" t="s">
        <v>14</v>
      </c>
      <c r="C16" s="32"/>
      <c r="D16" s="285">
        <v>80</v>
      </c>
      <c r="E16" s="34">
        <f>(C16)*2</f>
        <v>0</v>
      </c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</row>
    <row r="17" spans="1:26" ht="24.75" customHeight="1">
      <c r="A17" s="340" t="s">
        <v>15</v>
      </c>
      <c r="B17" s="340"/>
      <c r="C17" s="340"/>
      <c r="D17" s="340"/>
      <c r="E17" s="340"/>
      <c r="F17" s="192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</row>
    <row r="18" spans="1:26" ht="24.75" customHeight="1">
      <c r="A18" s="339"/>
      <c r="B18" s="339"/>
      <c r="C18" s="339"/>
      <c r="D18" s="339"/>
      <c r="E18" s="339"/>
      <c r="F18" s="192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</row>
    <row r="19" spans="1:26" ht="24.75" customHeight="1">
      <c r="A19" s="339"/>
      <c r="B19" s="339"/>
      <c r="C19" s="339"/>
      <c r="D19" s="339"/>
      <c r="E19" s="339"/>
      <c r="F19" s="192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</row>
    <row r="20" spans="1:26" ht="24.75" customHeight="1">
      <c r="A20" s="339"/>
      <c r="B20" s="339"/>
      <c r="C20" s="339"/>
      <c r="D20" s="339"/>
      <c r="E20" s="339"/>
      <c r="F20" s="192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</row>
    <row r="21" spans="1:26" ht="26.25" customHeight="1">
      <c r="A21" s="23" t="s">
        <v>16</v>
      </c>
      <c r="B21" s="280"/>
      <c r="C21" s="173"/>
      <c r="D21" s="173"/>
      <c r="E21" s="173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</row>
    <row r="22" spans="1:26" ht="15.75" customHeight="1">
      <c r="A22" s="36" t="s">
        <v>17</v>
      </c>
      <c r="B22" s="287"/>
      <c r="C22" s="62"/>
      <c r="D22" s="62"/>
      <c r="E22" s="62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</row>
    <row r="23" spans="1:26" ht="32.65" customHeight="1">
      <c r="A23" s="39" t="s">
        <v>18</v>
      </c>
      <c r="B23" s="197" t="s">
        <v>19</v>
      </c>
      <c r="C23" s="40" t="s">
        <v>261</v>
      </c>
      <c r="D23" s="41" t="s">
        <v>257</v>
      </c>
      <c r="E23" s="28" t="s">
        <v>14</v>
      </c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</row>
    <row r="24" spans="1:26">
      <c r="A24" s="273" t="s">
        <v>21</v>
      </c>
      <c r="B24" s="288" t="s">
        <v>22</v>
      </c>
      <c r="C24" s="32"/>
      <c r="D24" s="44">
        <v>2.5</v>
      </c>
      <c r="E24" s="184">
        <f>D24*C24*2</f>
        <v>0</v>
      </c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</row>
    <row r="25" spans="1:26">
      <c r="A25" s="64" t="s">
        <v>23</v>
      </c>
      <c r="B25" s="144" t="s">
        <v>24</v>
      </c>
      <c r="C25" s="289"/>
      <c r="D25" s="48">
        <v>2.5</v>
      </c>
      <c r="E25" s="49">
        <f>D25*C25*2</f>
        <v>0</v>
      </c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</row>
    <row r="26" spans="1:26">
      <c r="A26" s="87" t="s">
        <v>25</v>
      </c>
      <c r="B26" s="290" t="s">
        <v>26</v>
      </c>
      <c r="C26" s="291"/>
      <c r="D26" s="55">
        <v>2.5</v>
      </c>
      <c r="E26" s="71">
        <f>D26*C26*2</f>
        <v>0</v>
      </c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</row>
    <row r="27" spans="1:26" s="286" customFormat="1" ht="18.399999999999999" customHeight="1">
      <c r="A27" s="376" t="s">
        <v>14</v>
      </c>
      <c r="B27" s="376"/>
      <c r="C27" s="60">
        <f>SUM(C24:C26)</f>
        <v>0</v>
      </c>
      <c r="D27" s="292"/>
      <c r="E27" s="61">
        <f>SUM(E24:E26)</f>
        <v>0</v>
      </c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</row>
    <row r="28" spans="1:26" ht="21.75" customHeight="1">
      <c r="A28" s="377" t="s">
        <v>27</v>
      </c>
      <c r="B28" s="377"/>
      <c r="C28" s="377"/>
      <c r="D28" s="377"/>
      <c r="E28" s="377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</row>
    <row r="29" spans="1:26" ht="15.75" customHeight="1">
      <c r="A29" s="36" t="s">
        <v>28</v>
      </c>
      <c r="B29" s="287"/>
      <c r="C29" s="62"/>
      <c r="D29" s="62"/>
      <c r="E29" s="62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</row>
    <row r="30" spans="1:26" ht="22.5">
      <c r="A30" s="39" t="s">
        <v>18</v>
      </c>
      <c r="B30" s="293" t="s">
        <v>29</v>
      </c>
      <c r="C30" s="28" t="s">
        <v>30</v>
      </c>
      <c r="D30" s="308" t="s">
        <v>31</v>
      </c>
      <c r="E30" s="28" t="s">
        <v>14</v>
      </c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</row>
    <row r="31" spans="1:26" ht="12.75" customHeight="1">
      <c r="A31" s="64" t="s">
        <v>21</v>
      </c>
      <c r="B31" s="144" t="s">
        <v>32</v>
      </c>
      <c r="C31" s="66"/>
      <c r="D31" s="49">
        <v>1</v>
      </c>
      <c r="E31" s="186">
        <f t="shared" ref="E31:E41" si="0">C31*D31</f>
        <v>0</v>
      </c>
      <c r="F31" s="169"/>
      <c r="G31" s="64"/>
      <c r="H31" s="65"/>
      <c r="I31" s="66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</row>
    <row r="32" spans="1:26" ht="12.75" customHeight="1">
      <c r="A32" s="87" t="s">
        <v>23</v>
      </c>
      <c r="B32" s="288" t="s">
        <v>33</v>
      </c>
      <c r="C32" s="70"/>
      <c r="D32" s="71">
        <v>1.5</v>
      </c>
      <c r="E32" s="184">
        <f t="shared" si="0"/>
        <v>0</v>
      </c>
      <c r="F32" s="169"/>
      <c r="G32" s="87"/>
      <c r="H32" s="69"/>
      <c r="I32" s="70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</row>
    <row r="33" spans="1:26" ht="12.75" customHeight="1">
      <c r="A33" s="115" t="s">
        <v>25</v>
      </c>
      <c r="B33" s="144" t="s">
        <v>34</v>
      </c>
      <c r="C33" s="66"/>
      <c r="D33" s="49">
        <v>0.75</v>
      </c>
      <c r="E33" s="186">
        <f t="shared" si="0"/>
        <v>0</v>
      </c>
      <c r="F33" s="169"/>
      <c r="G33" s="115"/>
      <c r="H33" s="65"/>
      <c r="I33" s="66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</row>
    <row r="34" spans="1:26" ht="12.75" customHeight="1">
      <c r="A34" s="87" t="s">
        <v>35</v>
      </c>
      <c r="B34" s="288" t="s">
        <v>36</v>
      </c>
      <c r="C34" s="70"/>
      <c r="D34" s="71">
        <v>2</v>
      </c>
      <c r="E34" s="184">
        <f t="shared" si="0"/>
        <v>0</v>
      </c>
      <c r="F34" s="169"/>
      <c r="G34" s="87"/>
      <c r="H34" s="69"/>
      <c r="I34" s="70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</row>
    <row r="35" spans="1:26" ht="12.75" customHeight="1">
      <c r="A35" s="115" t="s">
        <v>37</v>
      </c>
      <c r="B35" s="144" t="s">
        <v>38</v>
      </c>
      <c r="C35" s="66"/>
      <c r="D35" s="49">
        <v>1</v>
      </c>
      <c r="E35" s="186">
        <f t="shared" si="0"/>
        <v>0</v>
      </c>
      <c r="F35" s="169"/>
      <c r="G35" s="115"/>
      <c r="H35" s="65"/>
      <c r="I35" s="66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</row>
    <row r="36" spans="1:26" ht="12.75" customHeight="1">
      <c r="A36" s="87" t="s">
        <v>39</v>
      </c>
      <c r="B36" s="288" t="s">
        <v>40</v>
      </c>
      <c r="C36" s="70"/>
      <c r="D36" s="71">
        <v>3</v>
      </c>
      <c r="E36" s="184">
        <f t="shared" si="0"/>
        <v>0</v>
      </c>
      <c r="F36" s="169"/>
      <c r="G36" s="87"/>
      <c r="H36" s="69"/>
      <c r="I36" s="70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</row>
    <row r="37" spans="1:26" ht="12.75" customHeight="1">
      <c r="A37" s="115" t="s">
        <v>41</v>
      </c>
      <c r="B37" s="144" t="s">
        <v>42</v>
      </c>
      <c r="C37" s="66"/>
      <c r="D37" s="49">
        <v>1.5</v>
      </c>
      <c r="E37" s="186">
        <f t="shared" si="0"/>
        <v>0</v>
      </c>
      <c r="F37" s="169"/>
      <c r="G37" s="115"/>
      <c r="H37" s="65"/>
      <c r="I37" s="66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</row>
    <row r="38" spans="1:26" ht="25.5" customHeight="1">
      <c r="A38" s="87" t="s">
        <v>43</v>
      </c>
      <c r="B38" s="288" t="s">
        <v>44</v>
      </c>
      <c r="C38" s="70"/>
      <c r="D38" s="71">
        <v>1</v>
      </c>
      <c r="E38" s="184">
        <f t="shared" si="0"/>
        <v>0</v>
      </c>
      <c r="F38" s="169"/>
      <c r="G38" s="87"/>
      <c r="H38" s="69"/>
      <c r="I38" s="70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</row>
    <row r="39" spans="1:26">
      <c r="A39" s="115" t="s">
        <v>45</v>
      </c>
      <c r="B39" s="144" t="s">
        <v>46</v>
      </c>
      <c r="C39" s="66"/>
      <c r="D39" s="49">
        <v>0.5</v>
      </c>
      <c r="E39" s="49">
        <f t="shared" si="0"/>
        <v>0</v>
      </c>
      <c r="F39" s="169"/>
      <c r="G39" s="115"/>
      <c r="H39" s="73"/>
      <c r="I39" s="66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</row>
    <row r="40" spans="1:26" ht="15.75" customHeight="1">
      <c r="A40" s="116" t="s">
        <v>47</v>
      </c>
      <c r="B40" s="86" t="s">
        <v>48</v>
      </c>
      <c r="C40" s="117"/>
      <c r="D40" s="118">
        <v>1</v>
      </c>
      <c r="E40" s="205">
        <f t="shared" si="0"/>
        <v>0</v>
      </c>
      <c r="F40" s="169"/>
      <c r="G40" s="87"/>
      <c r="H40" s="69"/>
      <c r="I40" s="70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</row>
    <row r="41" spans="1:26" ht="17.100000000000001" customHeight="1">
      <c r="A41" s="294" t="s">
        <v>49</v>
      </c>
      <c r="B41" s="75" t="s">
        <v>50</v>
      </c>
      <c r="C41" s="76"/>
      <c r="D41" s="77">
        <v>1</v>
      </c>
      <c r="E41" s="171">
        <f t="shared" si="0"/>
        <v>0</v>
      </c>
      <c r="F41" s="169"/>
      <c r="G41" s="294"/>
      <c r="H41" s="75"/>
      <c r="I41" s="76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</row>
    <row r="42" spans="1:26" s="286" customFormat="1" ht="18.399999999999999" customHeight="1">
      <c r="A42" s="295"/>
      <c r="B42" s="296" t="s">
        <v>14</v>
      </c>
      <c r="C42" s="81">
        <f>SUM(C31:C41)</f>
        <v>0</v>
      </c>
      <c r="D42" s="81"/>
      <c r="E42" s="61">
        <f>SUM(E31:E41)</f>
        <v>0</v>
      </c>
      <c r="F42" s="169"/>
      <c r="G42" s="297"/>
      <c r="H42" s="297"/>
      <c r="I42" s="297"/>
      <c r="J42" s="169"/>
      <c r="K42" s="169"/>
      <c r="L42" s="169"/>
      <c r="M42" s="297"/>
      <c r="N42" s="297"/>
      <c r="O42" s="297"/>
      <c r="P42" s="297"/>
      <c r="Q42" s="297"/>
      <c r="R42" s="297"/>
      <c r="S42" s="297"/>
      <c r="T42" s="297"/>
      <c r="U42" s="297"/>
      <c r="V42" s="297"/>
      <c r="W42" s="297"/>
      <c r="X42" s="297"/>
      <c r="Y42" s="297"/>
      <c r="Z42" s="297"/>
    </row>
    <row r="43" spans="1:26" ht="15.75" customHeight="1">
      <c r="A43" s="36" t="s">
        <v>51</v>
      </c>
      <c r="B43" s="287"/>
      <c r="C43" s="62"/>
      <c r="D43" s="82"/>
      <c r="E43" s="82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</row>
    <row r="44" spans="1:26" ht="22.5">
      <c r="A44" s="39" t="s">
        <v>18</v>
      </c>
      <c r="B44" s="293" t="s">
        <v>29</v>
      </c>
      <c r="C44" s="28" t="s">
        <v>30</v>
      </c>
      <c r="D44" s="27" t="s">
        <v>52</v>
      </c>
      <c r="E44" s="26" t="s">
        <v>14</v>
      </c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</row>
    <row r="45" spans="1:26">
      <c r="A45" s="83" t="s">
        <v>21</v>
      </c>
      <c r="B45" s="144" t="s">
        <v>258</v>
      </c>
      <c r="C45" s="298"/>
      <c r="D45" s="85">
        <v>4</v>
      </c>
      <c r="E45" s="85">
        <f t="shared" ref="E45:E52" si="1">D45*C45</f>
        <v>0</v>
      </c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</row>
    <row r="46" spans="1:26">
      <c r="A46" s="68" t="s">
        <v>23</v>
      </c>
      <c r="B46" s="288" t="s">
        <v>54</v>
      </c>
      <c r="C46" s="70"/>
      <c r="D46" s="71">
        <v>2</v>
      </c>
      <c r="E46" s="184">
        <f t="shared" si="1"/>
        <v>0</v>
      </c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</row>
    <row r="47" spans="1:26">
      <c r="A47" s="64" t="s">
        <v>25</v>
      </c>
      <c r="B47" s="144" t="s">
        <v>55</v>
      </c>
      <c r="C47" s="66"/>
      <c r="D47" s="49">
        <v>6</v>
      </c>
      <c r="E47" s="186">
        <f t="shared" si="1"/>
        <v>0</v>
      </c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</row>
    <row r="48" spans="1:26">
      <c r="A48" s="68" t="s">
        <v>35</v>
      </c>
      <c r="B48" s="288" t="s">
        <v>56</v>
      </c>
      <c r="C48" s="70"/>
      <c r="D48" s="71">
        <v>2</v>
      </c>
      <c r="E48" s="184">
        <f t="shared" si="1"/>
        <v>0</v>
      </c>
      <c r="F48" s="299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</row>
    <row r="49" spans="1:26" ht="25.5">
      <c r="A49" s="64" t="s">
        <v>37</v>
      </c>
      <c r="B49" s="144" t="s">
        <v>57</v>
      </c>
      <c r="C49" s="66"/>
      <c r="D49" s="49">
        <v>2</v>
      </c>
      <c r="E49" s="186">
        <f t="shared" si="1"/>
        <v>0</v>
      </c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</row>
    <row r="50" spans="1:26" ht="17.100000000000001" customHeight="1">
      <c r="A50" s="68" t="s">
        <v>39</v>
      </c>
      <c r="B50" s="300" t="s">
        <v>58</v>
      </c>
      <c r="C50" s="70"/>
      <c r="D50" s="71">
        <v>4</v>
      </c>
      <c r="E50" s="184">
        <f t="shared" si="1"/>
        <v>0</v>
      </c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</row>
    <row r="51" spans="1:26" ht="16.350000000000001" customHeight="1">
      <c r="A51" s="64" t="s">
        <v>41</v>
      </c>
      <c r="B51" s="144" t="s">
        <v>59</v>
      </c>
      <c r="C51" s="66"/>
      <c r="D51" s="49">
        <v>1</v>
      </c>
      <c r="E51" s="186">
        <f t="shared" si="1"/>
        <v>0</v>
      </c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</row>
    <row r="52" spans="1:26" ht="25.5">
      <c r="A52" s="87" t="s">
        <v>43</v>
      </c>
      <c r="B52" s="290" t="s">
        <v>60</v>
      </c>
      <c r="C52" s="70"/>
      <c r="D52" s="71">
        <v>1</v>
      </c>
      <c r="E52" s="184">
        <f t="shared" si="1"/>
        <v>0</v>
      </c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</row>
    <row r="53" spans="1:26" s="286" customFormat="1" ht="18.399999999999999" customHeight="1">
      <c r="A53" s="378" t="s">
        <v>14</v>
      </c>
      <c r="B53" s="378"/>
      <c r="C53" s="81">
        <f>SUM(C45:C52)</f>
        <v>0</v>
      </c>
      <c r="D53" s="81"/>
      <c r="E53" s="61">
        <f>SUM(E45:E52)</f>
        <v>0</v>
      </c>
      <c r="F53" s="169"/>
      <c r="G53" s="297"/>
      <c r="H53" s="297"/>
      <c r="I53" s="297"/>
      <c r="J53" s="297"/>
      <c r="K53" s="297"/>
      <c r="L53" s="297"/>
      <c r="M53" s="297"/>
      <c r="N53" s="297"/>
      <c r="O53" s="297"/>
      <c r="P53" s="297"/>
      <c r="Q53" s="297"/>
      <c r="R53" s="297"/>
      <c r="S53" s="297"/>
      <c r="T53" s="297"/>
      <c r="U53" s="297"/>
      <c r="V53" s="297"/>
      <c r="W53" s="297"/>
      <c r="X53" s="297"/>
      <c r="Y53" s="297"/>
      <c r="Z53" s="297"/>
    </row>
    <row r="54" spans="1:26" ht="15.75" customHeight="1">
      <c r="A54" s="234" t="s">
        <v>61</v>
      </c>
      <c r="B54" s="301"/>
      <c r="C54" s="82"/>
      <c r="D54" s="82"/>
      <c r="E54" s="82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</row>
    <row r="55" spans="1:26">
      <c r="A55" s="151" t="s">
        <v>18</v>
      </c>
      <c r="B55" s="177" t="s">
        <v>62</v>
      </c>
      <c r="C55" s="26"/>
      <c r="D55" s="26" t="s">
        <v>12</v>
      </c>
      <c r="E55" s="26" t="s">
        <v>14</v>
      </c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</row>
    <row r="56" spans="1:26" ht="26.25" customHeight="1">
      <c r="A56" s="64" t="s">
        <v>21</v>
      </c>
      <c r="B56" s="302" t="s">
        <v>63</v>
      </c>
      <c r="C56" s="303"/>
      <c r="D56" s="303"/>
      <c r="E56" s="304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</row>
    <row r="57" spans="1:26" ht="12.75" customHeight="1">
      <c r="A57" s="68"/>
      <c r="B57" s="288" t="s">
        <v>64</v>
      </c>
      <c r="C57" s="70"/>
      <c r="D57" s="71">
        <v>10</v>
      </c>
      <c r="E57" s="71">
        <f>C57*D57*2</f>
        <v>0</v>
      </c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</row>
    <row r="58" spans="1:26" ht="12.75" customHeight="1">
      <c r="A58" s="68"/>
      <c r="B58" s="302" t="s">
        <v>65</v>
      </c>
      <c r="C58" s="305"/>
      <c r="D58" s="306">
        <v>5</v>
      </c>
      <c r="E58" s="306">
        <f>C58*D58*2</f>
        <v>0</v>
      </c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</row>
    <row r="59" spans="1:26" ht="13.5" customHeight="1">
      <c r="A59" s="68"/>
      <c r="B59" s="288" t="s">
        <v>66</v>
      </c>
      <c r="C59" s="70"/>
      <c r="D59" s="71">
        <v>0</v>
      </c>
      <c r="E59" s="71">
        <f>C59*D59*2</f>
        <v>0</v>
      </c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</row>
    <row r="60" spans="1:26" ht="15" customHeight="1">
      <c r="A60" s="64" t="s">
        <v>23</v>
      </c>
      <c r="B60" s="302" t="s">
        <v>67</v>
      </c>
      <c r="C60" s="303"/>
      <c r="D60" s="303"/>
      <c r="E60" s="304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</row>
    <row r="61" spans="1:26" ht="12.75" customHeight="1">
      <c r="A61" s="68"/>
      <c r="B61" s="288" t="s">
        <v>64</v>
      </c>
      <c r="C61" s="70"/>
      <c r="D61" s="71">
        <v>10</v>
      </c>
      <c r="E61" s="71">
        <f>C61*D61*2</f>
        <v>0</v>
      </c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</row>
    <row r="62" spans="1:26" ht="12.75" customHeight="1">
      <c r="A62" s="68"/>
      <c r="B62" s="302" t="s">
        <v>65</v>
      </c>
      <c r="C62" s="305"/>
      <c r="D62" s="306">
        <v>5</v>
      </c>
      <c r="E62" s="306">
        <f>C62*D62*2</f>
        <v>0</v>
      </c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</row>
    <row r="63" spans="1:26" ht="13.5" customHeight="1">
      <c r="A63" s="68"/>
      <c r="B63" s="288" t="s">
        <v>66</v>
      </c>
      <c r="C63" s="70"/>
      <c r="D63" s="71">
        <v>0</v>
      </c>
      <c r="E63" s="71">
        <f>C63*D63*2</f>
        <v>0</v>
      </c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</row>
    <row r="64" spans="1:26" s="286" customFormat="1" ht="18.399999999999999" customHeight="1">
      <c r="A64" s="374" t="s">
        <v>14</v>
      </c>
      <c r="B64" s="374"/>
      <c r="C64" s="60">
        <f>SUM(C57:C63)</f>
        <v>0</v>
      </c>
      <c r="D64" s="60"/>
      <c r="E64" s="61">
        <f>SUM(E57:E59,E61:E63)</f>
        <v>0</v>
      </c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</row>
    <row r="65" spans="1:26" ht="12.75" customHeight="1">
      <c r="A65" s="105" t="s">
        <v>68</v>
      </c>
      <c r="B65" s="106"/>
      <c r="C65" s="107"/>
      <c r="D65" s="108"/>
      <c r="E65" s="107">
        <f>SUM(E27,E42,E53,E64)</f>
        <v>0</v>
      </c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</row>
    <row r="66" spans="1:26" ht="15.75" customHeight="1">
      <c r="A66" s="105" t="s">
        <v>69</v>
      </c>
      <c r="B66" s="106"/>
      <c r="C66" s="107"/>
      <c r="D66" s="108" t="s">
        <v>12</v>
      </c>
      <c r="E66" s="107">
        <f>IF(E65&gt;200,200,E65)</f>
        <v>0</v>
      </c>
      <c r="F66" s="192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</row>
    <row r="67" spans="1:26" ht="24.75" customHeight="1">
      <c r="A67" s="340" t="s">
        <v>15</v>
      </c>
      <c r="B67" s="340"/>
      <c r="C67" s="340"/>
      <c r="D67" s="340"/>
      <c r="E67" s="340"/>
      <c r="F67" s="192"/>
      <c r="G67" s="193"/>
      <c r="H67" s="193"/>
      <c r="I67" s="193"/>
      <c r="J67" s="193"/>
      <c r="K67" s="193"/>
      <c r="L67" s="193"/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</row>
    <row r="68" spans="1:26" ht="24.75" customHeight="1">
      <c r="A68" s="341"/>
      <c r="B68" s="341"/>
      <c r="C68" s="341"/>
      <c r="D68" s="341"/>
      <c r="E68" s="341"/>
      <c r="F68" s="192"/>
      <c r="G68" s="193"/>
      <c r="H68" s="193"/>
      <c r="I68" s="193"/>
      <c r="J68" s="193"/>
      <c r="K68" s="193"/>
      <c r="L68" s="193"/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</row>
    <row r="69" spans="1:26" ht="24.75" customHeight="1">
      <c r="A69" s="341"/>
      <c r="B69" s="341"/>
      <c r="C69" s="341"/>
      <c r="D69" s="341"/>
      <c r="E69" s="341"/>
      <c r="F69" s="192"/>
      <c r="G69" s="193"/>
      <c r="H69" s="193"/>
      <c r="I69" s="193"/>
      <c r="J69" s="193"/>
      <c r="K69" s="193"/>
      <c r="L69" s="193"/>
      <c r="M69" s="193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</row>
    <row r="70" spans="1:26" ht="21.75" customHeight="1">
      <c r="A70" s="23" t="s">
        <v>70</v>
      </c>
      <c r="B70" s="307"/>
      <c r="C70" s="24"/>
      <c r="D70" s="24"/>
      <c r="E70" s="24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</row>
    <row r="71" spans="1:26" ht="15.75" customHeight="1">
      <c r="A71" s="36" t="s">
        <v>71</v>
      </c>
      <c r="B71" s="287"/>
      <c r="C71" s="62"/>
      <c r="D71" s="62"/>
      <c r="E71" s="82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</row>
    <row r="72" spans="1:26" ht="28.7" customHeight="1">
      <c r="A72" s="39" t="s">
        <v>18</v>
      </c>
      <c r="B72" s="293" t="s">
        <v>29</v>
      </c>
      <c r="C72" s="28" t="s">
        <v>30</v>
      </c>
      <c r="D72" s="308" t="s">
        <v>52</v>
      </c>
      <c r="E72" s="26" t="s">
        <v>14</v>
      </c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</row>
    <row r="73" spans="1:26">
      <c r="A73" s="83" t="s">
        <v>21</v>
      </c>
      <c r="B73" s="144" t="s">
        <v>72</v>
      </c>
      <c r="C73" s="298"/>
      <c r="D73" s="186">
        <v>4</v>
      </c>
      <c r="E73" s="85">
        <f t="shared" ref="E73:E80" si="2">D73*C73</f>
        <v>0</v>
      </c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</row>
    <row r="74" spans="1:26">
      <c r="A74" s="68" t="s">
        <v>23</v>
      </c>
      <c r="B74" s="288" t="s">
        <v>73</v>
      </c>
      <c r="C74" s="70"/>
      <c r="D74" s="71">
        <v>8</v>
      </c>
      <c r="E74" s="184">
        <f t="shared" si="2"/>
        <v>0</v>
      </c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</row>
    <row r="75" spans="1:26">
      <c r="A75" s="64" t="s">
        <v>25</v>
      </c>
      <c r="B75" s="144" t="s">
        <v>74</v>
      </c>
      <c r="C75" s="66"/>
      <c r="D75" s="49">
        <v>16</v>
      </c>
      <c r="E75" s="186">
        <f t="shared" si="2"/>
        <v>0</v>
      </c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61"/>
      <c r="Z75" s="161"/>
    </row>
    <row r="76" spans="1:26">
      <c r="A76" s="68" t="s">
        <v>35</v>
      </c>
      <c r="B76" s="288" t="s">
        <v>75</v>
      </c>
      <c r="C76" s="70"/>
      <c r="D76" s="71">
        <v>20</v>
      </c>
      <c r="E76" s="184">
        <f t="shared" si="2"/>
        <v>0</v>
      </c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61"/>
      <c r="Z76" s="161"/>
    </row>
    <row r="77" spans="1:26">
      <c r="A77" s="64" t="s">
        <v>37</v>
      </c>
      <c r="B77" s="144" t="s">
        <v>76</v>
      </c>
      <c r="C77" s="66"/>
      <c r="D77" s="49">
        <v>30</v>
      </c>
      <c r="E77" s="186">
        <f t="shared" si="2"/>
        <v>0</v>
      </c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</row>
    <row r="78" spans="1:26">
      <c r="A78" s="68" t="s">
        <v>39</v>
      </c>
      <c r="B78" s="300" t="s">
        <v>77</v>
      </c>
      <c r="C78" s="70"/>
      <c r="D78" s="71">
        <v>40</v>
      </c>
      <c r="E78" s="184">
        <f t="shared" si="2"/>
        <v>0</v>
      </c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</row>
    <row r="79" spans="1:26" ht="15.75" customHeight="1">
      <c r="A79" s="64" t="s">
        <v>41</v>
      </c>
      <c r="B79" s="144" t="s">
        <v>78</v>
      </c>
      <c r="C79" s="66"/>
      <c r="D79" s="49">
        <v>35</v>
      </c>
      <c r="E79" s="186">
        <f t="shared" si="2"/>
        <v>0</v>
      </c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/>
      <c r="U79" s="161"/>
      <c r="V79" s="161"/>
      <c r="W79" s="161"/>
      <c r="X79" s="161"/>
      <c r="Y79" s="161"/>
      <c r="Z79" s="161"/>
    </row>
    <row r="80" spans="1:26">
      <c r="A80" s="87" t="s">
        <v>43</v>
      </c>
      <c r="B80" s="290" t="s">
        <v>79</v>
      </c>
      <c r="C80" s="70"/>
      <c r="D80" s="71">
        <v>10</v>
      </c>
      <c r="E80" s="184">
        <f t="shared" si="2"/>
        <v>0</v>
      </c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</row>
    <row r="81" spans="1:26" s="286" customFormat="1" ht="18.399999999999999" customHeight="1">
      <c r="A81" s="374" t="s">
        <v>14</v>
      </c>
      <c r="B81" s="374"/>
      <c r="C81" s="60">
        <f>SUM(C73:C80)</f>
        <v>0</v>
      </c>
      <c r="D81" s="60"/>
      <c r="E81" s="61">
        <f>SUM(E73:E80)</f>
        <v>0</v>
      </c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</row>
    <row r="82" spans="1:26" ht="12.75" customHeight="1">
      <c r="A82" s="105" t="s">
        <v>80</v>
      </c>
      <c r="B82" s="106"/>
      <c r="C82" s="107"/>
      <c r="D82" s="108"/>
      <c r="E82" s="107">
        <f>SUM(E73:E80)</f>
        <v>0</v>
      </c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</row>
    <row r="83" spans="1:26" ht="15.6" customHeight="1">
      <c r="A83" s="105" t="s">
        <v>81</v>
      </c>
      <c r="B83" s="106"/>
      <c r="C83" s="107"/>
      <c r="D83" s="108" t="s">
        <v>12</v>
      </c>
      <c r="E83" s="107">
        <f>IF(E82&gt;200,200,E82)</f>
        <v>0</v>
      </c>
      <c r="F83" s="192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</row>
    <row r="84" spans="1:26" ht="24.75" customHeight="1">
      <c r="A84" s="340" t="s">
        <v>15</v>
      </c>
      <c r="B84" s="340"/>
      <c r="C84" s="340"/>
      <c r="D84" s="340"/>
      <c r="E84" s="340"/>
      <c r="F84" s="192"/>
      <c r="G84" s="193"/>
      <c r="H84" s="193"/>
      <c r="I84" s="193"/>
      <c r="J84" s="193"/>
      <c r="K84" s="193"/>
      <c r="L84" s="193"/>
      <c r="M84" s="193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</row>
    <row r="85" spans="1:26" ht="24.75" customHeight="1">
      <c r="A85" s="341"/>
      <c r="B85" s="341"/>
      <c r="C85" s="341"/>
      <c r="D85" s="341"/>
      <c r="E85" s="341"/>
      <c r="F85" s="192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</row>
    <row r="86" spans="1:26" ht="24.75" customHeight="1">
      <c r="A86" s="341"/>
      <c r="B86" s="341"/>
      <c r="C86" s="341"/>
      <c r="D86" s="341"/>
      <c r="E86" s="341"/>
      <c r="F86" s="192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</row>
    <row r="87" spans="1:26" ht="22.5" customHeight="1">
      <c r="A87" s="309" t="s">
        <v>82</v>
      </c>
      <c r="B87" s="307"/>
      <c r="C87" s="24"/>
      <c r="D87" s="24"/>
      <c r="E87" s="24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/>
      <c r="U87" s="161"/>
      <c r="V87" s="161"/>
      <c r="W87" s="161"/>
      <c r="X87" s="161"/>
      <c r="Y87" s="161"/>
      <c r="Z87" s="161"/>
    </row>
    <row r="88" spans="1:26" ht="15.75" customHeight="1">
      <c r="A88" s="36" t="s">
        <v>83</v>
      </c>
      <c r="B88" s="287"/>
      <c r="C88" s="62"/>
      <c r="D88" s="62"/>
      <c r="E88" s="62"/>
      <c r="F88" s="161"/>
      <c r="G88" s="161"/>
      <c r="H88" s="161"/>
      <c r="I88" s="161"/>
      <c r="J88" s="161"/>
      <c r="K88" s="161"/>
      <c r="L88" s="161"/>
      <c r="M88" s="161"/>
      <c r="N88" s="161"/>
      <c r="O88" s="161"/>
      <c r="P88" s="161"/>
      <c r="Q88" s="161"/>
      <c r="R88" s="161"/>
      <c r="S88" s="161"/>
      <c r="T88" s="161"/>
      <c r="U88" s="161"/>
      <c r="V88" s="161"/>
      <c r="W88" s="161"/>
      <c r="X88" s="161"/>
      <c r="Y88" s="161"/>
      <c r="Z88" s="161"/>
    </row>
    <row r="89" spans="1:26" ht="25.5" customHeight="1">
      <c r="A89" s="39" t="s">
        <v>18</v>
      </c>
      <c r="B89" s="293" t="s">
        <v>84</v>
      </c>
      <c r="C89" s="28" t="s">
        <v>30</v>
      </c>
      <c r="D89" s="28" t="s">
        <v>12</v>
      </c>
      <c r="E89" s="28" t="s">
        <v>14</v>
      </c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</row>
    <row r="90" spans="1:26" ht="25.5" customHeight="1">
      <c r="A90" s="68" t="s">
        <v>21</v>
      </c>
      <c r="B90" s="310" t="s">
        <v>85</v>
      </c>
      <c r="C90" s="113"/>
      <c r="D90" s="71">
        <v>10</v>
      </c>
      <c r="E90" s="71">
        <f>C90*D90</f>
        <v>0</v>
      </c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</row>
    <row r="91" spans="1:26" ht="15" customHeight="1">
      <c r="A91" s="64" t="s">
        <v>23</v>
      </c>
      <c r="B91" s="311" t="s">
        <v>86</v>
      </c>
      <c r="C91" s="48"/>
      <c r="D91" s="49">
        <v>8</v>
      </c>
      <c r="E91" s="49">
        <f>D91*C91</f>
        <v>0</v>
      </c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</row>
    <row r="92" spans="1:26" ht="25.5" customHeight="1">
      <c r="A92" s="68" t="s">
        <v>25</v>
      </c>
      <c r="B92" s="310" t="s">
        <v>87</v>
      </c>
      <c r="C92" s="113"/>
      <c r="D92" s="71">
        <v>6</v>
      </c>
      <c r="E92" s="71">
        <f>C92*D92</f>
        <v>0</v>
      </c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</row>
    <row r="93" spans="1:26" ht="16.350000000000001" customHeight="1">
      <c r="A93" s="64" t="s">
        <v>35</v>
      </c>
      <c r="B93" s="311" t="s">
        <v>88</v>
      </c>
      <c r="C93" s="48"/>
      <c r="D93" s="49">
        <v>4</v>
      </c>
      <c r="E93" s="49">
        <f>D93*C93</f>
        <v>0</v>
      </c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</row>
    <row r="94" spans="1:26" s="286" customFormat="1" ht="18.399999999999999" customHeight="1">
      <c r="A94" s="374" t="s">
        <v>14</v>
      </c>
      <c r="B94" s="374"/>
      <c r="C94" s="60">
        <f>SUM(C90:C93)</f>
        <v>0</v>
      </c>
      <c r="D94" s="60"/>
      <c r="E94" s="61">
        <f>SUM(E90:E93)</f>
        <v>0</v>
      </c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</row>
    <row r="95" spans="1:26" ht="15.75" customHeight="1">
      <c r="A95" s="36" t="s">
        <v>89</v>
      </c>
      <c r="B95" s="287"/>
      <c r="C95" s="62"/>
      <c r="D95" s="62"/>
      <c r="E95" s="62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</row>
    <row r="96" spans="1:26" ht="20.45" customHeight="1">
      <c r="A96" s="39" t="s">
        <v>18</v>
      </c>
      <c r="B96" s="293" t="s">
        <v>90</v>
      </c>
      <c r="C96" s="28" t="s">
        <v>30</v>
      </c>
      <c r="D96" s="28" t="s">
        <v>12</v>
      </c>
      <c r="E96" s="28" t="s">
        <v>14</v>
      </c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61"/>
      <c r="X96" s="161"/>
      <c r="Y96" s="161"/>
      <c r="Z96" s="161"/>
    </row>
    <row r="97" spans="1:26">
      <c r="A97" s="64" t="s">
        <v>21</v>
      </c>
      <c r="B97" s="144" t="s">
        <v>91</v>
      </c>
      <c r="C97" s="84"/>
      <c r="D97" s="49">
        <v>16</v>
      </c>
      <c r="E97" s="49">
        <f>C97*D97</f>
        <v>0</v>
      </c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</row>
    <row r="98" spans="1:26">
      <c r="A98" s="68" t="s">
        <v>23</v>
      </c>
      <c r="B98" s="288" t="s">
        <v>92</v>
      </c>
      <c r="C98" s="183"/>
      <c r="D98" s="71">
        <v>8</v>
      </c>
      <c r="E98" s="71">
        <f>D98*C98</f>
        <v>0</v>
      </c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161"/>
      <c r="Q98" s="161"/>
      <c r="R98" s="161"/>
      <c r="S98" s="161"/>
      <c r="T98" s="161"/>
      <c r="U98" s="161"/>
      <c r="V98" s="161"/>
      <c r="W98" s="161"/>
      <c r="X98" s="161"/>
      <c r="Y98" s="161"/>
      <c r="Z98" s="161"/>
    </row>
    <row r="99" spans="1:26">
      <c r="A99" s="64" t="s">
        <v>25</v>
      </c>
      <c r="B99" s="144" t="s">
        <v>93</v>
      </c>
      <c r="C99" s="84"/>
      <c r="D99" s="49">
        <v>4</v>
      </c>
      <c r="E99" s="49">
        <f>C99*D99</f>
        <v>0</v>
      </c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  <c r="Y99" s="161"/>
      <c r="Z99" s="161"/>
    </row>
    <row r="100" spans="1:26">
      <c r="A100" s="68" t="s">
        <v>35</v>
      </c>
      <c r="B100" s="288" t="s">
        <v>94</v>
      </c>
      <c r="C100" s="183"/>
      <c r="D100" s="71">
        <v>6</v>
      </c>
      <c r="E100" s="71">
        <f>D100*C100</f>
        <v>0</v>
      </c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61"/>
      <c r="Z100" s="161"/>
    </row>
    <row r="101" spans="1:26">
      <c r="A101" s="64" t="s">
        <v>37</v>
      </c>
      <c r="B101" s="144" t="s">
        <v>95</v>
      </c>
      <c r="C101" s="84"/>
      <c r="D101" s="49">
        <v>16</v>
      </c>
      <c r="E101" s="49">
        <f>C101*D101</f>
        <v>0</v>
      </c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61"/>
      <c r="Z101" s="161"/>
    </row>
    <row r="102" spans="1:26" ht="14.25" customHeight="1">
      <c r="A102" s="68" t="s">
        <v>39</v>
      </c>
      <c r="B102" s="375" t="s">
        <v>96</v>
      </c>
      <c r="C102" s="375"/>
      <c r="D102" s="375"/>
      <c r="E102" s="375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</row>
    <row r="103" spans="1:26">
      <c r="A103" s="115"/>
      <c r="B103" s="144" t="s">
        <v>97</v>
      </c>
      <c r="C103" s="84"/>
      <c r="D103" s="49">
        <v>16</v>
      </c>
      <c r="E103" s="49">
        <f t="shared" ref="E103:E111" si="3">C103*D103</f>
        <v>0</v>
      </c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</row>
    <row r="104" spans="1:26">
      <c r="A104" s="116"/>
      <c r="B104" s="300" t="s">
        <v>98</v>
      </c>
      <c r="C104" s="204"/>
      <c r="D104" s="118">
        <v>14</v>
      </c>
      <c r="E104" s="118">
        <f t="shared" si="3"/>
        <v>0</v>
      </c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</row>
    <row r="105" spans="1:26">
      <c r="A105" s="115"/>
      <c r="B105" s="144" t="s">
        <v>99</v>
      </c>
      <c r="C105" s="84"/>
      <c r="D105" s="49">
        <v>12</v>
      </c>
      <c r="E105" s="49">
        <f t="shared" si="3"/>
        <v>0</v>
      </c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</row>
    <row r="106" spans="1:26">
      <c r="A106" s="116"/>
      <c r="B106" s="300" t="s">
        <v>100</v>
      </c>
      <c r="C106" s="204"/>
      <c r="D106" s="118">
        <v>10</v>
      </c>
      <c r="E106" s="118">
        <f t="shared" si="3"/>
        <v>0</v>
      </c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</row>
    <row r="107" spans="1:26">
      <c r="A107" s="115"/>
      <c r="B107" s="144" t="s">
        <v>101</v>
      </c>
      <c r="C107" s="84"/>
      <c r="D107" s="49">
        <v>8</v>
      </c>
      <c r="E107" s="49">
        <f t="shared" si="3"/>
        <v>0</v>
      </c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61"/>
      <c r="Z107" s="161"/>
    </row>
    <row r="108" spans="1:26">
      <c r="A108" s="116"/>
      <c r="B108" s="300" t="s">
        <v>102</v>
      </c>
      <c r="C108" s="204"/>
      <c r="D108" s="118">
        <v>6</v>
      </c>
      <c r="E108" s="118">
        <f t="shared" si="3"/>
        <v>0</v>
      </c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/>
      <c r="U108" s="161"/>
      <c r="V108" s="161"/>
      <c r="W108" s="161"/>
      <c r="X108" s="161"/>
      <c r="Y108" s="161"/>
      <c r="Z108" s="161"/>
    </row>
    <row r="109" spans="1:26">
      <c r="A109" s="115"/>
      <c r="B109" s="144" t="s">
        <v>103</v>
      </c>
      <c r="C109" s="84"/>
      <c r="D109" s="49">
        <v>4</v>
      </c>
      <c r="E109" s="49">
        <f t="shared" si="3"/>
        <v>0</v>
      </c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161"/>
      <c r="Q109" s="161"/>
      <c r="R109" s="161"/>
      <c r="S109" s="161"/>
      <c r="T109" s="161"/>
      <c r="U109" s="161"/>
      <c r="V109" s="161"/>
      <c r="W109" s="161"/>
      <c r="X109" s="161"/>
      <c r="Y109" s="161"/>
      <c r="Z109" s="161"/>
    </row>
    <row r="110" spans="1:26">
      <c r="A110" s="68"/>
      <c r="B110" s="288" t="s">
        <v>104</v>
      </c>
      <c r="C110" s="183"/>
      <c r="D110" s="71">
        <v>2</v>
      </c>
      <c r="E110" s="71">
        <f t="shared" si="3"/>
        <v>0</v>
      </c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161"/>
      <c r="Q110" s="161"/>
      <c r="R110" s="161"/>
      <c r="S110" s="161"/>
      <c r="T110" s="161"/>
      <c r="U110" s="161"/>
      <c r="V110" s="161"/>
      <c r="W110" s="161"/>
      <c r="X110" s="161"/>
      <c r="Y110" s="161"/>
      <c r="Z110" s="161"/>
    </row>
    <row r="111" spans="1:26">
      <c r="A111" s="64" t="s">
        <v>41</v>
      </c>
      <c r="B111" s="312" t="s">
        <v>105</v>
      </c>
      <c r="C111" s="84"/>
      <c r="D111" s="49">
        <v>12</v>
      </c>
      <c r="E111" s="49">
        <f t="shared" si="3"/>
        <v>0</v>
      </c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  <c r="Y111" s="161"/>
      <c r="Z111" s="161"/>
    </row>
    <row r="112" spans="1:26">
      <c r="A112" s="68" t="s">
        <v>43</v>
      </c>
      <c r="B112" s="313" t="s">
        <v>106</v>
      </c>
      <c r="C112" s="183"/>
      <c r="D112" s="71">
        <v>10</v>
      </c>
      <c r="E112" s="71">
        <f>D112*C112</f>
        <v>0</v>
      </c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</row>
    <row r="113" spans="1:26">
      <c r="A113" s="64" t="s">
        <v>45</v>
      </c>
      <c r="B113" s="312" t="s">
        <v>107</v>
      </c>
      <c r="C113" s="84"/>
      <c r="D113" s="49">
        <v>8</v>
      </c>
      <c r="E113" s="49">
        <f>C113*D113</f>
        <v>0</v>
      </c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</row>
    <row r="114" spans="1:26">
      <c r="A114" s="68" t="s">
        <v>47</v>
      </c>
      <c r="B114" s="313" t="s">
        <v>108</v>
      </c>
      <c r="C114" s="183"/>
      <c r="D114" s="71">
        <v>8</v>
      </c>
      <c r="E114" s="71">
        <f>D114*C114</f>
        <v>0</v>
      </c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</row>
    <row r="115" spans="1:26">
      <c r="A115" s="64" t="s">
        <v>49</v>
      </c>
      <c r="B115" s="312" t="s">
        <v>109</v>
      </c>
      <c r="C115" s="84"/>
      <c r="D115" s="49">
        <v>8</v>
      </c>
      <c r="E115" s="49">
        <f>C115*D115</f>
        <v>0</v>
      </c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161"/>
      <c r="Q115" s="161"/>
      <c r="R115" s="161"/>
      <c r="S115" s="161"/>
      <c r="T115" s="161"/>
      <c r="U115" s="161"/>
      <c r="V115" s="161"/>
      <c r="W115" s="161"/>
      <c r="X115" s="161"/>
      <c r="Y115" s="161"/>
      <c r="Z115" s="161"/>
    </row>
    <row r="116" spans="1:26">
      <c r="A116" s="68" t="s">
        <v>110</v>
      </c>
      <c r="B116" s="313" t="s">
        <v>111</v>
      </c>
      <c r="C116" s="183"/>
      <c r="D116" s="71">
        <v>4</v>
      </c>
      <c r="E116" s="71">
        <f>D116*C116</f>
        <v>0</v>
      </c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161"/>
      <c r="Q116" s="161"/>
      <c r="R116" s="161"/>
      <c r="S116" s="161"/>
      <c r="T116" s="161"/>
      <c r="U116" s="161"/>
      <c r="V116" s="161"/>
      <c r="W116" s="161"/>
      <c r="X116" s="161"/>
      <c r="Y116" s="161"/>
      <c r="Z116" s="161"/>
    </row>
    <row r="117" spans="1:26">
      <c r="A117" s="64" t="s">
        <v>112</v>
      </c>
      <c r="B117" s="312" t="s">
        <v>113</v>
      </c>
      <c r="C117" s="84"/>
      <c r="D117" s="49">
        <v>8</v>
      </c>
      <c r="E117" s="49">
        <f>C117*D117</f>
        <v>0</v>
      </c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161"/>
      <c r="Q117" s="161"/>
      <c r="R117" s="161"/>
      <c r="S117" s="161"/>
      <c r="T117" s="161"/>
      <c r="U117" s="161"/>
      <c r="V117" s="161"/>
      <c r="W117" s="161"/>
      <c r="X117" s="161"/>
      <c r="Y117" s="161"/>
      <c r="Z117" s="161"/>
    </row>
    <row r="118" spans="1:26">
      <c r="A118" s="68" t="s">
        <v>114</v>
      </c>
      <c r="B118" s="313" t="s">
        <v>115</v>
      </c>
      <c r="C118" s="183"/>
      <c r="D118" s="71">
        <v>10</v>
      </c>
      <c r="E118" s="71">
        <f>D118*C118</f>
        <v>0</v>
      </c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/>
      <c r="U118" s="161"/>
      <c r="V118" s="161"/>
      <c r="W118" s="161"/>
      <c r="X118" s="161"/>
      <c r="Y118" s="161"/>
      <c r="Z118" s="161"/>
    </row>
    <row r="119" spans="1:26">
      <c r="A119" s="121" t="s">
        <v>116</v>
      </c>
      <c r="B119" s="312" t="s">
        <v>117</v>
      </c>
      <c r="C119" s="84"/>
      <c r="D119" s="49">
        <v>12</v>
      </c>
      <c r="E119" s="49">
        <f>C119*D119</f>
        <v>0</v>
      </c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61"/>
      <c r="Z119" s="161"/>
    </row>
    <row r="120" spans="1:26">
      <c r="A120" s="122" t="s">
        <v>118</v>
      </c>
      <c r="B120" s="313" t="s">
        <v>119</v>
      </c>
      <c r="C120" s="183"/>
      <c r="D120" s="71">
        <v>8</v>
      </c>
      <c r="E120" s="71">
        <f>D120*C120</f>
        <v>0</v>
      </c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61"/>
      <c r="Z120" s="161"/>
    </row>
    <row r="121" spans="1:26">
      <c r="A121" s="121" t="s">
        <v>120</v>
      </c>
      <c r="B121" s="312" t="s">
        <v>121</v>
      </c>
      <c r="C121" s="84"/>
      <c r="D121" s="49">
        <v>4</v>
      </c>
      <c r="E121" s="49">
        <f>C121*D121</f>
        <v>0</v>
      </c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161"/>
      <c r="R121" s="161"/>
      <c r="S121" s="161"/>
      <c r="T121" s="161"/>
      <c r="U121" s="161"/>
      <c r="V121" s="161"/>
      <c r="W121" s="161"/>
      <c r="X121" s="161"/>
      <c r="Y121" s="161"/>
      <c r="Z121" s="161"/>
    </row>
    <row r="122" spans="1:26">
      <c r="A122" s="122" t="s">
        <v>122</v>
      </c>
      <c r="B122" s="313" t="s">
        <v>123</v>
      </c>
      <c r="C122" s="183"/>
      <c r="D122" s="71">
        <v>6</v>
      </c>
      <c r="E122" s="71">
        <f>D122*C122</f>
        <v>0</v>
      </c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</row>
    <row r="123" spans="1:26" ht="15.6" customHeight="1">
      <c r="A123" s="123" t="s">
        <v>124</v>
      </c>
      <c r="B123" s="314" t="s">
        <v>125</v>
      </c>
      <c r="C123" s="84"/>
      <c r="D123" s="49">
        <v>8</v>
      </c>
      <c r="E123" s="49">
        <f>C123*D123</f>
        <v>0</v>
      </c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  <c r="Q123" s="161"/>
      <c r="R123" s="161"/>
      <c r="S123" s="161"/>
      <c r="T123" s="161"/>
      <c r="U123" s="161"/>
      <c r="V123" s="161"/>
      <c r="W123" s="161"/>
      <c r="X123" s="161"/>
      <c r="Y123" s="161"/>
      <c r="Z123" s="161"/>
    </row>
    <row r="124" spans="1:26" s="286" customFormat="1" ht="18.399999999999999" customHeight="1">
      <c r="A124" s="371" t="s">
        <v>14</v>
      </c>
      <c r="B124" s="371"/>
      <c r="C124" s="60">
        <f>SUM(C97:C123)</f>
        <v>0</v>
      </c>
      <c r="D124" s="60"/>
      <c r="E124" s="61">
        <f>SUM(E97:E123)</f>
        <v>0</v>
      </c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  <c r="X124" s="169"/>
      <c r="Y124" s="169"/>
      <c r="Z124" s="169"/>
    </row>
    <row r="125" spans="1:26" ht="15.75" customHeight="1">
      <c r="A125" s="234" t="s">
        <v>126</v>
      </c>
      <c r="B125" s="301"/>
      <c r="C125" s="82"/>
      <c r="D125" s="62"/>
      <c r="E125" s="62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</row>
    <row r="126" spans="1:26">
      <c r="A126" s="151" t="s">
        <v>18</v>
      </c>
      <c r="B126" s="191" t="s">
        <v>127</v>
      </c>
      <c r="C126" s="142" t="s">
        <v>30</v>
      </c>
      <c r="D126" s="26" t="s">
        <v>12</v>
      </c>
      <c r="E126" s="26" t="s">
        <v>14</v>
      </c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  <c r="Q126" s="161"/>
      <c r="R126" s="161"/>
      <c r="S126" s="161"/>
      <c r="T126" s="161"/>
      <c r="U126" s="161"/>
      <c r="V126" s="161"/>
      <c r="W126" s="161"/>
      <c r="X126" s="161"/>
      <c r="Y126" s="161"/>
      <c r="Z126" s="161"/>
    </row>
    <row r="127" spans="1:26">
      <c r="A127" s="121" t="s">
        <v>21</v>
      </c>
      <c r="B127" s="311" t="s">
        <v>128</v>
      </c>
      <c r="C127" s="201"/>
      <c r="D127" s="49">
        <v>10</v>
      </c>
      <c r="E127" s="186">
        <f>C127*D127</f>
        <v>0</v>
      </c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161"/>
      <c r="Q127" s="161"/>
      <c r="R127" s="161"/>
      <c r="S127" s="161"/>
      <c r="T127" s="161"/>
      <c r="U127" s="161"/>
      <c r="V127" s="161"/>
      <c r="W127" s="161"/>
      <c r="X127" s="161"/>
      <c r="Y127" s="161"/>
      <c r="Z127" s="161"/>
    </row>
    <row r="128" spans="1:26">
      <c r="A128" s="122" t="s">
        <v>23</v>
      </c>
      <c r="B128" s="310" t="s">
        <v>129</v>
      </c>
      <c r="C128" s="199"/>
      <c r="D128" s="71">
        <v>8</v>
      </c>
      <c r="E128" s="184">
        <f>D128*C128</f>
        <v>0</v>
      </c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161"/>
      <c r="R128" s="161"/>
      <c r="S128" s="161"/>
      <c r="T128" s="161"/>
      <c r="U128" s="161"/>
      <c r="V128" s="161"/>
      <c r="W128" s="161"/>
      <c r="X128" s="161"/>
      <c r="Y128" s="161"/>
      <c r="Z128" s="161"/>
    </row>
    <row r="129" spans="1:26">
      <c r="A129" s="121" t="s">
        <v>25</v>
      </c>
      <c r="B129" s="315" t="s">
        <v>130</v>
      </c>
      <c r="C129" s="201"/>
      <c r="D129" s="49">
        <v>10</v>
      </c>
      <c r="E129" s="186">
        <f>C129*D129</f>
        <v>0</v>
      </c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  <c r="T129" s="161"/>
      <c r="U129" s="161"/>
      <c r="V129" s="161"/>
      <c r="W129" s="161"/>
      <c r="X129" s="161"/>
      <c r="Y129" s="161"/>
      <c r="Z129" s="161"/>
    </row>
    <row r="130" spans="1:26">
      <c r="A130" s="122" t="s">
        <v>35</v>
      </c>
      <c r="B130" s="310" t="s">
        <v>131</v>
      </c>
      <c r="C130" s="199"/>
      <c r="D130" s="71">
        <v>2</v>
      </c>
      <c r="E130" s="184">
        <f>D130*C130</f>
        <v>0</v>
      </c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  <c r="Y130" s="161"/>
      <c r="Z130" s="161"/>
    </row>
    <row r="131" spans="1:26">
      <c r="A131" s="121" t="s">
        <v>37</v>
      </c>
      <c r="B131" s="311" t="s">
        <v>132</v>
      </c>
      <c r="C131" s="201"/>
      <c r="D131" s="49">
        <v>1</v>
      </c>
      <c r="E131" s="186">
        <f>C131*D131</f>
        <v>0</v>
      </c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61"/>
      <c r="Z131" s="161"/>
    </row>
    <row r="132" spans="1:26">
      <c r="A132" s="122" t="s">
        <v>39</v>
      </c>
      <c r="B132" s="310" t="s">
        <v>133</v>
      </c>
      <c r="C132" s="199"/>
      <c r="D132" s="71">
        <v>10</v>
      </c>
      <c r="E132" s="184">
        <f>D132*C132</f>
        <v>0</v>
      </c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</row>
    <row r="133" spans="1:26">
      <c r="A133" s="121" t="s">
        <v>41</v>
      </c>
      <c r="B133" s="311" t="s">
        <v>134</v>
      </c>
      <c r="C133" s="201"/>
      <c r="D133" s="49">
        <v>6</v>
      </c>
      <c r="E133" s="186">
        <f>C133*D133</f>
        <v>0</v>
      </c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</row>
    <row r="134" spans="1:26">
      <c r="A134" s="122" t="s">
        <v>43</v>
      </c>
      <c r="B134" s="310" t="s">
        <v>135</v>
      </c>
      <c r="C134" s="199"/>
      <c r="D134" s="71">
        <v>4</v>
      </c>
      <c r="E134" s="184">
        <f>D134*C134</f>
        <v>0</v>
      </c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161"/>
      <c r="R134" s="161"/>
      <c r="S134" s="161"/>
      <c r="T134" s="161"/>
      <c r="U134" s="161"/>
      <c r="V134" s="161"/>
      <c r="W134" s="161"/>
      <c r="X134" s="161"/>
      <c r="Y134" s="161"/>
      <c r="Z134" s="161"/>
    </row>
    <row r="135" spans="1:26" ht="15.6" customHeight="1">
      <c r="A135" s="121" t="s">
        <v>45</v>
      </c>
      <c r="B135" s="311" t="s">
        <v>219</v>
      </c>
      <c r="C135" s="201"/>
      <c r="D135" s="49">
        <v>16</v>
      </c>
      <c r="E135" s="186">
        <f>C135*D135</f>
        <v>0</v>
      </c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  <c r="Q135" s="161"/>
      <c r="R135" s="161"/>
      <c r="S135" s="161"/>
      <c r="T135" s="161"/>
      <c r="U135" s="161"/>
      <c r="V135" s="161"/>
      <c r="W135" s="161"/>
      <c r="X135" s="161"/>
      <c r="Y135" s="161"/>
      <c r="Z135" s="161"/>
    </row>
    <row r="136" spans="1:26" ht="15" customHeight="1">
      <c r="A136" s="122" t="s">
        <v>47</v>
      </c>
      <c r="B136" s="310" t="s">
        <v>137</v>
      </c>
      <c r="C136" s="199"/>
      <c r="D136" s="71">
        <v>12</v>
      </c>
      <c r="E136" s="184">
        <f>D136*C136</f>
        <v>0</v>
      </c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61"/>
      <c r="Z136" s="161"/>
    </row>
    <row r="137" spans="1:26">
      <c r="A137" s="121" t="s">
        <v>49</v>
      </c>
      <c r="B137" s="311" t="s">
        <v>138</v>
      </c>
      <c r="C137" s="201"/>
      <c r="D137" s="49">
        <v>6</v>
      </c>
      <c r="E137" s="186">
        <f>C137*D137</f>
        <v>0</v>
      </c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61"/>
      <c r="Y137" s="161"/>
      <c r="Z137" s="161"/>
    </row>
    <row r="138" spans="1:26" ht="25.5">
      <c r="A138" s="122" t="s">
        <v>110</v>
      </c>
      <c r="B138" s="310" t="s">
        <v>139</v>
      </c>
      <c r="C138" s="199"/>
      <c r="D138" s="71">
        <v>8</v>
      </c>
      <c r="E138" s="184">
        <f>D138*C138</f>
        <v>0</v>
      </c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161"/>
      <c r="R138" s="161"/>
      <c r="S138" s="161"/>
      <c r="T138" s="161"/>
      <c r="U138" s="161"/>
      <c r="V138" s="161"/>
      <c r="W138" s="161"/>
      <c r="X138" s="161"/>
      <c r="Y138" s="161"/>
      <c r="Z138" s="161"/>
    </row>
    <row r="139" spans="1:26" ht="25.5">
      <c r="A139" s="121" t="s">
        <v>112</v>
      </c>
      <c r="B139" s="311" t="s">
        <v>140</v>
      </c>
      <c r="C139" s="201"/>
      <c r="D139" s="49">
        <v>6</v>
      </c>
      <c r="E139" s="186">
        <f>C139*D139</f>
        <v>0</v>
      </c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  <c r="T139" s="161"/>
      <c r="U139" s="161"/>
      <c r="V139" s="161"/>
      <c r="W139" s="161"/>
      <c r="X139" s="161"/>
      <c r="Y139" s="161"/>
      <c r="Z139" s="161"/>
    </row>
    <row r="140" spans="1:26" ht="25.5">
      <c r="A140" s="122" t="s">
        <v>114</v>
      </c>
      <c r="B140" s="310" t="s">
        <v>141</v>
      </c>
      <c r="C140" s="199"/>
      <c r="D140" s="71">
        <v>4</v>
      </c>
      <c r="E140" s="184">
        <f>D140*C140</f>
        <v>0</v>
      </c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61"/>
      <c r="U140" s="161"/>
      <c r="V140" s="161"/>
      <c r="W140" s="161"/>
      <c r="X140" s="161"/>
      <c r="Y140" s="161"/>
      <c r="Z140" s="161"/>
    </row>
    <row r="141" spans="1:26" ht="25.5">
      <c r="A141" s="121" t="s">
        <v>116</v>
      </c>
      <c r="B141" s="315" t="s">
        <v>142</v>
      </c>
      <c r="C141" s="201"/>
      <c r="D141" s="49">
        <v>6</v>
      </c>
      <c r="E141" s="186">
        <f>C141*D141</f>
        <v>0</v>
      </c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61"/>
      <c r="Z141" s="161"/>
    </row>
    <row r="142" spans="1:26" ht="25.5">
      <c r="A142" s="122" t="s">
        <v>118</v>
      </c>
      <c r="B142" s="316" t="s">
        <v>143</v>
      </c>
      <c r="C142" s="199"/>
      <c r="D142" s="71">
        <v>4</v>
      </c>
      <c r="E142" s="184">
        <f>D142*C142</f>
        <v>0</v>
      </c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61"/>
      <c r="Z142" s="161"/>
    </row>
    <row r="143" spans="1:26" ht="25.5">
      <c r="A143" s="121" t="s">
        <v>120</v>
      </c>
      <c r="B143" s="315" t="s">
        <v>144</v>
      </c>
      <c r="C143" s="201"/>
      <c r="D143" s="49">
        <v>2</v>
      </c>
      <c r="E143" s="186">
        <f>C143*D143</f>
        <v>0</v>
      </c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  <c r="Q143" s="161"/>
      <c r="R143" s="161"/>
      <c r="S143" s="161"/>
      <c r="T143" s="161"/>
      <c r="U143" s="161"/>
      <c r="V143" s="161"/>
      <c r="W143" s="161"/>
      <c r="X143" s="161"/>
      <c r="Y143" s="161"/>
      <c r="Z143" s="161"/>
    </row>
    <row r="144" spans="1:26">
      <c r="A144" s="122" t="s">
        <v>122</v>
      </c>
      <c r="B144" s="310" t="s">
        <v>145</v>
      </c>
      <c r="C144" s="199"/>
      <c r="D144" s="71">
        <v>4</v>
      </c>
      <c r="E144" s="184">
        <f>D144*C144</f>
        <v>0</v>
      </c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161"/>
      <c r="R144" s="161"/>
      <c r="S144" s="161"/>
      <c r="T144" s="161"/>
      <c r="U144" s="161"/>
      <c r="V144" s="161"/>
      <c r="W144" s="161"/>
      <c r="X144" s="161"/>
      <c r="Y144" s="161"/>
      <c r="Z144" s="161"/>
    </row>
    <row r="145" spans="1:26" ht="17.649999999999999" customHeight="1">
      <c r="A145" s="121" t="s">
        <v>124</v>
      </c>
      <c r="B145" s="311" t="s">
        <v>146</v>
      </c>
      <c r="C145" s="201"/>
      <c r="D145" s="49">
        <v>2</v>
      </c>
      <c r="E145" s="186">
        <f>C145*D145</f>
        <v>0</v>
      </c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61"/>
      <c r="Y145" s="161"/>
      <c r="Z145" s="161"/>
    </row>
    <row r="146" spans="1:26">
      <c r="A146" s="122" t="s">
        <v>147</v>
      </c>
      <c r="B146" s="310" t="s">
        <v>148</v>
      </c>
      <c r="C146" s="199"/>
      <c r="D146" s="71">
        <v>20</v>
      </c>
      <c r="E146" s="184">
        <f>D146*C146</f>
        <v>0</v>
      </c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161"/>
      <c r="R146" s="161"/>
      <c r="S146" s="161"/>
      <c r="T146" s="161"/>
      <c r="U146" s="161"/>
      <c r="V146" s="161"/>
      <c r="W146" s="161"/>
      <c r="X146" s="161"/>
      <c r="Y146" s="161"/>
      <c r="Z146" s="161"/>
    </row>
    <row r="147" spans="1:26" ht="15.6" customHeight="1">
      <c r="A147" s="64" t="s">
        <v>149</v>
      </c>
      <c r="B147" s="311" t="s">
        <v>150</v>
      </c>
      <c r="C147" s="201"/>
      <c r="D147" s="49">
        <v>16</v>
      </c>
      <c r="E147" s="186">
        <f>C147*D147</f>
        <v>0</v>
      </c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161"/>
      <c r="Q147" s="161"/>
      <c r="R147" s="161"/>
      <c r="S147" s="161"/>
      <c r="T147" s="161"/>
      <c r="U147" s="161"/>
      <c r="V147" s="161"/>
      <c r="W147" s="161"/>
      <c r="X147" s="161"/>
      <c r="Y147" s="161"/>
      <c r="Z147" s="161"/>
    </row>
    <row r="148" spans="1:26">
      <c r="A148" s="68" t="s">
        <v>151</v>
      </c>
      <c r="B148" s="310" t="s">
        <v>152</v>
      </c>
      <c r="C148" s="199"/>
      <c r="D148" s="71">
        <v>10</v>
      </c>
      <c r="E148" s="184">
        <f t="shared" ref="E148:E153" si="4">D148*C148</f>
        <v>0</v>
      </c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  <c r="Q148" s="161"/>
      <c r="R148" s="161"/>
      <c r="S148" s="161"/>
      <c r="T148" s="161"/>
      <c r="U148" s="161"/>
      <c r="V148" s="161"/>
      <c r="W148" s="161"/>
      <c r="X148" s="161"/>
      <c r="Y148" s="161"/>
      <c r="Z148" s="161"/>
    </row>
    <row r="149" spans="1:26" ht="16.5" customHeight="1">
      <c r="A149" s="74" t="s">
        <v>153</v>
      </c>
      <c r="B149" s="311" t="s">
        <v>260</v>
      </c>
      <c r="C149" s="170"/>
      <c r="D149" s="77">
        <v>2</v>
      </c>
      <c r="E149" s="171">
        <f t="shared" si="4"/>
        <v>0</v>
      </c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61"/>
      <c r="Z149" s="161"/>
    </row>
    <row r="150" spans="1:26">
      <c r="A150" s="68" t="s">
        <v>154</v>
      </c>
      <c r="B150" s="310" t="s">
        <v>155</v>
      </c>
      <c r="C150" s="199"/>
      <c r="D150" s="71">
        <v>8</v>
      </c>
      <c r="E150" s="184">
        <f t="shared" si="4"/>
        <v>0</v>
      </c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</row>
    <row r="151" spans="1:26">
      <c r="A151" s="74" t="s">
        <v>156</v>
      </c>
      <c r="B151" s="317" t="s">
        <v>157</v>
      </c>
      <c r="C151" s="170"/>
      <c r="D151" s="77">
        <v>6</v>
      </c>
      <c r="E151" s="171">
        <f t="shared" si="4"/>
        <v>0</v>
      </c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161"/>
      <c r="R151" s="161"/>
      <c r="S151" s="161"/>
      <c r="T151" s="161"/>
      <c r="U151" s="161"/>
      <c r="V151" s="161"/>
      <c r="W151" s="161"/>
      <c r="X151" s="161"/>
      <c r="Y151" s="161"/>
      <c r="Z151" s="161"/>
    </row>
    <row r="152" spans="1:26">
      <c r="A152" s="68" t="s">
        <v>158</v>
      </c>
      <c r="B152" s="310" t="s">
        <v>159</v>
      </c>
      <c r="C152" s="199"/>
      <c r="D152" s="71">
        <v>4</v>
      </c>
      <c r="E152" s="184">
        <f t="shared" si="4"/>
        <v>0</v>
      </c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61"/>
      <c r="Y152" s="161"/>
      <c r="Z152" s="161"/>
    </row>
    <row r="153" spans="1:26" ht="17.100000000000001" customHeight="1">
      <c r="A153" s="74" t="s">
        <v>160</v>
      </c>
      <c r="B153" s="317" t="s">
        <v>161</v>
      </c>
      <c r="C153" s="170"/>
      <c r="D153" s="77">
        <v>2</v>
      </c>
      <c r="E153" s="171">
        <f t="shared" si="4"/>
        <v>0</v>
      </c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</row>
    <row r="154" spans="1:26">
      <c r="A154" s="68" t="s">
        <v>162</v>
      </c>
      <c r="B154" s="310" t="s">
        <v>163</v>
      </c>
      <c r="C154" s="199"/>
      <c r="D154" s="71">
        <v>8</v>
      </c>
      <c r="E154" s="184">
        <f>C154*D154</f>
        <v>0</v>
      </c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  <c r="Q154" s="161"/>
      <c r="R154" s="161"/>
      <c r="S154" s="161"/>
      <c r="T154" s="161"/>
      <c r="U154" s="161"/>
      <c r="V154" s="161"/>
      <c r="W154" s="161"/>
      <c r="X154" s="161"/>
      <c r="Y154" s="161"/>
      <c r="Z154" s="161"/>
    </row>
    <row r="155" spans="1:26">
      <c r="A155" s="74" t="s">
        <v>164</v>
      </c>
      <c r="B155" s="317" t="s">
        <v>165</v>
      </c>
      <c r="C155" s="170"/>
      <c r="D155" s="77">
        <v>8</v>
      </c>
      <c r="E155" s="171">
        <f>D155*C155</f>
        <v>0</v>
      </c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  <c r="V155" s="161"/>
      <c r="W155" s="161"/>
      <c r="X155" s="161"/>
      <c r="Y155" s="161"/>
      <c r="Z155" s="161"/>
    </row>
    <row r="156" spans="1:26">
      <c r="A156" s="68" t="s">
        <v>166</v>
      </c>
      <c r="B156" s="310" t="s">
        <v>167</v>
      </c>
      <c r="C156" s="199"/>
      <c r="D156" s="71">
        <v>6</v>
      </c>
      <c r="E156" s="184">
        <f>C156*D156</f>
        <v>0</v>
      </c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  <c r="V156" s="161"/>
      <c r="W156" s="161"/>
      <c r="X156" s="161"/>
      <c r="Y156" s="161"/>
      <c r="Z156" s="161"/>
    </row>
    <row r="157" spans="1:26">
      <c r="A157" s="74" t="s">
        <v>168</v>
      </c>
      <c r="B157" s="317" t="s">
        <v>169</v>
      </c>
      <c r="C157" s="170"/>
      <c r="D157" s="77">
        <v>30</v>
      </c>
      <c r="E157" s="171">
        <f>D157*C157</f>
        <v>0</v>
      </c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  <c r="S157" s="161"/>
      <c r="T157" s="161"/>
      <c r="U157" s="161"/>
      <c r="V157" s="161"/>
      <c r="W157" s="161"/>
      <c r="X157" s="161"/>
      <c r="Y157" s="161"/>
      <c r="Z157" s="161"/>
    </row>
    <row r="158" spans="1:26">
      <c r="A158" s="68" t="s">
        <v>170</v>
      </c>
      <c r="B158" s="310" t="s">
        <v>171</v>
      </c>
      <c r="C158" s="199"/>
      <c r="D158" s="71">
        <v>20</v>
      </c>
      <c r="E158" s="184">
        <f>C158*D158</f>
        <v>0</v>
      </c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161"/>
      <c r="Q158" s="161"/>
      <c r="R158" s="161"/>
      <c r="S158" s="161"/>
      <c r="T158" s="161"/>
      <c r="U158" s="161"/>
      <c r="V158" s="161"/>
      <c r="W158" s="161"/>
      <c r="X158" s="161"/>
      <c r="Y158" s="161"/>
      <c r="Z158" s="161"/>
    </row>
    <row r="159" spans="1:26" ht="25.5">
      <c r="A159" s="74" t="s">
        <v>172</v>
      </c>
      <c r="B159" s="317" t="s">
        <v>173</v>
      </c>
      <c r="C159" s="170"/>
      <c r="D159" s="77">
        <v>6</v>
      </c>
      <c r="E159" s="171">
        <f>C159*D159</f>
        <v>0</v>
      </c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  <c r="Q159" s="161"/>
      <c r="R159" s="161"/>
      <c r="S159" s="161"/>
      <c r="T159" s="161"/>
      <c r="U159" s="161"/>
      <c r="V159" s="161"/>
      <c r="W159" s="161"/>
      <c r="X159" s="161"/>
      <c r="Y159" s="161"/>
      <c r="Z159" s="161"/>
    </row>
    <row r="160" spans="1:26">
      <c r="A160" s="68" t="s">
        <v>174</v>
      </c>
      <c r="B160" s="310" t="s">
        <v>175</v>
      </c>
      <c r="C160" s="199"/>
      <c r="D160" s="71">
        <v>6</v>
      </c>
      <c r="E160" s="184">
        <f>D160*C160</f>
        <v>0</v>
      </c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161"/>
      <c r="R160" s="161"/>
      <c r="S160" s="161"/>
      <c r="T160" s="161"/>
      <c r="U160" s="161"/>
      <c r="V160" s="161"/>
      <c r="W160" s="161"/>
      <c r="X160" s="161"/>
      <c r="Y160" s="161"/>
      <c r="Z160" s="161"/>
    </row>
    <row r="161" spans="1:26">
      <c r="A161" s="74" t="s">
        <v>176</v>
      </c>
      <c r="B161" s="317" t="s">
        <v>177</v>
      </c>
      <c r="C161" s="170"/>
      <c r="D161" s="77">
        <v>6</v>
      </c>
      <c r="E161" s="171">
        <f>C161*D161</f>
        <v>0</v>
      </c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61"/>
      <c r="Z161" s="161"/>
    </row>
    <row r="162" spans="1:26">
      <c r="A162" s="68" t="s">
        <v>178</v>
      </c>
      <c r="B162" s="310" t="s">
        <v>179</v>
      </c>
      <c r="C162" s="199"/>
      <c r="D162" s="71">
        <v>6</v>
      </c>
      <c r="E162" s="184">
        <f>D162*C162</f>
        <v>0</v>
      </c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</row>
    <row r="163" spans="1:26" s="286" customFormat="1" ht="18.399999999999999" customHeight="1">
      <c r="A163" s="374" t="s">
        <v>14</v>
      </c>
      <c r="B163" s="374"/>
      <c r="C163" s="60">
        <f>SUM(C127:C162)</f>
        <v>0</v>
      </c>
      <c r="D163" s="60"/>
      <c r="E163" s="61">
        <f>SUM(E127:E162)</f>
        <v>0</v>
      </c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</row>
    <row r="164" spans="1:26" ht="12.75" customHeight="1">
      <c r="A164" s="105" t="s">
        <v>180</v>
      </c>
      <c r="B164" s="106"/>
      <c r="C164" s="107"/>
      <c r="D164" s="108"/>
      <c r="E164" s="107">
        <f>SUM(E94,E124,E163)</f>
        <v>0</v>
      </c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</row>
    <row r="165" spans="1:26" ht="16.149999999999999" customHeight="1">
      <c r="A165" s="105" t="s">
        <v>181</v>
      </c>
      <c r="B165" s="106"/>
      <c r="C165" s="107"/>
      <c r="D165" s="108" t="s">
        <v>12</v>
      </c>
      <c r="E165" s="107">
        <f>IF(E164&gt;200,200,E164)</f>
        <v>0</v>
      </c>
      <c r="F165" s="192"/>
      <c r="G165" s="193"/>
      <c r="H165" s="193"/>
      <c r="I165" s="193"/>
      <c r="J165" s="193"/>
      <c r="K165" s="193"/>
      <c r="L165" s="193"/>
      <c r="M165" s="193"/>
      <c r="N165" s="193"/>
      <c r="O165" s="193"/>
      <c r="P165" s="193"/>
      <c r="Q165" s="193"/>
      <c r="R165" s="193"/>
      <c r="S165" s="193"/>
      <c r="T165" s="193"/>
      <c r="U165" s="193"/>
      <c r="V165" s="193"/>
      <c r="W165" s="193"/>
      <c r="X165" s="193"/>
      <c r="Y165" s="193"/>
      <c r="Z165" s="193"/>
    </row>
    <row r="166" spans="1:26" ht="24.75" customHeight="1">
      <c r="A166" s="340" t="s">
        <v>15</v>
      </c>
      <c r="B166" s="340"/>
      <c r="C166" s="340"/>
      <c r="D166" s="340"/>
      <c r="E166" s="340"/>
      <c r="F166" s="192"/>
      <c r="G166" s="193"/>
      <c r="H166" s="193"/>
      <c r="I166" s="193"/>
      <c r="J166" s="193"/>
      <c r="K166" s="193"/>
      <c r="L166" s="193"/>
      <c r="M166" s="193"/>
      <c r="N166" s="193"/>
      <c r="O166" s="193"/>
      <c r="P166" s="193"/>
      <c r="Q166" s="193"/>
      <c r="R166" s="193"/>
      <c r="S166" s="193"/>
      <c r="T166" s="193"/>
      <c r="U166" s="193"/>
      <c r="V166" s="193"/>
      <c r="W166" s="193"/>
      <c r="X166" s="193"/>
      <c r="Y166" s="193"/>
      <c r="Z166" s="193"/>
    </row>
    <row r="167" spans="1:26" s="160" customFormat="1" ht="24.75" customHeight="1">
      <c r="A167" s="372"/>
      <c r="B167" s="372"/>
      <c r="C167" s="372"/>
      <c r="D167" s="372"/>
      <c r="E167" s="372"/>
      <c r="F167" s="192"/>
      <c r="G167" s="193"/>
      <c r="H167" s="193"/>
      <c r="I167" s="193"/>
      <c r="J167" s="193"/>
      <c r="K167" s="193"/>
      <c r="L167" s="193"/>
      <c r="M167" s="193"/>
      <c r="N167" s="193"/>
      <c r="O167" s="193"/>
      <c r="P167" s="193"/>
      <c r="Q167" s="193"/>
      <c r="R167" s="193"/>
      <c r="S167" s="193"/>
      <c r="T167" s="193"/>
      <c r="U167" s="193"/>
      <c r="V167" s="193"/>
      <c r="W167" s="193"/>
      <c r="X167" s="193"/>
      <c r="Y167" s="193"/>
      <c r="Z167" s="193"/>
    </row>
    <row r="168" spans="1:26" ht="24.75" customHeight="1">
      <c r="A168" s="341"/>
      <c r="B168" s="341"/>
      <c r="C168" s="341"/>
      <c r="D168" s="341"/>
      <c r="E168" s="341"/>
      <c r="F168" s="192"/>
      <c r="G168" s="193"/>
      <c r="H168" s="193"/>
      <c r="I168" s="193"/>
      <c r="J168" s="193"/>
      <c r="K168" s="193"/>
      <c r="L168" s="193"/>
      <c r="M168" s="193"/>
      <c r="N168" s="193"/>
      <c r="O168" s="193"/>
      <c r="P168" s="193"/>
      <c r="Q168" s="193"/>
      <c r="R168" s="193"/>
      <c r="S168" s="193"/>
      <c r="T168" s="193"/>
      <c r="U168" s="193"/>
      <c r="V168" s="193"/>
      <c r="W168" s="193"/>
      <c r="X168" s="193"/>
      <c r="Y168" s="193"/>
      <c r="Z168" s="193"/>
    </row>
    <row r="169" spans="1:26" ht="23.25" customHeight="1">
      <c r="A169" s="23" t="s">
        <v>182</v>
      </c>
      <c r="B169" s="280"/>
      <c r="C169" s="173"/>
      <c r="D169" s="173"/>
      <c r="E169" s="173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</row>
    <row r="170" spans="1:26" ht="15.75" customHeight="1">
      <c r="A170" s="36" t="s">
        <v>183</v>
      </c>
      <c r="B170" s="287"/>
      <c r="C170" s="62"/>
      <c r="D170" s="62"/>
      <c r="E170" s="62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61"/>
      <c r="Y170" s="161"/>
      <c r="Z170" s="161"/>
    </row>
    <row r="171" spans="1:26">
      <c r="A171" s="39" t="s">
        <v>18</v>
      </c>
      <c r="B171" s="197" t="s">
        <v>184</v>
      </c>
      <c r="C171" s="28" t="s">
        <v>30</v>
      </c>
      <c r="D171" s="28" t="s">
        <v>12</v>
      </c>
      <c r="E171" s="28" t="s">
        <v>14</v>
      </c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61"/>
      <c r="Y171" s="161"/>
      <c r="Z171" s="161"/>
    </row>
    <row r="172" spans="1:26" ht="25.5">
      <c r="A172" s="132" t="s">
        <v>21</v>
      </c>
      <c r="B172" s="318" t="s">
        <v>185</v>
      </c>
      <c r="C172" s="219"/>
      <c r="D172" s="118">
        <v>4</v>
      </c>
      <c r="E172" s="118">
        <f>C172*D172</f>
        <v>0</v>
      </c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61"/>
      <c r="Y172" s="161"/>
      <c r="Z172" s="161"/>
    </row>
    <row r="173" spans="1:26" ht="25.5">
      <c r="A173" s="74" t="s">
        <v>23</v>
      </c>
      <c r="B173" s="317" t="s">
        <v>186</v>
      </c>
      <c r="C173" s="170"/>
      <c r="D173" s="77">
        <v>6</v>
      </c>
      <c r="E173" s="77">
        <f>D173*C173</f>
        <v>0</v>
      </c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  <c r="Q173" s="161"/>
      <c r="R173" s="161"/>
      <c r="S173" s="161"/>
      <c r="T173" s="161"/>
      <c r="U173" s="161"/>
      <c r="V173" s="161"/>
      <c r="W173" s="161"/>
      <c r="X173" s="161"/>
      <c r="Y173" s="161"/>
      <c r="Z173" s="161"/>
    </row>
    <row r="174" spans="1:26" ht="25.5">
      <c r="A174" s="68" t="s">
        <v>25</v>
      </c>
      <c r="B174" s="310" t="s">
        <v>187</v>
      </c>
      <c r="C174" s="199"/>
      <c r="D174" s="71">
        <v>4</v>
      </c>
      <c r="E174" s="71">
        <f>D174*C174</f>
        <v>0</v>
      </c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161"/>
      <c r="R174" s="161"/>
      <c r="S174" s="161"/>
      <c r="T174" s="161"/>
      <c r="U174" s="161"/>
      <c r="V174" s="161"/>
      <c r="W174" s="161"/>
      <c r="X174" s="161"/>
      <c r="Y174" s="161"/>
      <c r="Z174" s="161"/>
    </row>
    <row r="175" spans="1:26" ht="25.5">
      <c r="A175" s="64" t="s">
        <v>25</v>
      </c>
      <c r="B175" s="311" t="s">
        <v>188</v>
      </c>
      <c r="C175" s="201"/>
      <c r="D175" s="49">
        <v>6</v>
      </c>
      <c r="E175" s="49">
        <f>C175*D175</f>
        <v>0</v>
      </c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161"/>
      <c r="R175" s="161"/>
      <c r="S175" s="161"/>
      <c r="T175" s="161"/>
      <c r="U175" s="161"/>
      <c r="V175" s="161"/>
      <c r="W175" s="161"/>
      <c r="X175" s="161"/>
      <c r="Y175" s="161"/>
      <c r="Z175" s="161"/>
    </row>
    <row r="176" spans="1:26" ht="19.149999999999999" customHeight="1">
      <c r="A176" s="68" t="s">
        <v>35</v>
      </c>
      <c r="B176" s="310" t="s">
        <v>189</v>
      </c>
      <c r="C176" s="199"/>
      <c r="D176" s="71">
        <v>4</v>
      </c>
      <c r="E176" s="71">
        <f>D176*C176</f>
        <v>0</v>
      </c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  <c r="Q176" s="161"/>
      <c r="R176" s="161"/>
      <c r="S176" s="161"/>
      <c r="T176" s="161"/>
      <c r="U176" s="161"/>
      <c r="V176" s="161"/>
      <c r="W176" s="161"/>
      <c r="X176" s="161"/>
      <c r="Y176" s="161"/>
      <c r="Z176" s="161"/>
    </row>
    <row r="177" spans="1:26" ht="17.649999999999999" customHeight="1">
      <c r="A177" s="64" t="s">
        <v>37</v>
      </c>
      <c r="B177" s="311" t="s">
        <v>190</v>
      </c>
      <c r="C177" s="201"/>
      <c r="D177" s="49">
        <v>4</v>
      </c>
      <c r="E177" s="49">
        <f>C177*D177</f>
        <v>0</v>
      </c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61"/>
      <c r="Z177" s="161"/>
    </row>
    <row r="178" spans="1:26">
      <c r="A178" s="68" t="s">
        <v>39</v>
      </c>
      <c r="B178" s="318" t="s">
        <v>191</v>
      </c>
      <c r="C178" s="199"/>
      <c r="D178" s="71">
        <v>4</v>
      </c>
      <c r="E178" s="71">
        <f>D178*C178</f>
        <v>0</v>
      </c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</row>
    <row r="179" spans="1:26" ht="25.5">
      <c r="A179" s="64" t="s">
        <v>41</v>
      </c>
      <c r="B179" s="311" t="s">
        <v>192</v>
      </c>
      <c r="C179" s="201"/>
      <c r="D179" s="49">
        <v>4</v>
      </c>
      <c r="E179" s="49">
        <f>C179*D179</f>
        <v>0</v>
      </c>
      <c r="F179" s="161"/>
      <c r="G179" s="161"/>
      <c r="H179" s="161"/>
      <c r="I179" s="161"/>
      <c r="J179" s="161"/>
      <c r="K179" s="161"/>
      <c r="L179" s="161"/>
      <c r="M179" s="161"/>
      <c r="N179" s="161"/>
      <c r="O179" s="161"/>
      <c r="P179" s="161"/>
      <c r="Q179" s="161"/>
      <c r="R179" s="161"/>
      <c r="S179" s="161"/>
      <c r="T179" s="161"/>
      <c r="U179" s="161"/>
      <c r="V179" s="161"/>
      <c r="W179" s="161"/>
      <c r="X179" s="161"/>
      <c r="Y179" s="161"/>
      <c r="Z179" s="161"/>
    </row>
    <row r="180" spans="1:26">
      <c r="A180" s="68" t="s">
        <v>43</v>
      </c>
      <c r="B180" s="310" t="s">
        <v>193</v>
      </c>
      <c r="C180" s="199"/>
      <c r="D180" s="71">
        <v>2</v>
      </c>
      <c r="E180" s="71">
        <f>D180*C180</f>
        <v>0</v>
      </c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  <c r="Q180" s="161"/>
      <c r="R180" s="161"/>
      <c r="S180" s="161"/>
      <c r="T180" s="161"/>
      <c r="U180" s="161"/>
      <c r="V180" s="161"/>
      <c r="W180" s="161"/>
      <c r="X180" s="161"/>
      <c r="Y180" s="161"/>
      <c r="Z180" s="161"/>
    </row>
    <row r="181" spans="1:26">
      <c r="A181" s="64" t="s">
        <v>45</v>
      </c>
      <c r="B181" s="311" t="s">
        <v>194</v>
      </c>
      <c r="C181" s="201"/>
      <c r="D181" s="49">
        <v>4</v>
      </c>
      <c r="E181" s="49">
        <f>C181*D181</f>
        <v>0</v>
      </c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</row>
    <row r="182" spans="1:26" ht="16.350000000000001" customHeight="1">
      <c r="A182" s="68" t="s">
        <v>47</v>
      </c>
      <c r="B182" s="310" t="s">
        <v>195</v>
      </c>
      <c r="C182" s="199"/>
      <c r="D182" s="71">
        <v>4</v>
      </c>
      <c r="E182" s="71">
        <f>D182*C182</f>
        <v>0</v>
      </c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  <c r="Y182" s="161"/>
      <c r="Z182" s="161"/>
    </row>
    <row r="183" spans="1:26" ht="25.5">
      <c r="A183" s="64" t="s">
        <v>49</v>
      </c>
      <c r="B183" s="311" t="s">
        <v>196</v>
      </c>
      <c r="C183" s="201"/>
      <c r="D183" s="49">
        <v>4</v>
      </c>
      <c r="E183" s="49">
        <f>C183*D183</f>
        <v>0</v>
      </c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61"/>
      <c r="Z183" s="161"/>
    </row>
    <row r="184" spans="1:26" ht="25.5">
      <c r="A184" s="68" t="s">
        <v>110</v>
      </c>
      <c r="B184" s="310" t="s">
        <v>197</v>
      </c>
      <c r="C184" s="199"/>
      <c r="D184" s="71">
        <v>4</v>
      </c>
      <c r="E184" s="71">
        <f>D184*C184</f>
        <v>0</v>
      </c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61"/>
      <c r="Y184" s="161"/>
      <c r="Z184" s="161"/>
    </row>
    <row r="185" spans="1:26" ht="25.5">
      <c r="A185" s="64" t="s">
        <v>112</v>
      </c>
      <c r="B185" s="311" t="s">
        <v>198</v>
      </c>
      <c r="C185" s="201"/>
      <c r="D185" s="49">
        <v>4</v>
      </c>
      <c r="E185" s="49">
        <f>C185*D185</f>
        <v>0</v>
      </c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61"/>
      <c r="Y185" s="161"/>
      <c r="Z185" s="161"/>
    </row>
    <row r="186" spans="1:26">
      <c r="A186" s="68" t="s">
        <v>114</v>
      </c>
      <c r="B186" s="310" t="s">
        <v>199</v>
      </c>
      <c r="C186" s="199"/>
      <c r="D186" s="71">
        <v>2</v>
      </c>
      <c r="E186" s="71">
        <f>D186*C186</f>
        <v>0</v>
      </c>
      <c r="F186" s="161"/>
      <c r="G186" s="161"/>
      <c r="H186" s="161"/>
      <c r="I186" s="161"/>
      <c r="J186" s="161"/>
      <c r="K186" s="161"/>
      <c r="L186" s="161"/>
      <c r="M186" s="161"/>
      <c r="N186" s="161"/>
      <c r="O186" s="161"/>
      <c r="P186" s="161"/>
      <c r="Q186" s="161"/>
      <c r="R186" s="161"/>
      <c r="S186" s="161"/>
      <c r="T186" s="161"/>
      <c r="U186" s="161"/>
      <c r="V186" s="161"/>
      <c r="W186" s="161"/>
      <c r="X186" s="161"/>
      <c r="Y186" s="161"/>
      <c r="Z186" s="161"/>
    </row>
    <row r="187" spans="1:26" s="286" customFormat="1" ht="18.399999999999999" customHeight="1">
      <c r="A187" s="373" t="s">
        <v>14</v>
      </c>
      <c r="B187" s="373"/>
      <c r="C187" s="60">
        <f>SUM(C172:C186)</f>
        <v>0</v>
      </c>
      <c r="D187" s="60"/>
      <c r="E187" s="61">
        <f>SUM(E172:E186)</f>
        <v>0</v>
      </c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</row>
    <row r="188" spans="1:26" ht="12.75" customHeight="1">
      <c r="A188" s="137" t="s">
        <v>200</v>
      </c>
      <c r="B188" s="319"/>
      <c r="C188" s="139"/>
      <c r="D188" s="139"/>
      <c r="E188" s="139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  <c r="V188" s="161"/>
      <c r="W188" s="161"/>
      <c r="X188" s="161"/>
      <c r="Y188" s="161"/>
      <c r="Z188" s="161"/>
    </row>
    <row r="189" spans="1:26" ht="12.75" customHeight="1">
      <c r="A189" s="105" t="s">
        <v>201</v>
      </c>
      <c r="B189" s="106"/>
      <c r="C189" s="107"/>
      <c r="D189" s="108"/>
      <c r="E189" s="107">
        <f>E187</f>
        <v>0</v>
      </c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  <c r="V189" s="161"/>
      <c r="W189" s="161"/>
      <c r="X189" s="161"/>
      <c r="Y189" s="161"/>
      <c r="Z189" s="161"/>
    </row>
    <row r="190" spans="1:26" ht="15.6" customHeight="1">
      <c r="A190" s="105" t="s">
        <v>202</v>
      </c>
      <c r="B190" s="106"/>
      <c r="C190" s="107"/>
      <c r="D190" s="108" t="s">
        <v>12</v>
      </c>
      <c r="E190" s="107">
        <f>IF(E189&gt;200,200,E189)</f>
        <v>0</v>
      </c>
      <c r="F190" s="192"/>
      <c r="G190" s="193"/>
      <c r="H190" s="193"/>
      <c r="I190" s="193"/>
      <c r="J190" s="193"/>
      <c r="K190" s="193"/>
      <c r="L190" s="193"/>
      <c r="M190" s="193"/>
      <c r="N190" s="193"/>
      <c r="O190" s="193"/>
      <c r="P190" s="193"/>
      <c r="Q190" s="193"/>
      <c r="R190" s="193"/>
      <c r="S190" s="193"/>
      <c r="T190" s="193"/>
      <c r="U190" s="193"/>
      <c r="V190" s="193"/>
      <c r="W190" s="193"/>
      <c r="X190" s="193"/>
      <c r="Y190" s="193"/>
      <c r="Z190" s="193"/>
    </row>
    <row r="191" spans="1:26" ht="24.75" customHeight="1">
      <c r="A191" s="340" t="s">
        <v>15</v>
      </c>
      <c r="B191" s="340"/>
      <c r="C191" s="340"/>
      <c r="D191" s="340"/>
      <c r="E191" s="340"/>
      <c r="F191" s="192"/>
      <c r="G191" s="193"/>
      <c r="H191" s="193"/>
      <c r="I191" s="193"/>
      <c r="J191" s="193"/>
      <c r="K191" s="193"/>
      <c r="L191" s="193"/>
      <c r="M191" s="193"/>
      <c r="N191" s="193"/>
      <c r="O191" s="193"/>
      <c r="P191" s="193"/>
      <c r="Q191" s="193"/>
      <c r="R191" s="193"/>
      <c r="S191" s="193"/>
      <c r="T191" s="193"/>
      <c r="U191" s="193"/>
      <c r="V191" s="193"/>
      <c r="W191" s="193"/>
      <c r="X191" s="193"/>
      <c r="Y191" s="193"/>
      <c r="Z191" s="193"/>
    </row>
    <row r="192" spans="1:26" ht="24.75" customHeight="1">
      <c r="A192" s="339"/>
      <c r="B192" s="339"/>
      <c r="C192" s="339"/>
      <c r="D192" s="339"/>
      <c r="E192" s="339"/>
      <c r="F192" s="192"/>
      <c r="G192" s="193"/>
      <c r="H192" s="193"/>
      <c r="I192" s="193"/>
      <c r="J192" s="193"/>
      <c r="K192" s="193"/>
      <c r="L192" s="193"/>
      <c r="M192" s="193"/>
      <c r="N192" s="193"/>
      <c r="O192" s="193"/>
      <c r="P192" s="193"/>
      <c r="Q192" s="193"/>
      <c r="R192" s="193"/>
      <c r="S192" s="193"/>
      <c r="T192" s="193"/>
      <c r="U192" s="193"/>
      <c r="V192" s="193"/>
      <c r="W192" s="193"/>
      <c r="X192" s="193"/>
      <c r="Y192" s="193"/>
      <c r="Z192" s="193"/>
    </row>
    <row r="193" spans="1:26" ht="24.75" customHeight="1">
      <c r="A193" s="339"/>
      <c r="B193" s="339"/>
      <c r="C193" s="339"/>
      <c r="D193" s="339"/>
      <c r="E193" s="339"/>
      <c r="F193" s="192"/>
      <c r="G193" s="193"/>
      <c r="H193" s="193"/>
      <c r="I193" s="193"/>
      <c r="J193" s="193"/>
      <c r="K193" s="193"/>
      <c r="L193" s="193"/>
      <c r="M193" s="193"/>
      <c r="N193" s="193"/>
      <c r="O193" s="193"/>
      <c r="P193" s="193"/>
      <c r="Q193" s="193"/>
      <c r="R193" s="193"/>
      <c r="S193" s="193"/>
      <c r="T193" s="193"/>
      <c r="U193" s="193"/>
      <c r="V193" s="193"/>
      <c r="W193" s="193"/>
      <c r="X193" s="193"/>
      <c r="Y193" s="193"/>
      <c r="Z193" s="193"/>
    </row>
    <row r="194" spans="1:26" ht="24" customHeight="1">
      <c r="A194" s="23" t="s">
        <v>227</v>
      </c>
      <c r="B194" s="307"/>
      <c r="C194" s="24"/>
      <c r="D194" s="24"/>
      <c r="E194" s="24"/>
      <c r="F194" s="161"/>
      <c r="G194" s="161"/>
      <c r="H194" s="161"/>
      <c r="I194" s="161"/>
      <c r="J194" s="161"/>
      <c r="K194" s="161"/>
      <c r="L194" s="161"/>
      <c r="M194" s="161"/>
      <c r="N194" s="161"/>
      <c r="O194" s="161"/>
      <c r="P194" s="161"/>
      <c r="Q194" s="161"/>
      <c r="R194" s="161"/>
      <c r="S194" s="161"/>
      <c r="T194" s="161"/>
      <c r="U194" s="161"/>
      <c r="V194" s="161"/>
      <c r="W194" s="161"/>
      <c r="X194" s="161"/>
      <c r="Y194" s="161"/>
      <c r="Z194" s="161"/>
    </row>
    <row r="195" spans="1:26" ht="25.5">
      <c r="A195" s="151" t="s">
        <v>18</v>
      </c>
      <c r="B195" s="191" t="s">
        <v>215</v>
      </c>
      <c r="C195" s="142" t="s">
        <v>30</v>
      </c>
      <c r="D195" s="26" t="s">
        <v>228</v>
      </c>
      <c r="E195" s="26" t="s">
        <v>14</v>
      </c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61"/>
      <c r="Y195" s="161"/>
      <c r="Z195" s="161"/>
    </row>
    <row r="196" spans="1:26">
      <c r="A196" s="320" t="s">
        <v>21</v>
      </c>
      <c r="B196" s="317" t="s">
        <v>229</v>
      </c>
      <c r="C196" s="321"/>
      <c r="D196" s="171">
        <v>2</v>
      </c>
      <c r="E196" s="171">
        <f>C196*D196</f>
        <v>0</v>
      </c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61"/>
      <c r="Z196" s="161"/>
    </row>
    <row r="197" spans="1:26" ht="18.399999999999999" customHeight="1">
      <c r="A197" s="322" t="s">
        <v>23</v>
      </c>
      <c r="B197" s="310" t="s">
        <v>230</v>
      </c>
      <c r="C197" s="323"/>
      <c r="D197" s="205">
        <v>2</v>
      </c>
      <c r="E197" s="184">
        <f>C197*D197</f>
        <v>0</v>
      </c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61"/>
      <c r="Y197" s="161"/>
      <c r="Z197" s="161"/>
    </row>
    <row r="198" spans="1:26">
      <c r="A198" s="74" t="s">
        <v>25</v>
      </c>
      <c r="B198" s="317" t="s">
        <v>231</v>
      </c>
      <c r="C198" s="324"/>
      <c r="D198" s="171">
        <v>4</v>
      </c>
      <c r="E198" s="171">
        <f>C198*D198</f>
        <v>0</v>
      </c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  <c r="X198" s="161"/>
      <c r="Y198" s="161"/>
      <c r="Z198" s="161"/>
    </row>
    <row r="199" spans="1:26" ht="38.25">
      <c r="A199" s="68" t="s">
        <v>35</v>
      </c>
      <c r="B199" s="310" t="s">
        <v>232</v>
      </c>
      <c r="C199" s="325"/>
      <c r="D199" s="205">
        <v>4</v>
      </c>
      <c r="E199" s="184">
        <f>D199*C199</f>
        <v>0</v>
      </c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  <c r="X199" s="161"/>
      <c r="Y199" s="161"/>
      <c r="Z199" s="161"/>
    </row>
    <row r="200" spans="1:26" ht="16.350000000000001" customHeight="1">
      <c r="A200" s="64" t="s">
        <v>37</v>
      </c>
      <c r="B200" s="317" t="s">
        <v>233</v>
      </c>
      <c r="C200" s="324"/>
      <c r="D200" s="171">
        <v>4</v>
      </c>
      <c r="E200" s="171">
        <f>C200*D200</f>
        <v>0</v>
      </c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  <c r="X200" s="161"/>
      <c r="Y200" s="161"/>
      <c r="Z200" s="161"/>
    </row>
    <row r="201" spans="1:26">
      <c r="A201" s="68" t="s">
        <v>39</v>
      </c>
      <c r="B201" s="310" t="s">
        <v>234</v>
      </c>
      <c r="C201" s="325"/>
      <c r="D201" s="205">
        <v>2</v>
      </c>
      <c r="E201" s="184">
        <f>D201*C201</f>
        <v>0</v>
      </c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61"/>
      <c r="Y201" s="161"/>
      <c r="Z201" s="161"/>
    </row>
    <row r="202" spans="1:26" ht="25.5">
      <c r="A202" s="74" t="s">
        <v>41</v>
      </c>
      <c r="B202" s="249" t="s">
        <v>235</v>
      </c>
      <c r="C202" s="324"/>
      <c r="D202" s="171">
        <v>2</v>
      </c>
      <c r="E202" s="171">
        <f>C202*D202</f>
        <v>0</v>
      </c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61"/>
      <c r="Z202" s="161"/>
    </row>
    <row r="203" spans="1:26" ht="16.350000000000001" customHeight="1">
      <c r="A203" s="68" t="s">
        <v>43</v>
      </c>
      <c r="B203" s="310" t="s">
        <v>236</v>
      </c>
      <c r="C203" s="325"/>
      <c r="D203" s="205">
        <v>2</v>
      </c>
      <c r="E203" s="184">
        <f>D203*C203</f>
        <v>0</v>
      </c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  <c r="V203" s="161"/>
      <c r="W203" s="161"/>
      <c r="X203" s="161"/>
      <c r="Y203" s="161"/>
      <c r="Z203" s="161"/>
    </row>
    <row r="204" spans="1:26" ht="17.649999999999999" customHeight="1">
      <c r="A204" s="74" t="s">
        <v>45</v>
      </c>
      <c r="B204" s="317" t="s">
        <v>237</v>
      </c>
      <c r="C204" s="324"/>
      <c r="D204" s="171">
        <v>2</v>
      </c>
      <c r="E204" s="171">
        <f>C204*D204</f>
        <v>0</v>
      </c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161"/>
      <c r="R204" s="161"/>
      <c r="S204" s="161"/>
      <c r="T204" s="161"/>
      <c r="U204" s="161"/>
      <c r="V204" s="161"/>
      <c r="W204" s="161"/>
      <c r="X204" s="161"/>
      <c r="Y204" s="161"/>
      <c r="Z204" s="161"/>
    </row>
    <row r="205" spans="1:26" ht="15.6" customHeight="1">
      <c r="A205" s="68" t="s">
        <v>47</v>
      </c>
      <c r="B205" s="310" t="s">
        <v>238</v>
      </c>
      <c r="C205" s="325"/>
      <c r="D205" s="205">
        <v>2</v>
      </c>
      <c r="E205" s="184">
        <f>D205*C205</f>
        <v>0</v>
      </c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161"/>
      <c r="R205" s="161"/>
      <c r="S205" s="161"/>
      <c r="T205" s="161"/>
      <c r="U205" s="161"/>
      <c r="V205" s="161"/>
      <c r="W205" s="161"/>
      <c r="X205" s="161"/>
      <c r="Y205" s="161"/>
      <c r="Z205" s="161"/>
    </row>
    <row r="206" spans="1:26">
      <c r="A206" s="74" t="s">
        <v>49</v>
      </c>
      <c r="B206" s="317" t="s">
        <v>239</v>
      </c>
      <c r="C206" s="324"/>
      <c r="D206" s="171">
        <v>4</v>
      </c>
      <c r="E206" s="171">
        <f>C206*D206</f>
        <v>0</v>
      </c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</row>
    <row r="207" spans="1:26" ht="25.5">
      <c r="A207" s="102" t="s">
        <v>110</v>
      </c>
      <c r="B207" s="326" t="s">
        <v>240</v>
      </c>
      <c r="C207" s="325"/>
      <c r="D207" s="205">
        <v>4</v>
      </c>
      <c r="E207" s="184">
        <f>D207*C207</f>
        <v>0</v>
      </c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61"/>
      <c r="Y207" s="161"/>
      <c r="Z207" s="161"/>
    </row>
    <row r="208" spans="1:26" s="286" customFormat="1" ht="18.399999999999999" customHeight="1">
      <c r="A208" s="371" t="s">
        <v>14</v>
      </c>
      <c r="B208" s="371"/>
      <c r="C208" s="60">
        <f>SUM(C195:C207)</f>
        <v>0</v>
      </c>
      <c r="D208" s="60"/>
      <c r="E208" s="61">
        <f>SUM(E196:E207)</f>
        <v>0</v>
      </c>
      <c r="F208" s="327"/>
      <c r="G208" s="328"/>
      <c r="H208" s="328"/>
      <c r="I208" s="328"/>
      <c r="J208" s="328"/>
      <c r="K208" s="328"/>
      <c r="L208" s="328"/>
      <c r="M208" s="328"/>
      <c r="N208" s="328"/>
      <c r="O208" s="328"/>
      <c r="P208" s="328"/>
      <c r="Q208" s="328"/>
      <c r="R208" s="328"/>
      <c r="S208" s="328"/>
      <c r="T208" s="328"/>
      <c r="U208" s="328"/>
      <c r="V208" s="328"/>
      <c r="W208" s="328"/>
      <c r="X208" s="328"/>
      <c r="Y208" s="328"/>
      <c r="Z208" s="328"/>
    </row>
    <row r="209" spans="1:26" ht="12.75" customHeight="1">
      <c r="A209" s="105" t="s">
        <v>241</v>
      </c>
      <c r="B209" s="106"/>
      <c r="C209" s="107"/>
      <c r="D209" s="108"/>
      <c r="E209" s="107">
        <f>E208</f>
        <v>0</v>
      </c>
      <c r="F209" s="233"/>
      <c r="G209" s="233"/>
      <c r="H209" s="233"/>
      <c r="I209" s="233"/>
      <c r="J209" s="233"/>
      <c r="K209" s="233"/>
      <c r="L209" s="233"/>
      <c r="M209" s="233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  <c r="Y209" s="233"/>
      <c r="Z209" s="233"/>
    </row>
    <row r="210" spans="1:26" ht="13.5" customHeight="1">
      <c r="A210" s="105" t="s">
        <v>242</v>
      </c>
      <c r="B210" s="106"/>
      <c r="C210" s="107"/>
      <c r="D210" s="108" t="s">
        <v>12</v>
      </c>
      <c r="E210" s="107">
        <f>IF(E209&gt;200,200,E209)</f>
        <v>0</v>
      </c>
      <c r="F210" s="233"/>
      <c r="G210" s="233"/>
      <c r="H210" s="233"/>
      <c r="I210" s="233"/>
      <c r="J210" s="233"/>
      <c r="K210" s="233"/>
      <c r="L210" s="233"/>
      <c r="M210" s="233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  <c r="Y210" s="233"/>
      <c r="Z210" s="233"/>
    </row>
    <row r="211" spans="1:26" ht="24.75" customHeight="1">
      <c r="A211" s="340" t="s">
        <v>15</v>
      </c>
      <c r="B211" s="340"/>
      <c r="C211" s="340"/>
      <c r="D211" s="340"/>
      <c r="E211" s="340"/>
      <c r="F211" s="192"/>
      <c r="G211" s="193"/>
      <c r="H211" s="193"/>
      <c r="I211" s="193"/>
      <c r="J211" s="193"/>
      <c r="K211" s="193"/>
      <c r="L211" s="193"/>
      <c r="M211" s="193"/>
      <c r="N211" s="193"/>
      <c r="O211" s="193"/>
      <c r="P211" s="193"/>
      <c r="Q211" s="193"/>
      <c r="R211" s="193"/>
      <c r="S211" s="193"/>
      <c r="T211" s="193"/>
      <c r="U211" s="193"/>
      <c r="V211" s="193"/>
      <c r="W211" s="193"/>
      <c r="X211" s="193"/>
      <c r="Y211" s="193"/>
      <c r="Z211" s="193"/>
    </row>
    <row r="212" spans="1:26" ht="24.75" customHeight="1">
      <c r="A212" s="341"/>
      <c r="B212" s="341"/>
      <c r="C212" s="341"/>
      <c r="D212" s="341"/>
      <c r="E212" s="341"/>
      <c r="F212" s="192"/>
      <c r="G212" s="193"/>
      <c r="H212" s="193"/>
      <c r="I212" s="193"/>
      <c r="J212" s="193"/>
      <c r="K212" s="193"/>
      <c r="L212" s="193"/>
      <c r="M212" s="193"/>
      <c r="N212" s="193"/>
      <c r="O212" s="193"/>
      <c r="P212" s="193"/>
      <c r="Q212" s="193"/>
      <c r="R212" s="193"/>
      <c r="S212" s="193"/>
      <c r="T212" s="193"/>
      <c r="U212" s="193"/>
      <c r="V212" s="193"/>
      <c r="W212" s="193"/>
      <c r="X212" s="193"/>
      <c r="Y212" s="193"/>
      <c r="Z212" s="193"/>
    </row>
    <row r="213" spans="1:26" ht="24.75" customHeight="1">
      <c r="A213" s="341"/>
      <c r="B213" s="341"/>
      <c r="C213" s="341"/>
      <c r="D213" s="341"/>
      <c r="E213" s="341"/>
      <c r="F213" s="192"/>
      <c r="G213" s="193"/>
      <c r="H213" s="193"/>
      <c r="I213" s="193"/>
      <c r="J213" s="193"/>
      <c r="K213" s="193"/>
      <c r="L213" s="193"/>
      <c r="M213" s="193"/>
      <c r="N213" s="193"/>
      <c r="O213" s="193"/>
      <c r="P213" s="193"/>
      <c r="Q213" s="193"/>
      <c r="R213" s="193"/>
      <c r="S213" s="193"/>
      <c r="T213" s="193"/>
      <c r="U213" s="193"/>
      <c r="V213" s="193"/>
      <c r="W213" s="193"/>
      <c r="X213" s="193"/>
      <c r="Y213" s="193"/>
      <c r="Z213" s="193"/>
    </row>
    <row r="214" spans="1:26" ht="30" customHeight="1">
      <c r="A214" s="23" t="s">
        <v>243</v>
      </c>
      <c r="B214" s="280"/>
      <c r="C214" s="173"/>
      <c r="D214" s="173"/>
      <c r="E214" s="173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61"/>
      <c r="Y214" s="161"/>
      <c r="Z214" s="161"/>
    </row>
    <row r="215" spans="1:26" ht="25.5">
      <c r="A215" s="151" t="s">
        <v>18</v>
      </c>
      <c r="B215" s="177" t="s">
        <v>244</v>
      </c>
      <c r="C215" s="142" t="s">
        <v>245</v>
      </c>
      <c r="D215" s="142" t="s">
        <v>246</v>
      </c>
      <c r="E215" s="26" t="s">
        <v>14</v>
      </c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  <c r="Y215" s="161"/>
      <c r="Z215" s="161"/>
    </row>
    <row r="216" spans="1:26" ht="12.75" customHeight="1">
      <c r="A216" s="64" t="s">
        <v>21</v>
      </c>
      <c r="B216" s="144" t="s">
        <v>247</v>
      </c>
      <c r="C216" s="145"/>
      <c r="D216" s="261">
        <v>5</v>
      </c>
      <c r="E216" s="49">
        <f>C216*D216</f>
        <v>0</v>
      </c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61"/>
      <c r="Y216" s="161"/>
      <c r="Z216" s="161"/>
    </row>
    <row r="217" spans="1:26" ht="12.75" customHeight="1">
      <c r="A217" s="68" t="s">
        <v>23</v>
      </c>
      <c r="B217" s="288" t="s">
        <v>248</v>
      </c>
      <c r="C217" s="257"/>
      <c r="D217" s="262">
        <v>4</v>
      </c>
      <c r="E217" s="71">
        <f>D217*C217</f>
        <v>0</v>
      </c>
      <c r="F217" s="161"/>
      <c r="G217" s="161"/>
      <c r="H217" s="161"/>
      <c r="I217" s="161"/>
      <c r="J217" s="161"/>
      <c r="K217" s="161"/>
      <c r="L217" s="161"/>
      <c r="M217" s="161"/>
      <c r="N217" s="161"/>
      <c r="O217" s="161"/>
      <c r="P217" s="161"/>
      <c r="Q217" s="161"/>
      <c r="R217" s="161"/>
      <c r="S217" s="161"/>
      <c r="T217" s="161"/>
      <c r="U217" s="161"/>
      <c r="V217" s="161"/>
      <c r="W217" s="161"/>
      <c r="X217" s="161"/>
      <c r="Y217" s="161"/>
      <c r="Z217" s="161"/>
    </row>
    <row r="218" spans="1:26" ht="12.75" customHeight="1">
      <c r="A218" s="74" t="s">
        <v>25</v>
      </c>
      <c r="B218" s="329" t="s">
        <v>249</v>
      </c>
      <c r="C218" s="256"/>
      <c r="D218" s="264">
        <v>3</v>
      </c>
      <c r="E218" s="77">
        <f>D218*C218</f>
        <v>0</v>
      </c>
      <c r="F218" s="161"/>
      <c r="G218" s="161"/>
      <c r="H218" s="161"/>
      <c r="I218" s="161"/>
      <c r="J218" s="161"/>
      <c r="K218" s="161"/>
      <c r="L218" s="161"/>
      <c r="M218" s="161"/>
      <c r="N218" s="161"/>
      <c r="O218" s="161"/>
      <c r="P218" s="161"/>
      <c r="Q218" s="161"/>
      <c r="R218" s="161"/>
      <c r="S218" s="161"/>
      <c r="T218" s="161"/>
      <c r="U218" s="161"/>
      <c r="V218" s="161"/>
      <c r="W218" s="161"/>
      <c r="X218" s="161"/>
      <c r="Y218" s="161"/>
      <c r="Z218" s="161"/>
    </row>
    <row r="219" spans="1:26" ht="12.75" customHeight="1">
      <c r="A219" s="132" t="s">
        <v>35</v>
      </c>
      <c r="B219" s="288" t="s">
        <v>250</v>
      </c>
      <c r="C219" s="265"/>
      <c r="D219" s="266">
        <v>1.5</v>
      </c>
      <c r="E219" s="118">
        <f>C219*D219</f>
        <v>0</v>
      </c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  <c r="T219" s="161"/>
      <c r="U219" s="161"/>
      <c r="V219" s="161"/>
      <c r="W219" s="161"/>
      <c r="X219" s="161"/>
      <c r="Y219" s="161"/>
      <c r="Z219" s="161"/>
    </row>
    <row r="220" spans="1:26">
      <c r="A220" s="74" t="s">
        <v>37</v>
      </c>
      <c r="B220" s="329" t="s">
        <v>251</v>
      </c>
      <c r="C220" s="256"/>
      <c r="D220" s="264">
        <v>1</v>
      </c>
      <c r="E220" s="77">
        <f>D220*C220</f>
        <v>0</v>
      </c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61"/>
      <c r="Y220" s="161"/>
      <c r="Z220" s="161"/>
    </row>
    <row r="221" spans="1:26" s="286" customFormat="1" ht="18.399999999999999" customHeight="1">
      <c r="A221" s="371" t="s">
        <v>14</v>
      </c>
      <c r="B221" s="371"/>
      <c r="C221" s="330">
        <f>SUM(C216:C220)</f>
        <v>0</v>
      </c>
      <c r="D221" s="331"/>
      <c r="E221" s="332">
        <f>SUM(E216:E220)</f>
        <v>0</v>
      </c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</row>
    <row r="222" spans="1:26" ht="12.75" customHeight="1">
      <c r="A222" s="105" t="s">
        <v>207</v>
      </c>
      <c r="B222" s="106"/>
      <c r="C222" s="107"/>
      <c r="D222" s="108"/>
      <c r="E222" s="333">
        <f>SUM(E216:E220)</f>
        <v>0</v>
      </c>
      <c r="F222" s="161"/>
      <c r="G222" s="161"/>
      <c r="H222" s="161"/>
      <c r="I222" s="161"/>
      <c r="J222" s="161"/>
      <c r="K222" s="161"/>
      <c r="L222" s="161"/>
      <c r="M222" s="161"/>
      <c r="N222" s="161"/>
      <c r="O222" s="161"/>
      <c r="P222" s="161"/>
      <c r="Q222" s="161"/>
      <c r="R222" s="161"/>
      <c r="S222" s="161"/>
      <c r="T222" s="161"/>
      <c r="U222" s="161"/>
      <c r="V222" s="161"/>
      <c r="W222" s="161"/>
      <c r="X222" s="161"/>
      <c r="Y222" s="161"/>
      <c r="Z222" s="161"/>
    </row>
    <row r="223" spans="1:26" ht="12.75" customHeight="1">
      <c r="A223" s="105" t="s">
        <v>259</v>
      </c>
      <c r="B223" s="106"/>
      <c r="C223" s="107"/>
      <c r="D223" s="108" t="s">
        <v>12</v>
      </c>
      <c r="E223" s="333">
        <f>IF(E222&gt;200,200,E222)</f>
        <v>0</v>
      </c>
      <c r="F223" s="161"/>
      <c r="G223" s="161"/>
      <c r="H223" s="161"/>
      <c r="I223" s="161"/>
      <c r="J223" s="161"/>
      <c r="K223" s="161"/>
      <c r="L223" s="161"/>
      <c r="M223" s="161"/>
      <c r="N223" s="161"/>
      <c r="O223" s="161"/>
      <c r="P223" s="161"/>
      <c r="Q223" s="161"/>
      <c r="R223" s="161"/>
      <c r="S223" s="161"/>
      <c r="T223" s="161"/>
      <c r="U223" s="161"/>
      <c r="V223" s="161"/>
      <c r="W223" s="161"/>
      <c r="X223" s="161"/>
      <c r="Y223" s="161"/>
      <c r="Z223" s="161"/>
    </row>
    <row r="224" spans="1:26" ht="30" customHeight="1">
      <c r="A224" s="23" t="s">
        <v>203</v>
      </c>
      <c r="B224" s="269"/>
      <c r="C224" s="150"/>
      <c r="D224" s="150"/>
      <c r="E224" s="150"/>
      <c r="F224" s="161"/>
      <c r="G224" s="161"/>
      <c r="H224" s="161"/>
      <c r="I224" s="161"/>
      <c r="J224" s="161"/>
      <c r="K224" s="161"/>
      <c r="L224" s="161"/>
      <c r="M224" s="161"/>
      <c r="N224" s="161"/>
      <c r="O224" s="161"/>
      <c r="P224" s="161"/>
      <c r="Q224" s="161"/>
      <c r="R224" s="161"/>
      <c r="S224" s="161"/>
      <c r="T224" s="161"/>
      <c r="U224" s="161"/>
      <c r="V224" s="161"/>
      <c r="W224" s="161"/>
      <c r="X224" s="161"/>
      <c r="Y224" s="161"/>
      <c r="Z224" s="161"/>
    </row>
    <row r="225" spans="1:26" ht="25.5" customHeight="1">
      <c r="A225" s="151" t="s">
        <v>18</v>
      </c>
      <c r="B225" s="26" t="s">
        <v>252</v>
      </c>
      <c r="C225" s="142" t="s">
        <v>30</v>
      </c>
      <c r="D225" s="142" t="s">
        <v>205</v>
      </c>
      <c r="E225" s="26" t="s">
        <v>14</v>
      </c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  <c r="T225" s="161"/>
      <c r="U225" s="161"/>
      <c r="V225" s="161"/>
      <c r="W225" s="161"/>
      <c r="X225" s="161"/>
      <c r="Y225" s="161"/>
      <c r="Z225" s="161"/>
    </row>
    <row r="226" spans="1:26" ht="13.5" customHeight="1">
      <c r="A226" s="143" t="s">
        <v>21</v>
      </c>
      <c r="B226" s="144" t="s">
        <v>206</v>
      </c>
      <c r="C226" s="145"/>
      <c r="D226" s="261">
        <v>1</v>
      </c>
      <c r="E226" s="49">
        <f>C226*D226</f>
        <v>0</v>
      </c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  <c r="T226" s="161"/>
      <c r="U226" s="161"/>
      <c r="V226" s="161"/>
      <c r="W226" s="161"/>
      <c r="X226" s="161"/>
      <c r="Y226" s="161"/>
      <c r="Z226" s="161"/>
    </row>
    <row r="227" spans="1:26" s="286" customFormat="1" ht="18.399999999999999" customHeight="1">
      <c r="A227" s="370" t="s">
        <v>14</v>
      </c>
      <c r="B227" s="370"/>
      <c r="C227" s="60">
        <f>SUM(C208:C226)</f>
        <v>0</v>
      </c>
      <c r="D227" s="60"/>
      <c r="E227" s="61">
        <f>SUM(E226)</f>
        <v>0</v>
      </c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</row>
    <row r="228" spans="1:26" ht="12.75" customHeight="1">
      <c r="A228" s="105" t="s">
        <v>207</v>
      </c>
      <c r="B228" s="106"/>
      <c r="C228" s="107"/>
      <c r="D228" s="108"/>
      <c r="E228" s="107">
        <f>SUM(E227)</f>
        <v>0</v>
      </c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61"/>
      <c r="Y228" s="161"/>
      <c r="Z228" s="161"/>
    </row>
    <row r="229" spans="1:26" s="160" customFormat="1" ht="24.75" customHeight="1">
      <c r="A229" s="340" t="s">
        <v>15</v>
      </c>
      <c r="B229" s="340"/>
      <c r="C229" s="340"/>
      <c r="D229" s="340"/>
      <c r="E229" s="340"/>
      <c r="F229" s="192"/>
      <c r="G229" s="193"/>
      <c r="H229" s="193"/>
      <c r="I229" s="193"/>
      <c r="J229" s="193"/>
      <c r="K229" s="193"/>
      <c r="L229" s="193"/>
      <c r="M229" s="193"/>
      <c r="N229" s="193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193"/>
      <c r="Z229" s="193"/>
    </row>
    <row r="230" spans="1:26" s="160" customFormat="1" ht="24.75" customHeight="1">
      <c r="A230" s="341"/>
      <c r="B230" s="341"/>
      <c r="C230" s="341"/>
      <c r="D230" s="341"/>
      <c r="E230" s="341"/>
      <c r="F230" s="192"/>
      <c r="G230" s="193"/>
      <c r="H230" s="193"/>
      <c r="I230" s="193"/>
      <c r="J230" s="193"/>
      <c r="K230" s="193"/>
      <c r="L230" s="193"/>
      <c r="M230" s="193"/>
      <c r="N230" s="193"/>
      <c r="O230" s="193"/>
      <c r="P230" s="193"/>
      <c r="Q230" s="193"/>
      <c r="R230" s="193"/>
      <c r="S230" s="193"/>
      <c r="T230" s="193"/>
      <c r="U230" s="193"/>
      <c r="V230" s="193"/>
      <c r="W230" s="193"/>
      <c r="X230" s="193"/>
      <c r="Y230" s="193"/>
      <c r="Z230" s="193"/>
    </row>
    <row r="231" spans="1:26" s="160" customFormat="1" ht="24.75" customHeight="1">
      <c r="A231" s="341"/>
      <c r="B231" s="341"/>
      <c r="C231" s="341"/>
      <c r="D231" s="341"/>
      <c r="E231" s="341"/>
      <c r="F231" s="192"/>
      <c r="G231" s="193"/>
      <c r="H231" s="193"/>
      <c r="I231" s="193"/>
      <c r="J231" s="193"/>
      <c r="K231" s="193"/>
      <c r="L231" s="193"/>
      <c r="M231" s="193"/>
      <c r="N231" s="193"/>
      <c r="O231" s="193"/>
      <c r="P231" s="193"/>
      <c r="Q231" s="193"/>
      <c r="R231" s="193"/>
      <c r="S231" s="193"/>
      <c r="T231" s="193"/>
      <c r="U231" s="193"/>
      <c r="V231" s="193"/>
      <c r="W231" s="193"/>
      <c r="X231" s="193"/>
      <c r="Y231" s="193"/>
      <c r="Z231" s="193"/>
    </row>
    <row r="232" spans="1:26" ht="12.75" customHeight="1">
      <c r="A232" s="105" t="s">
        <v>210</v>
      </c>
      <c r="B232" s="106"/>
      <c r="C232" s="107"/>
      <c r="D232" s="108" t="s">
        <v>12</v>
      </c>
      <c r="E232" s="107">
        <f>IF(E228&gt;120,120,C226)</f>
        <v>0</v>
      </c>
      <c r="F232" s="161"/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161"/>
      <c r="R232" s="161"/>
      <c r="S232" s="161"/>
      <c r="T232" s="161"/>
      <c r="U232" s="161"/>
      <c r="V232" s="161"/>
      <c r="W232" s="161"/>
      <c r="X232" s="161"/>
      <c r="Y232" s="161"/>
      <c r="Z232" s="161"/>
    </row>
    <row r="233" spans="1:26" ht="27.75" customHeight="1">
      <c r="A233" s="23" t="s">
        <v>208</v>
      </c>
      <c r="B233" s="334"/>
      <c r="C233" s="335"/>
      <c r="D233" s="335"/>
      <c r="E233" s="336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61"/>
      <c r="Y233" s="161"/>
      <c r="Z233" s="161"/>
    </row>
    <row r="234" spans="1:26" ht="51.75" customHeight="1">
      <c r="A234" s="151"/>
      <c r="B234" s="274" t="s">
        <v>209</v>
      </c>
      <c r="C234" s="275"/>
      <c r="D234" s="153"/>
      <c r="E234" s="337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</row>
    <row r="235" spans="1:26" ht="12.75" customHeight="1">
      <c r="A235" s="105" t="s">
        <v>210</v>
      </c>
      <c r="B235" s="106"/>
      <c r="C235" s="107"/>
      <c r="D235" s="108" t="s">
        <v>12</v>
      </c>
      <c r="E235" s="107">
        <f>IF(D234&gt;120,120,D234)</f>
        <v>0</v>
      </c>
      <c r="F235" s="161"/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  <c r="Q235" s="161"/>
      <c r="R235" s="161"/>
      <c r="S235" s="161"/>
      <c r="T235" s="161"/>
      <c r="U235" s="161"/>
      <c r="V235" s="161"/>
      <c r="W235" s="161"/>
      <c r="X235" s="161"/>
      <c r="Y235" s="161"/>
      <c r="Z235" s="161"/>
    </row>
    <row r="236" spans="1:26" ht="28.5" customHeight="1">
      <c r="A236" s="155"/>
      <c r="B236" s="338"/>
      <c r="C236" s="157"/>
      <c r="D236" s="158" t="s">
        <v>211</v>
      </c>
      <c r="E236" s="159">
        <f>SUM(E16,E66,E83,E165,E190,E210,E223,E232,E235)</f>
        <v>0</v>
      </c>
      <c r="F236" s="161"/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  <c r="Q236" s="161"/>
      <c r="R236" s="161"/>
      <c r="S236" s="161"/>
      <c r="T236" s="161"/>
      <c r="U236" s="161"/>
      <c r="V236" s="161"/>
      <c r="W236" s="161"/>
      <c r="X236" s="161"/>
      <c r="Y236" s="161"/>
      <c r="Z236" s="161"/>
    </row>
    <row r="237" spans="1:26" ht="12.75" customHeight="1"/>
    <row r="238" spans="1:26" ht="12.75" customHeight="1"/>
    <row r="239" spans="1:26" ht="12.75" customHeight="1"/>
    <row r="240" spans="1:26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sheetProtection algorithmName="SHA-512" hashValue="8L4dGcQI6wSJwCHL7wSLjfeuj3coqHboTC0XNHWQLJky18Oyq4w1KmFoOPKJJfobVmsITZynv2+oayjh7nizCQ==" saltValue="FL9v9207qw1Ves56AefPkw==" spinCount="100000" sheet="1" objects="1" scenarios="1" selectLockedCells="1"/>
  <mergeCells count="44">
    <mergeCell ref="A1:E1"/>
    <mergeCell ref="A2:E2"/>
    <mergeCell ref="A3:E3"/>
    <mergeCell ref="A4:E4"/>
    <mergeCell ref="A5:E5"/>
    <mergeCell ref="A6:E6"/>
    <mergeCell ref="A7:E7"/>
    <mergeCell ref="A8:B8"/>
    <mergeCell ref="D8:E8"/>
    <mergeCell ref="A9:B9"/>
    <mergeCell ref="C9:D9"/>
    <mergeCell ref="A10:B10"/>
    <mergeCell ref="C10:E13"/>
    <mergeCell ref="A11:B11"/>
    <mergeCell ref="A12:B12"/>
    <mergeCell ref="A13:B13"/>
    <mergeCell ref="A17:E17"/>
    <mergeCell ref="A18:E20"/>
    <mergeCell ref="A27:B27"/>
    <mergeCell ref="A28:E28"/>
    <mergeCell ref="A53:B53"/>
    <mergeCell ref="A64:B64"/>
    <mergeCell ref="A67:E67"/>
    <mergeCell ref="A68:E69"/>
    <mergeCell ref="A81:B81"/>
    <mergeCell ref="A84:E84"/>
    <mergeCell ref="A85:E86"/>
    <mergeCell ref="A94:B94"/>
    <mergeCell ref="B102:E102"/>
    <mergeCell ref="A124:B124"/>
    <mergeCell ref="A163:B163"/>
    <mergeCell ref="A166:E166"/>
    <mergeCell ref="A167:E167"/>
    <mergeCell ref="A168:E168"/>
    <mergeCell ref="A187:B187"/>
    <mergeCell ref="A191:E191"/>
    <mergeCell ref="A227:B227"/>
    <mergeCell ref="A229:E229"/>
    <mergeCell ref="A230:E231"/>
    <mergeCell ref="A192:E193"/>
    <mergeCell ref="A208:B208"/>
    <mergeCell ref="A211:E211"/>
    <mergeCell ref="A212:E213"/>
    <mergeCell ref="A221:B221"/>
  </mergeCells>
  <printOptions horizontalCentered="1"/>
  <pageMargins left="1.1812499999999999" right="0.59027777777777801" top="0.39374999999999999" bottom="0.39374999999999999" header="0.39374999999999999" footer="0.39374999999999999"/>
  <pageSetup paperSize="9" scale="66" firstPageNumber="0" orientation="portrait" horizontalDpi="300" verticalDpi="300" r:id="rId1"/>
  <rowBreaks count="4" manualBreakCount="4">
    <brk id="53" max="16383" man="1"/>
    <brk id="115" max="16383" man="1"/>
    <brk id="168" max="16383" man="1"/>
    <brk id="213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7016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8</vt:i4>
      </vt:variant>
    </vt:vector>
  </HeadingPairs>
  <TitlesOfParts>
    <vt:vector size="12" baseType="lpstr">
      <vt:lpstr>ANEXO_I_</vt:lpstr>
      <vt:lpstr>ANEXO_II</vt:lpstr>
      <vt:lpstr>ANEXO_III</vt:lpstr>
      <vt:lpstr>ANEXO_IV</vt:lpstr>
      <vt:lpstr>ANEXO_I_!Area_de_impressao</vt:lpstr>
      <vt:lpstr>ANEXO_II!Area_de_impressao</vt:lpstr>
      <vt:lpstr>ANEXO_III!Area_de_impressao</vt:lpstr>
      <vt:lpstr>ANEXO_IV!Area_de_impressao</vt:lpstr>
      <vt:lpstr>ANEXO_I_!Print_Area</vt:lpstr>
      <vt:lpstr>ANEXO_II!Print_Area</vt:lpstr>
      <vt:lpstr>ANEXO_III!Print_Area</vt:lpstr>
      <vt:lpstr>ANEXO_IV!Print_Area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Buda</dc:creator>
  <dc:description/>
  <cp:lastModifiedBy>Lord Buda</cp:lastModifiedBy>
  <cp:revision>52</cp:revision>
  <cp:lastPrinted>2019-08-19T15:00:10Z</cp:lastPrinted>
  <dcterms:created xsi:type="dcterms:W3CDTF">2018-08-13T10:01:33Z</dcterms:created>
  <dcterms:modified xsi:type="dcterms:W3CDTF">2019-08-19T15:45:45Z</dcterms:modified>
  <dc:language>pt-BR</dc:language>
</cp:coreProperties>
</file>