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edro\Documents\Compass UOL\Outros Repositórios\cinema-challenge-tests\"/>
    </mc:Choice>
  </mc:AlternateContent>
  <xr:revisionPtr revIDLastSave="0" documentId="13_ncr:1_{A8012CBF-B78D-444B-A362-EC5255269ED4}" xr6:coauthVersionLast="47" xr6:coauthVersionMax="47" xr10:uidLastSave="{00000000-0000-0000-0000-000000000000}"/>
  <bookViews>
    <workbookView xWindow="-120" yWindow="-120" windowWidth="29040" windowHeight="15840" xr2:uid="{71C2EAE7-32CC-4F67-A175-E2D70D95EA43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0" i="1" l="1" a="1"/>
  <c r="F10" i="1" s="1"/>
  <c r="G10" i="1" s="1"/>
  <c r="F9" i="1" a="1"/>
  <c r="F9" i="1" s="1"/>
  <c r="G9" i="1" s="1"/>
  <c r="F8" i="1" a="1"/>
  <c r="F8" i="1" s="1"/>
  <c r="G8" i="1" s="1"/>
  <c r="F7" i="1" a="1"/>
  <c r="F7" i="1" s="1"/>
  <c r="G7" i="1" s="1"/>
  <c r="F6" i="1"/>
  <c r="F5" i="1"/>
  <c r="G5" i="1" s="1"/>
  <c r="F4" i="1"/>
  <c r="F3" i="1"/>
  <c r="F11" i="1" l="1"/>
  <c r="G11" i="1" s="1"/>
  <c r="G4" i="1"/>
  <c r="G6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RICHVALUE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futureMetadata name="XLRICHVALUE" count="37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</future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37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</valueMetadata>
</metadata>
</file>

<file path=xl/sharedStrings.xml><?xml version="1.0" encoding="utf-8"?>
<sst xmlns="http://schemas.openxmlformats.org/spreadsheetml/2006/main" count="445" uniqueCount="280">
  <si>
    <t>CT001</t>
  </si>
  <si>
    <t>Expected Result</t>
  </si>
  <si>
    <t>Alto</t>
  </si>
  <si>
    <t>Criar um novo usuário com dados válidos e únicos.</t>
  </si>
  <si>
    <t>CT002</t>
  </si>
  <si>
    <t>Tentar criar um usuário com um e-mail já existente.</t>
  </si>
  <si>
    <t>Moderado</t>
  </si>
  <si>
    <t>CT003</t>
  </si>
  <si>
    <t>Tentar criar um usuário com um formato de e-mail inválido.</t>
  </si>
  <si>
    <t>CT004</t>
  </si>
  <si>
    <t>Tentar criar um usuário com uma senha fraca.</t>
  </si>
  <si>
    <t>Muito Alto</t>
  </si>
  <si>
    <t>CT005</t>
  </si>
  <si>
    <t>Realizar login com credenciais válidas.</t>
  </si>
  <si>
    <t>CT006</t>
  </si>
  <si>
    <t>Tentar realizar login com uma senha incorreta.</t>
  </si>
  <si>
    <t>CT007</t>
  </si>
  <si>
    <t>Tentar realizar login com um e-mail não cadastrado.</t>
  </si>
  <si>
    <t>CT008</t>
  </si>
  <si>
    <t>Realizar logout e verificar se a sessão foi encerrada.</t>
  </si>
  <si>
    <t>—</t>
  </si>
  <si>
    <t>Usuário deslogado, redirecionado para home e token JWT removido.</t>
  </si>
  <si>
    <t>CT009</t>
  </si>
  <si>
    <t>Tentar acessar uma rota protegida após o logout.</t>
  </si>
  <si>
    <t>Redireciona para login, bloqueando acesso.</t>
  </si>
  <si>
    <t>Baixo</t>
  </si>
  <si>
    <t>CT010</t>
  </si>
  <si>
    <t>Atualizar o nome do usuário no perfil.</t>
  </si>
  <si>
    <t>CT011</t>
  </si>
  <si>
    <t>Tentar atualizar a senha.</t>
  </si>
  <si>
    <t>CT012</t>
  </si>
  <si>
    <t>Visualizar a página inicial, banner e filmes.</t>
  </si>
  <si>
    <t>1. Acessar /; 2. Verificar banner e seção de filmes.</t>
  </si>
  <si>
    <t>Banner e seção de 'Filmes em Cartaz' exibidos corretamente.</t>
  </si>
  <si>
    <t>CT013</t>
  </si>
  <si>
    <t>Navegar pela lista de filmes.</t>
  </si>
  <si>
    <t>1. Acessar /movies; 2. Rolar página e observar cards.</t>
  </si>
  <si>
    <t>Grid de filmes exibido com pôster, título e gêneros.</t>
  </si>
  <si>
    <t>CT014</t>
  </si>
  <si>
    <t>Acessar a página de detalhes de um filme.</t>
  </si>
  <si>
    <t>1. Na lista, clicar em um filme; 2. Observar detalhes.</t>
  </si>
  <si>
    <t>Detalhes (sinopse, elenco, diretor, duração) e pôster exibidos.</t>
  </si>
  <si>
    <t>CT015</t>
  </si>
  <si>
    <t>Tentar acessar detalhes de filme com ID inexistente.</t>
  </si>
  <si>
    <t>CT016</t>
  </si>
  <si>
    <t>Verificar responsividade do layout.</t>
  </si>
  <si>
    <t>1. Simular viewports móvel/tablet/desktop; 2. Observar layout.</t>
  </si>
  <si>
    <t>Layout se adapta sem quebra de elementos.</t>
  </si>
  <si>
    <t>CT017</t>
  </si>
  <si>
    <t>Assentos selecionados e subtotal atualizado corretamente.</t>
  </si>
  <si>
    <t>CT018</t>
  </si>
  <si>
    <t>Tentar selecionar um assento que já está ocupado.</t>
  </si>
  <si>
    <t>1. Na seleção de assentos, clicar em assento ocupado.</t>
  </si>
  <si>
    <t>CT019</t>
  </si>
  <si>
    <t>Validar o cálculo do subtotal.</t>
  </si>
  <si>
    <t>CT020</t>
  </si>
  <si>
    <t>Realizar fluxo completo de checkout e confirmar reserva.</t>
  </si>
  <si>
    <t>1. Selecionar assentos; 2. Continuar para pagamento; 3. Preencher e confirmar.</t>
  </si>
  <si>
    <t>Dados de pagamento válidos</t>
  </si>
  <si>
    <t>Exibe 'Reserva Confirmada'; assentos ocupados.</t>
  </si>
  <si>
    <t>CT021</t>
  </si>
  <si>
    <t>Tentar acessar seleção de assentos sem login.</t>
  </si>
  <si>
    <t>Redireciona para login com alerta de necessidade de autenticação.</t>
  </si>
  <si>
    <t>CT022</t>
  </si>
  <si>
    <t>Acessar 'Minhas Reservas' e verificar nova reserva.</t>
  </si>
  <si>
    <t>1. Realizar reserva; 2. Acessar 'Minhas Reservas'.</t>
  </si>
  <si>
    <t>Reserva recém-criada listada no histórico.</t>
  </si>
  <si>
    <t>CT023</t>
  </si>
  <si>
    <t>Verificar se detalhes da reserva no histórico estão corretos.</t>
  </si>
  <si>
    <t>1. Na lista de reservas, clicar no card.</t>
  </si>
  <si>
    <t>Detalhes (filme, data, assentos) batem com reserva.</t>
  </si>
  <si>
    <t>CT024</t>
  </si>
  <si>
    <t>CRUD de filmes via API como admin.</t>
  </si>
  <si>
    <t>1. POST /movies; 2. GET /movies/{id}; 3. PUT /movies/{id}; 4. DELETE /movies/{id}.</t>
  </si>
  <si>
    <t>Título: 'Filme Teste'; Diretor: 'X'; Duração: 120</t>
  </si>
  <si>
    <t>CT025</t>
  </si>
  <si>
    <t>CRUD de salas via API como admin.</t>
  </si>
  <si>
    <t>CT026</t>
  </si>
  <si>
    <t>CRUD de sessões via API como admin.</t>
  </si>
  <si>
    <t>1. POST /sessions; 2. GET /sessions/{id}; 3. PUT /sessions/{id}; 4. DELETE /sessions/{id}.</t>
  </si>
  <si>
    <t>CT027</t>
  </si>
  <si>
    <t>Validar link 'Filmes em Cartaz' no rodapé.</t>
  </si>
  <si>
    <t>1. Acessar home; 2. Clicar em link no rodapé.</t>
  </si>
  <si>
    <t>Redireciona para /movies.</t>
  </si>
  <si>
    <t>CT028</t>
  </si>
  <si>
    <t>Validar mensagem de erro ao tentar reservar sem login.</t>
  </si>
  <si>
    <t>1. Deslogado, tentar checkout.</t>
  </si>
  <si>
    <t>Mensagem de alerta exibida por pelo menos 3s antes do redirecionamento.</t>
  </si>
  <si>
    <t>CT029</t>
  </si>
  <si>
    <t>Resetar assentos via API e verificar reservas.</t>
  </si>
  <si>
    <t>1. Admin envia PUT /sessions/{id}/reset-seats; 2. GET /sessions/{id}/reservations.</t>
  </si>
  <si>
    <t>sessionId com reservas</t>
  </si>
  <si>
    <t>Assentos resetados e reservas canceladas/inválidas.</t>
  </si>
  <si>
    <t>CT030</t>
  </si>
  <si>
    <t>Verificar visibilidade do botão 'Liberar Assentos' por perfil.</t>
  </si>
  <si>
    <t>1. Login user comum; 2. Selecionar sessão; 3. Checar botão; 4. Login admin; 5. Ver botão.</t>
  </si>
  <si>
    <t>Usuário comum e admin</t>
  </si>
  <si>
    <t>Botão oculto para comum; visível para admin.</t>
  </si>
  <si>
    <t>CT031</t>
  </si>
  <si>
    <t>Tentar criar sessão com movieId inexistente via API.</t>
  </si>
  <si>
    <t>1. POST /sessions com movieId inválido.</t>
  </si>
  <si>
    <t>CT032</t>
  </si>
  <si>
    <t>Acessar endpoint admin com token de usuário comum.</t>
  </si>
  <si>
    <t>Token de usuário comum; dados de filme</t>
  </si>
  <si>
    <t>CT033</t>
  </si>
  <si>
    <t>Buscar um filme pelo nome e verificar filtragem.</t>
  </si>
  <si>
    <t>1. Acessar /movies; 2. Preencher busca; 3. Confirmar.</t>
  </si>
  <si>
    <t>CT034</t>
  </si>
  <si>
    <t>Verificar mensagem de erro de login inválido permanece visível.</t>
  </si>
  <si>
    <t>1. Acessar login; 2. Inserir credenciais inválidas; 3. Entrar.</t>
  </si>
  <si>
    <t>Mensagem de erro exibida por ≥5 segundos.</t>
  </si>
  <si>
    <t>CT035</t>
  </si>
  <si>
    <t>Visualizar horários de sessão com data, hora, sala e disponibilidade.</t>
  </si>
  <si>
    <t>1. Acessar /movies/{id}; 2. Ver seção horários.</t>
  </si>
  <si>
    <t>Horários listado com detalhes e disponibilidade.</t>
  </si>
  <si>
    <t>CT036</t>
  </si>
  <si>
    <t>CT037</t>
  </si>
  <si>
    <t>Verificar cabeçalho com links em todas as páginas.</t>
  </si>
  <si>
    <t>1. Acessar várias páginas; 2. Observar cabeçalho.</t>
  </si>
  <si>
    <t>Cabeçalho presente com links corretos em todas as páginas.</t>
  </si>
  <si>
    <t>Navegar usando breadcrumbs ou botão 'Voltar' e confirmar indicação.</t>
  </si>
  <si>
    <t>1. Acessar /movies; 2. Acessar detalhes; 3. Ver breadcrumb; 4. Voltar.</t>
  </si>
  <si>
    <t>Breadcrumb mostra caminho e retorna corretamente.</t>
  </si>
  <si>
    <t>1. Acessar página de cadastro; 2. Preencher Nome, E-mail e Senha; 3. Clicar em Cadastrar.</t>
  </si>
  <si>
    <t>Nome: João Silva; E-mail: joao.silva.teste@example.com; Senha: Teste@123!</t>
  </si>
  <si>
    <t>Conta criada com sucesso; usuário redirecionado para "dentro" do sistema; Botão "Sair" visivel.</t>
  </si>
  <si>
    <t>Exibe erro 'User already exists'; não cadastra novo usuário.</t>
  </si>
  <si>
    <t>[EXECUTAR O CT001 PRIMEIRO] 1. Acessar página de cadastro; 2. Preencher Nome, E-mail e Senha; 3. Clicar em Cadastrar.</t>
  </si>
  <si>
    <t>[EXECUTAR O CT001 PRIMEIRO] Nome: João Silva; E-mail: joao.silva.teste@example.com; Senha: Teste@123!</t>
  </si>
  <si>
    <t>1. Acessar página de cadastro; 2. Preencher Nome, E-mail INVÁLIDO e Senha; 3. Clicar em Cadastrar.</t>
  </si>
  <si>
    <t>Nome: João Silva; E-mail: joao.silva.teste; Senha: Teste@123!</t>
  </si>
  <si>
    <t>Exibe erro "400 Bad Request - Validation failed - Please provide a valid email"</t>
  </si>
  <si>
    <t>Nome: João Silva; E-mail: joao.silva.teste.fraco@example.com; Senha: 12345</t>
  </si>
  <si>
    <t>Exibe erro "400 Bad Request - Validation failed - Password must be at least 6 characters long"</t>
  </si>
  <si>
    <t>Exibe erro "Senha muito fraca"; não cadastra usuário.</t>
  </si>
  <si>
    <t>[UX/Registro] Mensagem de Erro Pouco Clara para Senha Curta</t>
  </si>
  <si>
    <t>26/06/2025 - 15:27</t>
  </si>
  <si>
    <t>26/06/2025 - 15:29</t>
  </si>
  <si>
    <t>26/06/2025 - 15:32</t>
  </si>
  <si>
    <t>26/06/2025 - 15:38</t>
  </si>
  <si>
    <t>Data/Hora</t>
  </si>
  <si>
    <t>E-mail: user@example.com; Senha: password123</t>
  </si>
  <si>
    <t>1. Acessar página de login; 2. Preencher E-mail e Senha; 3. Clicar em Entrar.</t>
  </si>
  <si>
    <t>Usuário redirecionado para "dentro" do sistema; Botão "Sair" visivel.</t>
  </si>
  <si>
    <t>-</t>
  </si>
  <si>
    <t>26/06/2025 - 15:44</t>
  </si>
  <si>
    <t>E-mail: user@example.com; Senha: password12</t>
  </si>
  <si>
    <t>Exibe erro "invalid email or password"; login recusado.</t>
  </si>
  <si>
    <t>[UX/Login] Mensagem de Erro para Credenciais Inválidas Desaparece Rapidamente</t>
  </si>
  <si>
    <t>26/06/2025 - 15:46</t>
  </si>
  <si>
    <t>E-mail: naouser@example.com; Senha: password123</t>
  </si>
  <si>
    <t>26/06/2025 - 15:48</t>
  </si>
  <si>
    <t>1. Acessar página de login; 2. Preencher E-mail e Senha; 3. Clicar em Entrar; 4. Clicar em Sair;</t>
  </si>
  <si>
    <t>26/06/2025 - 15:50</t>
  </si>
  <si>
    <t>1. Acessar página de login; 2. Preencher E-mail e Senha; 3. Clicar em Entrar; 4. Clicar em Sair; 5. Acessar /reservations.</t>
  </si>
  <si>
    <t>E-mail: user@example.com; Senha: password123; /reservations</t>
  </si>
  <si>
    <t>26/06/2025 - 15:52</t>
  </si>
  <si>
    <t>1. Acessar página de login; 2. Preencher E-mail e Senha; 3. Clicar em Entrar; 4. Clicar em Perfil; Alterar o Nome; Clicar em Salvar Alterações;</t>
  </si>
  <si>
    <t>Mensagem "Sucesso! - Perfil atualizado com sucesso"</t>
  </si>
  <si>
    <t>26/06/2025 - 15:56</t>
  </si>
  <si>
    <t>1. Acessar página de login; 2. Preencher E-mail e Senha; 3. Clicar em Entrar; 4. Clicar em Perfil; Alterar a Senha; Clicar em Salvar Alterações;</t>
  </si>
  <si>
    <t>E-mail: joao.silva.teste@example.com; Senha: Teste@123!; Novo nome: Joana da Silva</t>
  </si>
  <si>
    <t>E-mail: joao.silva.teste@example.com; Senha: Teste@123!; Nova senha: Teste@123!4</t>
  </si>
  <si>
    <t>Mensagem "A função de alterar senha estará disponível em breve. Por enquanto, apenas a atualização do nome é suportada."</t>
  </si>
  <si>
    <t>Campos de alterar senha NÃO estão bloqueados; Ao clicar em Salvar Alterações, nada acontece</t>
  </si>
  <si>
    <t>26/06/2025 - 16:03</t>
  </si>
  <si>
    <t>Os pôsteres não são exibidos corretamente devido à falta de arquivos de imagem no projeto. Adicionalmente, o layout dos contêineres dos pôsteres está quebrado</t>
  </si>
  <si>
    <t>[Dados/Setup] Arquivos de Imagem dos Pôsteres Referenciados pelo Seed Estão Ausentes no Repositório</t>
  </si>
  <si>
    <t>26/06/2025 - 16:23</t>
  </si>
  <si>
    <t>Expected Result. Observar o CT012.</t>
  </si>
  <si>
    <t>26/06/2025 - 16:35</t>
  </si>
  <si>
    <t>A página de detalhes é exibida, mas a caixa de sinopse corta o texto, impedindo a leitura completa. O pôster também está cortado. Observar o CT012.</t>
  </si>
  <si>
    <t>26/06/2025 - 16:39</t>
  </si>
  <si>
    <t>[CSS/Layout] Caixa de Sinopse na Página de Detalhes Corta o Texto</t>
  </si>
  <si>
    <t xml:space="preserve">[UX/Perfil] Campos de "Alterar Senha" Permanecem Editáveis em Funcionalidade Indisponível </t>
  </si>
  <si>
    <t>1. Acessar /movies/6859b5c323af684f6db4ddae.</t>
  </si>
  <si>
    <t>26/06/2025 - 16:48</t>
  </si>
  <si>
    <t>Movie ID: 6859b5c323af684f6db4ddae</t>
  </si>
  <si>
    <t>Exibe erro "Filme não encontrado."</t>
  </si>
  <si>
    <t>26/06/2025 - 16:50</t>
  </si>
  <si>
    <t>[CSS/Responsividade] Layout da Seção "Filmes em Cartaz" Quebra em Viewports Menores</t>
  </si>
  <si>
    <t>Seção "Filmes em Cartaz" Quebra em Viewports Menores que 950px.</t>
  </si>
  <si>
    <t>Assentos: A1 até A15</t>
  </si>
  <si>
    <t>Selecionar múltiplos assentos disponíveis em uma sessão. (Usuário logado)</t>
  </si>
  <si>
    <t>1. Acessar detalhes do filme (Usuário Logado); 2. Selecionar sessão; 3. Escolher assentos A1 até A15; Prosseguir para o Pagamento; Qualquer Método de Pagamento; Finalizar Compra; Reserva Confirmada.</t>
  </si>
  <si>
    <t>26/06/2025 - 16:56</t>
  </si>
  <si>
    <t>Assento: A1 (ocupado)</t>
  </si>
  <si>
    <t>Seleção bloqueada;</t>
  </si>
  <si>
    <t>26/06/2025 - 16:57</t>
  </si>
  <si>
    <t>1. Selecionar Assentos: A1 até A15</t>
  </si>
  <si>
    <t>Subtotal exibido como R$225.</t>
  </si>
  <si>
    <t>26/06/2025 - 16:59</t>
  </si>
  <si>
    <t>Expected Result. Observar o CT017.</t>
  </si>
  <si>
    <t>26/06/2025 - 17:01</t>
  </si>
  <si>
    <t>1. Deslogado, acessar /sessions/685d89bf43c0aba4df509933</t>
  </si>
  <si>
    <t>/sessions/685d89bf43c0aba4df509933</t>
  </si>
  <si>
    <t>Uma mensagem de erro incorreta é exibida por uma fração de segundo antes do redirecionamento.</t>
  </si>
  <si>
    <t>[UX/Checkout] Mensagem de Erro para Visitante Desaparece Rapidamente</t>
  </si>
  <si>
    <t>26/06/2025 - 17:03</t>
  </si>
  <si>
    <t>26/06/2025 - 17:04</t>
  </si>
  <si>
    <t>26/06/2025 - 17:05</t>
  </si>
  <si>
    <t>POST 201; GET/PUT/DELETE 200.</t>
  </si>
  <si>
    <t>26/06/2025 - 17:09</t>
  </si>
  <si>
    <t>1. POST /theaters; 2. GET /theaters/{id}; 3. PUT /theaters/{id}; 4. DELETE /theaters/{id}.</t>
  </si>
  <si>
    <t>Nome: Teatro Compass PB; Capacidade: 180; Tipo: VIP; Pós Update Nome: Teatro PB;</t>
  </si>
  <si>
    <t>26/06/2025 - 17:12</t>
  </si>
  <si>
    <t>Movie: 685d9affe4ad2e9ba45f7f72; Theater: 685d9affe4ad2e9ba45f7f72; PUT, Movie: 685d9affe4ad2e9ba45f7f72; theater: 685da9f2e4ad2e9ba45f821c</t>
  </si>
  <si>
    <t>26/06/2025 - 17:20</t>
  </si>
  <si>
    <t>Redireciona para a Página Incorreta</t>
  </si>
  <si>
    <t>26/06/2025 - 17:21</t>
  </si>
  <si>
    <t>[UI/Navegação] Link "Filmes em Cartaz" no Rodapé Redireciona para a Página Incorreta</t>
  </si>
  <si>
    <t>Mensagem de Erro Desaparece Rapidamente</t>
  </si>
  <si>
    <t>26/06/2025 - 17:24</t>
  </si>
  <si>
    <t>Permite Double Booking</t>
  </si>
  <si>
    <t>[API/CRÍTICO] Endpoint de Reset de Assentos Permite Double Booking</t>
  </si>
  <si>
    <t>26/06/2025 - 17:25</t>
  </si>
  <si>
    <t>[UI/Segurança] Botão de Admin "Liberar Assentos" Visível para Todos</t>
  </si>
  <si>
    <t>26/06/2025 - 17:27</t>
  </si>
  <si>
    <t>Visível para Todos</t>
  </si>
  <si>
    <t>404 Not Found - Movie not found</t>
  </si>
  <si>
    <t>26/06/2025 - 17:28</t>
  </si>
  <si>
    <t>movieId:675d9affe4ad2e9ba45f7f72; theater:685da9d1e4ad2e9ba45f8217; time:'2025-06-23T23:00:00.000Z'</t>
  </si>
  <si>
    <t>1. Login user comum; 2. POST /theaters.</t>
  </si>
  <si>
    <t>401 Unauthorized - Not authorized to access this route</t>
  </si>
  <si>
    <t>26/06/2025 - 17:31</t>
  </si>
  <si>
    <t>Busca: 'Shank'</t>
  </si>
  <si>
    <t>Lista filtrada mostrando apenas itens que contêm 'Shank'.</t>
  </si>
  <si>
    <t>26/06/2025 - 17:32</t>
  </si>
  <si>
    <t>Mensagem de Erro para Credenciais Inválidas Desaparece Rapidamente</t>
  </si>
  <si>
    <t>E-mail: invalid22o@teste.com; Senha: 1234</t>
  </si>
  <si>
    <t>26/06/2025 - 17:34</t>
  </si>
  <si>
    <t>movieId:685d89bf43c0aba4df50991f</t>
  </si>
  <si>
    <t>26/06/2025 - 17:37</t>
  </si>
  <si>
    <t>26/06/2025 - 17:43</t>
  </si>
  <si>
    <t>Parcial Expected Result. Observar Dúvida.</t>
  </si>
  <si>
    <t>[Dúvida/UX] Comportamento do botão "Voltar" do navegador após uma reserva bem-sucedida</t>
  </si>
  <si>
    <t>26/06/2025 - 17:45</t>
  </si>
  <si>
    <t>ID do CT</t>
  </si>
  <si>
    <t>Descrição</t>
  </si>
  <si>
    <t>Passo do Teste</t>
  </si>
  <si>
    <t>Dados do Teste</t>
  </si>
  <si>
    <t>Resultado Esperado</t>
  </si>
  <si>
    <t>Resultado Obtido</t>
  </si>
  <si>
    <t>Evidência Front</t>
  </si>
  <si>
    <t>Evidência API</t>
  </si>
  <si>
    <t>Situação do Teste</t>
  </si>
  <si>
    <t>Prioridade</t>
  </si>
  <si>
    <t>Passou</t>
  </si>
  <si>
    <t>Falhou</t>
  </si>
  <si>
    <t>Planilha de Execução de Testes</t>
  </si>
  <si>
    <t>Aplicação:</t>
  </si>
  <si>
    <t>Data de Início dos Testes:</t>
  </si>
  <si>
    <t>Data de Fim dos Testes:</t>
  </si>
  <si>
    <t>26/06/2025 - 13:30</t>
  </si>
  <si>
    <t>26/06/2025 - 18:20</t>
  </si>
  <si>
    <t>Pedro Afonso de Alencar Silva</t>
  </si>
  <si>
    <t>Cinema APP</t>
  </si>
  <si>
    <t>Sumário de Execução de Testes</t>
  </si>
  <si>
    <t>🧪 Total de Casos</t>
  </si>
  <si>
    <t>✅ Passaram</t>
  </si>
  <si>
    <t>❌ Falharam</t>
  </si>
  <si>
    <t>⏸️ Não Executados</t>
  </si>
  <si>
    <t>💡 Status</t>
  </si>
  <si>
    <t>📊 Quantidade</t>
  </si>
  <si>
    <t>📈 Percentual</t>
  </si>
  <si>
    <t>Duração Total dos Testes:</t>
  </si>
  <si>
    <t>4h 50min</t>
  </si>
  <si>
    <t xml:space="preserve">Versão da Aplicação:	</t>
  </si>
  <si>
    <t>Tipo de Execução:</t>
  </si>
  <si>
    <t xml:space="preserve">Testador:	</t>
  </si>
  <si>
    <t>v1.0</t>
  </si>
  <si>
    <t>Manual</t>
  </si>
  <si>
    <t>Campo</t>
  </si>
  <si>
    <t>Valor</t>
  </si>
  <si>
    <r>
      <t xml:space="preserve">Casos com Bugs Prioridade </t>
    </r>
    <r>
      <rPr>
        <b/>
        <sz val="12"/>
        <color theme="1"/>
        <rFont val="Aptos Narrow"/>
        <family val="2"/>
        <scheme val="minor"/>
      </rPr>
      <t>Muito Alto</t>
    </r>
    <r>
      <rPr>
        <sz val="12"/>
        <color theme="1"/>
        <rFont val="Aptos Narrow"/>
        <family val="2"/>
        <scheme val="minor"/>
      </rPr>
      <t>:</t>
    </r>
  </si>
  <si>
    <r>
      <t xml:space="preserve">Casos com Bugs Prioridade </t>
    </r>
    <r>
      <rPr>
        <b/>
        <sz val="12"/>
        <color theme="1"/>
        <rFont val="Aptos Narrow"/>
        <family val="2"/>
        <scheme val="minor"/>
      </rPr>
      <t>Alto</t>
    </r>
    <r>
      <rPr>
        <sz val="12"/>
        <color theme="1"/>
        <rFont val="Aptos Narrow"/>
        <family val="2"/>
        <scheme val="minor"/>
      </rPr>
      <t>:</t>
    </r>
  </si>
  <si>
    <r>
      <t xml:space="preserve">Casos com Bugs Prioridade </t>
    </r>
    <r>
      <rPr>
        <b/>
        <sz val="12"/>
        <color theme="1"/>
        <rFont val="Aptos Narrow"/>
        <family val="2"/>
        <scheme val="minor"/>
      </rPr>
      <t>Moderado</t>
    </r>
    <r>
      <rPr>
        <sz val="12"/>
        <color theme="1"/>
        <rFont val="Aptos Narrow"/>
        <family val="2"/>
        <scheme val="minor"/>
      </rPr>
      <t>:</t>
    </r>
  </si>
  <si>
    <r>
      <t xml:space="preserve">Casos com Bugs Prioridade </t>
    </r>
    <r>
      <rPr>
        <b/>
        <sz val="12"/>
        <color theme="1"/>
        <rFont val="Aptos Narrow"/>
        <family val="2"/>
        <scheme val="minor"/>
      </rPr>
      <t>Baixo</t>
    </r>
    <r>
      <rPr>
        <sz val="12"/>
        <color theme="1"/>
        <rFont val="Aptos Narrow"/>
        <family val="2"/>
        <scheme val="minor"/>
      </rPr>
      <t>:</t>
    </r>
  </si>
  <si>
    <t>🐞 Total de Bugs</t>
  </si>
  <si>
    <t>Bugs/Dúvidas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</si>
</sst>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0" x14ac:knownFonts="1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8"/>
      <name val="Aptos Narrow"/>
      <family val="2"/>
      <scheme val="minor"/>
    </font>
    <font>
      <u/>
      <sz val="12"/>
      <color theme="10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b/>
      <i/>
      <sz val="16"/>
      <color theme="0"/>
      <name val="Aptos Display"/>
      <family val="2"/>
      <scheme val="major"/>
    </font>
    <font>
      <b/>
      <sz val="28"/>
      <color theme="1"/>
      <name val="Aptos Display"/>
      <family val="2"/>
      <scheme val="major"/>
    </font>
  </fonts>
  <fills count="3">
    <fill>
      <patternFill patternType="none"/>
    </fill>
    <fill>
      <patternFill patternType="gray125"/>
    </fill>
    <fill>
      <patternFill patternType="solid">
        <fgColor theme="8" tint="-0.499984740745262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/>
      </left>
      <right style="thin">
        <color theme="0"/>
      </right>
      <top style="medium">
        <color theme="0"/>
      </top>
      <bottom style="medium">
        <color theme="0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2">
    <xf numFmtId="0" fontId="0" fillId="0" borderId="0" xfId="0"/>
    <xf numFmtId="0" fontId="3" fillId="0" borderId="0" xfId="1" applyFont="1" applyAlignment="1">
      <alignment horizontal="center" vertical="center" wrapText="1"/>
    </xf>
    <xf numFmtId="49" fontId="4" fillId="0" borderId="0" xfId="0" applyNumberFormat="1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14" fontId="4" fillId="0" borderId="0" xfId="0" applyNumberFormat="1" applyFont="1" applyAlignment="1">
      <alignment horizontal="center" vertical="center" wrapText="1"/>
    </xf>
    <xf numFmtId="0" fontId="1" fillId="0" borderId="0" xfId="1" applyAlignment="1">
      <alignment horizontal="center" vertical="center" wrapText="1"/>
    </xf>
    <xf numFmtId="0" fontId="0" fillId="0" borderId="0" xfId="0" applyAlignment="1">
      <alignment horizontal="center"/>
    </xf>
    <xf numFmtId="49" fontId="8" fillId="0" borderId="0" xfId="0" applyNumberFormat="1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49" fontId="9" fillId="0" borderId="0" xfId="0" applyNumberFormat="1" applyFont="1" applyAlignment="1">
      <alignment vertical="center" wrapText="1"/>
    </xf>
    <xf numFmtId="49" fontId="4" fillId="0" borderId="1" xfId="0" applyNumberFormat="1" applyFont="1" applyBorder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10" fontId="4" fillId="0" borderId="1" xfId="0" applyNumberFormat="1" applyFont="1" applyBorder="1" applyAlignment="1">
      <alignment horizontal="left" vertical="center" wrapText="1" indent="1"/>
    </xf>
    <xf numFmtId="49" fontId="4" fillId="0" borderId="0" xfId="0" applyNumberFormat="1" applyFont="1" applyAlignment="1">
      <alignment horizontal="left" vertical="center" wrapText="1" indent="1"/>
    </xf>
    <xf numFmtId="0" fontId="4" fillId="0" borderId="0" xfId="0" applyFont="1" applyAlignment="1">
      <alignment horizontal="left" vertical="center" wrapText="1" indent="1"/>
    </xf>
    <xf numFmtId="10" fontId="4" fillId="0" borderId="0" xfId="0" applyNumberFormat="1" applyFont="1" applyAlignment="1">
      <alignment horizontal="left" vertical="center" wrapText="1" indent="1"/>
    </xf>
    <xf numFmtId="0" fontId="3" fillId="0" borderId="1" xfId="1" applyFont="1" applyFill="1" applyBorder="1" applyAlignment="1">
      <alignment horizontal="left" vertical="center" indent="1"/>
    </xf>
    <xf numFmtId="14" fontId="4" fillId="0" borderId="1" xfId="0" applyNumberFormat="1" applyFont="1" applyBorder="1" applyAlignment="1">
      <alignment horizontal="left" vertical="center" wrapText="1" indent="1"/>
    </xf>
    <xf numFmtId="0" fontId="6" fillId="0" borderId="2" xfId="0" applyFont="1" applyBorder="1" applyAlignment="1">
      <alignment horizontal="center" vertical="center" wrapText="1"/>
    </xf>
    <xf numFmtId="14" fontId="7" fillId="2" borderId="1" xfId="0" applyNumberFormat="1" applyFont="1" applyFill="1" applyBorder="1" applyAlignment="1">
      <alignment horizontal="left" vertical="center" wrapText="1"/>
    </xf>
    <xf numFmtId="49" fontId="7" fillId="2" borderId="1" xfId="0" applyNumberFormat="1" applyFont="1" applyFill="1" applyBorder="1" applyAlignment="1">
      <alignment vertical="center" wrapText="1"/>
    </xf>
    <xf numFmtId="0" fontId="7" fillId="2" borderId="1" xfId="0" applyFont="1" applyFill="1" applyBorder="1" applyAlignment="1">
      <alignment horizontal="center" vertical="center" wrapText="1"/>
    </xf>
    <xf numFmtId="49" fontId="7" fillId="2" borderId="4" xfId="0" applyNumberFormat="1" applyFont="1" applyFill="1" applyBorder="1" applyAlignment="1">
      <alignment horizontal="left" vertical="center" wrapText="1"/>
    </xf>
    <xf numFmtId="49" fontId="7" fillId="2" borderId="5" xfId="0" applyNumberFormat="1" applyFont="1" applyFill="1" applyBorder="1" applyAlignment="1">
      <alignment horizontal="left" vertical="center" wrapText="1"/>
    </xf>
    <xf numFmtId="49" fontId="9" fillId="0" borderId="3" xfId="0" applyNumberFormat="1" applyFont="1" applyBorder="1" applyAlignment="1">
      <alignment horizontal="center" vertical="center" wrapText="1"/>
    </xf>
    <xf numFmtId="49" fontId="4" fillId="0" borderId="4" xfId="0" applyNumberFormat="1" applyFont="1" applyBorder="1" applyAlignment="1">
      <alignment horizontal="left" vertical="center" wrapText="1" indent="1"/>
    </xf>
    <xf numFmtId="49" fontId="4" fillId="0" borderId="5" xfId="0" applyNumberFormat="1" applyFont="1" applyBorder="1" applyAlignment="1">
      <alignment horizontal="left" vertical="center" wrapText="1" indent="1"/>
    </xf>
    <xf numFmtId="49" fontId="9" fillId="0" borderId="3" xfId="0" applyNumberFormat="1" applyFont="1" applyBorder="1" applyAlignment="1">
      <alignment horizontal="left" vertical="center" wrapText="1"/>
    </xf>
    <xf numFmtId="49" fontId="5" fillId="0" borderId="1" xfId="0" applyNumberFormat="1" applyFont="1" applyBorder="1" applyAlignment="1">
      <alignment horizontal="left" vertical="center" wrapText="1" indent="1"/>
    </xf>
    <xf numFmtId="0" fontId="5" fillId="0" borderId="1" xfId="0" applyFont="1" applyBorder="1" applyAlignment="1">
      <alignment horizontal="left" vertical="center" wrapText="1" indent="1"/>
    </xf>
    <xf numFmtId="10" fontId="5" fillId="0" borderId="1" xfId="0" applyNumberFormat="1" applyFont="1" applyBorder="1" applyAlignment="1">
      <alignment horizontal="left" vertical="center" wrapText="1" indent="1"/>
    </xf>
  </cellXfs>
  <cellStyles count="2">
    <cellStyle name="Hiperlink" xfId="1" builtinId="8"/>
    <cellStyle name="Normal" xfId="0" builtinId="0"/>
  </cellStyles>
  <dxfs count="44">
    <dxf>
      <font>
        <color rgb="FFFFFBE0"/>
      </font>
      <fill>
        <patternFill>
          <bgColor rgb="FFE1B000"/>
        </patternFill>
      </fill>
    </dxf>
    <dxf>
      <font>
        <color rgb="FFFFF0D6"/>
      </font>
      <fill>
        <patternFill>
          <bgColor rgb="FFD96D00"/>
        </patternFill>
      </fill>
    </dxf>
    <dxf>
      <font>
        <color rgb="FFFFD6D6"/>
      </font>
      <fill>
        <patternFill>
          <bgColor rgb="FFB30000"/>
        </patternFill>
      </fill>
    </dxf>
    <dxf>
      <font>
        <color rgb="FF003B5C"/>
      </font>
      <fill>
        <patternFill>
          <bgColor rgb="FFB3D8F2"/>
        </patternFill>
      </fill>
    </dxf>
    <dxf>
      <font>
        <b/>
        <i val="0"/>
        <color rgb="FFBAF3DB"/>
      </font>
      <fill>
        <patternFill>
          <bgColor rgb="FF216E4E"/>
        </patternFill>
      </fill>
    </dxf>
    <dxf>
      <font>
        <b/>
        <i val="0"/>
        <color rgb="FFFFD5D2"/>
      </font>
      <fill>
        <patternFill>
          <bgColor rgb="FFAE2E24"/>
        </patternFill>
      </fill>
    </dxf>
    <dxf>
      <fill>
        <patternFill patternType="darkUp"/>
      </fill>
    </dxf>
    <dxf>
      <font>
        <b/>
        <i val="0"/>
        <color rgb="FFDEE4EA"/>
      </font>
      <fill>
        <patternFill>
          <bgColor rgb="FF454F59"/>
        </patternFill>
      </fill>
    </dxf>
    <dxf>
      <font>
        <b/>
        <i val="0"/>
        <color rgb="FFBAF3DB"/>
      </font>
      <fill>
        <patternFill>
          <bgColor rgb="FF216E4E"/>
        </patternFill>
      </fill>
    </dxf>
    <dxf>
      <font>
        <b/>
        <i val="0"/>
        <color rgb="FFFFD5D2"/>
      </font>
      <fill>
        <patternFill>
          <bgColor rgb="FFAE2E24"/>
        </patternFill>
      </fill>
    </dxf>
    <dxf>
      <font>
        <b/>
        <i val="0"/>
        <color rgb="FFDEE4EA"/>
      </font>
      <fill>
        <patternFill>
          <bgColor rgb="FF454F59"/>
        </patternFill>
      </fill>
    </dxf>
    <dxf>
      <font>
        <b/>
        <i val="0"/>
        <color rgb="FFDEE4EA"/>
      </font>
      <fill>
        <patternFill>
          <bgColor rgb="FF454F59"/>
        </patternFill>
      </fill>
    </dxf>
    <dxf>
      <font>
        <b/>
        <i val="0"/>
        <color rgb="FFBAF3DB"/>
      </font>
      <fill>
        <patternFill>
          <bgColor rgb="FF216E4E"/>
        </patternFill>
      </fill>
    </dxf>
    <dxf>
      <font>
        <b/>
        <i val="0"/>
        <color rgb="FFFFD5D2"/>
      </font>
      <fill>
        <patternFill>
          <bgColor rgb="FFAE2E24"/>
        </patternFill>
      </fill>
    </dxf>
    <dxf>
      <fill>
        <patternFill patternType="darkUp"/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0" formatCode="@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alignment horizontal="center" vertical="center" textRotation="0" wrapText="1" indent="0" justifyLastLine="0" shrinkToFit="0" readingOrder="0"/>
    </dxf>
    <dxf>
      <font>
        <b/>
        <i/>
        <strike val="0"/>
        <condense val="0"/>
        <extend val="0"/>
        <outline val="0"/>
        <shadow val="0"/>
        <u val="none"/>
        <vertAlign val="baseline"/>
        <sz val="16"/>
        <color theme="0"/>
        <name val="Aptos Display"/>
        <family val="2"/>
        <scheme val="major"/>
      </font>
      <alignment horizontal="center" vertical="center" textRotation="0" wrapText="1" indent="0" justifyLastLine="0" shrinkToFit="0" readingOrder="0"/>
    </dxf>
    <dxf>
      <font>
        <color theme="0"/>
      </font>
      <fill>
        <patternFill>
          <fgColor rgb="FF06222E"/>
          <bgColor rgb="FF06222E"/>
        </patternFill>
      </fill>
      <border diagonalUp="0" diagonalDown="0">
        <left style="thin">
          <color theme="0"/>
        </left>
        <right style="thin">
          <color theme="0"/>
        </right>
        <top style="medium">
          <color theme="0"/>
        </top>
        <bottom style="medium">
          <color theme="0"/>
        </bottom>
        <vertical style="thin">
          <color theme="0"/>
        </vertical>
        <horizontal style="medium">
          <color theme="0"/>
        </horizontal>
      </border>
    </dxf>
    <dxf>
      <font>
        <color theme="0"/>
      </font>
      <fill>
        <patternFill>
          <fgColor rgb="FF06222E"/>
          <bgColor rgb="FF06222E"/>
        </patternFill>
      </fill>
      <border diagonalUp="0" diagonalDown="0">
        <left style="thin">
          <color theme="0"/>
        </left>
        <right style="thin">
          <color theme="0"/>
        </right>
        <top style="medium">
          <color theme="0"/>
        </top>
        <bottom style="medium">
          <color theme="0"/>
        </bottom>
        <vertical style="thin">
          <color theme="0"/>
        </vertical>
        <horizontal style="medium">
          <color theme="0"/>
        </horizontal>
      </border>
    </dxf>
    <dxf>
      <fill>
        <patternFill>
          <bgColor theme="8" tint="-0.499984740745262"/>
        </patternFill>
      </fill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vertical style="medium">
          <color theme="0"/>
        </vertical>
        <horizontal style="medium">
          <color theme="0"/>
        </horizontal>
      </border>
    </dxf>
    <dxf>
      <font>
        <color theme="0"/>
      </font>
      <fill>
        <patternFill>
          <fgColor rgb="FF06222E"/>
          <bgColor rgb="FF06222E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medium">
          <color theme="0"/>
        </bottom>
        <vertical style="thin">
          <color theme="0"/>
        </vertical>
        <horizontal style="thin">
          <color theme="0"/>
        </horizontal>
      </border>
    </dxf>
    <dxf>
      <font>
        <color theme="0"/>
      </font>
      <fill>
        <patternFill>
          <fgColor rgb="FF06222E"/>
          <bgColor rgb="FF06222E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medium">
          <color theme="0"/>
        </bottom>
        <vertical style="thin">
          <color theme="0"/>
        </vertical>
        <horizontal style="medium">
          <color theme="0"/>
        </horizontal>
      </border>
    </dxf>
    <dxf>
      <fill>
        <patternFill>
          <bgColor theme="8" tint="-0.499984740745262"/>
        </patternFill>
      </fill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fill>
        <patternFill>
          <bgColor rgb="FF06222E"/>
        </patternFill>
      </fill>
    </dxf>
    <dxf>
      <font>
        <color theme="0"/>
      </font>
      <fill>
        <patternFill>
          <fgColor rgb="FF06222E"/>
          <bgColor rgb="FF06222E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medium">
          <color theme="0"/>
        </bottom>
        <vertical style="thin">
          <color theme="0"/>
        </vertical>
        <horizontal style="thin">
          <color theme="0"/>
        </horizontal>
      </border>
    </dxf>
    <dxf>
      <font>
        <color theme="0"/>
      </font>
      <fill>
        <patternFill>
          <fgColor rgb="FF06222E"/>
          <bgColor rgb="FF06222E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medium">
          <color theme="0"/>
        </bottom>
        <vertical style="thin">
          <color theme="0"/>
        </vertical>
        <horizontal style="medium">
          <color theme="0"/>
        </horizontal>
      </border>
    </dxf>
    <dxf>
      <fill>
        <patternFill>
          <bgColor theme="8" tint="-0.499984740745262"/>
        </patternFill>
      </fill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fill>
        <patternFill>
          <bgColor rgb="FF06222E"/>
        </patternFill>
      </fill>
    </dxf>
    <dxf>
      <fill>
        <patternFill>
          <fgColor theme="0" tint="-4.9989318521683403E-2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bgColor rgb="FF7030A0"/>
        </patternFill>
      </fill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fill>
        <patternFill>
          <bgColor rgb="FF06222E"/>
        </patternFill>
      </fill>
    </dxf>
  </dxfs>
  <tableStyles count="4" defaultTableStyle="TableStyleMedium2" defaultPivotStyle="PivotStyleLight16">
    <tableStyle name="Planilha De Testes" pivot="0" count="4" xr9:uid="{3F8171B8-CB98-487A-8134-81D105B4A3EB}">
      <tableStyleElement type="wholeTable" dxfId="43"/>
      <tableStyleElement type="headerRow" dxfId="42"/>
      <tableStyleElement type="firstRowStripe" dxfId="41"/>
      <tableStyleElement type="secondRowStripe" dxfId="40"/>
    </tableStyle>
    <tableStyle name="Planilha De Testes 2" pivot="0" count="4" xr9:uid="{A4954866-5DF8-4403-8B5F-C88BE10CCA6C}">
      <tableStyleElement type="wholeTable" dxfId="39"/>
      <tableStyleElement type="headerRow" dxfId="38"/>
      <tableStyleElement type="firstRowStripe" dxfId="37"/>
      <tableStyleElement type="secondRowStripe" dxfId="36"/>
    </tableStyle>
    <tableStyle name="Planilha De Testes 2 2" pivot="0" count="4" xr9:uid="{7FB8EEA6-E132-4461-90B2-1B8D535EB9DF}">
      <tableStyleElement type="wholeTable" dxfId="35"/>
      <tableStyleElement type="headerRow" dxfId="34"/>
      <tableStyleElement type="firstRowStripe" dxfId="33"/>
      <tableStyleElement type="secondRowStripe" dxfId="32"/>
    </tableStyle>
    <tableStyle name="Planilha De Testes 2 2 2" pivot="0" count="3" xr9:uid="{AA502EBC-6814-4F11-BD76-0057B8873D89}">
      <tableStyleElement type="headerRow" dxfId="31"/>
      <tableStyleElement type="firstRowStripe" dxfId="30"/>
      <tableStyleElement type="secondRowStripe" dxfId="29"/>
    </tableStyle>
  </tableStyles>
  <colors>
    <mruColors>
      <color rgb="FF06222E"/>
      <color rgb="FF0A394E"/>
      <color rgb="FFB3D8F2"/>
      <color rgb="FF003B5C"/>
      <color rgb="FFFFFBE0"/>
      <color rgb="FFE1B000"/>
      <color rgb="FFD96D00"/>
      <color rgb="FFFFF0D6"/>
      <color rgb="FFB30000"/>
      <color rgb="FFFFD6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10" Type="http://schemas.openxmlformats.org/officeDocument/2006/relationships/calcChain" Target="calcChain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Testes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Planilha1!$F$2</c:f>
              <c:strCache>
                <c:ptCount val="1"/>
                <c:pt idx="0">
                  <c:v>📊 Quantidade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Planilha1!$E$3:$E$6</c:f>
              <c:strCache>
                <c:ptCount val="4"/>
                <c:pt idx="0">
                  <c:v>🧪 Total de Casos</c:v>
                </c:pt>
                <c:pt idx="1">
                  <c:v>✅ Passaram</c:v>
                </c:pt>
                <c:pt idx="2">
                  <c:v>❌ Falharam</c:v>
                </c:pt>
                <c:pt idx="3">
                  <c:v>⏸️ Não Executados</c:v>
                </c:pt>
              </c:strCache>
            </c:strRef>
          </c:cat>
          <c:val>
            <c:numRef>
              <c:f>Planilha1!$F$3:$F$6</c:f>
              <c:numCache>
                <c:formatCode>General</c:formatCode>
                <c:ptCount val="4"/>
                <c:pt idx="0">
                  <c:v>37</c:v>
                </c:pt>
                <c:pt idx="1">
                  <c:v>23</c:v>
                </c:pt>
                <c:pt idx="2">
                  <c:v>14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D2-4B13-BE11-B3561EEBA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978930480"/>
        <c:axId val="197892520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Planilha1!$G$2</c15:sqref>
                        </c15:formulaRef>
                      </c:ext>
                    </c:extLst>
                    <c:strCache>
                      <c:ptCount val="1"/>
                      <c:pt idx="0">
                        <c:v>📈 Percentual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2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2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2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Planilha1!$E$3:$E$6</c15:sqref>
                        </c15:formulaRef>
                      </c:ext>
                    </c:extLst>
                    <c:strCache>
                      <c:ptCount val="4"/>
                      <c:pt idx="0">
                        <c:v>🧪 Total de Casos</c:v>
                      </c:pt>
                      <c:pt idx="1">
                        <c:v>✅ Passaram</c:v>
                      </c:pt>
                      <c:pt idx="2">
                        <c:v>❌ Falharam</c:v>
                      </c:pt>
                      <c:pt idx="3">
                        <c:v>⏸️ Não Executados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Planilha1!$G$3:$G$6</c15:sqref>
                        </c15:formulaRef>
                      </c:ext>
                    </c:extLst>
                    <c:numCache>
                      <c:formatCode>0.00%</c:formatCode>
                      <c:ptCount val="4"/>
                      <c:pt idx="0">
                        <c:v>0</c:v>
                      </c:pt>
                      <c:pt idx="1">
                        <c:v>0.6216216216216216</c:v>
                      </c:pt>
                      <c:pt idx="2">
                        <c:v>0.3783783783783784</c:v>
                      </c:pt>
                      <c:pt idx="3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2D2-4B13-BE11-B3561EEBA796}"/>
                  </c:ext>
                </c:extLst>
              </c15:ser>
            </c15:filteredBarSeries>
          </c:ext>
        </c:extLst>
      </c:barChart>
      <c:catAx>
        <c:axId val="19789304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78925200"/>
        <c:crosses val="autoZero"/>
        <c:auto val="1"/>
        <c:lblAlgn val="ctr"/>
        <c:lblOffset val="100"/>
        <c:noMultiLvlLbl val="0"/>
      </c:catAx>
      <c:valAx>
        <c:axId val="1978925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78930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Bugs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Planilha1!$F$2</c:f>
              <c:strCache>
                <c:ptCount val="1"/>
                <c:pt idx="0">
                  <c:v>📊 Quantidade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Planilha1!$E$7:$E$11</c:f>
              <c:strCache>
                <c:ptCount val="5"/>
                <c:pt idx="0">
                  <c:v>Casos com Bugs Prioridade Muito Alto:</c:v>
                </c:pt>
                <c:pt idx="1">
                  <c:v>Casos com Bugs Prioridade Alto:</c:v>
                </c:pt>
                <c:pt idx="2">
                  <c:v>Casos com Bugs Prioridade Moderado:</c:v>
                </c:pt>
                <c:pt idx="3">
                  <c:v>Casos com Bugs Prioridade Baixo:</c:v>
                </c:pt>
                <c:pt idx="4">
                  <c:v>🐞 Total de Bugs</c:v>
                </c:pt>
              </c:strCache>
            </c:strRef>
          </c:cat>
          <c:val>
            <c:numRef>
              <c:f>Planilha1!$F$7:$F$11</c:f>
              <c:numCache>
                <c:formatCode>General</c:formatCode>
                <c:ptCount val="5"/>
                <c:pt idx="0">
                  <c:v>1</c:v>
                </c:pt>
                <c:pt idx="1">
                  <c:v>5</c:v>
                </c:pt>
                <c:pt idx="2">
                  <c:v>6</c:v>
                </c:pt>
                <c:pt idx="3">
                  <c:v>2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44-434C-8170-ED407B30E1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980232496"/>
        <c:axId val="1980228176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Planilha1!$G$2</c15:sqref>
                        </c15:formulaRef>
                      </c:ext>
                    </c:extLst>
                    <c:strCache>
                      <c:ptCount val="1"/>
                      <c:pt idx="0">
                        <c:v>📈 Percentual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2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2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2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Planilha1!$E$7:$E$11</c15:sqref>
                        </c15:formulaRef>
                      </c:ext>
                    </c:extLst>
                    <c:strCache>
                      <c:ptCount val="5"/>
                      <c:pt idx="0">
                        <c:v>Casos com Bugs Prioridade Muito Alto:</c:v>
                      </c:pt>
                      <c:pt idx="1">
                        <c:v>Casos com Bugs Prioridade Alto:</c:v>
                      </c:pt>
                      <c:pt idx="2">
                        <c:v>Casos com Bugs Prioridade Moderado:</c:v>
                      </c:pt>
                      <c:pt idx="3">
                        <c:v>Casos com Bugs Prioridade Baixo:</c:v>
                      </c:pt>
                      <c:pt idx="4">
                        <c:v>🐞 Total de Bugs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Planilha1!$G$7:$G$11</c15:sqref>
                        </c15:formulaRef>
                      </c:ext>
                    </c:extLst>
                    <c:numCache>
                      <c:formatCode>0.00%</c:formatCode>
                      <c:ptCount val="5"/>
                      <c:pt idx="0">
                        <c:v>2.7027027027027029E-2</c:v>
                      </c:pt>
                      <c:pt idx="1">
                        <c:v>0.13513513513513514</c:v>
                      </c:pt>
                      <c:pt idx="2">
                        <c:v>0.16216216216216217</c:v>
                      </c:pt>
                      <c:pt idx="3">
                        <c:v>5.4054054054054057E-2</c:v>
                      </c:pt>
                      <c:pt idx="4">
                        <c:v>0.3783783783783784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9D44-434C-8170-ED407B30E1F6}"/>
                  </c:ext>
                </c:extLst>
              </c15:ser>
            </c15:filteredBarSeries>
          </c:ext>
        </c:extLst>
      </c:barChart>
      <c:catAx>
        <c:axId val="19802324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80228176"/>
        <c:crosses val="autoZero"/>
        <c:auto val="1"/>
        <c:lblAlgn val="ctr"/>
        <c:lblOffset val="100"/>
        <c:noMultiLvlLbl val="0"/>
      </c:catAx>
      <c:valAx>
        <c:axId val="1980228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8023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</xdr:colOff>
      <xdr:row>1</xdr:row>
      <xdr:rowOff>4762</xdr:rowOff>
    </xdr:from>
    <xdr:to>
      <xdr:col>9</xdr:col>
      <xdr:colOff>1190625</xdr:colOff>
      <xdr:row>11</xdr:row>
      <xdr:rowOff>9525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2BBC8B5-119A-64E2-BE0A-F02E637445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1190625</xdr:colOff>
      <xdr:row>1</xdr:row>
      <xdr:rowOff>4762</xdr:rowOff>
    </xdr:from>
    <xdr:to>
      <xdr:col>12</xdr:col>
      <xdr:colOff>619125</xdr:colOff>
      <xdr:row>11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E5AD0F2-3F66-37FB-D355-DB629AFD31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7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E74B2C4-A0FC-4C1B-AF2E-D4F8E6397518}" name="Tabela1" displayName="Tabela1" ref="A15:L52" totalsRowShown="0" headerRowDxfId="28" dataDxfId="27">
  <autoFilter ref="A15:L52" xr:uid="{3E74B2C4-A0FC-4C1B-AF2E-D4F8E6397518}"/>
  <tableColumns count="12">
    <tableColumn id="3" xr3:uid="{E6089B88-7DEF-4777-9EFA-F4DA0920AE08}" name="ID do CT" dataDxfId="26"/>
    <tableColumn id="1" xr3:uid="{CF42E9BE-7ED3-4654-9421-FB44099A04A1}" name="Situação do Teste" dataDxfId="25"/>
    <tableColumn id="4" xr3:uid="{70391EE2-CA80-4E9E-B3A7-F61C498154B3}" name="Descrição" dataDxfId="24"/>
    <tableColumn id="5" xr3:uid="{0E2D60E1-7E13-4859-B87D-8B501DCC4FB9}" name="Passo do Teste" dataDxfId="23"/>
    <tableColumn id="6" xr3:uid="{83EFCDA6-2025-44BF-BCC2-6E2AA02A5E98}" name="Dados do Teste" dataDxfId="22"/>
    <tableColumn id="7" xr3:uid="{BC19FDE7-1C4A-416F-A5BF-EECDD78CC869}" name="Resultado Esperado" dataDxfId="21"/>
    <tableColumn id="8" xr3:uid="{E477746D-59F3-4CD8-8846-13D9EEFF105A}" name="Resultado Obtido" dataDxfId="20"/>
    <tableColumn id="9" xr3:uid="{CBDAEC8B-243F-4ED0-B37E-BF438411F80A}" name="Evidência Front" dataDxfId="19"/>
    <tableColumn id="13" xr3:uid="{3AA3CCAA-9F1F-405A-9C44-854B21CCCB60}" name="Evidência API" dataDxfId="18"/>
    <tableColumn id="10" xr3:uid="{DFCD19F8-298E-4E6A-89CE-17CD5457AA34}" name="Bugs/Dúvidas" dataDxfId="17"/>
    <tableColumn id="14" xr3:uid="{BF98913B-2C10-4729-A321-484C6AB72B5D}" name="Data/Hora" dataDxfId="16"/>
    <tableColumn id="2" xr3:uid="{648BABDE-13F7-42F3-B239-9D5987C0A6E2}" name="Prioridade" dataDxfId="15"/>
  </tableColumns>
  <tableStyleInfo name="Planilha De Testes 2 2 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github.com/PeeeDrummm/cinema-challenge-tests/issues/5" TargetMode="External"/><Relationship Id="rId13" Type="http://schemas.openxmlformats.org/officeDocument/2006/relationships/hyperlink" Target="https://github.com/PeeeDrummm/cinema-challenge-tests/issues/16" TargetMode="External"/><Relationship Id="rId18" Type="http://schemas.openxmlformats.org/officeDocument/2006/relationships/table" Target="../tables/table1.xml"/><Relationship Id="rId3" Type="http://schemas.openxmlformats.org/officeDocument/2006/relationships/hyperlink" Target="https://github.com/PeeeDrummm/cinema-challenge-tests/issues/16" TargetMode="External"/><Relationship Id="rId7" Type="http://schemas.openxmlformats.org/officeDocument/2006/relationships/hyperlink" Target="https://github.com/PeeeDrummm/cinema-challenge-tests/issues/4" TargetMode="External"/><Relationship Id="rId12" Type="http://schemas.openxmlformats.org/officeDocument/2006/relationships/hyperlink" Target="https://github.com/PeeeDrummm/cinema-challenge-tests/issues/11" TargetMode="External"/><Relationship Id="rId17" Type="http://schemas.openxmlformats.org/officeDocument/2006/relationships/drawing" Target="../drawings/drawing1.xml"/><Relationship Id="rId2" Type="http://schemas.openxmlformats.org/officeDocument/2006/relationships/hyperlink" Target="https://github.com/PeeeDrummm/cinema-challenge-tests/issues/16" TargetMode="External"/><Relationship Id="rId16" Type="http://schemas.openxmlformats.org/officeDocument/2006/relationships/printerSettings" Target="../printerSettings/printerSettings1.bin"/><Relationship Id="rId1" Type="http://schemas.openxmlformats.org/officeDocument/2006/relationships/hyperlink" Target="https://github.com/PeeeDrummm/cinema-challenge-tests/issues/15" TargetMode="External"/><Relationship Id="rId6" Type="http://schemas.openxmlformats.org/officeDocument/2006/relationships/hyperlink" Target="https://github.com/PeeeDrummm/cinema-challenge-tests/issues/28" TargetMode="External"/><Relationship Id="rId11" Type="http://schemas.openxmlformats.org/officeDocument/2006/relationships/hyperlink" Target="https://github.com/PeeeDrummm/cinema-challenge-tests/issues/10" TargetMode="External"/><Relationship Id="rId5" Type="http://schemas.openxmlformats.org/officeDocument/2006/relationships/hyperlink" Target="https://github.com/PeeeDrummm/cinema-challenge-tests/issues/25" TargetMode="External"/><Relationship Id="rId15" Type="http://schemas.openxmlformats.org/officeDocument/2006/relationships/hyperlink" Target="https://pedrum.atlassian.net/wiki/spaces/~712020cd89c7557159476e8b3e4e331e2ce8df/pages/35618818/Plano+de+Testes+Cinema+App" TargetMode="External"/><Relationship Id="rId10" Type="http://schemas.openxmlformats.org/officeDocument/2006/relationships/hyperlink" Target="https://github.com/PeeeDrummm/cinema-challenge-tests/issues/5" TargetMode="External"/><Relationship Id="rId4" Type="http://schemas.openxmlformats.org/officeDocument/2006/relationships/hyperlink" Target="https://github.com/PeeeDrummm/cinema-challenge-tests/issues/8" TargetMode="External"/><Relationship Id="rId9" Type="http://schemas.openxmlformats.org/officeDocument/2006/relationships/hyperlink" Target="https://github.com/PeeeDrummm/cinema-challenge-tests/issues/16" TargetMode="External"/><Relationship Id="rId14" Type="http://schemas.openxmlformats.org/officeDocument/2006/relationships/hyperlink" Target="https://github.com/PeeeDrummm/cinema-challenge-tests/issues/2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FDB65-6811-47B2-A2BA-0682D20B93EF}">
  <dimension ref="A1:L52"/>
  <sheetViews>
    <sheetView showGridLines="0" tabSelected="1" zoomScale="70" zoomScaleNormal="70" workbookViewId="0">
      <selection sqref="A1:C1"/>
    </sheetView>
  </sheetViews>
  <sheetFormatPr defaultRowHeight="50.1" customHeight="1" x14ac:dyDescent="0.25"/>
  <cols>
    <col min="1" max="1" width="24.85546875" style="2" customWidth="1"/>
    <col min="2" max="2" width="21" style="3" bestFit="1" customWidth="1"/>
    <col min="3" max="3" width="35.7109375" style="7" customWidth="1"/>
    <col min="4" max="4" width="50.7109375" style="4" customWidth="1"/>
    <col min="5" max="5" width="50.7109375" style="7" customWidth="1"/>
    <col min="6" max="7" width="35.7109375" style="7" customWidth="1"/>
    <col min="8" max="12" width="25.7109375" style="3" customWidth="1"/>
    <col min="13" max="13" width="50.7109375" style="3" customWidth="1"/>
    <col min="14" max="14" width="25.7109375" style="3" customWidth="1"/>
    <col min="15" max="15" width="30.7109375" style="3" customWidth="1"/>
    <col min="16" max="16" width="25.7109375" style="3" customWidth="1"/>
    <col min="17" max="16384" width="9.140625" style="3"/>
  </cols>
  <sheetData>
    <row r="1" spans="1:12" ht="50.1" customHeight="1" x14ac:dyDescent="0.25">
      <c r="A1" s="28" t="s">
        <v>249</v>
      </c>
      <c r="B1" s="28"/>
      <c r="C1" s="28"/>
      <c r="D1" s="10"/>
      <c r="E1" s="25" t="s">
        <v>257</v>
      </c>
      <c r="F1" s="25"/>
      <c r="G1" s="25"/>
      <c r="H1" s="10"/>
      <c r="I1" s="10"/>
      <c r="J1" s="10"/>
      <c r="K1" s="10"/>
      <c r="L1" s="10"/>
    </row>
    <row r="2" spans="1:12" ht="20.100000000000001" customHeight="1" x14ac:dyDescent="0.25">
      <c r="A2" s="23" t="s">
        <v>272</v>
      </c>
      <c r="B2" s="24"/>
      <c r="C2" s="20" t="s">
        <v>273</v>
      </c>
      <c r="D2" s="10"/>
      <c r="E2" s="21" t="s">
        <v>262</v>
      </c>
      <c r="F2" s="22" t="s">
        <v>263</v>
      </c>
      <c r="G2" s="22" t="s">
        <v>264</v>
      </c>
    </row>
    <row r="3" spans="1:12" ht="20.100000000000001" customHeight="1" x14ac:dyDescent="0.25">
      <c r="A3" s="26" t="s">
        <v>250</v>
      </c>
      <c r="B3" s="27"/>
      <c r="C3" s="17" t="s">
        <v>256</v>
      </c>
      <c r="E3" s="11" t="s">
        <v>258</v>
      </c>
      <c r="F3" s="12">
        <f>COUNTA(A16:A108)</f>
        <v>37</v>
      </c>
      <c r="G3" s="13" t="s">
        <v>144</v>
      </c>
    </row>
    <row r="4" spans="1:12" ht="20.100000000000001" customHeight="1" x14ac:dyDescent="0.25">
      <c r="A4" s="26" t="s">
        <v>251</v>
      </c>
      <c r="B4" s="27"/>
      <c r="C4" s="18" t="s">
        <v>253</v>
      </c>
      <c r="E4" s="11" t="s">
        <v>259</v>
      </c>
      <c r="F4" s="12">
        <f>COUNTIF(B16:B108,"Passou")</f>
        <v>23</v>
      </c>
      <c r="G4" s="13">
        <f>F4/F3</f>
        <v>0.6216216216216216</v>
      </c>
    </row>
    <row r="5" spans="1:12" ht="20.100000000000001" customHeight="1" x14ac:dyDescent="0.25">
      <c r="A5" s="26" t="s">
        <v>252</v>
      </c>
      <c r="B5" s="27"/>
      <c r="C5" s="12" t="s">
        <v>254</v>
      </c>
      <c r="E5" s="11" t="s">
        <v>260</v>
      </c>
      <c r="F5" s="12">
        <f>COUNTIF(B16:B108,"Falhou")</f>
        <v>14</v>
      </c>
      <c r="G5" s="13">
        <f>F5/F3</f>
        <v>0.3783783783783784</v>
      </c>
    </row>
    <row r="6" spans="1:12" ht="20.100000000000001" customHeight="1" thickBot="1" x14ac:dyDescent="0.3">
      <c r="A6" s="26" t="s">
        <v>265</v>
      </c>
      <c r="B6" s="27"/>
      <c r="C6" s="18" t="s">
        <v>266</v>
      </c>
      <c r="E6" s="11" t="s">
        <v>261</v>
      </c>
      <c r="F6" s="12">
        <f>COUNTIF(B15:B107,"Não Executado")</f>
        <v>0</v>
      </c>
      <c r="G6" s="13">
        <f>F6/F3</f>
        <v>0</v>
      </c>
    </row>
    <row r="7" spans="1:12" ht="20.100000000000001" customHeight="1" thickBot="1" x14ac:dyDescent="0.3">
      <c r="A7" s="26" t="s">
        <v>267</v>
      </c>
      <c r="B7" s="27"/>
      <c r="C7" s="18" t="s">
        <v>270</v>
      </c>
      <c r="D7" s="19"/>
      <c r="E7" s="11" t="s">
        <v>274</v>
      </c>
      <c r="F7" s="12" cm="1">
        <f t="array" ref="F7">SUMPRODUCT((L15:L98="Muito Alto")*(J15:J98&lt;&gt;"—")*(J15:J98&lt;&gt;""))</f>
        <v>1</v>
      </c>
      <c r="G7" s="13">
        <f>F7/F3</f>
        <v>2.7027027027027029E-2</v>
      </c>
    </row>
    <row r="8" spans="1:12" ht="20.100000000000001" customHeight="1" x14ac:dyDescent="0.25">
      <c r="A8" s="26" t="s">
        <v>268</v>
      </c>
      <c r="B8" s="27"/>
      <c r="C8" s="18" t="s">
        <v>271</v>
      </c>
      <c r="E8" s="11" t="s">
        <v>275</v>
      </c>
      <c r="F8" s="12" cm="1">
        <f t="array" ref="F8">SUMPRODUCT((L15:L98="Alto")*(J15:J98&lt;&gt;"—")*(J15:J98&lt;&gt;""))</f>
        <v>5</v>
      </c>
      <c r="G8" s="13">
        <f>F8/F3</f>
        <v>0.13513513513513514</v>
      </c>
    </row>
    <row r="9" spans="1:12" ht="20.100000000000001" customHeight="1" x14ac:dyDescent="0.25">
      <c r="A9" s="26" t="s">
        <v>269</v>
      </c>
      <c r="B9" s="27"/>
      <c r="C9" s="12" t="s">
        <v>255</v>
      </c>
      <c r="E9" s="11" t="s">
        <v>276</v>
      </c>
      <c r="F9" s="12" cm="1">
        <f t="array" ref="F9">SUMPRODUCT((L15:L98="Moderado")*(J15:J98&lt;&gt;"—")*(J15:J98&lt;&gt;""))</f>
        <v>6</v>
      </c>
      <c r="G9" s="13">
        <f>F9/F3</f>
        <v>0.16216216216216217</v>
      </c>
    </row>
    <row r="10" spans="1:12" ht="20.100000000000001" customHeight="1" x14ac:dyDescent="0.25">
      <c r="A10" s="14"/>
      <c r="B10" s="14"/>
      <c r="C10" s="15"/>
      <c r="E10" s="11" t="s">
        <v>277</v>
      </c>
      <c r="F10" s="12" cm="1">
        <f t="array" ref="F10">SUMPRODUCT((L15:L98="Baixo")*(J15:J98&lt;&gt;"—")*(J15:J98&lt;&gt;""))</f>
        <v>2</v>
      </c>
      <c r="G10" s="13">
        <f>F10/F3</f>
        <v>5.4054054054054057E-2</v>
      </c>
    </row>
    <row r="11" spans="1:12" ht="20.100000000000001" customHeight="1" x14ac:dyDescent="0.25">
      <c r="A11" s="14"/>
      <c r="B11" s="14"/>
      <c r="C11" s="15"/>
      <c r="E11" s="29" t="s">
        <v>278</v>
      </c>
      <c r="F11" s="30">
        <f>SUM(F7:F10)</f>
        <v>14</v>
      </c>
      <c r="G11" s="31">
        <f>F11/F3</f>
        <v>0.3783783783783784</v>
      </c>
    </row>
    <row r="12" spans="1:12" ht="20.100000000000001" customHeight="1" x14ac:dyDescent="0.25">
      <c r="A12" s="14"/>
      <c r="B12" s="14"/>
      <c r="C12" s="15"/>
      <c r="E12" s="14"/>
      <c r="F12" s="15"/>
      <c r="G12" s="16"/>
    </row>
    <row r="13" spans="1:12" ht="20.100000000000001" customHeight="1" x14ac:dyDescent="0.25">
      <c r="A13" s="14"/>
      <c r="B13" s="14"/>
      <c r="C13" s="15"/>
      <c r="E13" s="14"/>
      <c r="F13" s="15"/>
      <c r="G13" s="16"/>
    </row>
    <row r="14" spans="1:12" ht="20.100000000000001" customHeight="1" x14ac:dyDescent="0.25"/>
    <row r="15" spans="1:12" s="9" customFormat="1" ht="50.1" customHeight="1" x14ac:dyDescent="0.25">
      <c r="A15" s="8" t="s">
        <v>237</v>
      </c>
      <c r="B15" s="9" t="s">
        <v>245</v>
      </c>
      <c r="C15" s="9" t="s">
        <v>238</v>
      </c>
      <c r="D15" s="9" t="s">
        <v>239</v>
      </c>
      <c r="E15" s="9" t="s">
        <v>240</v>
      </c>
      <c r="F15" s="9" t="s">
        <v>241</v>
      </c>
      <c r="G15" s="9" t="s">
        <v>242</v>
      </c>
      <c r="H15" s="9" t="s">
        <v>243</v>
      </c>
      <c r="I15" s="9" t="s">
        <v>244</v>
      </c>
      <c r="J15" s="9" t="s">
        <v>279</v>
      </c>
      <c r="K15" s="9" t="s">
        <v>140</v>
      </c>
      <c r="L15" s="9" t="s">
        <v>246</v>
      </c>
    </row>
    <row r="16" spans="1:12" ht="75" customHeight="1" x14ac:dyDescent="0.25">
      <c r="A16" s="2" t="s">
        <v>0</v>
      </c>
      <c r="B16" s="3" t="s">
        <v>247</v>
      </c>
      <c r="C16" s="3" t="s">
        <v>3</v>
      </c>
      <c r="D16" s="3" t="s">
        <v>123</v>
      </c>
      <c r="E16" s="3" t="s">
        <v>124</v>
      </c>
      <c r="F16" s="3" t="s">
        <v>125</v>
      </c>
      <c r="G16" s="3" t="s">
        <v>1</v>
      </c>
      <c r="H16" s="3" t="e" vm="1">
        <v>#VALUE!</v>
      </c>
      <c r="I16" s="3" t="e" vm="2">
        <v>#VALUE!</v>
      </c>
      <c r="J16" s="3" t="s">
        <v>20</v>
      </c>
      <c r="K16" s="5" t="s">
        <v>136</v>
      </c>
      <c r="L16" s="4" t="s">
        <v>2</v>
      </c>
    </row>
    <row r="17" spans="1:12" ht="75" customHeight="1" x14ac:dyDescent="0.25">
      <c r="A17" s="2" t="s">
        <v>4</v>
      </c>
      <c r="B17" s="3" t="s">
        <v>247</v>
      </c>
      <c r="C17" s="3" t="s">
        <v>5</v>
      </c>
      <c r="D17" s="3" t="s">
        <v>127</v>
      </c>
      <c r="E17" s="3" t="s">
        <v>128</v>
      </c>
      <c r="F17" s="3" t="s">
        <v>126</v>
      </c>
      <c r="G17" s="3" t="s">
        <v>1</v>
      </c>
      <c r="H17" s="3" t="e" vm="3">
        <v>#VALUE!</v>
      </c>
      <c r="I17" s="3" t="e" vm="4">
        <v>#VALUE!</v>
      </c>
      <c r="J17" s="3" t="s">
        <v>20</v>
      </c>
      <c r="K17" s="5" t="s">
        <v>137</v>
      </c>
      <c r="L17" s="4" t="s">
        <v>2</v>
      </c>
    </row>
    <row r="18" spans="1:12" ht="75" customHeight="1" x14ac:dyDescent="0.25">
      <c r="A18" s="2" t="s">
        <v>7</v>
      </c>
      <c r="B18" s="3" t="s">
        <v>247</v>
      </c>
      <c r="C18" s="3" t="s">
        <v>8</v>
      </c>
      <c r="D18" s="3" t="s">
        <v>129</v>
      </c>
      <c r="E18" s="3" t="s">
        <v>130</v>
      </c>
      <c r="F18" s="3" t="s">
        <v>131</v>
      </c>
      <c r="G18" s="3" t="s">
        <v>1</v>
      </c>
      <c r="H18" s="3" t="s">
        <v>20</v>
      </c>
      <c r="I18" s="3" t="e" vm="5">
        <v>#VALUE!</v>
      </c>
      <c r="J18" s="3" t="s">
        <v>20</v>
      </c>
      <c r="K18" s="5" t="s">
        <v>138</v>
      </c>
      <c r="L18" s="4" t="s">
        <v>6</v>
      </c>
    </row>
    <row r="19" spans="1:12" ht="75" customHeight="1" x14ac:dyDescent="0.25">
      <c r="A19" s="2" t="s">
        <v>9</v>
      </c>
      <c r="B19" s="3" t="s">
        <v>248</v>
      </c>
      <c r="C19" s="3" t="s">
        <v>10</v>
      </c>
      <c r="D19" s="3" t="s">
        <v>123</v>
      </c>
      <c r="E19" s="3" t="s">
        <v>132</v>
      </c>
      <c r="F19" s="3" t="s">
        <v>134</v>
      </c>
      <c r="G19" s="3" t="s">
        <v>133</v>
      </c>
      <c r="H19" s="6" t="e" vm="6">
        <v>#VALUE!</v>
      </c>
      <c r="I19" s="3" t="e" vm="7">
        <v>#VALUE!</v>
      </c>
      <c r="J19" s="1" t="s">
        <v>135</v>
      </c>
      <c r="K19" s="5" t="s">
        <v>139</v>
      </c>
      <c r="L19" s="4" t="s">
        <v>6</v>
      </c>
    </row>
    <row r="20" spans="1:12" ht="75" customHeight="1" x14ac:dyDescent="0.25">
      <c r="A20" s="2" t="s">
        <v>12</v>
      </c>
      <c r="B20" s="3" t="s">
        <v>247</v>
      </c>
      <c r="C20" s="3" t="s">
        <v>13</v>
      </c>
      <c r="D20" s="3" t="s">
        <v>142</v>
      </c>
      <c r="E20" s="3" t="s">
        <v>141</v>
      </c>
      <c r="F20" s="3" t="s">
        <v>143</v>
      </c>
      <c r="G20" s="3" t="s">
        <v>1</v>
      </c>
      <c r="H20" s="3" t="e" vm="8">
        <v>#VALUE!</v>
      </c>
      <c r="I20" s="3" t="s">
        <v>20</v>
      </c>
      <c r="J20" s="3" t="s">
        <v>20</v>
      </c>
      <c r="K20" s="3" t="s">
        <v>145</v>
      </c>
      <c r="L20" s="4" t="s">
        <v>11</v>
      </c>
    </row>
    <row r="21" spans="1:12" ht="75" customHeight="1" x14ac:dyDescent="0.25">
      <c r="A21" s="2" t="s">
        <v>14</v>
      </c>
      <c r="B21" s="3" t="s">
        <v>248</v>
      </c>
      <c r="C21" s="3" t="s">
        <v>15</v>
      </c>
      <c r="D21" s="3" t="s">
        <v>142</v>
      </c>
      <c r="E21" s="3" t="s">
        <v>146</v>
      </c>
      <c r="F21" s="3" t="s">
        <v>147</v>
      </c>
      <c r="G21" s="3" t="s">
        <v>1</v>
      </c>
      <c r="H21" s="3" t="e" vm="9">
        <v>#VALUE!</v>
      </c>
      <c r="I21" s="3" t="s">
        <v>20</v>
      </c>
      <c r="J21" s="1" t="s">
        <v>148</v>
      </c>
      <c r="K21" s="3" t="s">
        <v>149</v>
      </c>
      <c r="L21" s="4" t="s">
        <v>2</v>
      </c>
    </row>
    <row r="22" spans="1:12" ht="75" customHeight="1" x14ac:dyDescent="0.25">
      <c r="A22" s="2" t="s">
        <v>16</v>
      </c>
      <c r="B22" s="3" t="s">
        <v>248</v>
      </c>
      <c r="C22" s="3" t="s">
        <v>17</v>
      </c>
      <c r="D22" s="3" t="s">
        <v>142</v>
      </c>
      <c r="E22" s="3" t="s">
        <v>150</v>
      </c>
      <c r="F22" s="3" t="s">
        <v>147</v>
      </c>
      <c r="G22" s="3" t="s">
        <v>1</v>
      </c>
      <c r="H22" s="3" t="e" vm="10">
        <v>#VALUE!</v>
      </c>
      <c r="I22" s="3" t="s">
        <v>20</v>
      </c>
      <c r="J22" s="1" t="s">
        <v>148</v>
      </c>
      <c r="K22" s="3" t="s">
        <v>151</v>
      </c>
      <c r="L22" s="4" t="s">
        <v>6</v>
      </c>
    </row>
    <row r="23" spans="1:12" ht="75" customHeight="1" x14ac:dyDescent="0.25">
      <c r="A23" s="2" t="s">
        <v>18</v>
      </c>
      <c r="B23" s="3" t="s">
        <v>247</v>
      </c>
      <c r="C23" s="3" t="s">
        <v>19</v>
      </c>
      <c r="D23" s="3" t="s">
        <v>152</v>
      </c>
      <c r="E23" s="3" t="s">
        <v>141</v>
      </c>
      <c r="F23" s="3" t="s">
        <v>21</v>
      </c>
      <c r="G23" s="3" t="s">
        <v>1</v>
      </c>
      <c r="H23" s="3" t="e" vm="11">
        <v>#VALUE!</v>
      </c>
      <c r="I23" s="3" t="s">
        <v>20</v>
      </c>
      <c r="J23" s="3" t="s">
        <v>20</v>
      </c>
      <c r="K23" s="3" t="s">
        <v>153</v>
      </c>
      <c r="L23" s="4" t="s">
        <v>6</v>
      </c>
    </row>
    <row r="24" spans="1:12" ht="75" customHeight="1" x14ac:dyDescent="0.25">
      <c r="A24" s="2" t="s">
        <v>22</v>
      </c>
      <c r="B24" s="3" t="s">
        <v>247</v>
      </c>
      <c r="C24" s="3" t="s">
        <v>23</v>
      </c>
      <c r="D24" s="3" t="s">
        <v>154</v>
      </c>
      <c r="E24" s="3" t="s">
        <v>155</v>
      </c>
      <c r="F24" s="3" t="s">
        <v>24</v>
      </c>
      <c r="G24" s="3" t="s">
        <v>1</v>
      </c>
      <c r="H24" s="3" t="e" vm="12">
        <v>#VALUE!</v>
      </c>
      <c r="I24" s="3" t="s">
        <v>20</v>
      </c>
      <c r="J24" s="3" t="s">
        <v>20</v>
      </c>
      <c r="K24" s="3" t="s">
        <v>156</v>
      </c>
      <c r="L24" s="4" t="s">
        <v>2</v>
      </c>
    </row>
    <row r="25" spans="1:12" ht="75" customHeight="1" x14ac:dyDescent="0.25">
      <c r="A25" s="2" t="s">
        <v>26</v>
      </c>
      <c r="B25" s="3" t="s">
        <v>247</v>
      </c>
      <c r="C25" s="3" t="s">
        <v>27</v>
      </c>
      <c r="D25" s="3" t="s">
        <v>157</v>
      </c>
      <c r="E25" s="3" t="s">
        <v>161</v>
      </c>
      <c r="F25" s="3" t="s">
        <v>158</v>
      </c>
      <c r="G25" s="3" t="s">
        <v>1</v>
      </c>
      <c r="H25" s="3" t="e" vm="12">
        <v>#VALUE!</v>
      </c>
      <c r="I25" s="3" t="s">
        <v>20</v>
      </c>
      <c r="J25" s="3" t="s">
        <v>20</v>
      </c>
      <c r="K25" s="3" t="s">
        <v>159</v>
      </c>
      <c r="L25" s="4" t="s">
        <v>25</v>
      </c>
    </row>
    <row r="26" spans="1:12" ht="75" customHeight="1" x14ac:dyDescent="0.25">
      <c r="A26" s="2" t="s">
        <v>28</v>
      </c>
      <c r="B26" s="3" t="s">
        <v>248</v>
      </c>
      <c r="C26" s="3" t="s">
        <v>29</v>
      </c>
      <c r="D26" s="3" t="s">
        <v>160</v>
      </c>
      <c r="E26" s="3" t="s">
        <v>162</v>
      </c>
      <c r="F26" s="3" t="s">
        <v>163</v>
      </c>
      <c r="G26" s="3" t="s">
        <v>164</v>
      </c>
      <c r="H26" s="3" t="e" vm="13">
        <v>#VALUE!</v>
      </c>
      <c r="I26" s="3" t="e" vm="14">
        <v>#VALUE!</v>
      </c>
      <c r="J26" s="6" t="s">
        <v>174</v>
      </c>
      <c r="K26" s="3" t="s">
        <v>165</v>
      </c>
      <c r="L26" s="4" t="s">
        <v>25</v>
      </c>
    </row>
    <row r="27" spans="1:12" ht="75" customHeight="1" x14ac:dyDescent="0.25">
      <c r="A27" s="2" t="s">
        <v>30</v>
      </c>
      <c r="B27" s="3" t="s">
        <v>248</v>
      </c>
      <c r="C27" s="3" t="s">
        <v>31</v>
      </c>
      <c r="D27" s="3" t="s">
        <v>32</v>
      </c>
      <c r="E27" s="3" t="s">
        <v>20</v>
      </c>
      <c r="F27" s="3" t="s">
        <v>33</v>
      </c>
      <c r="G27" s="3" t="s">
        <v>166</v>
      </c>
      <c r="H27" s="3" t="e" vm="15">
        <v>#VALUE!</v>
      </c>
      <c r="I27" s="3" t="s">
        <v>20</v>
      </c>
      <c r="J27" s="6" t="s">
        <v>167</v>
      </c>
      <c r="K27" s="3" t="s">
        <v>168</v>
      </c>
      <c r="L27" s="4" t="s">
        <v>6</v>
      </c>
    </row>
    <row r="28" spans="1:12" ht="75" customHeight="1" x14ac:dyDescent="0.25">
      <c r="A28" s="2" t="s">
        <v>34</v>
      </c>
      <c r="B28" s="3" t="s">
        <v>247</v>
      </c>
      <c r="C28" s="3" t="s">
        <v>35</v>
      </c>
      <c r="D28" s="3" t="s">
        <v>36</v>
      </c>
      <c r="E28" s="3" t="s">
        <v>20</v>
      </c>
      <c r="F28" s="3" t="s">
        <v>37</v>
      </c>
      <c r="G28" s="3" t="s">
        <v>169</v>
      </c>
      <c r="H28" s="3" t="e" vm="16">
        <v>#VALUE!</v>
      </c>
      <c r="I28" s="3" t="s">
        <v>20</v>
      </c>
      <c r="J28" s="3" t="s">
        <v>20</v>
      </c>
      <c r="K28" s="3" t="s">
        <v>170</v>
      </c>
      <c r="L28" s="4" t="s">
        <v>11</v>
      </c>
    </row>
    <row r="29" spans="1:12" ht="75" customHeight="1" x14ac:dyDescent="0.25">
      <c r="A29" s="2" t="s">
        <v>38</v>
      </c>
      <c r="B29" s="3" t="s">
        <v>248</v>
      </c>
      <c r="C29" s="3" t="s">
        <v>39</v>
      </c>
      <c r="D29" s="3" t="s">
        <v>40</v>
      </c>
      <c r="E29" s="3" t="s">
        <v>20</v>
      </c>
      <c r="F29" s="3" t="s">
        <v>41</v>
      </c>
      <c r="G29" s="3" t="s">
        <v>171</v>
      </c>
      <c r="H29" s="3" t="e" vm="17">
        <v>#VALUE!</v>
      </c>
      <c r="I29" s="3" t="s">
        <v>20</v>
      </c>
      <c r="J29" s="6" t="s">
        <v>173</v>
      </c>
      <c r="K29" s="3" t="s">
        <v>172</v>
      </c>
      <c r="L29" s="4" t="s">
        <v>11</v>
      </c>
    </row>
    <row r="30" spans="1:12" ht="75" customHeight="1" x14ac:dyDescent="0.25">
      <c r="A30" s="2" t="s">
        <v>42</v>
      </c>
      <c r="B30" s="3" t="s">
        <v>247</v>
      </c>
      <c r="C30" s="3" t="s">
        <v>43</v>
      </c>
      <c r="D30" s="3" t="s">
        <v>175</v>
      </c>
      <c r="E30" s="3" t="s">
        <v>177</v>
      </c>
      <c r="F30" s="3" t="s">
        <v>178</v>
      </c>
      <c r="G30" s="3" t="s">
        <v>1</v>
      </c>
      <c r="H30" s="3" t="e" vm="18">
        <v>#VALUE!</v>
      </c>
      <c r="I30" s="3" t="e" vm="19">
        <v>#VALUE!</v>
      </c>
      <c r="J30" s="3" t="s">
        <v>20</v>
      </c>
      <c r="K30" s="3" t="s">
        <v>176</v>
      </c>
      <c r="L30" s="4" t="s">
        <v>25</v>
      </c>
    </row>
    <row r="31" spans="1:12" ht="75" customHeight="1" x14ac:dyDescent="0.25">
      <c r="A31" s="2" t="s">
        <v>44</v>
      </c>
      <c r="B31" s="3" t="s">
        <v>248</v>
      </c>
      <c r="C31" s="3" t="s">
        <v>45</v>
      </c>
      <c r="D31" s="3" t="s">
        <v>46</v>
      </c>
      <c r="E31" s="3" t="s">
        <v>20</v>
      </c>
      <c r="F31" s="3" t="s">
        <v>47</v>
      </c>
      <c r="G31" s="3" t="s">
        <v>181</v>
      </c>
      <c r="H31" s="7" t="e" vm="20">
        <v>#VALUE!</v>
      </c>
      <c r="I31" s="3" t="s">
        <v>20</v>
      </c>
      <c r="J31" s="6" t="s">
        <v>180</v>
      </c>
      <c r="K31" s="3" t="s">
        <v>179</v>
      </c>
      <c r="L31" s="4" t="s">
        <v>6</v>
      </c>
    </row>
    <row r="32" spans="1:12" ht="75" customHeight="1" x14ac:dyDescent="0.25">
      <c r="A32" s="2" t="s">
        <v>48</v>
      </c>
      <c r="B32" s="3" t="s">
        <v>247</v>
      </c>
      <c r="C32" s="3" t="s">
        <v>183</v>
      </c>
      <c r="D32" s="3" t="s">
        <v>184</v>
      </c>
      <c r="E32" s="3" t="s">
        <v>182</v>
      </c>
      <c r="F32" s="3" t="s">
        <v>49</v>
      </c>
      <c r="G32" s="3" t="s">
        <v>1</v>
      </c>
      <c r="H32" s="3" t="e" vm="21">
        <v>#VALUE!</v>
      </c>
      <c r="I32" s="3" t="s">
        <v>20</v>
      </c>
      <c r="J32" s="3" t="s">
        <v>20</v>
      </c>
      <c r="K32" s="3" t="s">
        <v>185</v>
      </c>
      <c r="L32" s="4" t="s">
        <v>11</v>
      </c>
    </row>
    <row r="33" spans="1:12" ht="75" customHeight="1" x14ac:dyDescent="0.25">
      <c r="A33" s="2" t="s">
        <v>50</v>
      </c>
      <c r="B33" s="3" t="s">
        <v>247</v>
      </c>
      <c r="C33" s="3" t="s">
        <v>51</v>
      </c>
      <c r="D33" s="3" t="s">
        <v>52</v>
      </c>
      <c r="E33" s="3" t="s">
        <v>186</v>
      </c>
      <c r="F33" s="3" t="s">
        <v>187</v>
      </c>
      <c r="G33" s="3" t="s">
        <v>1</v>
      </c>
      <c r="H33" s="3" t="e" vm="22">
        <v>#VALUE!</v>
      </c>
      <c r="I33" s="3" t="s">
        <v>20</v>
      </c>
      <c r="J33" s="3" t="s">
        <v>20</v>
      </c>
      <c r="K33" s="3" t="s">
        <v>188</v>
      </c>
      <c r="L33" s="4" t="s">
        <v>2</v>
      </c>
    </row>
    <row r="34" spans="1:12" ht="75" customHeight="1" x14ac:dyDescent="0.25">
      <c r="A34" s="2" t="s">
        <v>53</v>
      </c>
      <c r="B34" s="3" t="s">
        <v>247</v>
      </c>
      <c r="C34" s="3" t="s">
        <v>54</v>
      </c>
      <c r="D34" s="3" t="s">
        <v>189</v>
      </c>
      <c r="E34" s="3" t="s">
        <v>182</v>
      </c>
      <c r="F34" s="3" t="s">
        <v>190</v>
      </c>
      <c r="G34" s="3" t="s">
        <v>192</v>
      </c>
      <c r="H34" s="3" t="e" vm="21">
        <v>#VALUE!</v>
      </c>
      <c r="I34" s="3" t="s">
        <v>20</v>
      </c>
      <c r="J34" s="3" t="s">
        <v>20</v>
      </c>
      <c r="K34" s="3" t="s">
        <v>191</v>
      </c>
      <c r="L34" s="4" t="s">
        <v>2</v>
      </c>
    </row>
    <row r="35" spans="1:12" ht="75" customHeight="1" x14ac:dyDescent="0.25">
      <c r="A35" s="2" t="s">
        <v>55</v>
      </c>
      <c r="B35" s="3" t="s">
        <v>247</v>
      </c>
      <c r="C35" s="3" t="s">
        <v>56</v>
      </c>
      <c r="D35" s="3" t="s">
        <v>57</v>
      </c>
      <c r="E35" s="3" t="s">
        <v>58</v>
      </c>
      <c r="F35" s="3" t="s">
        <v>59</v>
      </c>
      <c r="G35" s="3" t="s">
        <v>192</v>
      </c>
      <c r="H35" s="3" t="e" vm="21">
        <v>#VALUE!</v>
      </c>
      <c r="I35" s="3" t="s">
        <v>20</v>
      </c>
      <c r="J35" s="3" t="s">
        <v>20</v>
      </c>
      <c r="K35" s="3" t="s">
        <v>193</v>
      </c>
      <c r="L35" s="4" t="s">
        <v>11</v>
      </c>
    </row>
    <row r="36" spans="1:12" ht="75" customHeight="1" x14ac:dyDescent="0.25">
      <c r="A36" s="2" t="s">
        <v>60</v>
      </c>
      <c r="B36" s="3" t="s">
        <v>248</v>
      </c>
      <c r="C36" s="3" t="s">
        <v>61</v>
      </c>
      <c r="D36" s="3" t="s">
        <v>194</v>
      </c>
      <c r="E36" s="3" t="s">
        <v>195</v>
      </c>
      <c r="F36" s="3" t="s">
        <v>62</v>
      </c>
      <c r="G36" s="3" t="s">
        <v>196</v>
      </c>
      <c r="H36" s="7" t="e" vm="23">
        <v>#VALUE!</v>
      </c>
      <c r="I36" s="3" t="s">
        <v>20</v>
      </c>
      <c r="J36" s="6" t="s">
        <v>197</v>
      </c>
      <c r="K36" s="3" t="s">
        <v>198</v>
      </c>
      <c r="L36" s="4" t="s">
        <v>2</v>
      </c>
    </row>
    <row r="37" spans="1:12" ht="75" customHeight="1" x14ac:dyDescent="0.25">
      <c r="A37" s="2" t="s">
        <v>63</v>
      </c>
      <c r="B37" s="3" t="s">
        <v>247</v>
      </c>
      <c r="C37" s="3" t="s">
        <v>64</v>
      </c>
      <c r="D37" s="3" t="s">
        <v>65</v>
      </c>
      <c r="E37" s="3" t="s">
        <v>20</v>
      </c>
      <c r="F37" s="3" t="s">
        <v>66</v>
      </c>
      <c r="G37" s="3" t="s">
        <v>1</v>
      </c>
      <c r="H37" s="3" t="e" vm="24">
        <v>#VALUE!</v>
      </c>
      <c r="I37" s="3" t="s">
        <v>20</v>
      </c>
      <c r="J37" s="3" t="s">
        <v>20</v>
      </c>
      <c r="K37" s="3" t="s">
        <v>199</v>
      </c>
      <c r="L37" s="4" t="s">
        <v>2</v>
      </c>
    </row>
    <row r="38" spans="1:12" ht="75" customHeight="1" x14ac:dyDescent="0.25">
      <c r="A38" s="2" t="s">
        <v>67</v>
      </c>
      <c r="B38" s="3" t="s">
        <v>247</v>
      </c>
      <c r="C38" s="3" t="s">
        <v>68</v>
      </c>
      <c r="D38" s="3" t="s">
        <v>69</v>
      </c>
      <c r="E38" s="3" t="s">
        <v>20</v>
      </c>
      <c r="F38" s="3" t="s">
        <v>70</v>
      </c>
      <c r="G38" s="3" t="s">
        <v>1</v>
      </c>
      <c r="H38" s="3" t="e" vm="25">
        <v>#VALUE!</v>
      </c>
      <c r="I38" s="3" t="s">
        <v>20</v>
      </c>
      <c r="J38" s="3" t="s">
        <v>20</v>
      </c>
      <c r="K38" s="3" t="s">
        <v>200</v>
      </c>
      <c r="L38" s="4" t="s">
        <v>6</v>
      </c>
    </row>
    <row r="39" spans="1:12" ht="75" customHeight="1" x14ac:dyDescent="0.25">
      <c r="A39" s="2" t="s">
        <v>71</v>
      </c>
      <c r="B39" s="3" t="s">
        <v>247</v>
      </c>
      <c r="C39" s="3" t="s">
        <v>72</v>
      </c>
      <c r="D39" s="3" t="s">
        <v>73</v>
      </c>
      <c r="E39" s="3" t="s">
        <v>74</v>
      </c>
      <c r="F39" s="3" t="s">
        <v>201</v>
      </c>
      <c r="G39" s="3" t="s">
        <v>1</v>
      </c>
      <c r="H39" s="3" t="s">
        <v>20</v>
      </c>
      <c r="I39" s="3" t="e" vm="26">
        <v>#VALUE!</v>
      </c>
      <c r="J39" s="3" t="s">
        <v>20</v>
      </c>
      <c r="K39" s="3" t="s">
        <v>202</v>
      </c>
      <c r="L39" s="4" t="s">
        <v>2</v>
      </c>
    </row>
    <row r="40" spans="1:12" ht="75" customHeight="1" x14ac:dyDescent="0.25">
      <c r="A40" s="2" t="s">
        <v>75</v>
      </c>
      <c r="B40" s="3" t="s">
        <v>247</v>
      </c>
      <c r="C40" s="3" t="s">
        <v>76</v>
      </c>
      <c r="D40" s="3" t="s">
        <v>203</v>
      </c>
      <c r="E40" s="3" t="s">
        <v>204</v>
      </c>
      <c r="F40" s="3" t="s">
        <v>201</v>
      </c>
      <c r="G40" s="3" t="s">
        <v>1</v>
      </c>
      <c r="H40" s="3" t="s">
        <v>20</v>
      </c>
      <c r="I40" s="3" t="e" vm="27">
        <v>#VALUE!</v>
      </c>
      <c r="J40" s="3" t="s">
        <v>20</v>
      </c>
      <c r="K40" s="3" t="s">
        <v>205</v>
      </c>
      <c r="L40" s="4" t="s">
        <v>2</v>
      </c>
    </row>
    <row r="41" spans="1:12" ht="75" customHeight="1" x14ac:dyDescent="0.25">
      <c r="A41" s="2" t="s">
        <v>77</v>
      </c>
      <c r="B41" s="3" t="s">
        <v>247</v>
      </c>
      <c r="C41" s="3" t="s">
        <v>78</v>
      </c>
      <c r="D41" s="3" t="s">
        <v>79</v>
      </c>
      <c r="E41" s="3" t="s">
        <v>206</v>
      </c>
      <c r="F41" s="3" t="s">
        <v>201</v>
      </c>
      <c r="G41" s="3" t="s">
        <v>1</v>
      </c>
      <c r="H41" s="3" t="s">
        <v>20</v>
      </c>
      <c r="I41" s="3" t="e" vm="28">
        <v>#VALUE!</v>
      </c>
      <c r="J41" s="3" t="s">
        <v>20</v>
      </c>
      <c r="K41" s="3" t="s">
        <v>207</v>
      </c>
      <c r="L41" s="4" t="s">
        <v>2</v>
      </c>
    </row>
    <row r="42" spans="1:12" ht="75" customHeight="1" x14ac:dyDescent="0.25">
      <c r="A42" s="2" t="s">
        <v>80</v>
      </c>
      <c r="B42" s="3" t="s">
        <v>248</v>
      </c>
      <c r="C42" s="3" t="s">
        <v>81</v>
      </c>
      <c r="D42" s="3" t="s">
        <v>82</v>
      </c>
      <c r="E42" s="3" t="s">
        <v>20</v>
      </c>
      <c r="F42" s="3" t="s">
        <v>83</v>
      </c>
      <c r="G42" s="3" t="s">
        <v>208</v>
      </c>
      <c r="H42" s="7" t="e" vm="29">
        <v>#VALUE!</v>
      </c>
      <c r="I42" s="3" t="s">
        <v>20</v>
      </c>
      <c r="J42" s="6" t="s">
        <v>210</v>
      </c>
      <c r="K42" s="3" t="s">
        <v>209</v>
      </c>
      <c r="L42" s="4" t="s">
        <v>25</v>
      </c>
    </row>
    <row r="43" spans="1:12" ht="75" customHeight="1" x14ac:dyDescent="0.25">
      <c r="A43" s="2" t="s">
        <v>84</v>
      </c>
      <c r="B43" s="3" t="s">
        <v>248</v>
      </c>
      <c r="C43" s="3" t="s">
        <v>85</v>
      </c>
      <c r="D43" s="3" t="s">
        <v>86</v>
      </c>
      <c r="E43" s="3" t="s">
        <v>20</v>
      </c>
      <c r="F43" s="3" t="s">
        <v>87</v>
      </c>
      <c r="G43" s="3" t="s">
        <v>211</v>
      </c>
      <c r="H43" s="7" t="e" vm="23">
        <v>#VALUE!</v>
      </c>
      <c r="I43" s="3" t="s">
        <v>20</v>
      </c>
      <c r="J43" s="6" t="s">
        <v>197</v>
      </c>
      <c r="K43" s="3" t="s">
        <v>212</v>
      </c>
      <c r="L43" s="4" t="s">
        <v>6</v>
      </c>
    </row>
    <row r="44" spans="1:12" ht="75" customHeight="1" x14ac:dyDescent="0.25">
      <c r="A44" s="2" t="s">
        <v>88</v>
      </c>
      <c r="B44" s="3" t="s">
        <v>248</v>
      </c>
      <c r="C44" s="3" t="s">
        <v>89</v>
      </c>
      <c r="D44" s="3" t="s">
        <v>90</v>
      </c>
      <c r="E44" s="3" t="s">
        <v>91</v>
      </c>
      <c r="F44" s="3" t="s">
        <v>92</v>
      </c>
      <c r="G44" s="3" t="s">
        <v>213</v>
      </c>
      <c r="H44" s="3" t="s">
        <v>20</v>
      </c>
      <c r="I44" s="7" t="e" vm="30">
        <v>#VALUE!</v>
      </c>
      <c r="J44" s="6" t="s">
        <v>214</v>
      </c>
      <c r="K44" s="3" t="s">
        <v>215</v>
      </c>
      <c r="L44" s="4" t="s">
        <v>2</v>
      </c>
    </row>
    <row r="45" spans="1:12" ht="75" customHeight="1" x14ac:dyDescent="0.25">
      <c r="A45" s="2" t="s">
        <v>93</v>
      </c>
      <c r="B45" s="3" t="s">
        <v>248</v>
      </c>
      <c r="C45" s="3" t="s">
        <v>94</v>
      </c>
      <c r="D45" s="3" t="s">
        <v>95</v>
      </c>
      <c r="E45" s="3" t="s">
        <v>96</v>
      </c>
      <c r="F45" s="3" t="s">
        <v>97</v>
      </c>
      <c r="G45" s="3" t="s">
        <v>218</v>
      </c>
      <c r="H45" s="7" t="e" vm="31">
        <v>#VALUE!</v>
      </c>
      <c r="I45" s="3" t="s">
        <v>20</v>
      </c>
      <c r="J45" s="6" t="s">
        <v>216</v>
      </c>
      <c r="K45" s="3" t="s">
        <v>217</v>
      </c>
      <c r="L45" s="4" t="s">
        <v>2</v>
      </c>
    </row>
    <row r="46" spans="1:12" ht="75" customHeight="1" x14ac:dyDescent="0.25">
      <c r="A46" s="2" t="s">
        <v>98</v>
      </c>
      <c r="B46" s="3" t="s">
        <v>247</v>
      </c>
      <c r="C46" s="3" t="s">
        <v>99</v>
      </c>
      <c r="D46" s="3" t="s">
        <v>100</v>
      </c>
      <c r="E46" s="3" t="s">
        <v>221</v>
      </c>
      <c r="F46" s="3" t="s">
        <v>219</v>
      </c>
      <c r="G46" s="3" t="s">
        <v>1</v>
      </c>
      <c r="H46" s="3" t="s">
        <v>20</v>
      </c>
      <c r="I46" s="3" t="e" vm="32">
        <v>#VALUE!</v>
      </c>
      <c r="J46" s="3" t="s">
        <v>20</v>
      </c>
      <c r="K46" s="3" t="s">
        <v>220</v>
      </c>
      <c r="L46" s="4" t="s">
        <v>2</v>
      </c>
    </row>
    <row r="47" spans="1:12" ht="75" customHeight="1" x14ac:dyDescent="0.25">
      <c r="A47" s="2" t="s">
        <v>101</v>
      </c>
      <c r="B47" s="3" t="s">
        <v>247</v>
      </c>
      <c r="C47" s="3" t="s">
        <v>102</v>
      </c>
      <c r="D47" s="3" t="s">
        <v>222</v>
      </c>
      <c r="E47" s="3" t="s">
        <v>103</v>
      </c>
      <c r="F47" s="3" t="s">
        <v>223</v>
      </c>
      <c r="G47" s="3" t="s">
        <v>1</v>
      </c>
      <c r="H47" s="3" t="s">
        <v>20</v>
      </c>
      <c r="I47" s="3" t="e" vm="33">
        <v>#VALUE!</v>
      </c>
      <c r="J47" s="3" t="s">
        <v>20</v>
      </c>
      <c r="K47" s="3" t="s">
        <v>224</v>
      </c>
      <c r="L47" s="4" t="s">
        <v>2</v>
      </c>
    </row>
    <row r="48" spans="1:12" ht="75" customHeight="1" x14ac:dyDescent="0.25">
      <c r="A48" s="2" t="s">
        <v>104</v>
      </c>
      <c r="B48" s="3" t="s">
        <v>247</v>
      </c>
      <c r="C48" s="3" t="s">
        <v>105</v>
      </c>
      <c r="D48" s="3" t="s">
        <v>106</v>
      </c>
      <c r="E48" s="3" t="s">
        <v>225</v>
      </c>
      <c r="F48" s="3" t="s">
        <v>226</v>
      </c>
      <c r="G48" s="3" t="s">
        <v>1</v>
      </c>
      <c r="H48" s="3" t="e" vm="34">
        <v>#VALUE!</v>
      </c>
      <c r="I48" s="3" t="s">
        <v>20</v>
      </c>
      <c r="J48" s="3" t="s">
        <v>20</v>
      </c>
      <c r="K48" s="3" t="s">
        <v>227</v>
      </c>
      <c r="L48" s="4" t="s">
        <v>6</v>
      </c>
    </row>
    <row r="49" spans="1:12" ht="75" customHeight="1" x14ac:dyDescent="0.25">
      <c r="A49" s="2" t="s">
        <v>107</v>
      </c>
      <c r="B49" s="3" t="s">
        <v>248</v>
      </c>
      <c r="C49" s="3" t="s">
        <v>108</v>
      </c>
      <c r="D49" s="3" t="s">
        <v>109</v>
      </c>
      <c r="E49" s="3" t="s">
        <v>229</v>
      </c>
      <c r="F49" s="3" t="s">
        <v>110</v>
      </c>
      <c r="G49" s="3" t="s">
        <v>228</v>
      </c>
      <c r="H49" s="7" t="e" vm="10">
        <v>#VALUE!</v>
      </c>
      <c r="I49" s="3" t="s">
        <v>20</v>
      </c>
      <c r="J49" s="6" t="s">
        <v>148</v>
      </c>
      <c r="K49" s="3" t="s">
        <v>230</v>
      </c>
      <c r="L49" s="4" t="s">
        <v>2</v>
      </c>
    </row>
    <row r="50" spans="1:12" ht="75" customHeight="1" x14ac:dyDescent="0.25">
      <c r="A50" s="2" t="s">
        <v>111</v>
      </c>
      <c r="B50" s="3" t="s">
        <v>247</v>
      </c>
      <c r="C50" s="3" t="s">
        <v>112</v>
      </c>
      <c r="D50" s="3" t="s">
        <v>113</v>
      </c>
      <c r="E50" s="3" t="s">
        <v>231</v>
      </c>
      <c r="F50" s="3" t="s">
        <v>114</v>
      </c>
      <c r="G50" s="3" t="s">
        <v>1</v>
      </c>
      <c r="H50" s="3" t="s">
        <v>20</v>
      </c>
      <c r="I50" s="3" t="e" vm="35">
        <v>#VALUE!</v>
      </c>
      <c r="J50" s="3" t="s">
        <v>20</v>
      </c>
      <c r="K50" s="3" t="s">
        <v>232</v>
      </c>
      <c r="L50" s="4" t="s">
        <v>11</v>
      </c>
    </row>
    <row r="51" spans="1:12" ht="75" customHeight="1" x14ac:dyDescent="0.25">
      <c r="A51" s="2" t="s">
        <v>115</v>
      </c>
      <c r="B51" s="3" t="s">
        <v>247</v>
      </c>
      <c r="C51" s="3" t="s">
        <v>117</v>
      </c>
      <c r="D51" s="3" t="s">
        <v>118</v>
      </c>
      <c r="E51" s="3" t="s">
        <v>20</v>
      </c>
      <c r="F51" s="3" t="s">
        <v>119</v>
      </c>
      <c r="G51" s="3" t="s">
        <v>1</v>
      </c>
      <c r="H51" s="3" t="e" vm="36">
        <v>#VALUE!</v>
      </c>
      <c r="I51" s="3" t="s">
        <v>20</v>
      </c>
      <c r="J51" s="3" t="s">
        <v>20</v>
      </c>
      <c r="K51" s="3" t="s">
        <v>233</v>
      </c>
      <c r="L51" s="4" t="s">
        <v>2</v>
      </c>
    </row>
    <row r="52" spans="1:12" ht="75" customHeight="1" x14ac:dyDescent="0.25">
      <c r="A52" s="2" t="s">
        <v>116</v>
      </c>
      <c r="B52" s="3" t="s">
        <v>248</v>
      </c>
      <c r="C52" s="3" t="s">
        <v>120</v>
      </c>
      <c r="D52" s="3" t="s">
        <v>121</v>
      </c>
      <c r="E52" s="3" t="s">
        <v>20</v>
      </c>
      <c r="F52" s="3" t="s">
        <v>122</v>
      </c>
      <c r="G52" s="3" t="s">
        <v>234</v>
      </c>
      <c r="H52" s="3" t="e" vm="37">
        <v>#VALUE!</v>
      </c>
      <c r="I52" s="3" t="s">
        <v>20</v>
      </c>
      <c r="J52" s="6" t="s">
        <v>235</v>
      </c>
      <c r="K52" s="3" t="s">
        <v>236</v>
      </c>
      <c r="L52" s="4" t="s">
        <v>6</v>
      </c>
    </row>
  </sheetData>
  <mergeCells count="10">
    <mergeCell ref="A9:B9"/>
    <mergeCell ref="A3:B3"/>
    <mergeCell ref="A4:B4"/>
    <mergeCell ref="A5:B5"/>
    <mergeCell ref="A1:C1"/>
    <mergeCell ref="A2:B2"/>
    <mergeCell ref="E1:G1"/>
    <mergeCell ref="A6:B6"/>
    <mergeCell ref="A7:B7"/>
    <mergeCell ref="A8:B8"/>
  </mergeCells>
  <phoneticPr fontId="2" type="noConversion"/>
  <conditionalFormatting sqref="C2 A14:L1048576 A1:A13 H2:L13 C3:E13">
    <cfRule type="containsText" dxfId="14" priority="15" operator="containsText" text="—">
      <formula>NOT(ISERROR(SEARCH("—",A1)))</formula>
    </cfRule>
  </conditionalFormatting>
  <conditionalFormatting sqref="A14:B1048576 A1:A13 C4:C13">
    <cfRule type="containsText" dxfId="13" priority="17" operator="containsText" text="Falhou">
      <formula>NOT(ISERROR(SEARCH("Falhou",A1)))</formula>
    </cfRule>
    <cfRule type="containsText" dxfId="12" priority="18" operator="containsText" text="Passou">
      <formula>NOT(ISERROR(SEARCH("Passou",A1)))</formula>
    </cfRule>
    <cfRule type="containsText" dxfId="11" priority="19" operator="containsText" text="Não Executado">
      <formula>NOT(ISERROR(SEARCH("Não Executado",A1)))</formula>
    </cfRule>
  </conditionalFormatting>
  <conditionalFormatting sqref="A1:C5 A6:A8 C6:C8 A9:C1048576">
    <cfRule type="containsText" dxfId="10" priority="11" operator="containsText" text="Não Executado">
      <formula>NOT(ISERROR(SEARCH("Não Executado",A1)))</formula>
    </cfRule>
  </conditionalFormatting>
  <conditionalFormatting sqref="C2">
    <cfRule type="containsText" dxfId="9" priority="1" operator="containsText" text="Falhou">
      <formula>NOT(ISERROR(SEARCH("Falhou",C2)))</formula>
    </cfRule>
    <cfRule type="containsText" dxfId="8" priority="2" operator="containsText" text="Passou">
      <formula>NOT(ISERROR(SEARCH("Passou",C2)))</formula>
    </cfRule>
    <cfRule type="containsText" dxfId="7" priority="3" operator="containsText" text="Não Executado">
      <formula>NOT(ISERROR(SEARCH("Não Executado",C2)))</formula>
    </cfRule>
  </conditionalFormatting>
  <conditionalFormatting sqref="E2">
    <cfRule type="containsText" dxfId="6" priority="4" operator="containsText" text="—">
      <formula>NOT(ISERROR(SEARCH("—",E2)))</formula>
    </cfRule>
  </conditionalFormatting>
  <conditionalFormatting sqref="E2:E13">
    <cfRule type="containsText" dxfId="5" priority="9" operator="containsText" text="Falhou">
      <formula>NOT(ISERROR(SEARCH("Falhou",E2)))</formula>
    </cfRule>
    <cfRule type="containsText" dxfId="4" priority="10" operator="containsText" text="Passou">
      <formula>NOT(ISERROR(SEARCH("Passou",E2)))</formula>
    </cfRule>
  </conditionalFormatting>
  <conditionalFormatting sqref="L15:L52 D53:D1048576">
    <cfRule type="containsText" dxfId="3" priority="21" operator="containsText" text="Baixo">
      <formula>NOT(ISERROR(SEARCH("Baixo",D15)))</formula>
    </cfRule>
    <cfRule type="containsText" dxfId="2" priority="22" operator="containsText" text="Muito Alto">
      <formula>NOT(ISERROR(SEARCH("Muito Alto",D15)))</formula>
    </cfRule>
    <cfRule type="containsText" dxfId="1" priority="23" operator="containsText" text="Alto">
      <formula>NOT(ISERROR(SEARCH("Alto",D15)))</formula>
    </cfRule>
    <cfRule type="containsText" dxfId="0" priority="24" operator="containsText" text="Moderado">
      <formula>NOT(ISERROR(SEARCH("Moderado",D15)))</formula>
    </cfRule>
  </conditionalFormatting>
  <dataValidations count="2">
    <dataValidation type="list" allowBlank="1" showInputMessage="1" showErrorMessage="1" sqref="L16:L52" xr:uid="{88D1AD52-0A1A-40DF-BA91-B2685071934C}">
      <formula1>"Muito Alto,Alto,Moderado,Baixo"</formula1>
    </dataValidation>
    <dataValidation type="list" allowBlank="1" showInputMessage="1" showErrorMessage="1" sqref="B16:B1048576" xr:uid="{46E9074B-0A7F-4D4D-9627-34786B098AC6}">
      <formula1>"Não Executado,Passou,Falhou"</formula1>
    </dataValidation>
  </dataValidations>
  <hyperlinks>
    <hyperlink ref="J19" r:id="rId1" xr:uid="{E05FCFA2-13C9-4759-8591-152172252082}"/>
    <hyperlink ref="J21" r:id="rId2" xr:uid="{5FB07CC8-3118-499F-AA1C-BE5C6C1D08E1}"/>
    <hyperlink ref="J22" r:id="rId3" xr:uid="{1F5AF3AC-2F14-4D63-B1B7-1EFF57ED4E83}"/>
    <hyperlink ref="J26" r:id="rId4" display="https://github.com/PeeeDrummm/cinema-challenge-tests/issues/8" xr:uid="{72FC1288-D846-453C-986A-57F7A72E68E8}"/>
    <hyperlink ref="J27" r:id="rId5" xr:uid="{E50771C8-19EA-458D-9B17-E0675E0CADDE}"/>
    <hyperlink ref="J29" r:id="rId6" xr:uid="{4BED5C29-319F-4233-AE49-7EAE986220C7}"/>
    <hyperlink ref="J31" r:id="rId7" xr:uid="{77B231CF-426D-488B-9FEC-DB784D17FF5B}"/>
    <hyperlink ref="J36" r:id="rId8" xr:uid="{A1BAC5EA-7B78-4000-92E1-887D0F3C62DF}"/>
    <hyperlink ref="J42" r:id="rId9" xr:uid="{DAA44501-FD28-4858-9836-6130E62921E9}"/>
    <hyperlink ref="J43" r:id="rId10" xr:uid="{FF49ADA8-CAE6-49DF-8157-4A8F7B3CD122}"/>
    <hyperlink ref="J44" r:id="rId11" xr:uid="{9131513D-0C36-46A7-A1E0-3F4DC5C0A284}"/>
    <hyperlink ref="J45" r:id="rId12" xr:uid="{18BF4A4F-0BED-4E10-A7BC-4C682F29C550}"/>
    <hyperlink ref="J49" r:id="rId13" xr:uid="{8E733E2D-3B8E-47FD-9E1A-AFC645E2FF0C}"/>
    <hyperlink ref="J52" r:id="rId14" xr:uid="{21382272-58F0-4433-AF5F-E23F38816FFD}"/>
    <hyperlink ref="C3" r:id="rId15" xr:uid="{370A6C52-74FD-4AEF-82A8-661334D77F3C}"/>
  </hyperlinks>
  <pageMargins left="0.511811024" right="0.511811024" top="0.78740157499999996" bottom="0.78740157499999996" header="0.31496062000000002" footer="0.31496062000000002"/>
  <pageSetup paperSize="9" orientation="portrait" horizontalDpi="1200" verticalDpi="1200" r:id="rId16"/>
  <ignoredErrors>
    <ignoredError sqref="B17:B52" listDataValidation="1"/>
  </ignoredErrors>
  <drawing r:id="rId17"/>
  <tableParts count="1">
    <tablePart r:id="rId18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Afonso de Alencar Silva</dc:creator>
  <cp:lastModifiedBy>Pedro Afonso de Alencar Silva</cp:lastModifiedBy>
  <dcterms:created xsi:type="dcterms:W3CDTF">2025-06-25T23:00:06Z</dcterms:created>
  <dcterms:modified xsi:type="dcterms:W3CDTF">2025-06-26T22:15:10Z</dcterms:modified>
</cp:coreProperties>
</file>