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esktop\Professional Work\PSL Project\data\raw\"/>
    </mc:Choice>
  </mc:AlternateContent>
  <xr:revisionPtr revIDLastSave="0" documentId="13_ncr:1_{3626F8FB-8406-40F9-BCD0-A659783B8741}" xr6:coauthVersionLast="47" xr6:coauthVersionMax="47" xr10:uidLastSave="{00000000-0000-0000-0000-000000000000}"/>
  <bookViews>
    <workbookView xWindow="-108" yWindow="-108" windowWidth="23256" windowHeight="12456" firstSheet="4" activeTab="7" xr2:uid="{00000000-000D-0000-FFFF-FFFF00000000}"/>
  </bookViews>
  <sheets>
    <sheet name="Agricultural Product Data - Raw" sheetId="9" r:id="rId1"/>
    <sheet name="Agricultural Product Data" sheetId="5" r:id="rId2"/>
    <sheet name="Biomass Data - Calculation" sheetId="6" state="hidden" r:id="rId3"/>
    <sheet name="Biomass Data - Unsorted" sheetId="7" state="hidden" r:id="rId4"/>
    <sheet name="Biomass Data" sheetId="11" r:id="rId5"/>
    <sheet name="Biomass Cost" sheetId="8" r:id="rId6"/>
    <sheet name="Biomass Conversion Factor" sheetId="3" r:id="rId7"/>
    <sheet name="Transportation Cost Calculation" sheetId="12" r:id="rId8"/>
  </sheets>
  <definedNames>
    <definedName name="_xlnm._FilterDatabase" localSheetId="6" hidden="1">'Biomass Conversion Factor'!#REF!</definedName>
    <definedName name="_xlnm._FilterDatabase" localSheetId="5" hidden="1">'Biomass Cost'!$A$1:$B$1</definedName>
    <definedName name="_xlnm._FilterDatabase" localSheetId="4" hidden="1">'Biomass Data'!$A$1:$Q$1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2" l="1"/>
  <c r="J2" i="8"/>
  <c r="F2" i="8"/>
  <c r="D15" i="12"/>
  <c r="D20" i="12"/>
  <c r="F13" i="8" s="1"/>
  <c r="D19" i="12" l="1"/>
  <c r="G13" i="8" s="1"/>
  <c r="F12" i="8"/>
  <c r="F11" i="8"/>
  <c r="F10" i="8"/>
  <c r="F9" i="8"/>
  <c r="F8" i="8"/>
  <c r="F7" i="8"/>
  <c r="F6" i="8"/>
  <c r="F5" i="8"/>
  <c r="F4" i="8"/>
  <c r="F15" i="8"/>
  <c r="F14" i="8"/>
  <c r="F3" i="8"/>
  <c r="G4" i="8" l="1"/>
  <c r="G7" i="8"/>
  <c r="G8" i="8"/>
  <c r="G6" i="8"/>
  <c r="G9" i="8"/>
  <c r="G14" i="8"/>
  <c r="G5" i="8"/>
  <c r="G10" i="8"/>
  <c r="G15" i="8"/>
  <c r="G3" i="8"/>
  <c r="G2" i="8"/>
  <c r="G11" i="8"/>
  <c r="G12" i="8"/>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2" i="6"/>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C13" i="7"/>
  <c r="B13" i="7"/>
  <c r="A13" i="7"/>
  <c r="C12" i="7"/>
  <c r="B12" i="7"/>
  <c r="A12" i="7"/>
  <c r="C11" i="7"/>
  <c r="B11" i="7"/>
  <c r="A11" i="7"/>
  <c r="C10" i="7"/>
  <c r="B10" i="7"/>
  <c r="A10" i="7"/>
  <c r="C9" i="7"/>
  <c r="B9" i="7"/>
  <c r="A9" i="7"/>
  <c r="C8" i="7"/>
  <c r="B8" i="7"/>
  <c r="A8" i="7"/>
  <c r="C7" i="7"/>
  <c r="B7" i="7"/>
  <c r="A7" i="7"/>
  <c r="C6" i="7"/>
  <c r="B6" i="7"/>
  <c r="A6" i="7"/>
  <c r="C5" i="7"/>
  <c r="B5" i="7"/>
  <c r="A5" i="7"/>
  <c r="C4" i="7"/>
  <c r="B4" i="7"/>
  <c r="A4" i="7"/>
  <c r="C3" i="7"/>
  <c r="B3" i="7"/>
  <c r="A3" i="7"/>
  <c r="C2" i="7"/>
  <c r="B2" i="7"/>
  <c r="A2" i="7"/>
  <c r="C1" i="7"/>
  <c r="B1" i="7"/>
  <c r="A1" i="7"/>
  <c r="D2" i="6"/>
  <c r="E2" i="6"/>
  <c r="F2" i="6"/>
  <c r="G2" i="6"/>
  <c r="H2" i="6"/>
  <c r="I2" i="6"/>
  <c r="J2" i="6"/>
  <c r="K2" i="6"/>
  <c r="L2" i="6"/>
  <c r="M2" i="6"/>
  <c r="N2" i="6"/>
  <c r="O2" i="6"/>
  <c r="Q2" i="6"/>
  <c r="D3" i="6"/>
  <c r="E3" i="6"/>
  <c r="F3" i="6"/>
  <c r="G3" i="6"/>
  <c r="H3" i="6"/>
  <c r="I3" i="6"/>
  <c r="J3" i="6"/>
  <c r="K3" i="6"/>
  <c r="L3" i="6"/>
  <c r="M3" i="6"/>
  <c r="N3" i="6"/>
  <c r="O3" i="6"/>
  <c r="Q3" i="6"/>
  <c r="D4" i="6"/>
  <c r="E4" i="6"/>
  <c r="F4" i="6"/>
  <c r="G4" i="6"/>
  <c r="H4" i="6"/>
  <c r="I4" i="6"/>
  <c r="J4" i="6"/>
  <c r="K4" i="6"/>
  <c r="L4" i="6"/>
  <c r="M4" i="6"/>
  <c r="N4" i="6"/>
  <c r="O4" i="6"/>
  <c r="Q4" i="6"/>
  <c r="D5" i="6"/>
  <c r="E5" i="6"/>
  <c r="F5" i="6"/>
  <c r="G5" i="6"/>
  <c r="H5" i="6"/>
  <c r="I5" i="6"/>
  <c r="J5" i="6"/>
  <c r="K5" i="6"/>
  <c r="L5" i="6"/>
  <c r="M5" i="6"/>
  <c r="N5" i="6"/>
  <c r="O5" i="6"/>
  <c r="Q5" i="6"/>
  <c r="D6" i="6"/>
  <c r="E6" i="6"/>
  <c r="F6" i="6"/>
  <c r="G6" i="6"/>
  <c r="H6" i="6"/>
  <c r="I6" i="6"/>
  <c r="J6" i="6"/>
  <c r="K6" i="6"/>
  <c r="L6" i="6"/>
  <c r="M6" i="6"/>
  <c r="N6" i="6"/>
  <c r="O6" i="6"/>
  <c r="Q6" i="6"/>
  <c r="D7" i="6"/>
  <c r="E7" i="6"/>
  <c r="F7" i="6"/>
  <c r="G7" i="6"/>
  <c r="H7" i="6"/>
  <c r="I7" i="6"/>
  <c r="J7" i="6"/>
  <c r="K7" i="6"/>
  <c r="L7" i="6"/>
  <c r="M7" i="6"/>
  <c r="N7" i="6"/>
  <c r="O7" i="6"/>
  <c r="Q7" i="6"/>
  <c r="D8" i="6"/>
  <c r="E8" i="6"/>
  <c r="F8" i="6"/>
  <c r="G8" i="6"/>
  <c r="H8" i="6"/>
  <c r="I8" i="6"/>
  <c r="J8" i="6"/>
  <c r="K8" i="6"/>
  <c r="L8" i="6"/>
  <c r="M8" i="6"/>
  <c r="N8" i="6"/>
  <c r="O8" i="6"/>
  <c r="Q8" i="6"/>
  <c r="D9" i="6"/>
  <c r="E9" i="6"/>
  <c r="F9" i="6"/>
  <c r="G9" i="6"/>
  <c r="H9" i="6"/>
  <c r="I9" i="6"/>
  <c r="J9" i="6"/>
  <c r="K9" i="6"/>
  <c r="L9" i="6"/>
  <c r="M9" i="6"/>
  <c r="N9" i="6"/>
  <c r="O9" i="6"/>
  <c r="Q9" i="6"/>
  <c r="D10" i="6"/>
  <c r="E10" i="6"/>
  <c r="F10" i="6"/>
  <c r="G10" i="6"/>
  <c r="H10" i="6"/>
  <c r="I10" i="6"/>
  <c r="J10" i="6"/>
  <c r="K10" i="6"/>
  <c r="L10" i="6"/>
  <c r="M10" i="6"/>
  <c r="N10" i="6"/>
  <c r="O10" i="6"/>
  <c r="Q10" i="6"/>
  <c r="D11" i="6"/>
  <c r="E11" i="6"/>
  <c r="F11" i="6"/>
  <c r="G11" i="6"/>
  <c r="H11" i="6"/>
  <c r="I11" i="6"/>
  <c r="J11" i="6"/>
  <c r="K11" i="6"/>
  <c r="L11" i="6"/>
  <c r="M11" i="6"/>
  <c r="N11" i="6"/>
  <c r="O11" i="6"/>
  <c r="Q11" i="6"/>
  <c r="D12" i="6"/>
  <c r="E12" i="6"/>
  <c r="F12" i="6"/>
  <c r="G12" i="6"/>
  <c r="H12" i="6"/>
  <c r="I12" i="6"/>
  <c r="J12" i="6"/>
  <c r="K12" i="6"/>
  <c r="L12" i="6"/>
  <c r="M12" i="6"/>
  <c r="N12" i="6"/>
  <c r="O12" i="6"/>
  <c r="Q12" i="6"/>
  <c r="D13" i="6"/>
  <c r="E13" i="6"/>
  <c r="F13" i="6"/>
  <c r="G13" i="6"/>
  <c r="H13" i="6"/>
  <c r="I13" i="6"/>
  <c r="J13" i="6"/>
  <c r="K13" i="6"/>
  <c r="L13" i="6"/>
  <c r="M13" i="6"/>
  <c r="N13" i="6"/>
  <c r="O13" i="6"/>
  <c r="Q13" i="6"/>
  <c r="D14" i="6"/>
  <c r="E14" i="6"/>
  <c r="F14" i="6"/>
  <c r="G14" i="6"/>
  <c r="H14" i="6"/>
  <c r="I14" i="6"/>
  <c r="J14" i="6"/>
  <c r="K14" i="6"/>
  <c r="L14" i="6"/>
  <c r="M14" i="6"/>
  <c r="N14" i="6"/>
  <c r="O14" i="6"/>
  <c r="Q14" i="6"/>
  <c r="D15" i="6"/>
  <c r="E15" i="6"/>
  <c r="F15" i="6"/>
  <c r="G15" i="6"/>
  <c r="H15" i="6"/>
  <c r="I15" i="6"/>
  <c r="J15" i="6"/>
  <c r="K15" i="6"/>
  <c r="L15" i="6"/>
  <c r="M15" i="6"/>
  <c r="N15" i="6"/>
  <c r="O15" i="6"/>
  <c r="Q15" i="6"/>
  <c r="D16" i="6"/>
  <c r="E16" i="6"/>
  <c r="F16" i="6"/>
  <c r="G16" i="6"/>
  <c r="H16" i="6"/>
  <c r="I16" i="6"/>
  <c r="J16" i="6"/>
  <c r="K16" i="6"/>
  <c r="L16" i="6"/>
  <c r="M16" i="6"/>
  <c r="N16" i="6"/>
  <c r="O16" i="6"/>
  <c r="Q16" i="6"/>
  <c r="D17" i="6"/>
  <c r="E17" i="6"/>
  <c r="F17" i="6"/>
  <c r="G17" i="6"/>
  <c r="H17" i="6"/>
  <c r="I17" i="6"/>
  <c r="J17" i="6"/>
  <c r="K17" i="6"/>
  <c r="L17" i="6"/>
  <c r="M17" i="6"/>
  <c r="N17" i="6"/>
  <c r="O17" i="6"/>
  <c r="Q17" i="6"/>
  <c r="D18" i="6"/>
  <c r="E18" i="6"/>
  <c r="F18" i="6"/>
  <c r="G18" i="6"/>
  <c r="H18" i="6"/>
  <c r="I18" i="6"/>
  <c r="J18" i="6"/>
  <c r="K18" i="6"/>
  <c r="L18" i="6"/>
  <c r="M18" i="6"/>
  <c r="N18" i="6"/>
  <c r="O18" i="6"/>
  <c r="Q18" i="6"/>
  <c r="D19" i="6"/>
  <c r="E19" i="6"/>
  <c r="F19" i="6"/>
  <c r="G19" i="6"/>
  <c r="H19" i="6"/>
  <c r="I19" i="6"/>
  <c r="J19" i="6"/>
  <c r="K19" i="6"/>
  <c r="L19" i="6"/>
  <c r="M19" i="6"/>
  <c r="N19" i="6"/>
  <c r="O19" i="6"/>
  <c r="Q19" i="6"/>
  <c r="D20" i="6"/>
  <c r="E20" i="6"/>
  <c r="F20" i="6"/>
  <c r="G20" i="6"/>
  <c r="H20" i="6"/>
  <c r="I20" i="6"/>
  <c r="J20" i="6"/>
  <c r="K20" i="6"/>
  <c r="L20" i="6"/>
  <c r="M20" i="6"/>
  <c r="N20" i="6"/>
  <c r="O20" i="6"/>
  <c r="Q20" i="6"/>
  <c r="D21" i="6"/>
  <c r="E21" i="6"/>
  <c r="F21" i="6"/>
  <c r="G21" i="6"/>
  <c r="H21" i="6"/>
  <c r="I21" i="6"/>
  <c r="J21" i="6"/>
  <c r="K21" i="6"/>
  <c r="L21" i="6"/>
  <c r="M21" i="6"/>
  <c r="N21" i="6"/>
  <c r="O21" i="6"/>
  <c r="Q21" i="6"/>
  <c r="D22" i="6"/>
  <c r="E22" i="6"/>
  <c r="F22" i="6"/>
  <c r="G22" i="6"/>
  <c r="H22" i="6"/>
  <c r="I22" i="6"/>
  <c r="J22" i="6"/>
  <c r="K22" i="6"/>
  <c r="L22" i="6"/>
  <c r="M22" i="6"/>
  <c r="N22" i="6"/>
  <c r="O22" i="6"/>
  <c r="Q22" i="6"/>
  <c r="D23" i="6"/>
  <c r="E23" i="6"/>
  <c r="F23" i="6"/>
  <c r="G23" i="6"/>
  <c r="H23" i="6"/>
  <c r="I23" i="6"/>
  <c r="J23" i="6"/>
  <c r="K23" i="6"/>
  <c r="L23" i="6"/>
  <c r="M23" i="6"/>
  <c r="N23" i="6"/>
  <c r="O23" i="6"/>
  <c r="Q23" i="6"/>
  <c r="D24" i="6"/>
  <c r="E24" i="6"/>
  <c r="F24" i="6"/>
  <c r="G24" i="6"/>
  <c r="H24" i="6"/>
  <c r="I24" i="6"/>
  <c r="J24" i="6"/>
  <c r="K24" i="6"/>
  <c r="L24" i="6"/>
  <c r="M24" i="6"/>
  <c r="N24" i="6"/>
  <c r="O24" i="6"/>
  <c r="Q24" i="6"/>
  <c r="D25" i="6"/>
  <c r="E25" i="6"/>
  <c r="F25" i="6"/>
  <c r="G25" i="6"/>
  <c r="H25" i="6"/>
  <c r="I25" i="6"/>
  <c r="J25" i="6"/>
  <c r="K25" i="6"/>
  <c r="L25" i="6"/>
  <c r="M25" i="6"/>
  <c r="N25" i="6"/>
  <c r="O25" i="6"/>
  <c r="Q25" i="6"/>
  <c r="D26" i="6"/>
  <c r="E26" i="6"/>
  <c r="F26" i="6"/>
  <c r="G26" i="6"/>
  <c r="H26" i="6"/>
  <c r="I26" i="6"/>
  <c r="J26" i="6"/>
  <c r="K26" i="6"/>
  <c r="L26" i="6"/>
  <c r="M26" i="6"/>
  <c r="N26" i="6"/>
  <c r="O26" i="6"/>
  <c r="Q26" i="6"/>
  <c r="D27" i="6"/>
  <c r="E27" i="6"/>
  <c r="F27" i="6"/>
  <c r="G27" i="6"/>
  <c r="H27" i="6"/>
  <c r="I27" i="6"/>
  <c r="J27" i="6"/>
  <c r="K27" i="6"/>
  <c r="L27" i="6"/>
  <c r="M27" i="6"/>
  <c r="N27" i="6"/>
  <c r="O27" i="6"/>
  <c r="Q27" i="6"/>
  <c r="D28" i="6"/>
  <c r="E28" i="6"/>
  <c r="F28" i="6"/>
  <c r="G28" i="6"/>
  <c r="H28" i="6"/>
  <c r="I28" i="6"/>
  <c r="J28" i="6"/>
  <c r="K28" i="6"/>
  <c r="L28" i="6"/>
  <c r="M28" i="6"/>
  <c r="N28" i="6"/>
  <c r="O28" i="6"/>
  <c r="Q28" i="6"/>
  <c r="D29" i="6"/>
  <c r="E29" i="6"/>
  <c r="F29" i="6"/>
  <c r="G29" i="6"/>
  <c r="H29" i="6"/>
  <c r="I29" i="6"/>
  <c r="J29" i="6"/>
  <c r="K29" i="6"/>
  <c r="L29" i="6"/>
  <c r="M29" i="6"/>
  <c r="N29" i="6"/>
  <c r="O29" i="6"/>
  <c r="Q29" i="6"/>
  <c r="D30" i="6"/>
  <c r="E30" i="6"/>
  <c r="F30" i="6"/>
  <c r="G30" i="6"/>
  <c r="H30" i="6"/>
  <c r="I30" i="6"/>
  <c r="J30" i="6"/>
  <c r="K30" i="6"/>
  <c r="L30" i="6"/>
  <c r="M30" i="6"/>
  <c r="N30" i="6"/>
  <c r="O30" i="6"/>
  <c r="Q30" i="6"/>
  <c r="D31" i="6"/>
  <c r="E31" i="6"/>
  <c r="F31" i="6"/>
  <c r="G31" i="6"/>
  <c r="H31" i="6"/>
  <c r="I31" i="6"/>
  <c r="J31" i="6"/>
  <c r="K31" i="6"/>
  <c r="L31" i="6"/>
  <c r="M31" i="6"/>
  <c r="N31" i="6"/>
  <c r="O31" i="6"/>
  <c r="Q31" i="6"/>
  <c r="D32" i="6"/>
  <c r="E32" i="6"/>
  <c r="F32" i="6"/>
  <c r="G32" i="6"/>
  <c r="H32" i="6"/>
  <c r="I32" i="6"/>
  <c r="J32" i="6"/>
  <c r="K32" i="6"/>
  <c r="L32" i="6"/>
  <c r="M32" i="6"/>
  <c r="N32" i="6"/>
  <c r="O32" i="6"/>
  <c r="Q32" i="6"/>
  <c r="D33" i="6"/>
  <c r="E33" i="6"/>
  <c r="F33" i="6"/>
  <c r="G33" i="6"/>
  <c r="H33" i="6"/>
  <c r="I33" i="6"/>
  <c r="J33" i="6"/>
  <c r="K33" i="6"/>
  <c r="L33" i="6"/>
  <c r="M33" i="6"/>
  <c r="N33" i="6"/>
  <c r="O33" i="6"/>
  <c r="Q33" i="6"/>
  <c r="D34" i="6"/>
  <c r="E34" i="6"/>
  <c r="F34" i="6"/>
  <c r="G34" i="6"/>
  <c r="H34" i="6"/>
  <c r="I34" i="6"/>
  <c r="J34" i="6"/>
  <c r="K34" i="6"/>
  <c r="L34" i="6"/>
  <c r="M34" i="6"/>
  <c r="N34" i="6"/>
  <c r="O34" i="6"/>
  <c r="Q34" i="6"/>
  <c r="D35" i="6"/>
  <c r="E35" i="6"/>
  <c r="F35" i="6"/>
  <c r="G35" i="6"/>
  <c r="H35" i="6"/>
  <c r="I35" i="6"/>
  <c r="J35" i="6"/>
  <c r="K35" i="6"/>
  <c r="L35" i="6"/>
  <c r="M35" i="6"/>
  <c r="N35" i="6"/>
  <c r="O35" i="6"/>
  <c r="Q35" i="6"/>
  <c r="D36" i="6"/>
  <c r="E36" i="6"/>
  <c r="F36" i="6"/>
  <c r="G36" i="6"/>
  <c r="H36" i="6"/>
  <c r="I36" i="6"/>
  <c r="J36" i="6"/>
  <c r="K36" i="6"/>
  <c r="L36" i="6"/>
  <c r="M36" i="6"/>
  <c r="N36" i="6"/>
  <c r="O36" i="6"/>
  <c r="Q36" i="6"/>
  <c r="D37" i="6"/>
  <c r="E37" i="6"/>
  <c r="F37" i="6"/>
  <c r="G37" i="6"/>
  <c r="H37" i="6"/>
  <c r="I37" i="6"/>
  <c r="J37" i="6"/>
  <c r="K37" i="6"/>
  <c r="L37" i="6"/>
  <c r="M37" i="6"/>
  <c r="N37" i="6"/>
  <c r="O37" i="6"/>
  <c r="Q37" i="6"/>
  <c r="D38" i="6"/>
  <c r="E38" i="6"/>
  <c r="F38" i="6"/>
  <c r="G38" i="6"/>
  <c r="H38" i="6"/>
  <c r="I38" i="6"/>
  <c r="J38" i="6"/>
  <c r="K38" i="6"/>
  <c r="L38" i="6"/>
  <c r="M38" i="6"/>
  <c r="N38" i="6"/>
  <c r="O38" i="6"/>
  <c r="Q38" i="6"/>
  <c r="D39" i="6"/>
  <c r="E39" i="6"/>
  <c r="F39" i="6"/>
  <c r="G39" i="6"/>
  <c r="H39" i="6"/>
  <c r="I39" i="6"/>
  <c r="J39" i="6"/>
  <c r="K39" i="6"/>
  <c r="L39" i="6"/>
  <c r="M39" i="6"/>
  <c r="N39" i="6"/>
  <c r="O39" i="6"/>
  <c r="Q39" i="6"/>
  <c r="D40" i="6"/>
  <c r="E40" i="6"/>
  <c r="F40" i="6"/>
  <c r="G40" i="6"/>
  <c r="H40" i="6"/>
  <c r="I40" i="6"/>
  <c r="J40" i="6"/>
  <c r="K40" i="6"/>
  <c r="L40" i="6"/>
  <c r="M40" i="6"/>
  <c r="N40" i="6"/>
  <c r="O40" i="6"/>
  <c r="Q40" i="6"/>
  <c r="D41" i="6"/>
  <c r="E41" i="6"/>
  <c r="F41" i="6"/>
  <c r="G41" i="6"/>
  <c r="H41" i="6"/>
  <c r="I41" i="6"/>
  <c r="J41" i="6"/>
  <c r="K41" i="6"/>
  <c r="L41" i="6"/>
  <c r="M41" i="6"/>
  <c r="N41" i="6"/>
  <c r="O41" i="6"/>
  <c r="Q41" i="6"/>
  <c r="D42" i="6"/>
  <c r="E42" i="6"/>
  <c r="F42" i="6"/>
  <c r="G42" i="6"/>
  <c r="H42" i="6"/>
  <c r="I42" i="6"/>
  <c r="J42" i="6"/>
  <c r="K42" i="6"/>
  <c r="L42" i="6"/>
  <c r="M42" i="6"/>
  <c r="N42" i="6"/>
  <c r="O42" i="6"/>
  <c r="Q42" i="6"/>
  <c r="D43" i="6"/>
  <c r="E43" i="6"/>
  <c r="F43" i="6"/>
  <c r="G43" i="6"/>
  <c r="H43" i="6"/>
  <c r="I43" i="6"/>
  <c r="J43" i="6"/>
  <c r="K43" i="6"/>
  <c r="L43" i="6"/>
  <c r="M43" i="6"/>
  <c r="N43" i="6"/>
  <c r="O43" i="6"/>
  <c r="Q43" i="6"/>
  <c r="D44" i="6"/>
  <c r="E44" i="6"/>
  <c r="F44" i="6"/>
  <c r="G44" i="6"/>
  <c r="H44" i="6"/>
  <c r="I44" i="6"/>
  <c r="J44" i="6"/>
  <c r="K44" i="6"/>
  <c r="L44" i="6"/>
  <c r="M44" i="6"/>
  <c r="N44" i="6"/>
  <c r="O44" i="6"/>
  <c r="Q44" i="6"/>
  <c r="D45" i="6"/>
  <c r="E45" i="6"/>
  <c r="F45" i="6"/>
  <c r="G45" i="6"/>
  <c r="H45" i="6"/>
  <c r="I45" i="6"/>
  <c r="J45" i="6"/>
  <c r="K45" i="6"/>
  <c r="L45" i="6"/>
  <c r="M45" i="6"/>
  <c r="N45" i="6"/>
  <c r="O45" i="6"/>
  <c r="Q45" i="6"/>
  <c r="D46" i="6"/>
  <c r="E46" i="6"/>
  <c r="F46" i="6"/>
  <c r="G46" i="6"/>
  <c r="H46" i="6"/>
  <c r="I46" i="6"/>
  <c r="J46" i="6"/>
  <c r="K46" i="6"/>
  <c r="L46" i="6"/>
  <c r="M46" i="6"/>
  <c r="N46" i="6"/>
  <c r="O46" i="6"/>
  <c r="Q46" i="6"/>
  <c r="D47" i="6"/>
  <c r="E47" i="6"/>
  <c r="F47" i="6"/>
  <c r="G47" i="6"/>
  <c r="H47" i="6"/>
  <c r="I47" i="6"/>
  <c r="J47" i="6"/>
  <c r="K47" i="6"/>
  <c r="L47" i="6"/>
  <c r="M47" i="6"/>
  <c r="N47" i="6"/>
  <c r="O47" i="6"/>
  <c r="Q47" i="6"/>
  <c r="D48" i="6"/>
  <c r="E48" i="6"/>
  <c r="F48" i="6"/>
  <c r="G48" i="6"/>
  <c r="H48" i="6"/>
  <c r="I48" i="6"/>
  <c r="J48" i="6"/>
  <c r="K48" i="6"/>
  <c r="L48" i="6"/>
  <c r="M48" i="6"/>
  <c r="N48" i="6"/>
  <c r="O48" i="6"/>
  <c r="Q48" i="6"/>
  <c r="D49" i="6"/>
  <c r="E49" i="6"/>
  <c r="F49" i="6"/>
  <c r="G49" i="6"/>
  <c r="H49" i="6"/>
  <c r="I49" i="6"/>
  <c r="J49" i="6"/>
  <c r="K49" i="6"/>
  <c r="L49" i="6"/>
  <c r="M49" i="6"/>
  <c r="N49" i="6"/>
  <c r="O49" i="6"/>
  <c r="Q49" i="6"/>
  <c r="D50" i="6"/>
  <c r="E50" i="6"/>
  <c r="F50" i="6"/>
  <c r="G50" i="6"/>
  <c r="H50" i="6"/>
  <c r="I50" i="6"/>
  <c r="J50" i="6"/>
  <c r="K50" i="6"/>
  <c r="L50" i="6"/>
  <c r="M50" i="6"/>
  <c r="N50" i="6"/>
  <c r="O50" i="6"/>
  <c r="Q50" i="6"/>
  <c r="D51" i="6"/>
  <c r="E51" i="6"/>
  <c r="F51" i="6"/>
  <c r="G51" i="6"/>
  <c r="H51" i="6"/>
  <c r="I51" i="6"/>
  <c r="J51" i="6"/>
  <c r="K51" i="6"/>
  <c r="L51" i="6"/>
  <c r="M51" i="6"/>
  <c r="N51" i="6"/>
  <c r="O51" i="6"/>
  <c r="Q51" i="6"/>
  <c r="D52" i="6"/>
  <c r="E52" i="6"/>
  <c r="F52" i="6"/>
  <c r="G52" i="6"/>
  <c r="H52" i="6"/>
  <c r="I52" i="6"/>
  <c r="J52" i="6"/>
  <c r="K52" i="6"/>
  <c r="L52" i="6"/>
  <c r="M52" i="6"/>
  <c r="N52" i="6"/>
  <c r="O52" i="6"/>
  <c r="Q52" i="6"/>
  <c r="D53" i="6"/>
  <c r="E53" i="6"/>
  <c r="F53" i="6"/>
  <c r="G53" i="6"/>
  <c r="H53" i="6"/>
  <c r="I53" i="6"/>
  <c r="J53" i="6"/>
  <c r="K53" i="6"/>
  <c r="L53" i="6"/>
  <c r="M53" i="6"/>
  <c r="N53" i="6"/>
  <c r="O53" i="6"/>
  <c r="Q53" i="6"/>
  <c r="D54" i="6"/>
  <c r="E54" i="6"/>
  <c r="F54" i="6"/>
  <c r="G54" i="6"/>
  <c r="H54" i="6"/>
  <c r="I54" i="6"/>
  <c r="J54" i="6"/>
  <c r="K54" i="6"/>
  <c r="L54" i="6"/>
  <c r="M54" i="6"/>
  <c r="N54" i="6"/>
  <c r="O54" i="6"/>
  <c r="Q54" i="6"/>
  <c r="D55" i="6"/>
  <c r="E55" i="6"/>
  <c r="F55" i="6"/>
  <c r="G55" i="6"/>
  <c r="H55" i="6"/>
  <c r="I55" i="6"/>
  <c r="J55" i="6"/>
  <c r="K55" i="6"/>
  <c r="L55" i="6"/>
  <c r="M55" i="6"/>
  <c r="N55" i="6"/>
  <c r="O55" i="6"/>
  <c r="Q55" i="6"/>
  <c r="D56" i="6"/>
  <c r="E56" i="6"/>
  <c r="F56" i="6"/>
  <c r="G56" i="6"/>
  <c r="H56" i="6"/>
  <c r="I56" i="6"/>
  <c r="J56" i="6"/>
  <c r="K56" i="6"/>
  <c r="L56" i="6"/>
  <c r="M56" i="6"/>
  <c r="N56" i="6"/>
  <c r="O56" i="6"/>
  <c r="Q56" i="6"/>
  <c r="D57" i="6"/>
  <c r="E57" i="6"/>
  <c r="F57" i="6"/>
  <c r="G57" i="6"/>
  <c r="H57" i="6"/>
  <c r="I57" i="6"/>
  <c r="J57" i="6"/>
  <c r="K57" i="6"/>
  <c r="L57" i="6"/>
  <c r="M57" i="6"/>
  <c r="N57" i="6"/>
  <c r="O57" i="6"/>
  <c r="Q57" i="6"/>
  <c r="D58" i="6"/>
  <c r="E58" i="6"/>
  <c r="F58" i="6"/>
  <c r="G58" i="6"/>
  <c r="H58" i="6"/>
  <c r="I58" i="6"/>
  <c r="J58" i="6"/>
  <c r="K58" i="6"/>
  <c r="L58" i="6"/>
  <c r="M58" i="6"/>
  <c r="N58" i="6"/>
  <c r="O58" i="6"/>
  <c r="Q58" i="6"/>
  <c r="D59" i="6"/>
  <c r="E59" i="6"/>
  <c r="F59" i="6"/>
  <c r="G59" i="6"/>
  <c r="H59" i="6"/>
  <c r="I59" i="6"/>
  <c r="J59" i="6"/>
  <c r="K59" i="6"/>
  <c r="L59" i="6"/>
  <c r="M59" i="6"/>
  <c r="N59" i="6"/>
  <c r="O59" i="6"/>
  <c r="Q59" i="6"/>
  <c r="D60" i="6"/>
  <c r="E60" i="6"/>
  <c r="F60" i="6"/>
  <c r="G60" i="6"/>
  <c r="H60" i="6"/>
  <c r="I60" i="6"/>
  <c r="J60" i="6"/>
  <c r="K60" i="6"/>
  <c r="L60" i="6"/>
  <c r="M60" i="6"/>
  <c r="N60" i="6"/>
  <c r="O60" i="6"/>
  <c r="Q60" i="6"/>
  <c r="D61" i="6"/>
  <c r="E61" i="6"/>
  <c r="F61" i="6"/>
  <c r="G61" i="6"/>
  <c r="H61" i="6"/>
  <c r="I61" i="6"/>
  <c r="J61" i="6"/>
  <c r="K61" i="6"/>
  <c r="L61" i="6"/>
  <c r="M61" i="6"/>
  <c r="N61" i="6"/>
  <c r="O61" i="6"/>
  <c r="Q61" i="6"/>
  <c r="D62" i="6"/>
  <c r="E62" i="6"/>
  <c r="F62" i="6"/>
  <c r="G62" i="6"/>
  <c r="H62" i="6"/>
  <c r="I62" i="6"/>
  <c r="J62" i="6"/>
  <c r="K62" i="6"/>
  <c r="L62" i="6"/>
  <c r="M62" i="6"/>
  <c r="N62" i="6"/>
  <c r="O62" i="6"/>
  <c r="Q62" i="6"/>
  <c r="D63" i="6"/>
  <c r="E63" i="6"/>
  <c r="F63" i="6"/>
  <c r="G63" i="6"/>
  <c r="H63" i="6"/>
  <c r="I63" i="6"/>
  <c r="J63" i="6"/>
  <c r="K63" i="6"/>
  <c r="L63" i="6"/>
  <c r="M63" i="6"/>
  <c r="N63" i="6"/>
  <c r="O63" i="6"/>
  <c r="Q63" i="6"/>
  <c r="D64" i="6"/>
  <c r="E64" i="6"/>
  <c r="F64" i="6"/>
  <c r="G64" i="6"/>
  <c r="H64" i="6"/>
  <c r="I64" i="6"/>
  <c r="J64" i="6"/>
  <c r="K64" i="6"/>
  <c r="L64" i="6"/>
  <c r="M64" i="6"/>
  <c r="N64" i="6"/>
  <c r="O64" i="6"/>
  <c r="Q64" i="6"/>
  <c r="D65" i="6"/>
  <c r="E65" i="6"/>
  <c r="F65" i="6"/>
  <c r="G65" i="6"/>
  <c r="H65" i="6"/>
  <c r="I65" i="6"/>
  <c r="J65" i="6"/>
  <c r="K65" i="6"/>
  <c r="L65" i="6"/>
  <c r="M65" i="6"/>
  <c r="N65" i="6"/>
  <c r="O65" i="6"/>
  <c r="Q65" i="6"/>
  <c r="D66" i="6"/>
  <c r="E66" i="6"/>
  <c r="F66" i="6"/>
  <c r="G66" i="6"/>
  <c r="H66" i="6"/>
  <c r="I66" i="6"/>
  <c r="J66" i="6"/>
  <c r="K66" i="6"/>
  <c r="L66" i="6"/>
  <c r="M66" i="6"/>
  <c r="N66" i="6"/>
  <c r="O66" i="6"/>
  <c r="Q66" i="6"/>
  <c r="D67" i="6"/>
  <c r="E67" i="6"/>
  <c r="F67" i="6"/>
  <c r="G67" i="6"/>
  <c r="H67" i="6"/>
  <c r="I67" i="6"/>
  <c r="J67" i="6"/>
  <c r="K67" i="6"/>
  <c r="L67" i="6"/>
  <c r="M67" i="6"/>
  <c r="N67" i="6"/>
  <c r="O67" i="6"/>
  <c r="Q67" i="6"/>
  <c r="D68" i="6"/>
  <c r="E68" i="6"/>
  <c r="F68" i="6"/>
  <c r="G68" i="6"/>
  <c r="H68" i="6"/>
  <c r="I68" i="6"/>
  <c r="J68" i="6"/>
  <c r="K68" i="6"/>
  <c r="L68" i="6"/>
  <c r="M68" i="6"/>
  <c r="N68" i="6"/>
  <c r="O68" i="6"/>
  <c r="Q68" i="6"/>
  <c r="D69" i="6"/>
  <c r="E69" i="6"/>
  <c r="F69" i="6"/>
  <c r="G69" i="6"/>
  <c r="H69" i="6"/>
  <c r="I69" i="6"/>
  <c r="J69" i="6"/>
  <c r="K69" i="6"/>
  <c r="L69" i="6"/>
  <c r="M69" i="6"/>
  <c r="N69" i="6"/>
  <c r="O69" i="6"/>
  <c r="Q69" i="6"/>
  <c r="D70" i="6"/>
  <c r="E70" i="6"/>
  <c r="F70" i="6"/>
  <c r="G70" i="6"/>
  <c r="H70" i="6"/>
  <c r="I70" i="6"/>
  <c r="J70" i="6"/>
  <c r="K70" i="6"/>
  <c r="L70" i="6"/>
  <c r="M70" i="6"/>
  <c r="N70" i="6"/>
  <c r="O70" i="6"/>
  <c r="Q70" i="6"/>
  <c r="D71" i="6"/>
  <c r="E71" i="6"/>
  <c r="F71" i="6"/>
  <c r="G71" i="6"/>
  <c r="H71" i="6"/>
  <c r="I71" i="6"/>
  <c r="J71" i="6"/>
  <c r="K71" i="6"/>
  <c r="L71" i="6"/>
  <c r="M71" i="6"/>
  <c r="N71" i="6"/>
  <c r="O71" i="6"/>
  <c r="Q71" i="6"/>
  <c r="D72" i="6"/>
  <c r="E72" i="6"/>
  <c r="F72" i="6"/>
  <c r="G72" i="6"/>
  <c r="H72" i="6"/>
  <c r="I72" i="6"/>
  <c r="J72" i="6"/>
  <c r="K72" i="6"/>
  <c r="L72" i="6"/>
  <c r="M72" i="6"/>
  <c r="N72" i="6"/>
  <c r="O72" i="6"/>
  <c r="Q72" i="6"/>
  <c r="D73" i="6"/>
  <c r="E73" i="6"/>
  <c r="F73" i="6"/>
  <c r="G73" i="6"/>
  <c r="H73" i="6"/>
  <c r="I73" i="6"/>
  <c r="J73" i="6"/>
  <c r="K73" i="6"/>
  <c r="L73" i="6"/>
  <c r="M73" i="6"/>
  <c r="N73" i="6"/>
  <c r="O73" i="6"/>
  <c r="Q73" i="6"/>
  <c r="D74" i="6"/>
  <c r="E74" i="6"/>
  <c r="F74" i="6"/>
  <c r="G74" i="6"/>
  <c r="H74" i="6"/>
  <c r="I74" i="6"/>
  <c r="J74" i="6"/>
  <c r="K74" i="6"/>
  <c r="L74" i="6"/>
  <c r="M74" i="6"/>
  <c r="N74" i="6"/>
  <c r="O74" i="6"/>
  <c r="Q74" i="6"/>
  <c r="D75" i="6"/>
  <c r="E75" i="6"/>
  <c r="F75" i="6"/>
  <c r="G75" i="6"/>
  <c r="H75" i="6"/>
  <c r="I75" i="6"/>
  <c r="J75" i="6"/>
  <c r="K75" i="6"/>
  <c r="L75" i="6"/>
  <c r="M75" i="6"/>
  <c r="N75" i="6"/>
  <c r="O75" i="6"/>
  <c r="Q75" i="6"/>
  <c r="D76" i="6"/>
  <c r="E76" i="6"/>
  <c r="F76" i="6"/>
  <c r="G76" i="6"/>
  <c r="H76" i="6"/>
  <c r="I76" i="6"/>
  <c r="J76" i="6"/>
  <c r="K76" i="6"/>
  <c r="L76" i="6"/>
  <c r="M76" i="6"/>
  <c r="N76" i="6"/>
  <c r="O76" i="6"/>
  <c r="Q76" i="6"/>
  <c r="D77" i="6"/>
  <c r="E77" i="6"/>
  <c r="F77" i="6"/>
  <c r="G77" i="6"/>
  <c r="H77" i="6"/>
  <c r="I77" i="6"/>
  <c r="J77" i="6"/>
  <c r="K77" i="6"/>
  <c r="L77" i="6"/>
  <c r="M77" i="6"/>
  <c r="N77" i="6"/>
  <c r="O77" i="6"/>
  <c r="Q77" i="6"/>
  <c r="D78" i="6"/>
  <c r="E78" i="6"/>
  <c r="F78" i="6"/>
  <c r="G78" i="6"/>
  <c r="H78" i="6"/>
  <c r="I78" i="6"/>
  <c r="J78" i="6"/>
  <c r="K78" i="6"/>
  <c r="L78" i="6"/>
  <c r="M78" i="6"/>
  <c r="N78" i="6"/>
  <c r="O78" i="6"/>
  <c r="Q78" i="6"/>
  <c r="A2" i="6"/>
  <c r="B2" i="6"/>
  <c r="C2" i="6"/>
  <c r="A3" i="6"/>
  <c r="B3" i="6"/>
  <c r="C3" i="6"/>
  <c r="A4" i="6"/>
  <c r="B4" i="6"/>
  <c r="C4" i="6"/>
  <c r="A5" i="6"/>
  <c r="B5" i="6"/>
  <c r="C5" i="6"/>
  <c r="A6" i="6"/>
  <c r="B6" i="6"/>
  <c r="C6" i="6"/>
  <c r="A7" i="6"/>
  <c r="B7" i="6"/>
  <c r="C7" i="6"/>
  <c r="A8" i="6"/>
  <c r="B8" i="6"/>
  <c r="C8" i="6"/>
  <c r="A9" i="6"/>
  <c r="B9" i="6"/>
  <c r="C9" i="6"/>
  <c r="A10" i="6"/>
  <c r="B10" i="6"/>
  <c r="C10" i="6"/>
  <c r="A11" i="6"/>
  <c r="B11" i="6"/>
  <c r="C11" i="6"/>
  <c r="A12" i="6"/>
  <c r="B12" i="6"/>
  <c r="C12" i="6"/>
  <c r="A13" i="6"/>
  <c r="B13" i="6"/>
  <c r="C13" i="6"/>
  <c r="A14" i="6"/>
  <c r="B14" i="6"/>
  <c r="C14" i="6"/>
  <c r="A15" i="6"/>
  <c r="B15" i="6"/>
  <c r="C15" i="6"/>
  <c r="A16" i="6"/>
  <c r="B16" i="6"/>
  <c r="C16" i="6"/>
  <c r="A17" i="6"/>
  <c r="B17" i="6"/>
  <c r="C17" i="6"/>
  <c r="A18" i="6"/>
  <c r="B18" i="6"/>
  <c r="C18" i="6"/>
  <c r="A19" i="6"/>
  <c r="B19" i="6"/>
  <c r="C19" i="6"/>
  <c r="A20" i="6"/>
  <c r="B20" i="6"/>
  <c r="C20" i="6"/>
  <c r="A21" i="6"/>
  <c r="B21" i="6"/>
  <c r="C21" i="6"/>
  <c r="A22" i="6"/>
  <c r="B22" i="6"/>
  <c r="C22" i="6"/>
  <c r="A23" i="6"/>
  <c r="B23" i="6"/>
  <c r="C23" i="6"/>
  <c r="A24" i="6"/>
  <c r="B24" i="6"/>
  <c r="C24" i="6"/>
  <c r="A25" i="6"/>
  <c r="B25" i="6"/>
  <c r="C25" i="6"/>
  <c r="A26" i="6"/>
  <c r="B26" i="6"/>
  <c r="C26" i="6"/>
  <c r="A27" i="6"/>
  <c r="B27" i="6"/>
  <c r="C27" i="6"/>
  <c r="A28" i="6"/>
  <c r="B28" i="6"/>
  <c r="C28" i="6"/>
  <c r="A29" i="6"/>
  <c r="B29" i="6"/>
  <c r="C29" i="6"/>
  <c r="A30" i="6"/>
  <c r="B30" i="6"/>
  <c r="C30" i="6"/>
  <c r="A31" i="6"/>
  <c r="B31" i="6"/>
  <c r="C31" i="6"/>
  <c r="A32" i="6"/>
  <c r="B32" i="6"/>
  <c r="C32" i="6"/>
  <c r="A33" i="6"/>
  <c r="B33" i="6"/>
  <c r="C33" i="6"/>
  <c r="A34" i="6"/>
  <c r="B34" i="6"/>
  <c r="C34" i="6"/>
  <c r="A35" i="6"/>
  <c r="B35" i="6"/>
  <c r="C35" i="6"/>
  <c r="A36" i="6"/>
  <c r="B36" i="6"/>
  <c r="C36" i="6"/>
  <c r="A37" i="6"/>
  <c r="B37" i="6"/>
  <c r="C37" i="6"/>
  <c r="A38" i="6"/>
  <c r="B38" i="6"/>
  <c r="C38" i="6"/>
  <c r="A39" i="6"/>
  <c r="B39" i="6"/>
  <c r="C39" i="6"/>
  <c r="A40" i="6"/>
  <c r="B40" i="6"/>
  <c r="C40" i="6"/>
  <c r="A41" i="6"/>
  <c r="B41" i="6"/>
  <c r="C41" i="6"/>
  <c r="A42" i="6"/>
  <c r="B42" i="6"/>
  <c r="C42" i="6"/>
  <c r="A43" i="6"/>
  <c r="B43" i="6"/>
  <c r="C43" i="6"/>
  <c r="A44" i="6"/>
  <c r="B44" i="6"/>
  <c r="C44" i="6"/>
  <c r="A45" i="6"/>
  <c r="B45" i="6"/>
  <c r="C45" i="6"/>
  <c r="A46" i="6"/>
  <c r="B46" i="6"/>
  <c r="C46" i="6"/>
  <c r="A47" i="6"/>
  <c r="B47" i="6"/>
  <c r="C47" i="6"/>
  <c r="A48" i="6"/>
  <c r="B48" i="6"/>
  <c r="C48" i="6"/>
  <c r="A49" i="6"/>
  <c r="B49" i="6"/>
  <c r="C49" i="6"/>
  <c r="A50" i="6"/>
  <c r="B50" i="6"/>
  <c r="C50" i="6"/>
  <c r="A51" i="6"/>
  <c r="B51" i="6"/>
  <c r="C51" i="6"/>
  <c r="A52" i="6"/>
  <c r="B52" i="6"/>
  <c r="C52" i="6"/>
  <c r="A53" i="6"/>
  <c r="B53" i="6"/>
  <c r="C53" i="6"/>
  <c r="A54" i="6"/>
  <c r="B54" i="6"/>
  <c r="C54" i="6"/>
  <c r="A55" i="6"/>
  <c r="B55" i="6"/>
  <c r="C55" i="6"/>
  <c r="A56" i="6"/>
  <c r="B56" i="6"/>
  <c r="C56" i="6"/>
  <c r="A57" i="6"/>
  <c r="B57" i="6"/>
  <c r="C57" i="6"/>
  <c r="A58" i="6"/>
  <c r="B58" i="6"/>
  <c r="C58" i="6"/>
  <c r="A59" i="6"/>
  <c r="B59" i="6"/>
  <c r="C59" i="6"/>
  <c r="A60" i="6"/>
  <c r="B60" i="6"/>
  <c r="C60" i="6"/>
  <c r="A61" i="6"/>
  <c r="B61" i="6"/>
  <c r="C61" i="6"/>
  <c r="A62" i="6"/>
  <c r="B62" i="6"/>
  <c r="C62" i="6"/>
  <c r="A63" i="6"/>
  <c r="B63" i="6"/>
  <c r="C63" i="6"/>
  <c r="A64" i="6"/>
  <c r="B64" i="6"/>
  <c r="C64" i="6"/>
  <c r="A65" i="6"/>
  <c r="B65" i="6"/>
  <c r="C65" i="6"/>
  <c r="A66" i="6"/>
  <c r="B66" i="6"/>
  <c r="C66" i="6"/>
  <c r="A67" i="6"/>
  <c r="B67" i="6"/>
  <c r="C67" i="6"/>
  <c r="A68" i="6"/>
  <c r="B68" i="6"/>
  <c r="C68" i="6"/>
  <c r="A69" i="6"/>
  <c r="B69" i="6"/>
  <c r="C69" i="6"/>
  <c r="A70" i="6"/>
  <c r="B70" i="6"/>
  <c r="C70" i="6"/>
  <c r="A71" i="6"/>
  <c r="B71" i="6"/>
  <c r="C71" i="6"/>
  <c r="A72" i="6"/>
  <c r="B72" i="6"/>
  <c r="C72" i="6"/>
  <c r="A73" i="6"/>
  <c r="B73" i="6"/>
  <c r="C73" i="6"/>
  <c r="A74" i="6"/>
  <c r="B74" i="6"/>
  <c r="C74" i="6"/>
  <c r="A75" i="6"/>
  <c r="B75" i="6"/>
  <c r="C75" i="6"/>
  <c r="A76" i="6"/>
  <c r="B76" i="6"/>
  <c r="C76" i="6"/>
  <c r="A77" i="6"/>
  <c r="B77" i="6"/>
  <c r="C77" i="6"/>
  <c r="A78" i="6"/>
  <c r="B78" i="6"/>
  <c r="C78" i="6"/>
  <c r="B1" i="6"/>
  <c r="C1" i="6"/>
  <c r="A1" i="6"/>
</calcChain>
</file>

<file path=xl/sharedStrings.xml><?xml version="1.0" encoding="utf-8"?>
<sst xmlns="http://schemas.openxmlformats.org/spreadsheetml/2006/main" count="635" uniqueCount="180">
  <si>
    <t>Rice straw</t>
  </si>
  <si>
    <t>Rice husk</t>
  </si>
  <si>
    <t>2. Sugarcane</t>
  </si>
  <si>
    <t>Sugarcane bagasse</t>
  </si>
  <si>
    <t>3. Corn</t>
  </si>
  <si>
    <t>Corn stalk</t>
  </si>
  <si>
    <t>Corncob</t>
  </si>
  <si>
    <t>4. Cassava</t>
  </si>
  <si>
    <t>Cassava rhizome</t>
  </si>
  <si>
    <t>Palm trunk</t>
  </si>
  <si>
    <t>Palm empty fruit bunch</t>
  </si>
  <si>
    <t>Palm frond</t>
  </si>
  <si>
    <t>Palm kernel shell</t>
  </si>
  <si>
    <t>Coconut coir</t>
  </si>
  <si>
    <t>Coconut shell</t>
  </si>
  <si>
    <t>Biomass Type</t>
  </si>
  <si>
    <t>BCF</t>
  </si>
  <si>
    <t>Ref: https://biomass.dede.go.th/biomass_web/index.html</t>
  </si>
  <si>
    <t>* BCF = Biomass conversion factor</t>
  </si>
  <si>
    <t>** Biomass quantity = BCF * Average production</t>
  </si>
  <si>
    <t>Province</t>
  </si>
  <si>
    <t>Krabi</t>
  </si>
  <si>
    <t>Bangkok</t>
  </si>
  <si>
    <t>Kanchanaburi</t>
  </si>
  <si>
    <t>Kalasin</t>
  </si>
  <si>
    <t>Kamphaeng Phet</t>
  </si>
  <si>
    <t>Chanthaburi</t>
  </si>
  <si>
    <t>Chachoengsao</t>
  </si>
  <si>
    <t>Chon Buri</t>
  </si>
  <si>
    <t>Chai Nat</t>
  </si>
  <si>
    <t>Chaiyaphum</t>
  </si>
  <si>
    <t>Chumphon</t>
  </si>
  <si>
    <t>Chiang Rai</t>
  </si>
  <si>
    <t>Chiang Mai</t>
  </si>
  <si>
    <t>Trang</t>
  </si>
  <si>
    <t>Trat</t>
  </si>
  <si>
    <t>Tak</t>
  </si>
  <si>
    <t>Nakhon Nayok</t>
  </si>
  <si>
    <t>Nakhon Pathom</t>
  </si>
  <si>
    <t>Nakhon Ratchasima</t>
  </si>
  <si>
    <t>Nakhon Si Thammarat</t>
  </si>
  <si>
    <t>Nakhon Sawan</t>
  </si>
  <si>
    <t>Nonthaburi</t>
  </si>
  <si>
    <t>Narathiwat</t>
  </si>
  <si>
    <t>Nan</t>
  </si>
  <si>
    <t>Buri Ram</t>
  </si>
  <si>
    <t>Pathum Thani</t>
  </si>
  <si>
    <t>Prachin Buri</t>
  </si>
  <si>
    <t>Pattani</t>
  </si>
  <si>
    <t>Phra Nakhon Si Ayutthaya</t>
  </si>
  <si>
    <t>Phayao</t>
  </si>
  <si>
    <t>Phangnga</t>
  </si>
  <si>
    <t>Phatthalung</t>
  </si>
  <si>
    <t>Phichit</t>
  </si>
  <si>
    <t>Phetchaburi</t>
  </si>
  <si>
    <t>Phetchabun</t>
  </si>
  <si>
    <t>Phrae</t>
  </si>
  <si>
    <t>Phuket</t>
  </si>
  <si>
    <t>Maha Sarakham</t>
  </si>
  <si>
    <t>Mukdahan</t>
  </si>
  <si>
    <t>Mae Hong Son</t>
  </si>
  <si>
    <t>Yasothon</t>
  </si>
  <si>
    <t>Yala</t>
  </si>
  <si>
    <t>Roi Et</t>
  </si>
  <si>
    <t>Ranong</t>
  </si>
  <si>
    <t>Rayong</t>
  </si>
  <si>
    <t>Ratchaburi</t>
  </si>
  <si>
    <t>Lop Buri</t>
  </si>
  <si>
    <t>Lampang</t>
  </si>
  <si>
    <t>Lamphun</t>
  </si>
  <si>
    <t>Loei</t>
  </si>
  <si>
    <t>Si Sa Ket</t>
  </si>
  <si>
    <t>Sakon Nakhon</t>
  </si>
  <si>
    <t>Songkhla</t>
  </si>
  <si>
    <t>Satun</t>
  </si>
  <si>
    <t>Samut Prakan</t>
  </si>
  <si>
    <t>Saraburi</t>
  </si>
  <si>
    <t>Sing Buri</t>
  </si>
  <si>
    <t>Sukhothai</t>
  </si>
  <si>
    <t>Suphan Buri</t>
  </si>
  <si>
    <t>Surat Thani</t>
  </si>
  <si>
    <t>Surin</t>
  </si>
  <si>
    <t>Nong Khai</t>
  </si>
  <si>
    <t>Nong Bua Lam Phu</t>
  </si>
  <si>
    <t>Ang Thong</t>
  </si>
  <si>
    <t>Amnat Charoen</t>
  </si>
  <si>
    <t>Udon Thani</t>
  </si>
  <si>
    <t>Uttaradit</t>
  </si>
  <si>
    <t>Uthai Thani</t>
  </si>
  <si>
    <t>Ubon Ratchathani</t>
  </si>
  <si>
    <t>Region</t>
  </si>
  <si>
    <t>Southern</t>
  </si>
  <si>
    <t>Central</t>
  </si>
  <si>
    <t>Northeastern</t>
  </si>
  <si>
    <t>Northern</t>
  </si>
  <si>
    <t>Rice, unmilled</t>
  </si>
  <si>
    <t>Sugarcane</t>
  </si>
  <si>
    <t>Corn</t>
  </si>
  <si>
    <t>No.</t>
  </si>
  <si>
    <t>Palm fruit bunch</t>
  </si>
  <si>
    <t>6. Coconut</t>
  </si>
  <si>
    <t>7. Rubber (tonne/rai)</t>
  </si>
  <si>
    <t>Coconut</t>
  </si>
  <si>
    <t>Rubber wood (rai/year)</t>
  </si>
  <si>
    <t>Rubber wood sawdust</t>
  </si>
  <si>
    <t>Corn cob</t>
  </si>
  <si>
    <t>Agricultural Product</t>
  </si>
  <si>
    <t>1. Rice, unmilled</t>
  </si>
  <si>
    <t>Sugarcane leaf</t>
  </si>
  <si>
    <t>5. Palm fruit bunch</t>
  </si>
  <si>
    <t>Cassava</t>
  </si>
  <si>
    <t>cassava rhizome</t>
  </si>
  <si>
    <t>coconut coir</t>
  </si>
  <si>
    <t>coconut shell</t>
  </si>
  <si>
    <t>corn stalk</t>
  </si>
  <si>
    <t>corncob</t>
  </si>
  <si>
    <t>palm empty fruit bunch</t>
  </si>
  <si>
    <t>palm frond</t>
  </si>
  <si>
    <t>palm kernel shell</t>
  </si>
  <si>
    <t>palm trunk</t>
  </si>
  <si>
    <t>rice husk</t>
  </si>
  <si>
    <t>rice straw</t>
  </si>
  <si>
    <t>rubber wood sawdust</t>
  </si>
  <si>
    <t>sugarcane bagasse</t>
  </si>
  <si>
    <t>sugarcane leaf</t>
  </si>
  <si>
    <t>Khon Kaen</t>
  </si>
  <si>
    <t>Nakhon Phanom</t>
  </si>
  <si>
    <t>Bueng Kan</t>
  </si>
  <si>
    <t>Prachuap Khiri Khan</t>
  </si>
  <si>
    <t>Phitsanulok</t>
  </si>
  <si>
    <t>Samut Songkhram</t>
  </si>
  <si>
    <t>Samut Sakhon</t>
  </si>
  <si>
    <t>Sa Kaeo</t>
  </si>
  <si>
    <t>Transportation Cost</t>
  </si>
  <si>
    <t>Feedstock Cost</t>
  </si>
  <si>
    <t>Density</t>
  </si>
  <si>
    <t>Fuel consumption rate</t>
  </si>
  <si>
    <t>Fuel consumption cost</t>
  </si>
  <si>
    <t>THB/km</t>
  </si>
  <si>
    <t>THB/L</t>
  </si>
  <si>
    <t>km/L</t>
  </si>
  <si>
    <t>Number of tires</t>
  </si>
  <si>
    <t>tires</t>
  </si>
  <si>
    <t>THB/tire</t>
  </si>
  <si>
    <t>Tire lifespan</t>
  </si>
  <si>
    <t>km</t>
  </si>
  <si>
    <t>Inputs</t>
  </si>
  <si>
    <t>Calculation</t>
  </si>
  <si>
    <t>Total variable cost</t>
  </si>
  <si>
    <t>Truck maintenance cost</t>
  </si>
  <si>
    <t>Cargo width</t>
  </si>
  <si>
    <t>Cargo length</t>
  </si>
  <si>
    <t>Cargo height</t>
  </si>
  <si>
    <t>m</t>
  </si>
  <si>
    <t>Cargo capacity</t>
  </si>
  <si>
    <t>tonne</t>
  </si>
  <si>
    <t>Cargo volume</t>
  </si>
  <si>
    <t>m3</t>
  </si>
  <si>
    <t>Weight at Max Cargo Capacity</t>
  </si>
  <si>
    <t>Output</t>
  </si>
  <si>
    <t>J. Ji and N. Nananukul, “Supply chain for sustainable renewable energy from biomass,” IJLSM, vol. 33, no. 4, p. 568, 2019, doi: 10.1504/IJLSM.2019.101798.</t>
  </si>
  <si>
    <t>Feedstock Cost Reference</t>
  </si>
  <si>
    <t>Density Reference</t>
  </si>
  <si>
    <t>R. Wahab et al., “Processing and Properties of Oil Palm Fronds Composite Boards from Elaeis guineensis,” in Elaeis guineensis, IntechOpen, 2021. doi: 10.5772/intechopen.98222.</t>
  </si>
  <si>
    <t>Y. Zhang, A. E. Ghaly, and B. Li, “Physical Properties of Rice Residues as Affected by Variety and Climatic and Cultivation Onditions in Three Continents,” AJAS, vol. 9, no. 11, pp. 1757–1768, Aug. 2012, doi: 10.3844/ajassp.2012.1757.1768.</t>
  </si>
  <si>
    <t>M. D. Azharuddin and G. Satnami, “Assessment of Power Generation Potentials by Some Agricultural Wastes,” vol. 7, no. 7, 2020.</t>
  </si>
  <si>
    <t>C. Oupathum and S. Sudajan, “Effects of Feed Rate and Compressing Speed of Roller Wheel on the Performance of a Sugar Cane Leaf Pelleting Unit,” 2012.</t>
  </si>
  <si>
    <t>A. Mwango and C. Kambole, “Engineering Characteristics and Potential Increased Utilisation of Sawdust Composites in Construction—A Review,” Journal of Building Construction and Planning Research, vol. 7, no. 3, Art. no. 3, Sep. 2019, doi: 10.4236/jbcpr.2019.73005.</t>
  </si>
  <si>
    <t>Y. Zhang, A. E. Ghaly, and B. Li, “Physical Properties of Corn Residues,” AJBB, vol. 8, no. 2, pp. 44–53, Jun. 2012, doi: 10.3844/ajbbsp.2012.44.53.</t>
  </si>
  <si>
    <t>W. Arjharn et al., “The assessment of raw material and the energy production from cassava stock technology,” The assessment of raw material and the energy production from cassava stock technology, 2010, Accessed: May 31, 2024. [Online]. Available: http://sutir.sut.ac.th:8080/jspui/handle/123456789/3467</t>
  </si>
  <si>
    <t>S. Seansukato and C. Yenphayab, “Study the optimal mixing ratio and the physical quality of the bio-composite pot from coconut residue,” Khon Kaen Agriculture Journal, vol. 47, 2019.</t>
  </si>
  <si>
    <t>S. Thanthara, W. Tia, and S. Soponronnarit, “Assessment of Technology and Cost of Power Generation from Agricultural Residues in Thailand,” 2013.</t>
  </si>
  <si>
    <t>H. Kinkhabwala, V. M. Bhojawala, S. Desai, and D. V. Patel, “Design of Hydraulic Biomass Briquette Machine,” IOP Conf. Ser.: Mater. Sci. Eng., vol. 1258, no. 1, p. 012040, Oct. 2022, doi: 10.1088/1757-899X/1258/1/012040.</t>
  </si>
  <si>
    <t>W. Wongsapai, Y. Achawangkul, W. Thepsaskul, S. Daroon, and T. Fongsamootr, “Biomass supply chain for power generation in southern part of Thailand,” Energy Reports, vol. 6, pp. 221–227, Feb. 2020, doi: 10.1016/j.egyr.2019.11.066.</t>
  </si>
  <si>
    <t>B. Dangprok, K. Y. Tippayawong, and N. Tippayawong, “Potential use of various biomass sources for operating cost reduction in a power plant in Southern Thailand,” AIP Conference Proceedings, vol. 2681, no. 1, p. 020012, Nov. 2022, doi: 10.1063/5.0115838.</t>
  </si>
  <si>
    <t>-</t>
  </si>
  <si>
    <t>Average tire cost per km</t>
  </si>
  <si>
    <t>Fuel price</t>
  </si>
  <si>
    <t>Tire price</t>
  </si>
  <si>
    <t>as of 17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</si>
</sst>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Arial"/>
      <family val="2"/>
    </font>
    <font>
      <sz val="8"/>
      <name val="Calibri"/>
      <family val="2"/>
      <scheme val="minor"/>
    </font>
    <font>
      <b/>
      <sz val="11"/>
      <color theme="1"/>
      <name val="Arial"/>
      <family val="2"/>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2"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xf>
    <xf numFmtId="2" fontId="1" fillId="0" borderId="4" xfId="0" applyNumberFormat="1" applyFont="1" applyBorder="1" applyAlignment="1">
      <alignment horizontal="left" vertical="center"/>
    </xf>
    <xf numFmtId="2" fontId="1" fillId="0" borderId="5" xfId="0" applyNumberFormat="1" applyFont="1" applyBorder="1" applyAlignment="1">
      <alignment horizontal="center" vertical="center"/>
    </xf>
    <xf numFmtId="2" fontId="1" fillId="0" borderId="6" xfId="0" applyNumberFormat="1" applyFont="1" applyBorder="1" applyAlignment="1">
      <alignment horizontal="left" vertical="center"/>
    </xf>
    <xf numFmtId="2" fontId="1" fillId="0" borderId="7" xfId="0" applyNumberFormat="1"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2" fontId="1" fillId="0" borderId="10" xfId="0" applyNumberFormat="1" applyFont="1" applyBorder="1" applyAlignment="1">
      <alignment horizontal="left" vertical="center"/>
    </xf>
    <xf numFmtId="2" fontId="1" fillId="0" borderId="11" xfId="0" applyNumberFormat="1" applyFont="1" applyBorder="1" applyAlignment="1">
      <alignment horizontal="left" vertical="center"/>
    </xf>
    <xf numFmtId="2" fontId="1" fillId="0" borderId="2" xfId="0" applyNumberFormat="1" applyFont="1" applyBorder="1" applyAlignment="1">
      <alignment horizontal="left" vertical="center"/>
    </xf>
    <xf numFmtId="2" fontId="1" fillId="0" borderId="12" xfId="0" applyNumberFormat="1" applyFont="1" applyBorder="1" applyAlignment="1">
      <alignment horizontal="left" vertical="center"/>
    </xf>
    <xf numFmtId="2" fontId="1" fillId="0" borderId="3" xfId="0" applyNumberFormat="1" applyFont="1" applyBorder="1" applyAlignment="1">
      <alignment horizontal="center" vertical="center"/>
    </xf>
    <xf numFmtId="2" fontId="1" fillId="0" borderId="8" xfId="0" applyNumberFormat="1" applyFont="1" applyBorder="1" applyAlignment="1">
      <alignment horizontal="left" vertical="center"/>
    </xf>
    <xf numFmtId="2" fontId="1" fillId="0" borderId="9" xfId="0" applyNumberFormat="1" applyFont="1" applyBorder="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left" vertical="center"/>
    </xf>
    <xf numFmtId="3" fontId="3" fillId="0" borderId="0" xfId="0" applyNumberFormat="1" applyFont="1" applyAlignment="1">
      <alignment horizontal="center" vertical="center"/>
    </xf>
    <xf numFmtId="2" fontId="1" fillId="0" borderId="1" xfId="0" applyNumberFormat="1" applyFont="1" applyBorder="1" applyAlignment="1">
      <alignment horizontal="left" vertical="center"/>
    </xf>
    <xf numFmtId="2" fontId="1" fillId="0" borderId="1" xfId="0" applyNumberFormat="1" applyFont="1" applyBorder="1" applyAlignment="1">
      <alignment horizontal="center" vertical="center"/>
    </xf>
    <xf numFmtId="0" fontId="1" fillId="0" borderId="6" xfId="0" applyFont="1" applyBorder="1" applyAlignment="1">
      <alignment horizontal="left" vertical="center"/>
    </xf>
    <xf numFmtId="3" fontId="0" fillId="0" borderId="0" xfId="0" applyNumberFormat="1"/>
    <xf numFmtId="3" fontId="1" fillId="0" borderId="0" xfId="0" applyNumberFormat="1" applyFont="1" applyAlignment="1">
      <alignment horizontal="right" vertical="center"/>
    </xf>
    <xf numFmtId="0" fontId="0" fillId="0" borderId="0" xfId="0" applyAlignment="1">
      <alignment horizontal="left"/>
    </xf>
    <xf numFmtId="0" fontId="4" fillId="0" borderId="0" xfId="0" applyFont="1" applyAlignment="1">
      <alignment horizontal="center"/>
    </xf>
    <xf numFmtId="0" fontId="3" fillId="0" borderId="0" xfId="0" applyFont="1" applyAlignment="1">
      <alignment horizontal="left" vertical="center"/>
    </xf>
    <xf numFmtId="4" fontId="1" fillId="0" borderId="0" xfId="0" applyNumberFormat="1" applyFont="1" applyAlignment="1">
      <alignment horizontal="center" vertical="center"/>
    </xf>
    <xf numFmtId="4" fontId="1" fillId="0" borderId="0" xfId="0" applyNumberFormat="1" applyFont="1" applyAlignment="1">
      <alignment horizontal="left" vertical="center"/>
    </xf>
    <xf numFmtId="0" fontId="1" fillId="0" borderId="13" xfId="0" applyFont="1" applyBorder="1" applyAlignment="1">
      <alignment horizontal="center" vertical="center"/>
    </xf>
    <xf numFmtId="4" fontId="1" fillId="0" borderId="3" xfId="0" applyNumberFormat="1" applyFont="1" applyBorder="1" applyAlignment="1">
      <alignment horizontal="center" vertical="center"/>
    </xf>
    <xf numFmtId="0" fontId="1" fillId="0" borderId="4" xfId="0" applyFont="1" applyBorder="1" applyAlignment="1">
      <alignment horizontal="left" vertical="center"/>
    </xf>
    <xf numFmtId="4" fontId="1" fillId="2" borderId="5" xfId="0" applyNumberFormat="1" applyFont="1" applyFill="1" applyBorder="1" applyAlignment="1">
      <alignment horizontal="center" vertical="center"/>
    </xf>
    <xf numFmtId="4" fontId="1" fillId="0" borderId="5" xfId="0" applyNumberFormat="1" applyFont="1" applyBorder="1" applyAlignment="1">
      <alignment horizontal="center" vertical="center"/>
    </xf>
    <xf numFmtId="0" fontId="1" fillId="0" borderId="14" xfId="0" applyFont="1" applyBorder="1" applyAlignment="1">
      <alignment horizontal="center" vertical="center"/>
    </xf>
    <xf numFmtId="4" fontId="1" fillId="0" borderId="7" xfId="0" applyNumberFormat="1" applyFont="1" applyBorder="1" applyAlignment="1">
      <alignment horizontal="center" vertical="center"/>
    </xf>
    <xf numFmtId="0" fontId="3" fillId="0" borderId="8" xfId="0" applyFont="1" applyBorder="1" applyAlignment="1">
      <alignment horizontal="left" vertical="center"/>
    </xf>
    <xf numFmtId="0" fontId="1" fillId="0" borderId="15" xfId="0" applyFont="1" applyBorder="1" applyAlignment="1">
      <alignment horizontal="center" vertical="center"/>
    </xf>
    <xf numFmtId="4" fontId="1" fillId="0" borderId="9" xfId="0" applyNumberFormat="1" applyFont="1" applyBorder="1" applyAlignment="1">
      <alignment horizontal="center" vertical="center"/>
    </xf>
    <xf numFmtId="0" fontId="1" fillId="0" borderId="2" xfId="0" applyFont="1" applyBorder="1" applyAlignment="1">
      <alignment horizontal="left" vertical="center"/>
    </xf>
    <xf numFmtId="4" fontId="3" fillId="0" borderId="0" xfId="0" applyNumberFormat="1" applyFont="1" applyAlignment="1">
      <alignment horizontal="center" vertical="center"/>
    </xf>
    <xf numFmtId="2" fontId="3" fillId="0" borderId="0" xfId="0" applyNumberFormat="1" applyFont="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52ACF-FCC3-4ACD-B47A-23496AD69ED5}">
  <dimension ref="A1:J78"/>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0" customWidth="1"/>
    <col min="2" max="3" width="12.77734375" style="21" customWidth="1"/>
    <col min="4" max="10" width="12.77734375" style="20" customWidth="1"/>
    <col min="11" max="16384" width="8.88671875" style="20"/>
  </cols>
  <sheetData>
    <row r="1" spans="1:10" s="22" customFormat="1" x14ac:dyDescent="0.3">
      <c r="A1" s="22" t="s">
        <v>98</v>
      </c>
      <c r="B1" s="22" t="s">
        <v>20</v>
      </c>
      <c r="C1" s="22" t="s">
        <v>90</v>
      </c>
      <c r="D1" s="22" t="s">
        <v>97</v>
      </c>
      <c r="E1" s="22" t="s">
        <v>95</v>
      </c>
      <c r="F1" s="22" t="s">
        <v>99</v>
      </c>
      <c r="G1" s="22" t="s">
        <v>102</v>
      </c>
      <c r="H1" s="22" t="s">
        <v>110</v>
      </c>
      <c r="I1" s="22" t="s">
        <v>103</v>
      </c>
      <c r="J1" s="22" t="s">
        <v>96</v>
      </c>
    </row>
    <row r="2" spans="1:10" x14ac:dyDescent="0.3">
      <c r="A2" s="20">
        <v>1</v>
      </c>
      <c r="B2" s="21" t="s">
        <v>21</v>
      </c>
      <c r="C2" s="21" t="s">
        <v>91</v>
      </c>
      <c r="E2" s="20">
        <v>2509</v>
      </c>
      <c r="F2" s="20">
        <v>3444234.6666666665</v>
      </c>
      <c r="G2" s="20">
        <v>3030.7750000000001</v>
      </c>
      <c r="I2" s="20">
        <v>8440.8700000000008</v>
      </c>
    </row>
    <row r="3" spans="1:10" x14ac:dyDescent="0.3">
      <c r="A3" s="20">
        <v>2</v>
      </c>
      <c r="B3" s="21" t="s">
        <v>22</v>
      </c>
      <c r="C3" s="21" t="s">
        <v>92</v>
      </c>
      <c r="E3" s="20">
        <v>56433.333333333336</v>
      </c>
      <c r="F3" s="20">
        <v>95.666666666666671</v>
      </c>
    </row>
    <row r="4" spans="1:10" x14ac:dyDescent="0.3">
      <c r="A4" s="20">
        <v>3</v>
      </c>
      <c r="B4" s="21" t="s">
        <v>23</v>
      </c>
      <c r="C4" s="21" t="s">
        <v>92</v>
      </c>
      <c r="D4" s="20">
        <v>82897</v>
      </c>
      <c r="E4" s="20">
        <v>210662.33333333334</v>
      </c>
      <c r="F4" s="20">
        <v>29264.333333333332</v>
      </c>
      <c r="G4" s="20">
        <v>486.53750000000002</v>
      </c>
      <c r="H4" s="20">
        <v>1737042.3333333333</v>
      </c>
      <c r="I4" s="20">
        <v>1881.9749999999999</v>
      </c>
      <c r="J4" s="20">
        <v>5730434.333333333</v>
      </c>
    </row>
    <row r="5" spans="1:10" x14ac:dyDescent="0.3">
      <c r="A5" s="20">
        <v>4</v>
      </c>
      <c r="B5" s="21" t="s">
        <v>24</v>
      </c>
      <c r="C5" s="21" t="s">
        <v>93</v>
      </c>
      <c r="D5" s="20">
        <v>297</v>
      </c>
      <c r="E5" s="20">
        <v>538695.66666666663</v>
      </c>
      <c r="F5" s="20">
        <v>7731.666666666667</v>
      </c>
      <c r="G5" s="20">
        <v>34.285499999999999</v>
      </c>
      <c r="H5" s="20">
        <v>977439.33333333337</v>
      </c>
      <c r="I5" s="20">
        <v>2815.97</v>
      </c>
      <c r="J5" s="20">
        <v>3971627.3333333335</v>
      </c>
    </row>
    <row r="6" spans="1:10" x14ac:dyDescent="0.3">
      <c r="A6" s="20">
        <v>5</v>
      </c>
      <c r="B6" s="21" t="s">
        <v>25</v>
      </c>
      <c r="C6" s="21" t="s">
        <v>94</v>
      </c>
      <c r="D6" s="20">
        <v>129766.33333333333</v>
      </c>
      <c r="E6" s="20">
        <v>695344.33333333337</v>
      </c>
      <c r="F6" s="20">
        <v>8701</v>
      </c>
      <c r="G6" s="20">
        <v>167.8665</v>
      </c>
      <c r="H6" s="20">
        <v>2380587</v>
      </c>
      <c r="I6" s="20">
        <v>462.21</v>
      </c>
      <c r="J6" s="20">
        <v>5843723.333333333</v>
      </c>
    </row>
    <row r="7" spans="1:10" x14ac:dyDescent="0.3">
      <c r="A7" s="20">
        <v>6</v>
      </c>
      <c r="B7" s="21" t="s">
        <v>125</v>
      </c>
      <c r="C7" s="21" t="s">
        <v>93</v>
      </c>
      <c r="D7" s="20">
        <v>4869</v>
      </c>
      <c r="E7" s="20">
        <v>639590.33333333337</v>
      </c>
      <c r="F7" s="20">
        <v>2274.3333333333335</v>
      </c>
      <c r="G7" s="20">
        <v>53.570999999999998</v>
      </c>
      <c r="H7" s="20">
        <v>807019.33333333337</v>
      </c>
      <c r="I7" s="20">
        <v>1202.97</v>
      </c>
      <c r="J7" s="20">
        <v>5429260.666666667</v>
      </c>
    </row>
    <row r="8" spans="1:10" x14ac:dyDescent="0.3">
      <c r="A8" s="20">
        <v>7</v>
      </c>
      <c r="B8" s="21" t="s">
        <v>26</v>
      </c>
      <c r="C8" s="21" t="s">
        <v>92</v>
      </c>
      <c r="D8" s="20">
        <v>7735.333333333333</v>
      </c>
      <c r="E8" s="20">
        <v>4694</v>
      </c>
      <c r="F8" s="20">
        <v>46496.333333333336</v>
      </c>
      <c r="G8" s="20">
        <v>1020.362</v>
      </c>
      <c r="H8" s="20">
        <v>52607</v>
      </c>
      <c r="I8" s="20">
        <v>7758.085</v>
      </c>
      <c r="J8" s="20">
        <v>27237</v>
      </c>
    </row>
    <row r="9" spans="1:10" x14ac:dyDescent="0.3">
      <c r="A9" s="20">
        <v>8</v>
      </c>
      <c r="B9" s="21" t="s">
        <v>27</v>
      </c>
      <c r="C9" s="21" t="s">
        <v>92</v>
      </c>
      <c r="D9" s="20">
        <v>2098</v>
      </c>
      <c r="E9" s="20">
        <v>364442</v>
      </c>
      <c r="F9" s="20">
        <v>64327.666666666664</v>
      </c>
      <c r="G9" s="20">
        <v>3882.7685000000001</v>
      </c>
      <c r="H9" s="20">
        <v>793387.33333333337</v>
      </c>
      <c r="I9" s="20">
        <v>2795.32</v>
      </c>
      <c r="J9" s="20">
        <v>256484.66666666666</v>
      </c>
    </row>
    <row r="10" spans="1:10" x14ac:dyDescent="0.3">
      <c r="A10" s="20">
        <v>9</v>
      </c>
      <c r="B10" s="21" t="s">
        <v>28</v>
      </c>
      <c r="C10" s="21" t="s">
        <v>92</v>
      </c>
      <c r="E10" s="20">
        <v>31072.666666666668</v>
      </c>
      <c r="F10" s="20">
        <v>298093.33333333331</v>
      </c>
      <c r="G10" s="20">
        <v>27930.213</v>
      </c>
      <c r="H10" s="20">
        <v>590311.33333333337</v>
      </c>
      <c r="I10" s="20">
        <v>2985.15</v>
      </c>
      <c r="J10" s="20">
        <v>1180470</v>
      </c>
    </row>
    <row r="11" spans="1:10" x14ac:dyDescent="0.3">
      <c r="A11" s="20">
        <v>10</v>
      </c>
      <c r="B11" s="21" t="s">
        <v>29</v>
      </c>
      <c r="C11" s="21" t="s">
        <v>92</v>
      </c>
      <c r="D11" s="20">
        <v>19756.333333333332</v>
      </c>
      <c r="E11" s="20">
        <v>511773</v>
      </c>
      <c r="F11" s="20">
        <v>1369</v>
      </c>
      <c r="G11" s="20">
        <v>100.4225</v>
      </c>
      <c r="H11" s="20">
        <v>195125.66666666666</v>
      </c>
      <c r="I11" s="20">
        <v>26.017499999999998</v>
      </c>
      <c r="J11" s="20">
        <v>1079681.6666666667</v>
      </c>
    </row>
    <row r="12" spans="1:10" x14ac:dyDescent="0.3">
      <c r="A12" s="20">
        <v>11</v>
      </c>
      <c r="B12" s="21" t="s">
        <v>30</v>
      </c>
      <c r="C12" s="21" t="s">
        <v>93</v>
      </c>
      <c r="D12" s="20">
        <v>67409.333333333328</v>
      </c>
      <c r="E12" s="20">
        <v>522794.66666666669</v>
      </c>
      <c r="F12" s="20">
        <v>7176.666666666667</v>
      </c>
      <c r="G12" s="20">
        <v>45.112499999999997</v>
      </c>
      <c r="H12" s="20">
        <v>2183451.6666666665</v>
      </c>
      <c r="I12" s="20">
        <v>1732.335</v>
      </c>
      <c r="J12" s="20">
        <v>4546943.666666667</v>
      </c>
    </row>
    <row r="13" spans="1:10" x14ac:dyDescent="0.3">
      <c r="A13" s="20">
        <v>12</v>
      </c>
      <c r="B13" s="21" t="s">
        <v>31</v>
      </c>
      <c r="C13" s="21" t="s">
        <v>91</v>
      </c>
      <c r="E13" s="20">
        <v>1271</v>
      </c>
      <c r="F13" s="20">
        <v>2885555.3333333335</v>
      </c>
      <c r="G13" s="20">
        <v>133940.2635</v>
      </c>
      <c r="I13" s="20">
        <v>8007.625</v>
      </c>
    </row>
    <row r="14" spans="1:10" x14ac:dyDescent="0.3">
      <c r="A14" s="20">
        <v>13</v>
      </c>
      <c r="B14" s="21" t="s">
        <v>32</v>
      </c>
      <c r="C14" s="21" t="s">
        <v>94</v>
      </c>
      <c r="D14" s="20">
        <v>269532.66666666669</v>
      </c>
      <c r="E14" s="20">
        <v>696287.33333333337</v>
      </c>
      <c r="F14" s="20">
        <v>12851.333333333334</v>
      </c>
      <c r="H14" s="20">
        <v>119900</v>
      </c>
      <c r="I14" s="20">
        <v>4387.3850000000002</v>
      </c>
    </row>
    <row r="15" spans="1:10" x14ac:dyDescent="0.3">
      <c r="A15" s="20">
        <v>14</v>
      </c>
      <c r="B15" s="21" t="s">
        <v>33</v>
      </c>
      <c r="C15" s="21" t="s">
        <v>94</v>
      </c>
      <c r="D15" s="20">
        <v>255687.33333333334</v>
      </c>
      <c r="E15" s="20">
        <v>320356</v>
      </c>
      <c r="F15" s="20">
        <v>250.66666666666666</v>
      </c>
      <c r="H15" s="20">
        <v>12985</v>
      </c>
      <c r="I15" s="20">
        <v>337.66500000000002</v>
      </c>
    </row>
    <row r="16" spans="1:10" x14ac:dyDescent="0.3">
      <c r="A16" s="20">
        <v>15</v>
      </c>
      <c r="B16" s="21" t="s">
        <v>34</v>
      </c>
      <c r="C16" s="21" t="s">
        <v>91</v>
      </c>
      <c r="E16" s="20">
        <v>4500.333333333333</v>
      </c>
      <c r="F16" s="20">
        <v>748357.66666666663</v>
      </c>
      <c r="G16" s="20">
        <v>1134.615</v>
      </c>
      <c r="I16" s="20">
        <v>17888.310000000001</v>
      </c>
    </row>
    <row r="17" spans="1:10" x14ac:dyDescent="0.3">
      <c r="A17" s="20">
        <v>16</v>
      </c>
      <c r="B17" s="21" t="s">
        <v>35</v>
      </c>
      <c r="C17" s="21" t="s">
        <v>92</v>
      </c>
      <c r="E17" s="20">
        <v>6174.666666666667</v>
      </c>
      <c r="F17" s="20">
        <v>165651.33333333334</v>
      </c>
      <c r="G17" s="20">
        <v>7192.5874999999996</v>
      </c>
      <c r="I17" s="20">
        <v>4509.1450000000004</v>
      </c>
    </row>
    <row r="18" spans="1:10" x14ac:dyDescent="0.3">
      <c r="A18" s="20">
        <v>17</v>
      </c>
      <c r="B18" s="21" t="s">
        <v>36</v>
      </c>
      <c r="C18" s="21" t="s">
        <v>94</v>
      </c>
      <c r="D18" s="20">
        <v>543665.33333333337</v>
      </c>
      <c r="E18" s="20">
        <v>150231.33333333334</v>
      </c>
      <c r="F18" s="20">
        <v>1223.6666666666667</v>
      </c>
      <c r="G18" s="20">
        <v>237.11250000000001</v>
      </c>
      <c r="H18" s="20">
        <v>515568.33333333331</v>
      </c>
      <c r="I18" s="20">
        <v>145.46</v>
      </c>
      <c r="J18" s="20">
        <v>79643.333333333328</v>
      </c>
    </row>
    <row r="19" spans="1:10" x14ac:dyDescent="0.3">
      <c r="A19" s="20">
        <v>18</v>
      </c>
      <c r="B19" s="21" t="s">
        <v>37</v>
      </c>
      <c r="C19" s="21" t="s">
        <v>92</v>
      </c>
      <c r="E19" s="20">
        <v>201323.33333333334</v>
      </c>
      <c r="F19" s="20">
        <v>9490.6666666666661</v>
      </c>
      <c r="G19" s="20">
        <v>68.902000000000001</v>
      </c>
      <c r="H19" s="20">
        <v>1032.5</v>
      </c>
      <c r="I19" s="20">
        <v>8.9049999999999994</v>
      </c>
    </row>
    <row r="20" spans="1:10" x14ac:dyDescent="0.3">
      <c r="A20" s="20">
        <v>19</v>
      </c>
      <c r="B20" s="21" t="s">
        <v>38</v>
      </c>
      <c r="C20" s="21" t="s">
        <v>92</v>
      </c>
      <c r="E20" s="20">
        <v>203306.33333333334</v>
      </c>
      <c r="F20" s="20">
        <v>656.66666666666663</v>
      </c>
      <c r="G20" s="20">
        <v>899.92550000000006</v>
      </c>
      <c r="H20" s="20">
        <v>21</v>
      </c>
      <c r="I20" s="20">
        <v>0.15</v>
      </c>
      <c r="J20" s="20">
        <v>613878</v>
      </c>
    </row>
    <row r="21" spans="1:10" x14ac:dyDescent="0.3">
      <c r="A21" s="20">
        <v>20</v>
      </c>
      <c r="B21" s="21" t="s">
        <v>126</v>
      </c>
      <c r="C21" s="21" t="s">
        <v>93</v>
      </c>
      <c r="D21" s="20">
        <v>39</v>
      </c>
      <c r="E21" s="20">
        <v>510986.33333333331</v>
      </c>
      <c r="F21" s="20">
        <v>8456</v>
      </c>
      <c r="H21" s="20">
        <v>66154.666666666672</v>
      </c>
      <c r="I21" s="20">
        <v>5329.44</v>
      </c>
      <c r="J21" s="20">
        <v>112423.33333333333</v>
      </c>
    </row>
    <row r="22" spans="1:10" x14ac:dyDescent="0.3">
      <c r="A22" s="20">
        <v>21</v>
      </c>
      <c r="B22" s="21" t="s">
        <v>39</v>
      </c>
      <c r="C22" s="21" t="s">
        <v>93</v>
      </c>
      <c r="D22" s="20">
        <v>612342.66666666663</v>
      </c>
      <c r="E22" s="20">
        <v>1051317.3333333333</v>
      </c>
      <c r="F22" s="20">
        <v>12817</v>
      </c>
      <c r="G22" s="20">
        <v>172.56399999999999</v>
      </c>
      <c r="H22" s="20">
        <v>5153635.333333333</v>
      </c>
      <c r="I22" s="20">
        <v>1122.21</v>
      </c>
      <c r="J22" s="20">
        <v>5223552.666666667</v>
      </c>
    </row>
    <row r="23" spans="1:10" x14ac:dyDescent="0.3">
      <c r="A23" s="20">
        <v>22</v>
      </c>
      <c r="B23" s="21" t="s">
        <v>40</v>
      </c>
      <c r="C23" s="21" t="s">
        <v>91</v>
      </c>
      <c r="E23" s="20">
        <v>117246.33333333333</v>
      </c>
      <c r="F23" s="20">
        <v>1826123</v>
      </c>
      <c r="G23" s="20">
        <v>70868.926000000007</v>
      </c>
      <c r="I23" s="20">
        <v>26635.794999999998</v>
      </c>
    </row>
    <row r="24" spans="1:10" x14ac:dyDescent="0.3">
      <c r="A24" s="20">
        <v>23</v>
      </c>
      <c r="B24" s="21" t="s">
        <v>41</v>
      </c>
      <c r="C24" s="21" t="s">
        <v>94</v>
      </c>
      <c r="D24" s="20">
        <v>386416.66666666669</v>
      </c>
      <c r="E24" s="20">
        <v>1275648</v>
      </c>
      <c r="F24" s="20">
        <v>2210.6666666666665</v>
      </c>
      <c r="G24" s="20">
        <v>139.477</v>
      </c>
      <c r="H24" s="20">
        <v>1234736.3333333333</v>
      </c>
      <c r="I24" s="20">
        <v>94.614999999999995</v>
      </c>
      <c r="J24" s="20">
        <v>5579753.333333333</v>
      </c>
    </row>
    <row r="25" spans="1:10" x14ac:dyDescent="0.3">
      <c r="A25" s="20">
        <v>24</v>
      </c>
      <c r="B25" s="21" t="s">
        <v>42</v>
      </c>
      <c r="C25" s="21" t="s">
        <v>92</v>
      </c>
      <c r="E25" s="20">
        <v>59575.666666666664</v>
      </c>
      <c r="F25" s="20">
        <v>50</v>
      </c>
      <c r="G25" s="20">
        <v>124.1835</v>
      </c>
    </row>
    <row r="26" spans="1:10" x14ac:dyDescent="0.3">
      <c r="A26" s="20">
        <v>25</v>
      </c>
      <c r="B26" s="21" t="s">
        <v>43</v>
      </c>
      <c r="C26" s="21" t="s">
        <v>91</v>
      </c>
      <c r="E26" s="20">
        <v>15473.666666666666</v>
      </c>
      <c r="F26" s="20">
        <v>133847.33333333334</v>
      </c>
      <c r="G26" s="20">
        <v>49307.546000000002</v>
      </c>
      <c r="I26" s="20">
        <v>12549.485000000001</v>
      </c>
    </row>
    <row r="27" spans="1:10" x14ac:dyDescent="0.3">
      <c r="A27" s="20">
        <v>26</v>
      </c>
      <c r="B27" s="21" t="s">
        <v>44</v>
      </c>
      <c r="C27" s="21" t="s">
        <v>94</v>
      </c>
      <c r="D27" s="20">
        <v>534919.33333333337</v>
      </c>
      <c r="E27" s="20">
        <v>165830</v>
      </c>
      <c r="F27" s="20">
        <v>2601</v>
      </c>
      <c r="H27" s="20">
        <v>93398.666666666672</v>
      </c>
      <c r="I27" s="20">
        <v>3550.5749999999998</v>
      </c>
    </row>
    <row r="28" spans="1:10" x14ac:dyDescent="0.3">
      <c r="A28" s="20">
        <v>27</v>
      </c>
      <c r="B28" s="21" t="s">
        <v>127</v>
      </c>
      <c r="C28" s="21" t="s">
        <v>93</v>
      </c>
      <c r="E28" s="20">
        <v>149636</v>
      </c>
      <c r="F28" s="20">
        <v>50320.333333333336</v>
      </c>
      <c r="H28" s="20">
        <v>19572.666666666668</v>
      </c>
      <c r="I28" s="20">
        <v>12638.764999999999</v>
      </c>
      <c r="J28" s="20">
        <v>37207</v>
      </c>
    </row>
    <row r="29" spans="1:10" x14ac:dyDescent="0.3">
      <c r="A29" s="20">
        <v>28</v>
      </c>
      <c r="B29" s="21" t="s">
        <v>45</v>
      </c>
      <c r="C29" s="21" t="s">
        <v>93</v>
      </c>
      <c r="D29" s="20">
        <v>860.33333333333337</v>
      </c>
      <c r="E29" s="20">
        <v>943233</v>
      </c>
      <c r="F29" s="20">
        <v>10720.666666666666</v>
      </c>
      <c r="H29" s="20">
        <v>1135387.3333333333</v>
      </c>
      <c r="I29" s="20">
        <v>4429.08</v>
      </c>
      <c r="J29" s="20">
        <v>1381868</v>
      </c>
    </row>
    <row r="30" spans="1:10" x14ac:dyDescent="0.3">
      <c r="A30" s="20">
        <v>29</v>
      </c>
      <c r="B30" s="21" t="s">
        <v>46</v>
      </c>
      <c r="C30" s="21" t="s">
        <v>92</v>
      </c>
      <c r="E30" s="20">
        <v>223806.33333333334</v>
      </c>
      <c r="F30" s="20">
        <v>30332.333333333332</v>
      </c>
      <c r="G30" s="20">
        <v>160.06</v>
      </c>
      <c r="I30" s="20">
        <v>5.3624999999999998</v>
      </c>
    </row>
    <row r="31" spans="1:10" x14ac:dyDescent="0.3">
      <c r="A31" s="20">
        <v>30</v>
      </c>
      <c r="B31" s="21" t="s">
        <v>128</v>
      </c>
      <c r="C31" s="21" t="s">
        <v>92</v>
      </c>
      <c r="D31" s="20">
        <v>621.33333333333337</v>
      </c>
      <c r="E31" s="20">
        <v>12068</v>
      </c>
      <c r="F31" s="20">
        <v>339221.33333333331</v>
      </c>
      <c r="G31" s="20">
        <v>415208.8395</v>
      </c>
      <c r="H31" s="20">
        <v>3161.6666666666665</v>
      </c>
      <c r="I31" s="20">
        <v>3958.7950000000001</v>
      </c>
      <c r="J31" s="20">
        <v>306488.66666666669</v>
      </c>
    </row>
    <row r="32" spans="1:10" x14ac:dyDescent="0.3">
      <c r="A32" s="20">
        <v>31</v>
      </c>
      <c r="B32" s="21" t="s">
        <v>47</v>
      </c>
      <c r="C32" s="21" t="s">
        <v>92</v>
      </c>
      <c r="D32" s="20">
        <v>21799.333333333332</v>
      </c>
      <c r="E32" s="20">
        <v>165988</v>
      </c>
      <c r="F32" s="20">
        <v>35488</v>
      </c>
      <c r="G32" s="20">
        <v>43.904499999999999</v>
      </c>
      <c r="H32" s="20">
        <v>400774.33333333331</v>
      </c>
      <c r="I32" s="20">
        <v>521.86</v>
      </c>
      <c r="J32" s="20">
        <v>360252</v>
      </c>
    </row>
    <row r="33" spans="1:10" x14ac:dyDescent="0.3">
      <c r="A33" s="20">
        <v>32</v>
      </c>
      <c r="B33" s="21" t="s">
        <v>48</v>
      </c>
      <c r="C33" s="21" t="s">
        <v>91</v>
      </c>
      <c r="E33" s="20">
        <v>33048.333333333336</v>
      </c>
      <c r="F33" s="20">
        <v>56466.333333333336</v>
      </c>
      <c r="G33" s="20">
        <v>32149.739000000001</v>
      </c>
      <c r="I33" s="20">
        <v>5325.085</v>
      </c>
    </row>
    <row r="34" spans="1:10" x14ac:dyDescent="0.3">
      <c r="A34" s="20">
        <v>33</v>
      </c>
      <c r="B34" s="21" t="s">
        <v>49</v>
      </c>
      <c r="C34" s="21" t="s">
        <v>92</v>
      </c>
      <c r="E34" s="20">
        <v>527329.66666666663</v>
      </c>
      <c r="F34" s="20">
        <v>996.66666666666663</v>
      </c>
      <c r="G34" s="20">
        <v>335.613</v>
      </c>
      <c r="H34" s="20">
        <v>25.5</v>
      </c>
    </row>
    <row r="35" spans="1:10" x14ac:dyDescent="0.3">
      <c r="A35" s="20">
        <v>34</v>
      </c>
      <c r="B35" s="21" t="s">
        <v>50</v>
      </c>
      <c r="C35" s="21" t="s">
        <v>94</v>
      </c>
      <c r="D35" s="20">
        <v>143417</v>
      </c>
      <c r="E35" s="20">
        <v>302142.66666666669</v>
      </c>
      <c r="F35" s="20">
        <v>3880.6666666666665</v>
      </c>
      <c r="H35" s="20">
        <v>80431</v>
      </c>
      <c r="I35" s="20">
        <v>2206.3449999999998</v>
      </c>
    </row>
    <row r="36" spans="1:10" x14ac:dyDescent="0.3">
      <c r="A36" s="20">
        <v>35</v>
      </c>
      <c r="B36" s="21" t="s">
        <v>51</v>
      </c>
      <c r="C36" s="21" t="s">
        <v>91</v>
      </c>
      <c r="E36" s="20">
        <v>923.33333333333337</v>
      </c>
      <c r="F36" s="20">
        <v>695635.33333333337</v>
      </c>
      <c r="G36" s="20">
        <v>7433.0355</v>
      </c>
      <c r="I36" s="20">
        <v>7530.56</v>
      </c>
    </row>
    <row r="37" spans="1:10" x14ac:dyDescent="0.3">
      <c r="A37" s="20">
        <v>36</v>
      </c>
      <c r="B37" s="21" t="s">
        <v>52</v>
      </c>
      <c r="C37" s="21" t="s">
        <v>91</v>
      </c>
      <c r="E37" s="20">
        <v>64078</v>
      </c>
      <c r="F37" s="20">
        <v>216153.33333333334</v>
      </c>
      <c r="G37" s="20">
        <v>5113.3810000000003</v>
      </c>
      <c r="I37" s="20">
        <v>13342.1</v>
      </c>
    </row>
    <row r="38" spans="1:10" x14ac:dyDescent="0.3">
      <c r="A38" s="20">
        <v>37</v>
      </c>
      <c r="B38" s="21" t="s">
        <v>53</v>
      </c>
      <c r="C38" s="21" t="s">
        <v>94</v>
      </c>
      <c r="D38" s="20">
        <v>47965.666666666664</v>
      </c>
      <c r="E38" s="20">
        <v>1022423.6666666666</v>
      </c>
      <c r="F38" s="20">
        <v>800</v>
      </c>
      <c r="G38" s="20">
        <v>54.237000000000002</v>
      </c>
      <c r="H38" s="20">
        <v>46337</v>
      </c>
      <c r="I38" s="20">
        <v>25.515000000000001</v>
      </c>
      <c r="J38" s="20">
        <v>490121.33333333331</v>
      </c>
    </row>
    <row r="39" spans="1:10" x14ac:dyDescent="0.3">
      <c r="A39" s="20">
        <v>38</v>
      </c>
      <c r="B39" s="21" t="s">
        <v>129</v>
      </c>
      <c r="C39" s="21" t="s">
        <v>94</v>
      </c>
      <c r="D39" s="20">
        <v>248685</v>
      </c>
      <c r="E39" s="20">
        <v>828481.66666666663</v>
      </c>
      <c r="F39" s="20">
        <v>27888</v>
      </c>
      <c r="G39" s="20">
        <v>175.34950000000001</v>
      </c>
      <c r="H39" s="20">
        <v>548890.66666666663</v>
      </c>
      <c r="I39" s="20">
        <v>4728.66</v>
      </c>
      <c r="J39" s="20">
        <v>1017159</v>
      </c>
    </row>
    <row r="40" spans="1:10" x14ac:dyDescent="0.3">
      <c r="A40" s="20">
        <v>39</v>
      </c>
      <c r="B40" s="21" t="s">
        <v>54</v>
      </c>
      <c r="C40" s="21" t="s">
        <v>92</v>
      </c>
      <c r="D40" s="20">
        <v>3227</v>
      </c>
      <c r="E40" s="20">
        <v>197215</v>
      </c>
      <c r="F40" s="20">
        <v>26663.333333333332</v>
      </c>
      <c r="G40" s="20">
        <v>14182.574000000001</v>
      </c>
      <c r="H40" s="20">
        <v>9207.6666666666661</v>
      </c>
      <c r="I40" s="20">
        <v>213.4</v>
      </c>
      <c r="J40" s="20">
        <v>266750.66666666669</v>
      </c>
    </row>
    <row r="41" spans="1:10" x14ac:dyDescent="0.3">
      <c r="A41" s="20">
        <v>40</v>
      </c>
      <c r="B41" s="21" t="s">
        <v>55</v>
      </c>
      <c r="C41" s="21" t="s">
        <v>94</v>
      </c>
      <c r="D41" s="20">
        <v>775384.66666666663</v>
      </c>
      <c r="E41" s="20">
        <v>649936.33333333337</v>
      </c>
      <c r="F41" s="20">
        <v>14326.666666666666</v>
      </c>
      <c r="G41" s="20">
        <v>370.024</v>
      </c>
      <c r="H41" s="20">
        <v>789169</v>
      </c>
      <c r="I41" s="20">
        <v>1078.585</v>
      </c>
      <c r="J41" s="20">
        <v>4074294.3333333335</v>
      </c>
    </row>
    <row r="42" spans="1:10" x14ac:dyDescent="0.3">
      <c r="A42" s="20">
        <v>41</v>
      </c>
      <c r="B42" s="21" t="s">
        <v>56</v>
      </c>
      <c r="C42" s="21" t="s">
        <v>94</v>
      </c>
      <c r="D42" s="20">
        <v>244376.66666666666</v>
      </c>
      <c r="E42" s="20">
        <v>172293</v>
      </c>
      <c r="F42" s="20">
        <v>745</v>
      </c>
      <c r="H42" s="20">
        <v>78546</v>
      </c>
      <c r="I42" s="20">
        <v>311.77499999999998</v>
      </c>
      <c r="J42" s="20">
        <v>40955</v>
      </c>
    </row>
    <row r="43" spans="1:10" x14ac:dyDescent="0.3">
      <c r="A43" s="20">
        <v>42</v>
      </c>
      <c r="B43" s="21" t="s">
        <v>57</v>
      </c>
      <c r="C43" s="21" t="s">
        <v>91</v>
      </c>
      <c r="E43" s="20">
        <v>33.333333333333336</v>
      </c>
      <c r="F43" s="20">
        <v>6529.666666666667</v>
      </c>
      <c r="G43" s="20">
        <v>4596.6059999999998</v>
      </c>
      <c r="I43" s="20">
        <v>863.7</v>
      </c>
    </row>
    <row r="44" spans="1:10" x14ac:dyDescent="0.3">
      <c r="A44" s="20">
        <v>43</v>
      </c>
      <c r="B44" s="21" t="s">
        <v>58</v>
      </c>
      <c r="C44" s="21" t="s">
        <v>93</v>
      </c>
      <c r="E44" s="20">
        <v>719854</v>
      </c>
      <c r="F44" s="20">
        <v>130.33333333333334</v>
      </c>
      <c r="G44" s="20">
        <v>61.070999999999998</v>
      </c>
      <c r="H44" s="20">
        <v>493945.33333333331</v>
      </c>
      <c r="I44" s="20">
        <v>156.04</v>
      </c>
      <c r="J44" s="20">
        <v>1210839.6666666667</v>
      </c>
    </row>
    <row r="45" spans="1:10" x14ac:dyDescent="0.3">
      <c r="A45" s="20">
        <v>44</v>
      </c>
      <c r="B45" s="21" t="s">
        <v>59</v>
      </c>
      <c r="C45" s="21" t="s">
        <v>93</v>
      </c>
      <c r="D45" s="20">
        <v>121</v>
      </c>
      <c r="E45" s="20">
        <v>185417.33333333334</v>
      </c>
      <c r="F45" s="20">
        <v>5124.333333333333</v>
      </c>
      <c r="H45" s="20">
        <v>457123</v>
      </c>
      <c r="I45" s="20">
        <v>3701.23</v>
      </c>
      <c r="J45" s="20">
        <v>1981104</v>
      </c>
    </row>
    <row r="46" spans="1:10" x14ac:dyDescent="0.3">
      <c r="A46" s="20">
        <v>45</v>
      </c>
      <c r="B46" s="21" t="s">
        <v>60</v>
      </c>
      <c r="C46" s="21" t="s">
        <v>94</v>
      </c>
      <c r="D46" s="20">
        <v>137513.33333333334</v>
      </c>
      <c r="E46" s="20">
        <v>90734</v>
      </c>
      <c r="I46" s="20">
        <v>15.36</v>
      </c>
    </row>
    <row r="47" spans="1:10" x14ac:dyDescent="0.3">
      <c r="A47" s="20">
        <v>46</v>
      </c>
      <c r="B47" s="21" t="s">
        <v>61</v>
      </c>
      <c r="C47" s="21" t="s">
        <v>93</v>
      </c>
      <c r="D47" s="20">
        <v>16.666666666666668</v>
      </c>
      <c r="E47" s="20">
        <v>449852.33333333331</v>
      </c>
      <c r="F47" s="20">
        <v>4058</v>
      </c>
      <c r="G47" s="20">
        <v>26.785499999999999</v>
      </c>
      <c r="H47" s="20">
        <v>338545.33333333331</v>
      </c>
      <c r="I47" s="20">
        <v>1566.125</v>
      </c>
      <c r="J47" s="20">
        <v>849517.66666666663</v>
      </c>
    </row>
    <row r="48" spans="1:10" x14ac:dyDescent="0.3">
      <c r="A48" s="20">
        <v>47</v>
      </c>
      <c r="B48" s="21" t="s">
        <v>62</v>
      </c>
      <c r="C48" s="21" t="s">
        <v>91</v>
      </c>
      <c r="E48" s="20">
        <v>7475</v>
      </c>
      <c r="F48" s="20">
        <v>10950.666666666666</v>
      </c>
      <c r="G48" s="20">
        <v>3233.2660000000001</v>
      </c>
      <c r="I48" s="20">
        <v>16202.545</v>
      </c>
    </row>
    <row r="49" spans="1:10" x14ac:dyDescent="0.3">
      <c r="A49" s="20">
        <v>48</v>
      </c>
      <c r="B49" s="21" t="s">
        <v>63</v>
      </c>
      <c r="C49" s="21" t="s">
        <v>93</v>
      </c>
      <c r="E49" s="20">
        <v>953766.66666666663</v>
      </c>
      <c r="F49" s="20">
        <v>2551.6666666666665</v>
      </c>
      <c r="G49" s="20">
        <v>18.214500000000001</v>
      </c>
      <c r="H49" s="20">
        <v>220965.66666666666</v>
      </c>
      <c r="I49" s="20">
        <v>1465.45</v>
      </c>
      <c r="J49" s="20">
        <v>1471020</v>
      </c>
    </row>
    <row r="50" spans="1:10" x14ac:dyDescent="0.3">
      <c r="A50" s="20">
        <v>49</v>
      </c>
      <c r="B50" s="21" t="s">
        <v>64</v>
      </c>
      <c r="C50" s="21" t="s">
        <v>91</v>
      </c>
      <c r="E50" s="20">
        <v>228</v>
      </c>
      <c r="F50" s="20">
        <v>428225.66666666669</v>
      </c>
      <c r="G50" s="20">
        <v>3606.0740000000001</v>
      </c>
      <c r="I50" s="20">
        <v>4458.7299999999996</v>
      </c>
    </row>
    <row r="51" spans="1:10" x14ac:dyDescent="0.3">
      <c r="A51" s="20">
        <v>50</v>
      </c>
      <c r="B51" s="21" t="s">
        <v>65</v>
      </c>
      <c r="C51" s="21" t="s">
        <v>92</v>
      </c>
      <c r="E51" s="20">
        <v>4958</v>
      </c>
      <c r="F51" s="20">
        <v>76851.333333333328</v>
      </c>
      <c r="G51" s="20">
        <v>1806.454</v>
      </c>
      <c r="H51" s="20">
        <v>148641.33333333334</v>
      </c>
      <c r="I51" s="20">
        <v>8227.5750000000007</v>
      </c>
      <c r="J51" s="20">
        <v>7554.333333333333</v>
      </c>
    </row>
    <row r="52" spans="1:10" x14ac:dyDescent="0.3">
      <c r="A52" s="20">
        <v>51</v>
      </c>
      <c r="B52" s="21" t="s">
        <v>66</v>
      </c>
      <c r="C52" s="21" t="s">
        <v>92</v>
      </c>
      <c r="D52" s="20">
        <v>1020.6666666666666</v>
      </c>
      <c r="E52" s="20">
        <v>160624</v>
      </c>
      <c r="F52" s="20">
        <v>14008.666666666666</v>
      </c>
      <c r="G52" s="20">
        <v>11117.285</v>
      </c>
      <c r="H52" s="20">
        <v>279911.66666666669</v>
      </c>
      <c r="I52" s="20">
        <v>587.20000000000005</v>
      </c>
      <c r="J52" s="20">
        <v>1321048</v>
      </c>
    </row>
    <row r="53" spans="1:10" x14ac:dyDescent="0.3">
      <c r="A53" s="20">
        <v>52</v>
      </c>
      <c r="B53" s="21" t="s">
        <v>67</v>
      </c>
      <c r="C53" s="21" t="s">
        <v>92</v>
      </c>
      <c r="D53" s="20">
        <v>368703.66666666669</v>
      </c>
      <c r="E53" s="20">
        <v>384021.66666666669</v>
      </c>
      <c r="F53" s="20">
        <v>2919.3333333333335</v>
      </c>
      <c r="H53" s="20">
        <v>1010105</v>
      </c>
      <c r="I53" s="20">
        <v>16.850000000000001</v>
      </c>
      <c r="J53" s="20">
        <v>4689269.666666667</v>
      </c>
    </row>
    <row r="54" spans="1:10" x14ac:dyDescent="0.3">
      <c r="A54" s="20">
        <v>53</v>
      </c>
      <c r="B54" s="21" t="s">
        <v>68</v>
      </c>
      <c r="C54" s="21" t="s">
        <v>93</v>
      </c>
      <c r="D54" s="20">
        <v>240932.66666666666</v>
      </c>
      <c r="E54" s="20">
        <v>231399.66666666666</v>
      </c>
      <c r="F54" s="20">
        <v>2031.6666666666667</v>
      </c>
      <c r="H54" s="20">
        <v>163215</v>
      </c>
      <c r="I54" s="20">
        <v>488.28</v>
      </c>
    </row>
    <row r="55" spans="1:10" x14ac:dyDescent="0.3">
      <c r="A55" s="20">
        <v>54</v>
      </c>
      <c r="B55" s="21" t="s">
        <v>69</v>
      </c>
      <c r="C55" s="21" t="s">
        <v>94</v>
      </c>
      <c r="D55" s="20">
        <v>74858</v>
      </c>
      <c r="E55" s="20">
        <v>62997</v>
      </c>
      <c r="F55" s="20">
        <v>626.33333333333337</v>
      </c>
      <c r="H55" s="20">
        <v>10765</v>
      </c>
      <c r="I55" s="20">
        <v>85.194999999999993</v>
      </c>
    </row>
    <row r="56" spans="1:10" x14ac:dyDescent="0.3">
      <c r="A56" s="20">
        <v>55</v>
      </c>
      <c r="B56" s="21" t="s">
        <v>70</v>
      </c>
      <c r="C56" s="21" t="s">
        <v>93</v>
      </c>
      <c r="D56" s="20">
        <v>347439.33333333331</v>
      </c>
      <c r="E56" s="20">
        <v>149189.33333333334</v>
      </c>
      <c r="F56" s="20">
        <v>41301.666666666664</v>
      </c>
      <c r="H56" s="20">
        <v>987820.66666666663</v>
      </c>
      <c r="I56" s="20">
        <v>12030.025</v>
      </c>
      <c r="J56" s="20">
        <v>2788843.6666666665</v>
      </c>
    </row>
    <row r="57" spans="1:10" x14ac:dyDescent="0.3">
      <c r="A57" s="20">
        <v>56</v>
      </c>
      <c r="B57" s="21" t="s">
        <v>71</v>
      </c>
      <c r="C57" s="21" t="s">
        <v>93</v>
      </c>
      <c r="D57" s="20">
        <v>35040.333333333336</v>
      </c>
      <c r="E57" s="20">
        <v>1023161</v>
      </c>
      <c r="F57" s="20">
        <v>9710</v>
      </c>
      <c r="G57" s="20">
        <v>39.27675</v>
      </c>
      <c r="H57" s="20">
        <v>616156.66666666663</v>
      </c>
      <c r="I57" s="20">
        <v>5165.5200000000004</v>
      </c>
      <c r="J57" s="20">
        <v>142566</v>
      </c>
    </row>
    <row r="58" spans="1:10" x14ac:dyDescent="0.3">
      <c r="A58" s="20">
        <v>57</v>
      </c>
      <c r="B58" s="21" t="s">
        <v>72</v>
      </c>
      <c r="C58" s="21" t="s">
        <v>93</v>
      </c>
      <c r="D58" s="20">
        <v>167.5</v>
      </c>
      <c r="E58" s="20">
        <v>732491.33333333337</v>
      </c>
      <c r="F58" s="20">
        <v>26891.333333333332</v>
      </c>
      <c r="G58" s="20">
        <v>21.93375</v>
      </c>
      <c r="H58" s="20">
        <v>407658.33333333331</v>
      </c>
      <c r="I58" s="20">
        <v>5515.56</v>
      </c>
      <c r="J58" s="20">
        <v>796740</v>
      </c>
    </row>
    <row r="59" spans="1:10" x14ac:dyDescent="0.3">
      <c r="A59" s="20">
        <v>58</v>
      </c>
      <c r="B59" s="21" t="s">
        <v>73</v>
      </c>
      <c r="C59" s="21" t="s">
        <v>91</v>
      </c>
      <c r="E59" s="20">
        <v>78883</v>
      </c>
      <c r="F59" s="20">
        <v>184748.33333333334</v>
      </c>
      <c r="G59" s="20">
        <v>6802.6719999999996</v>
      </c>
      <c r="I59" s="20">
        <v>28016.25</v>
      </c>
    </row>
    <row r="60" spans="1:10" x14ac:dyDescent="0.3">
      <c r="A60" s="20">
        <v>59</v>
      </c>
      <c r="B60" s="21" t="s">
        <v>74</v>
      </c>
      <c r="C60" s="21" t="s">
        <v>91</v>
      </c>
      <c r="E60" s="20">
        <v>7697.666666666667</v>
      </c>
      <c r="F60" s="20">
        <v>297536.66666666669</v>
      </c>
      <c r="G60" s="20">
        <v>3271.7190000000001</v>
      </c>
      <c r="I60" s="20">
        <v>6245.1</v>
      </c>
    </row>
    <row r="61" spans="1:10" x14ac:dyDescent="0.3">
      <c r="A61" s="20">
        <v>60</v>
      </c>
      <c r="B61" s="21" t="s">
        <v>75</v>
      </c>
      <c r="C61" s="21" t="s">
        <v>92</v>
      </c>
      <c r="E61" s="20">
        <v>13497.333333333334</v>
      </c>
      <c r="F61" s="20">
        <v>167.33333333333334</v>
      </c>
      <c r="G61" s="20">
        <v>9.06</v>
      </c>
    </row>
    <row r="62" spans="1:10" x14ac:dyDescent="0.3">
      <c r="A62" s="20">
        <v>61</v>
      </c>
      <c r="B62" s="21" t="s">
        <v>130</v>
      </c>
      <c r="C62" s="21" t="s">
        <v>92</v>
      </c>
      <c r="E62" s="20">
        <v>1502.6666666666667</v>
      </c>
      <c r="F62" s="20">
        <v>58.333333333333336</v>
      </c>
      <c r="G62" s="20">
        <v>57921.682000000001</v>
      </c>
    </row>
    <row r="63" spans="1:10" x14ac:dyDescent="0.3">
      <c r="A63" s="20">
        <v>62</v>
      </c>
      <c r="B63" s="21" t="s">
        <v>131</v>
      </c>
      <c r="C63" s="21" t="s">
        <v>92</v>
      </c>
      <c r="E63" s="20">
        <v>3462.6666666666665</v>
      </c>
      <c r="F63" s="20">
        <v>296.66666666666669</v>
      </c>
      <c r="G63" s="20">
        <v>888.50049999999999</v>
      </c>
    </row>
    <row r="64" spans="1:10" x14ac:dyDescent="0.3">
      <c r="A64" s="20">
        <v>63</v>
      </c>
      <c r="B64" s="21" t="s">
        <v>132</v>
      </c>
      <c r="C64" s="21" t="s">
        <v>92</v>
      </c>
      <c r="D64" s="20">
        <v>119572.66666666667</v>
      </c>
      <c r="E64" s="20">
        <v>206616.66666666666</v>
      </c>
      <c r="F64" s="20">
        <v>83269</v>
      </c>
      <c r="H64" s="20">
        <v>1194047</v>
      </c>
      <c r="I64" s="20">
        <v>906.89499999999998</v>
      </c>
      <c r="J64" s="20">
        <v>3971100</v>
      </c>
    </row>
    <row r="65" spans="1:10" x14ac:dyDescent="0.3">
      <c r="A65" s="20">
        <v>64</v>
      </c>
      <c r="B65" s="21" t="s">
        <v>76</v>
      </c>
      <c r="C65" s="21" t="s">
        <v>92</v>
      </c>
      <c r="D65" s="20">
        <v>168035</v>
      </c>
      <c r="E65" s="20">
        <v>197179.66666666666</v>
      </c>
      <c r="F65" s="20">
        <v>18141.666666666668</v>
      </c>
      <c r="G65" s="20">
        <v>399.20350000000002</v>
      </c>
      <c r="H65" s="20">
        <v>132417</v>
      </c>
      <c r="I65" s="20">
        <v>30.614999999999998</v>
      </c>
      <c r="J65" s="20">
        <v>997727.66666666663</v>
      </c>
    </row>
    <row r="66" spans="1:10" x14ac:dyDescent="0.3">
      <c r="A66" s="20">
        <v>65</v>
      </c>
      <c r="B66" s="21" t="s">
        <v>77</v>
      </c>
      <c r="C66" s="21" t="s">
        <v>92</v>
      </c>
      <c r="E66" s="20">
        <v>202541</v>
      </c>
      <c r="F66" s="20">
        <v>76.666666666666671</v>
      </c>
      <c r="H66" s="20">
        <v>65</v>
      </c>
      <c r="J66" s="20">
        <v>168771.33333333334</v>
      </c>
    </row>
    <row r="67" spans="1:10" x14ac:dyDescent="0.3">
      <c r="A67" s="20">
        <v>66</v>
      </c>
      <c r="B67" s="21" t="s">
        <v>78</v>
      </c>
      <c r="C67" s="21" t="s">
        <v>94</v>
      </c>
      <c r="D67" s="20">
        <v>73012.666666666672</v>
      </c>
      <c r="E67" s="20">
        <v>594835</v>
      </c>
      <c r="F67" s="20">
        <v>4800</v>
      </c>
      <c r="H67" s="20">
        <v>274871.66666666669</v>
      </c>
      <c r="I67" s="20">
        <v>753.87</v>
      </c>
      <c r="J67" s="20">
        <v>2398905.3333333335</v>
      </c>
    </row>
    <row r="68" spans="1:10" x14ac:dyDescent="0.3">
      <c r="A68" s="20">
        <v>67</v>
      </c>
      <c r="B68" s="21" t="s">
        <v>79</v>
      </c>
      <c r="C68" s="21" t="s">
        <v>92</v>
      </c>
      <c r="D68" s="20">
        <v>55775.333333333336</v>
      </c>
      <c r="E68" s="20">
        <v>804290.66666666663</v>
      </c>
      <c r="F68" s="20">
        <v>4010.3333333333335</v>
      </c>
      <c r="G68" s="20">
        <v>50.12</v>
      </c>
      <c r="H68" s="20">
        <v>200838.66666666666</v>
      </c>
      <c r="I68" s="20">
        <v>73.254999999999995</v>
      </c>
      <c r="J68" s="20">
        <v>4306596</v>
      </c>
    </row>
    <row r="69" spans="1:10" x14ac:dyDescent="0.3">
      <c r="A69" s="20">
        <v>68</v>
      </c>
      <c r="B69" s="21" t="s">
        <v>80</v>
      </c>
      <c r="C69" s="21" t="s">
        <v>91</v>
      </c>
      <c r="E69" s="20">
        <v>7870.666666666667</v>
      </c>
      <c r="F69" s="20">
        <v>3928750</v>
      </c>
      <c r="G69" s="20">
        <v>74533.770999999993</v>
      </c>
      <c r="I69" s="20">
        <v>31310.884999999998</v>
      </c>
    </row>
    <row r="70" spans="1:10" x14ac:dyDescent="0.3">
      <c r="A70" s="20">
        <v>69</v>
      </c>
      <c r="B70" s="21" t="s">
        <v>81</v>
      </c>
      <c r="C70" s="21" t="s">
        <v>93</v>
      </c>
      <c r="D70" s="20">
        <v>65.333333333333329</v>
      </c>
      <c r="E70" s="20">
        <v>1111158.6666666667</v>
      </c>
      <c r="F70" s="20">
        <v>6227.333333333333</v>
      </c>
      <c r="G70" s="20">
        <v>219.36250000000001</v>
      </c>
      <c r="H70" s="20">
        <v>509032</v>
      </c>
      <c r="I70" s="20">
        <v>3076.125</v>
      </c>
      <c r="J70" s="20">
        <v>1284073.3333333333</v>
      </c>
    </row>
    <row r="71" spans="1:10" x14ac:dyDescent="0.3">
      <c r="A71" s="20">
        <v>70</v>
      </c>
      <c r="B71" s="21" t="s">
        <v>82</v>
      </c>
      <c r="C71" s="21" t="s">
        <v>93</v>
      </c>
      <c r="D71" s="20">
        <v>167</v>
      </c>
      <c r="E71" s="20">
        <v>208308.33333333334</v>
      </c>
      <c r="F71" s="20">
        <v>32192.666666666668</v>
      </c>
      <c r="H71" s="20">
        <v>46602.333333333336</v>
      </c>
      <c r="I71" s="20">
        <v>4645.9949999999999</v>
      </c>
      <c r="J71" s="20">
        <v>642197</v>
      </c>
    </row>
    <row r="72" spans="1:10" x14ac:dyDescent="0.3">
      <c r="A72" s="20">
        <v>71</v>
      </c>
      <c r="B72" s="21" t="s">
        <v>83</v>
      </c>
      <c r="C72" s="21" t="s">
        <v>93</v>
      </c>
      <c r="D72" s="20">
        <v>20990.666666666668</v>
      </c>
      <c r="E72" s="20">
        <v>240434.33333333334</v>
      </c>
      <c r="F72" s="20">
        <v>6303</v>
      </c>
      <c r="H72" s="20">
        <v>254433</v>
      </c>
      <c r="I72" s="20">
        <v>1609.105</v>
      </c>
      <c r="J72" s="20">
        <v>3005961</v>
      </c>
    </row>
    <row r="73" spans="1:10" x14ac:dyDescent="0.3">
      <c r="A73" s="20">
        <v>72</v>
      </c>
      <c r="B73" s="21" t="s">
        <v>84</v>
      </c>
      <c r="C73" s="21" t="s">
        <v>92</v>
      </c>
      <c r="E73" s="20">
        <v>198903</v>
      </c>
      <c r="J73" s="20">
        <v>181931.66666666666</v>
      </c>
    </row>
    <row r="74" spans="1:10" x14ac:dyDescent="0.3">
      <c r="A74" s="20">
        <v>73</v>
      </c>
      <c r="B74" s="21" t="s">
        <v>85</v>
      </c>
      <c r="C74" s="21" t="s">
        <v>93</v>
      </c>
      <c r="D74" s="20">
        <v>303.66666666666669</v>
      </c>
      <c r="E74" s="20">
        <v>364020.66666666669</v>
      </c>
      <c r="F74" s="20">
        <v>7938.666666666667</v>
      </c>
      <c r="H74" s="20">
        <v>369811.33333333331</v>
      </c>
      <c r="I74" s="20">
        <v>1203.375</v>
      </c>
      <c r="J74" s="20">
        <v>835030.33333333337</v>
      </c>
    </row>
    <row r="75" spans="1:10" x14ac:dyDescent="0.3">
      <c r="A75" s="20">
        <v>74</v>
      </c>
      <c r="B75" s="21" t="s">
        <v>86</v>
      </c>
      <c r="C75" s="21" t="s">
        <v>93</v>
      </c>
      <c r="D75" s="20">
        <v>2244.6666666666665</v>
      </c>
      <c r="E75" s="20">
        <v>717532.66666666663</v>
      </c>
      <c r="F75" s="20">
        <v>35422.666666666664</v>
      </c>
      <c r="G75" s="20">
        <v>14.108000000000001</v>
      </c>
      <c r="H75" s="20">
        <v>1171064.6666666667</v>
      </c>
      <c r="I75" s="20">
        <v>8396.66</v>
      </c>
      <c r="J75" s="20">
        <v>6252382</v>
      </c>
    </row>
    <row r="76" spans="1:10" x14ac:dyDescent="0.3">
      <c r="A76" s="20">
        <v>75</v>
      </c>
      <c r="B76" s="21" t="s">
        <v>87</v>
      </c>
      <c r="C76" s="21" t="s">
        <v>94</v>
      </c>
      <c r="D76" s="20">
        <v>164900.33333333334</v>
      </c>
      <c r="E76" s="20">
        <v>343115.66666666669</v>
      </c>
      <c r="F76" s="20">
        <v>2289.6666666666665</v>
      </c>
      <c r="H76" s="20">
        <v>103024</v>
      </c>
      <c r="I76" s="20">
        <v>258.20999999999998</v>
      </c>
      <c r="J76" s="20">
        <v>785896</v>
      </c>
    </row>
    <row r="77" spans="1:10" x14ac:dyDescent="0.3">
      <c r="A77" s="20">
        <v>76</v>
      </c>
      <c r="B77" s="21" t="s">
        <v>88</v>
      </c>
      <c r="C77" s="21" t="s">
        <v>94</v>
      </c>
      <c r="D77" s="20">
        <v>148635.66666666666</v>
      </c>
      <c r="E77" s="20">
        <v>267531</v>
      </c>
      <c r="F77" s="20">
        <v>11166.333333333334</v>
      </c>
      <c r="H77" s="20">
        <v>640824.33333333337</v>
      </c>
      <c r="I77" s="20">
        <v>453.39499999999998</v>
      </c>
      <c r="J77" s="20">
        <v>2244894</v>
      </c>
    </row>
    <row r="78" spans="1:10" x14ac:dyDescent="0.3">
      <c r="A78" s="20">
        <v>77</v>
      </c>
      <c r="B78" s="21" t="s">
        <v>89</v>
      </c>
      <c r="C78" s="21" t="s">
        <v>93</v>
      </c>
      <c r="D78" s="20">
        <v>77578.333333333328</v>
      </c>
      <c r="E78" s="20">
        <v>1389130.6666666667</v>
      </c>
      <c r="F78" s="20">
        <v>31348.333333333332</v>
      </c>
      <c r="G78" s="20">
        <v>46.526249999999997</v>
      </c>
      <c r="H78" s="20">
        <v>1667144.6666666667</v>
      </c>
      <c r="I78" s="20">
        <v>8742.26</v>
      </c>
      <c r="J78" s="20">
        <v>58425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4E30-A12D-4CDE-9632-187E9A85AA9E}">
  <dimension ref="A1:J78"/>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0" customWidth="1"/>
    <col min="2" max="3" width="12.77734375" style="21" customWidth="1"/>
    <col min="4" max="10" width="12.77734375" style="20" customWidth="1"/>
    <col min="11" max="16384" width="8.88671875" style="20"/>
  </cols>
  <sheetData>
    <row r="1" spans="1:10" s="22" customFormat="1" x14ac:dyDescent="0.3">
      <c r="A1" s="22" t="s">
        <v>98</v>
      </c>
      <c r="B1" s="22" t="s">
        <v>20</v>
      </c>
      <c r="C1" s="22" t="s">
        <v>90</v>
      </c>
      <c r="D1" s="22" t="s">
        <v>97</v>
      </c>
      <c r="E1" s="22" t="s">
        <v>95</v>
      </c>
      <c r="F1" s="22" t="s">
        <v>99</v>
      </c>
      <c r="G1" s="22" t="s">
        <v>102</v>
      </c>
      <c r="H1" s="22" t="s">
        <v>110</v>
      </c>
      <c r="I1" s="22" t="s">
        <v>103</v>
      </c>
      <c r="J1" s="22" t="s">
        <v>96</v>
      </c>
    </row>
    <row r="2" spans="1:10" x14ac:dyDescent="0.3">
      <c r="A2" s="20">
        <v>1</v>
      </c>
      <c r="B2" s="21" t="s">
        <v>21</v>
      </c>
      <c r="C2" s="21" t="s">
        <v>91</v>
      </c>
      <c r="D2" s="20">
        <v>0</v>
      </c>
      <c r="E2" s="20">
        <v>2509</v>
      </c>
      <c r="F2" s="20">
        <v>3444234.6666666665</v>
      </c>
      <c r="G2" s="20">
        <v>3030.7750000000001</v>
      </c>
      <c r="H2" s="20">
        <v>0</v>
      </c>
      <c r="I2" s="20">
        <v>8440.8700000000008</v>
      </c>
      <c r="J2" s="20">
        <v>0</v>
      </c>
    </row>
    <row r="3" spans="1:10" x14ac:dyDescent="0.3">
      <c r="A3" s="20">
        <v>2</v>
      </c>
      <c r="B3" s="21" t="s">
        <v>22</v>
      </c>
      <c r="C3" s="21" t="s">
        <v>92</v>
      </c>
      <c r="D3" s="20">
        <v>0</v>
      </c>
      <c r="E3" s="20">
        <v>56433.333333333336</v>
      </c>
      <c r="F3" s="20">
        <v>95.666666666666671</v>
      </c>
      <c r="G3" s="20">
        <v>0</v>
      </c>
      <c r="H3" s="20">
        <v>0</v>
      </c>
      <c r="I3" s="20">
        <v>0</v>
      </c>
      <c r="J3" s="20">
        <v>0</v>
      </c>
    </row>
    <row r="4" spans="1:10" x14ac:dyDescent="0.3">
      <c r="A4" s="20">
        <v>3</v>
      </c>
      <c r="B4" s="21" t="s">
        <v>23</v>
      </c>
      <c r="C4" s="21" t="s">
        <v>92</v>
      </c>
      <c r="D4" s="20">
        <v>82897</v>
      </c>
      <c r="E4" s="20">
        <v>210662.33333333334</v>
      </c>
      <c r="F4" s="20">
        <v>29264.333333333332</v>
      </c>
      <c r="G4" s="20">
        <v>486.53750000000002</v>
      </c>
      <c r="H4" s="20">
        <v>1737042.3333333333</v>
      </c>
      <c r="I4" s="20">
        <v>1881.9749999999999</v>
      </c>
      <c r="J4" s="20">
        <v>5730434.333333333</v>
      </c>
    </row>
    <row r="5" spans="1:10" x14ac:dyDescent="0.3">
      <c r="A5" s="20">
        <v>4</v>
      </c>
      <c r="B5" s="21" t="s">
        <v>24</v>
      </c>
      <c r="C5" s="21" t="s">
        <v>93</v>
      </c>
      <c r="D5" s="20">
        <v>297</v>
      </c>
      <c r="E5" s="20">
        <v>538695.66666666663</v>
      </c>
      <c r="F5" s="20">
        <v>7731.666666666667</v>
      </c>
      <c r="G5" s="20">
        <v>34.285499999999999</v>
      </c>
      <c r="H5" s="20">
        <v>977439.33333333337</v>
      </c>
      <c r="I5" s="20">
        <v>2815.97</v>
      </c>
      <c r="J5" s="20">
        <v>3971627.3333333335</v>
      </c>
    </row>
    <row r="6" spans="1:10" x14ac:dyDescent="0.3">
      <c r="A6" s="20">
        <v>5</v>
      </c>
      <c r="B6" s="21" t="s">
        <v>25</v>
      </c>
      <c r="C6" s="21" t="s">
        <v>94</v>
      </c>
      <c r="D6" s="20">
        <v>129766.33333333333</v>
      </c>
      <c r="E6" s="20">
        <v>695344.33333333337</v>
      </c>
      <c r="F6" s="20">
        <v>8701</v>
      </c>
      <c r="G6" s="20">
        <v>167.8665</v>
      </c>
      <c r="H6" s="20">
        <v>2380587</v>
      </c>
      <c r="I6" s="20">
        <v>462.21</v>
      </c>
      <c r="J6" s="20">
        <v>5843723.333333333</v>
      </c>
    </row>
    <row r="7" spans="1:10" x14ac:dyDescent="0.3">
      <c r="A7" s="20">
        <v>6</v>
      </c>
      <c r="B7" s="21" t="s">
        <v>125</v>
      </c>
      <c r="C7" s="21" t="s">
        <v>93</v>
      </c>
      <c r="D7" s="20">
        <v>4869</v>
      </c>
      <c r="E7" s="20">
        <v>639590.33333333337</v>
      </c>
      <c r="F7" s="20">
        <v>2274.3333333333335</v>
      </c>
      <c r="G7" s="20">
        <v>53.570999999999998</v>
      </c>
      <c r="H7" s="20">
        <v>807019.33333333337</v>
      </c>
      <c r="I7" s="20">
        <v>1202.97</v>
      </c>
      <c r="J7" s="20">
        <v>5429260.666666667</v>
      </c>
    </row>
    <row r="8" spans="1:10" x14ac:dyDescent="0.3">
      <c r="A8" s="20">
        <v>7</v>
      </c>
      <c r="B8" s="21" t="s">
        <v>26</v>
      </c>
      <c r="C8" s="21" t="s">
        <v>92</v>
      </c>
      <c r="D8" s="20">
        <v>7735.333333333333</v>
      </c>
      <c r="E8" s="20">
        <v>4694</v>
      </c>
      <c r="F8" s="20">
        <v>46496.333333333336</v>
      </c>
      <c r="G8" s="20">
        <v>1020.362</v>
      </c>
      <c r="H8" s="20">
        <v>52607</v>
      </c>
      <c r="I8" s="20">
        <v>7758.085</v>
      </c>
      <c r="J8" s="20">
        <v>27237</v>
      </c>
    </row>
    <row r="9" spans="1:10" x14ac:dyDescent="0.3">
      <c r="A9" s="20">
        <v>8</v>
      </c>
      <c r="B9" s="21" t="s">
        <v>27</v>
      </c>
      <c r="C9" s="21" t="s">
        <v>92</v>
      </c>
      <c r="D9" s="20">
        <v>2098</v>
      </c>
      <c r="E9" s="20">
        <v>364442</v>
      </c>
      <c r="F9" s="20">
        <v>64327.666666666664</v>
      </c>
      <c r="G9" s="20">
        <v>3882.7685000000001</v>
      </c>
      <c r="H9" s="20">
        <v>793387.33333333337</v>
      </c>
      <c r="I9" s="20">
        <v>2795.32</v>
      </c>
      <c r="J9" s="20">
        <v>256484.66666666666</v>
      </c>
    </row>
    <row r="10" spans="1:10" x14ac:dyDescent="0.3">
      <c r="A10" s="20">
        <v>9</v>
      </c>
      <c r="B10" s="21" t="s">
        <v>28</v>
      </c>
      <c r="C10" s="21" t="s">
        <v>92</v>
      </c>
      <c r="D10" s="20">
        <v>0</v>
      </c>
      <c r="E10" s="20">
        <v>31072.666666666668</v>
      </c>
      <c r="F10" s="20">
        <v>298093.33333333331</v>
      </c>
      <c r="G10" s="20">
        <v>27930.213</v>
      </c>
      <c r="H10" s="20">
        <v>590311.33333333337</v>
      </c>
      <c r="I10" s="20">
        <v>2985.15</v>
      </c>
      <c r="J10" s="20">
        <v>1180470</v>
      </c>
    </row>
    <row r="11" spans="1:10" x14ac:dyDescent="0.3">
      <c r="A11" s="20">
        <v>10</v>
      </c>
      <c r="B11" s="21" t="s">
        <v>29</v>
      </c>
      <c r="C11" s="21" t="s">
        <v>92</v>
      </c>
      <c r="D11" s="20">
        <v>19756.333333333332</v>
      </c>
      <c r="E11" s="20">
        <v>511773</v>
      </c>
      <c r="F11" s="20">
        <v>1369</v>
      </c>
      <c r="G11" s="20">
        <v>100.4225</v>
      </c>
      <c r="H11" s="20">
        <v>195125.66666666666</v>
      </c>
      <c r="I11" s="20">
        <v>26.017499999999998</v>
      </c>
      <c r="J11" s="20">
        <v>1079681.6666666667</v>
      </c>
    </row>
    <row r="12" spans="1:10" x14ac:dyDescent="0.3">
      <c r="A12" s="20">
        <v>11</v>
      </c>
      <c r="B12" s="21" t="s">
        <v>30</v>
      </c>
      <c r="C12" s="21" t="s">
        <v>93</v>
      </c>
      <c r="D12" s="20">
        <v>67409.333333333328</v>
      </c>
      <c r="E12" s="20">
        <v>522794.66666666669</v>
      </c>
      <c r="F12" s="20">
        <v>7176.666666666667</v>
      </c>
      <c r="G12" s="20">
        <v>45.112499999999997</v>
      </c>
      <c r="H12" s="20">
        <v>2183451.6666666665</v>
      </c>
      <c r="I12" s="20">
        <v>1732.335</v>
      </c>
      <c r="J12" s="20">
        <v>4546943.666666667</v>
      </c>
    </row>
    <row r="13" spans="1:10" x14ac:dyDescent="0.3">
      <c r="A13" s="20">
        <v>12</v>
      </c>
      <c r="B13" s="21" t="s">
        <v>31</v>
      </c>
      <c r="C13" s="21" t="s">
        <v>91</v>
      </c>
      <c r="D13" s="20">
        <v>0</v>
      </c>
      <c r="E13" s="20">
        <v>1271</v>
      </c>
      <c r="F13" s="20">
        <v>2885555.3333333335</v>
      </c>
      <c r="G13" s="20">
        <v>133940.2635</v>
      </c>
      <c r="H13" s="20">
        <v>0</v>
      </c>
      <c r="I13" s="20">
        <v>8007.625</v>
      </c>
      <c r="J13" s="20">
        <v>0</v>
      </c>
    </row>
    <row r="14" spans="1:10" x14ac:dyDescent="0.3">
      <c r="A14" s="20">
        <v>13</v>
      </c>
      <c r="B14" s="21" t="s">
        <v>32</v>
      </c>
      <c r="C14" s="21" t="s">
        <v>94</v>
      </c>
      <c r="D14" s="20">
        <v>269532.66666666669</v>
      </c>
      <c r="E14" s="20">
        <v>696287.33333333337</v>
      </c>
      <c r="F14" s="20">
        <v>12851.333333333334</v>
      </c>
      <c r="G14" s="20">
        <v>0</v>
      </c>
      <c r="H14" s="20">
        <v>119900</v>
      </c>
      <c r="I14" s="20">
        <v>4387.3850000000002</v>
      </c>
      <c r="J14" s="20">
        <v>0</v>
      </c>
    </row>
    <row r="15" spans="1:10" x14ac:dyDescent="0.3">
      <c r="A15" s="20">
        <v>14</v>
      </c>
      <c r="B15" s="21" t="s">
        <v>33</v>
      </c>
      <c r="C15" s="21" t="s">
        <v>94</v>
      </c>
      <c r="D15" s="20">
        <v>255687.33333333334</v>
      </c>
      <c r="E15" s="20">
        <v>320356</v>
      </c>
      <c r="F15" s="20">
        <v>250.66666666666666</v>
      </c>
      <c r="G15" s="20">
        <v>0</v>
      </c>
      <c r="H15" s="20">
        <v>12985</v>
      </c>
      <c r="I15" s="20">
        <v>337.66500000000002</v>
      </c>
      <c r="J15" s="20">
        <v>0</v>
      </c>
    </row>
    <row r="16" spans="1:10" x14ac:dyDescent="0.3">
      <c r="A16" s="20">
        <v>15</v>
      </c>
      <c r="B16" s="21" t="s">
        <v>34</v>
      </c>
      <c r="C16" s="21" t="s">
        <v>91</v>
      </c>
      <c r="D16" s="20">
        <v>0</v>
      </c>
      <c r="E16" s="20">
        <v>4500.333333333333</v>
      </c>
      <c r="F16" s="20">
        <v>748357.66666666663</v>
      </c>
      <c r="G16" s="20">
        <v>1134.615</v>
      </c>
      <c r="H16" s="20">
        <v>0</v>
      </c>
      <c r="I16" s="20">
        <v>17888.310000000001</v>
      </c>
      <c r="J16" s="20">
        <v>0</v>
      </c>
    </row>
    <row r="17" spans="1:10" x14ac:dyDescent="0.3">
      <c r="A17" s="20">
        <v>16</v>
      </c>
      <c r="B17" s="21" t="s">
        <v>35</v>
      </c>
      <c r="C17" s="21" t="s">
        <v>92</v>
      </c>
      <c r="D17" s="20">
        <v>0</v>
      </c>
      <c r="E17" s="20">
        <v>6174.666666666667</v>
      </c>
      <c r="F17" s="20">
        <v>165651.33333333334</v>
      </c>
      <c r="G17" s="20">
        <v>7192.5874999999996</v>
      </c>
      <c r="H17" s="20">
        <v>0</v>
      </c>
      <c r="I17" s="20">
        <v>4509.1450000000004</v>
      </c>
      <c r="J17" s="20">
        <v>0</v>
      </c>
    </row>
    <row r="18" spans="1:10" x14ac:dyDescent="0.3">
      <c r="A18" s="20">
        <v>17</v>
      </c>
      <c r="B18" s="21" t="s">
        <v>36</v>
      </c>
      <c r="C18" s="21" t="s">
        <v>94</v>
      </c>
      <c r="D18" s="20">
        <v>543665.33333333337</v>
      </c>
      <c r="E18" s="20">
        <v>150231.33333333334</v>
      </c>
      <c r="F18" s="20">
        <v>1223.6666666666667</v>
      </c>
      <c r="G18" s="20">
        <v>237.11250000000001</v>
      </c>
      <c r="H18" s="20">
        <v>515568.33333333331</v>
      </c>
      <c r="I18" s="20">
        <v>145.46</v>
      </c>
      <c r="J18" s="20">
        <v>79643.333333333328</v>
      </c>
    </row>
    <row r="19" spans="1:10" x14ac:dyDescent="0.3">
      <c r="A19" s="20">
        <v>18</v>
      </c>
      <c r="B19" s="21" t="s">
        <v>37</v>
      </c>
      <c r="C19" s="21" t="s">
        <v>92</v>
      </c>
      <c r="D19" s="20">
        <v>0</v>
      </c>
      <c r="E19" s="20">
        <v>201323.33333333334</v>
      </c>
      <c r="F19" s="20">
        <v>9490.6666666666661</v>
      </c>
      <c r="G19" s="20">
        <v>68.902000000000001</v>
      </c>
      <c r="H19" s="20">
        <v>1032.5</v>
      </c>
      <c r="I19" s="20">
        <v>8.9049999999999994</v>
      </c>
      <c r="J19" s="20">
        <v>0</v>
      </c>
    </row>
    <row r="20" spans="1:10" x14ac:dyDescent="0.3">
      <c r="A20" s="20">
        <v>19</v>
      </c>
      <c r="B20" s="21" t="s">
        <v>38</v>
      </c>
      <c r="C20" s="21" t="s">
        <v>92</v>
      </c>
      <c r="D20" s="20">
        <v>0</v>
      </c>
      <c r="E20" s="20">
        <v>203306.33333333334</v>
      </c>
      <c r="F20" s="20">
        <v>656.66666666666663</v>
      </c>
      <c r="G20" s="20">
        <v>899.92550000000006</v>
      </c>
      <c r="H20" s="20">
        <v>21</v>
      </c>
      <c r="I20" s="20">
        <v>0.15</v>
      </c>
      <c r="J20" s="20">
        <v>613878</v>
      </c>
    </row>
    <row r="21" spans="1:10" x14ac:dyDescent="0.3">
      <c r="A21" s="20">
        <v>20</v>
      </c>
      <c r="B21" s="21" t="s">
        <v>126</v>
      </c>
      <c r="C21" s="21" t="s">
        <v>93</v>
      </c>
      <c r="D21" s="20">
        <v>39</v>
      </c>
      <c r="E21" s="20">
        <v>510986.33333333331</v>
      </c>
      <c r="F21" s="20">
        <v>8456</v>
      </c>
      <c r="G21" s="20">
        <v>0</v>
      </c>
      <c r="H21" s="20">
        <v>66154.666666666672</v>
      </c>
      <c r="I21" s="20">
        <v>5329.44</v>
      </c>
      <c r="J21" s="20">
        <v>112423.33333333333</v>
      </c>
    </row>
    <row r="22" spans="1:10" x14ac:dyDescent="0.3">
      <c r="A22" s="20">
        <v>21</v>
      </c>
      <c r="B22" s="21" t="s">
        <v>39</v>
      </c>
      <c r="C22" s="21" t="s">
        <v>93</v>
      </c>
      <c r="D22" s="20">
        <v>612342.66666666663</v>
      </c>
      <c r="E22" s="20">
        <v>1051317.3333333333</v>
      </c>
      <c r="F22" s="20">
        <v>12817</v>
      </c>
      <c r="G22" s="20">
        <v>172.56399999999999</v>
      </c>
      <c r="H22" s="20">
        <v>5153635.333333333</v>
      </c>
      <c r="I22" s="20">
        <v>1122.21</v>
      </c>
      <c r="J22" s="20">
        <v>5223552.666666667</v>
      </c>
    </row>
    <row r="23" spans="1:10" x14ac:dyDescent="0.3">
      <c r="A23" s="20">
        <v>22</v>
      </c>
      <c r="B23" s="21" t="s">
        <v>40</v>
      </c>
      <c r="C23" s="21" t="s">
        <v>91</v>
      </c>
      <c r="D23" s="20">
        <v>0</v>
      </c>
      <c r="E23" s="20">
        <v>117246.33333333333</v>
      </c>
      <c r="F23" s="20">
        <v>1826123</v>
      </c>
      <c r="G23" s="20">
        <v>70868.926000000007</v>
      </c>
      <c r="H23" s="20">
        <v>0</v>
      </c>
      <c r="I23" s="20">
        <v>26635.794999999998</v>
      </c>
      <c r="J23" s="20">
        <v>0</v>
      </c>
    </row>
    <row r="24" spans="1:10" x14ac:dyDescent="0.3">
      <c r="A24" s="20">
        <v>23</v>
      </c>
      <c r="B24" s="21" t="s">
        <v>41</v>
      </c>
      <c r="C24" s="21" t="s">
        <v>94</v>
      </c>
      <c r="D24" s="20">
        <v>386416.66666666669</v>
      </c>
      <c r="E24" s="20">
        <v>1275648</v>
      </c>
      <c r="F24" s="20">
        <v>2210.6666666666665</v>
      </c>
      <c r="G24" s="20">
        <v>139.477</v>
      </c>
      <c r="H24" s="20">
        <v>1234736.3333333333</v>
      </c>
      <c r="I24" s="20">
        <v>94.614999999999995</v>
      </c>
      <c r="J24" s="20">
        <v>5579753.333333333</v>
      </c>
    </row>
    <row r="25" spans="1:10" x14ac:dyDescent="0.3">
      <c r="A25" s="20">
        <v>24</v>
      </c>
      <c r="B25" s="21" t="s">
        <v>42</v>
      </c>
      <c r="C25" s="21" t="s">
        <v>92</v>
      </c>
      <c r="D25" s="20">
        <v>0</v>
      </c>
      <c r="E25" s="20">
        <v>59575.666666666664</v>
      </c>
      <c r="F25" s="20">
        <v>50</v>
      </c>
      <c r="G25" s="20">
        <v>124.1835</v>
      </c>
      <c r="H25" s="20">
        <v>0</v>
      </c>
      <c r="I25" s="20">
        <v>0</v>
      </c>
      <c r="J25" s="20">
        <v>0</v>
      </c>
    </row>
    <row r="26" spans="1:10" x14ac:dyDescent="0.3">
      <c r="A26" s="20">
        <v>25</v>
      </c>
      <c r="B26" s="21" t="s">
        <v>43</v>
      </c>
      <c r="C26" s="21" t="s">
        <v>91</v>
      </c>
      <c r="D26" s="20">
        <v>0</v>
      </c>
      <c r="E26" s="20">
        <v>15473.666666666666</v>
      </c>
      <c r="F26" s="20">
        <v>133847.33333333334</v>
      </c>
      <c r="G26" s="20">
        <v>49307.546000000002</v>
      </c>
      <c r="H26" s="20">
        <v>0</v>
      </c>
      <c r="I26" s="20">
        <v>12549.485000000001</v>
      </c>
      <c r="J26" s="20">
        <v>0</v>
      </c>
    </row>
    <row r="27" spans="1:10" x14ac:dyDescent="0.3">
      <c r="A27" s="20">
        <v>26</v>
      </c>
      <c r="B27" s="21" t="s">
        <v>44</v>
      </c>
      <c r="C27" s="21" t="s">
        <v>94</v>
      </c>
      <c r="D27" s="20">
        <v>534919.33333333337</v>
      </c>
      <c r="E27" s="20">
        <v>165830</v>
      </c>
      <c r="F27" s="20">
        <v>2601</v>
      </c>
      <c r="G27" s="20">
        <v>0</v>
      </c>
      <c r="H27" s="20">
        <v>93398.666666666672</v>
      </c>
      <c r="I27" s="20">
        <v>3550.5749999999998</v>
      </c>
      <c r="J27" s="20">
        <v>0</v>
      </c>
    </row>
    <row r="28" spans="1:10" x14ac:dyDescent="0.3">
      <c r="A28" s="20">
        <v>27</v>
      </c>
      <c r="B28" s="21" t="s">
        <v>127</v>
      </c>
      <c r="C28" s="21" t="s">
        <v>93</v>
      </c>
      <c r="D28" s="20">
        <v>0</v>
      </c>
      <c r="E28" s="20">
        <v>149636</v>
      </c>
      <c r="F28" s="20">
        <v>50320.333333333336</v>
      </c>
      <c r="G28" s="20">
        <v>0</v>
      </c>
      <c r="H28" s="20">
        <v>19572.666666666668</v>
      </c>
      <c r="I28" s="20">
        <v>12638.764999999999</v>
      </c>
      <c r="J28" s="20">
        <v>37207</v>
      </c>
    </row>
    <row r="29" spans="1:10" x14ac:dyDescent="0.3">
      <c r="A29" s="20">
        <v>28</v>
      </c>
      <c r="B29" s="21" t="s">
        <v>45</v>
      </c>
      <c r="C29" s="21" t="s">
        <v>93</v>
      </c>
      <c r="D29" s="20">
        <v>860.33333333333337</v>
      </c>
      <c r="E29" s="20">
        <v>943233</v>
      </c>
      <c r="F29" s="20">
        <v>10720.666666666666</v>
      </c>
      <c r="G29" s="20">
        <v>0</v>
      </c>
      <c r="H29" s="20">
        <v>1135387.3333333333</v>
      </c>
      <c r="I29" s="20">
        <v>4429.08</v>
      </c>
      <c r="J29" s="20">
        <v>1381868</v>
      </c>
    </row>
    <row r="30" spans="1:10" x14ac:dyDescent="0.3">
      <c r="A30" s="20">
        <v>29</v>
      </c>
      <c r="B30" s="21" t="s">
        <v>46</v>
      </c>
      <c r="C30" s="21" t="s">
        <v>92</v>
      </c>
      <c r="D30" s="20">
        <v>0</v>
      </c>
      <c r="E30" s="20">
        <v>223806.33333333334</v>
      </c>
      <c r="F30" s="20">
        <v>30332.333333333332</v>
      </c>
      <c r="G30" s="20">
        <v>160.06</v>
      </c>
      <c r="H30" s="20">
        <v>0</v>
      </c>
      <c r="I30" s="20">
        <v>5.3624999999999998</v>
      </c>
      <c r="J30" s="20">
        <v>0</v>
      </c>
    </row>
    <row r="31" spans="1:10" x14ac:dyDescent="0.3">
      <c r="A31" s="20">
        <v>30</v>
      </c>
      <c r="B31" s="21" t="s">
        <v>128</v>
      </c>
      <c r="C31" s="21" t="s">
        <v>92</v>
      </c>
      <c r="D31" s="20">
        <v>621.33333333333337</v>
      </c>
      <c r="E31" s="20">
        <v>12068</v>
      </c>
      <c r="F31" s="20">
        <v>339221.33333333331</v>
      </c>
      <c r="G31" s="20">
        <v>415208.8395</v>
      </c>
      <c r="H31" s="20">
        <v>3161.6666666666665</v>
      </c>
      <c r="I31" s="20">
        <v>3958.7950000000001</v>
      </c>
      <c r="J31" s="20">
        <v>306488.66666666669</v>
      </c>
    </row>
    <row r="32" spans="1:10" x14ac:dyDescent="0.3">
      <c r="A32" s="20">
        <v>31</v>
      </c>
      <c r="B32" s="21" t="s">
        <v>47</v>
      </c>
      <c r="C32" s="21" t="s">
        <v>92</v>
      </c>
      <c r="D32" s="20">
        <v>21799.333333333332</v>
      </c>
      <c r="E32" s="20">
        <v>165988</v>
      </c>
      <c r="F32" s="20">
        <v>35488</v>
      </c>
      <c r="G32" s="20">
        <v>43.904499999999999</v>
      </c>
      <c r="H32" s="20">
        <v>400774.33333333331</v>
      </c>
      <c r="I32" s="20">
        <v>521.86</v>
      </c>
      <c r="J32" s="20">
        <v>360252</v>
      </c>
    </row>
    <row r="33" spans="1:10" x14ac:dyDescent="0.3">
      <c r="A33" s="20">
        <v>32</v>
      </c>
      <c r="B33" s="21" t="s">
        <v>48</v>
      </c>
      <c r="C33" s="21" t="s">
        <v>91</v>
      </c>
      <c r="D33" s="20">
        <v>0</v>
      </c>
      <c r="E33" s="20">
        <v>33048.333333333336</v>
      </c>
      <c r="F33" s="20">
        <v>56466.333333333336</v>
      </c>
      <c r="G33" s="20">
        <v>32149.739000000001</v>
      </c>
      <c r="H33" s="20">
        <v>0</v>
      </c>
      <c r="I33" s="20">
        <v>5325.085</v>
      </c>
      <c r="J33" s="20">
        <v>0</v>
      </c>
    </row>
    <row r="34" spans="1:10" x14ac:dyDescent="0.3">
      <c r="A34" s="20">
        <v>33</v>
      </c>
      <c r="B34" s="21" t="s">
        <v>49</v>
      </c>
      <c r="C34" s="21" t="s">
        <v>92</v>
      </c>
      <c r="D34" s="20">
        <v>0</v>
      </c>
      <c r="E34" s="20">
        <v>527329.66666666663</v>
      </c>
      <c r="F34" s="20">
        <v>996.66666666666663</v>
      </c>
      <c r="G34" s="20">
        <v>335.613</v>
      </c>
      <c r="H34" s="20">
        <v>25.5</v>
      </c>
      <c r="I34" s="20">
        <v>0</v>
      </c>
      <c r="J34" s="20">
        <v>0</v>
      </c>
    </row>
    <row r="35" spans="1:10" x14ac:dyDescent="0.3">
      <c r="A35" s="20">
        <v>34</v>
      </c>
      <c r="B35" s="21" t="s">
        <v>50</v>
      </c>
      <c r="C35" s="21" t="s">
        <v>94</v>
      </c>
      <c r="D35" s="20">
        <v>143417</v>
      </c>
      <c r="E35" s="20">
        <v>302142.66666666669</v>
      </c>
      <c r="F35" s="20">
        <v>3880.6666666666665</v>
      </c>
      <c r="G35" s="20">
        <v>0</v>
      </c>
      <c r="H35" s="20">
        <v>80431</v>
      </c>
      <c r="I35" s="20">
        <v>2206.3449999999998</v>
      </c>
      <c r="J35" s="20">
        <v>0</v>
      </c>
    </row>
    <row r="36" spans="1:10" x14ac:dyDescent="0.3">
      <c r="A36" s="20">
        <v>35</v>
      </c>
      <c r="B36" s="21" t="s">
        <v>51</v>
      </c>
      <c r="C36" s="21" t="s">
        <v>91</v>
      </c>
      <c r="D36" s="20">
        <v>0</v>
      </c>
      <c r="E36" s="20">
        <v>923.33333333333337</v>
      </c>
      <c r="F36" s="20">
        <v>695635.33333333337</v>
      </c>
      <c r="G36" s="20">
        <v>7433.0355</v>
      </c>
      <c r="H36" s="20">
        <v>0</v>
      </c>
      <c r="I36" s="20">
        <v>7530.56</v>
      </c>
      <c r="J36" s="20">
        <v>0</v>
      </c>
    </row>
    <row r="37" spans="1:10" x14ac:dyDescent="0.3">
      <c r="A37" s="20">
        <v>36</v>
      </c>
      <c r="B37" s="21" t="s">
        <v>52</v>
      </c>
      <c r="C37" s="21" t="s">
        <v>91</v>
      </c>
      <c r="D37" s="20">
        <v>0</v>
      </c>
      <c r="E37" s="20">
        <v>64078</v>
      </c>
      <c r="F37" s="20">
        <v>216153.33333333334</v>
      </c>
      <c r="G37" s="20">
        <v>5113.3810000000003</v>
      </c>
      <c r="H37" s="20">
        <v>0</v>
      </c>
      <c r="I37" s="20">
        <v>13342.1</v>
      </c>
      <c r="J37" s="20">
        <v>0</v>
      </c>
    </row>
    <row r="38" spans="1:10" x14ac:dyDescent="0.3">
      <c r="A38" s="20">
        <v>37</v>
      </c>
      <c r="B38" s="21" t="s">
        <v>53</v>
      </c>
      <c r="C38" s="21" t="s">
        <v>94</v>
      </c>
      <c r="D38" s="20">
        <v>47965.666666666664</v>
      </c>
      <c r="E38" s="20">
        <v>1022423.6666666666</v>
      </c>
      <c r="F38" s="20">
        <v>800</v>
      </c>
      <c r="G38" s="20">
        <v>54.237000000000002</v>
      </c>
      <c r="H38" s="20">
        <v>46337</v>
      </c>
      <c r="I38" s="20">
        <v>25.515000000000001</v>
      </c>
      <c r="J38" s="20">
        <v>490121.33333333331</v>
      </c>
    </row>
    <row r="39" spans="1:10" x14ac:dyDescent="0.3">
      <c r="A39" s="20">
        <v>38</v>
      </c>
      <c r="B39" s="21" t="s">
        <v>129</v>
      </c>
      <c r="C39" s="21" t="s">
        <v>94</v>
      </c>
      <c r="D39" s="20">
        <v>248685</v>
      </c>
      <c r="E39" s="20">
        <v>828481.66666666663</v>
      </c>
      <c r="F39" s="20">
        <v>27888</v>
      </c>
      <c r="G39" s="20">
        <v>175.34950000000001</v>
      </c>
      <c r="H39" s="20">
        <v>548890.66666666663</v>
      </c>
      <c r="I39" s="20">
        <v>4728.66</v>
      </c>
      <c r="J39" s="20">
        <v>1017159</v>
      </c>
    </row>
    <row r="40" spans="1:10" x14ac:dyDescent="0.3">
      <c r="A40" s="20">
        <v>39</v>
      </c>
      <c r="B40" s="21" t="s">
        <v>54</v>
      </c>
      <c r="C40" s="21" t="s">
        <v>92</v>
      </c>
      <c r="D40" s="20">
        <v>3227</v>
      </c>
      <c r="E40" s="20">
        <v>197215</v>
      </c>
      <c r="F40" s="20">
        <v>26663.333333333332</v>
      </c>
      <c r="G40" s="20">
        <v>14182.574000000001</v>
      </c>
      <c r="H40" s="20">
        <v>9207.6666666666661</v>
      </c>
      <c r="I40" s="20">
        <v>213.4</v>
      </c>
      <c r="J40" s="20">
        <v>266750.66666666669</v>
      </c>
    </row>
    <row r="41" spans="1:10" x14ac:dyDescent="0.3">
      <c r="A41" s="20">
        <v>40</v>
      </c>
      <c r="B41" s="21" t="s">
        <v>55</v>
      </c>
      <c r="C41" s="21" t="s">
        <v>94</v>
      </c>
      <c r="D41" s="20">
        <v>775384.66666666663</v>
      </c>
      <c r="E41" s="20">
        <v>649936.33333333337</v>
      </c>
      <c r="F41" s="20">
        <v>14326.666666666666</v>
      </c>
      <c r="G41" s="20">
        <v>370.024</v>
      </c>
      <c r="H41" s="20">
        <v>789169</v>
      </c>
      <c r="I41" s="20">
        <v>1078.585</v>
      </c>
      <c r="J41" s="20">
        <v>4074294.3333333335</v>
      </c>
    </row>
    <row r="42" spans="1:10" x14ac:dyDescent="0.3">
      <c r="A42" s="20">
        <v>41</v>
      </c>
      <c r="B42" s="21" t="s">
        <v>56</v>
      </c>
      <c r="C42" s="21" t="s">
        <v>94</v>
      </c>
      <c r="D42" s="20">
        <v>244376.66666666666</v>
      </c>
      <c r="E42" s="20">
        <v>172293</v>
      </c>
      <c r="F42" s="20">
        <v>745</v>
      </c>
      <c r="G42" s="20">
        <v>0</v>
      </c>
      <c r="H42" s="20">
        <v>78546</v>
      </c>
      <c r="I42" s="20">
        <v>311.77499999999998</v>
      </c>
      <c r="J42" s="20">
        <v>40955</v>
      </c>
    </row>
    <row r="43" spans="1:10" x14ac:dyDescent="0.3">
      <c r="A43" s="20">
        <v>42</v>
      </c>
      <c r="B43" s="21" t="s">
        <v>57</v>
      </c>
      <c r="C43" s="21" t="s">
        <v>91</v>
      </c>
      <c r="D43" s="20">
        <v>0</v>
      </c>
      <c r="E43" s="20">
        <v>33.333333333333336</v>
      </c>
      <c r="F43" s="20">
        <v>6529.666666666667</v>
      </c>
      <c r="G43" s="20">
        <v>4596.6059999999998</v>
      </c>
      <c r="H43" s="20">
        <v>0</v>
      </c>
      <c r="I43" s="20">
        <v>863.7</v>
      </c>
      <c r="J43" s="20">
        <v>0</v>
      </c>
    </row>
    <row r="44" spans="1:10" x14ac:dyDescent="0.3">
      <c r="A44" s="20">
        <v>43</v>
      </c>
      <c r="B44" s="21" t="s">
        <v>58</v>
      </c>
      <c r="C44" s="21" t="s">
        <v>93</v>
      </c>
      <c r="D44" s="20">
        <v>0</v>
      </c>
      <c r="E44" s="20">
        <v>719854</v>
      </c>
      <c r="F44" s="20">
        <v>130.33333333333334</v>
      </c>
      <c r="G44" s="20">
        <v>61.070999999999998</v>
      </c>
      <c r="H44" s="20">
        <v>493945.33333333331</v>
      </c>
      <c r="I44" s="20">
        <v>156.04</v>
      </c>
      <c r="J44" s="20">
        <v>1210839.6666666667</v>
      </c>
    </row>
    <row r="45" spans="1:10" x14ac:dyDescent="0.3">
      <c r="A45" s="20">
        <v>44</v>
      </c>
      <c r="B45" s="21" t="s">
        <v>59</v>
      </c>
      <c r="C45" s="21" t="s">
        <v>93</v>
      </c>
      <c r="D45" s="20">
        <v>121</v>
      </c>
      <c r="E45" s="20">
        <v>185417.33333333334</v>
      </c>
      <c r="F45" s="20">
        <v>5124.333333333333</v>
      </c>
      <c r="G45" s="20">
        <v>0</v>
      </c>
      <c r="H45" s="20">
        <v>457123</v>
      </c>
      <c r="I45" s="20">
        <v>3701.23</v>
      </c>
      <c r="J45" s="20">
        <v>1981104</v>
      </c>
    </row>
    <row r="46" spans="1:10" x14ac:dyDescent="0.3">
      <c r="A46" s="20">
        <v>45</v>
      </c>
      <c r="B46" s="21" t="s">
        <v>60</v>
      </c>
      <c r="C46" s="21" t="s">
        <v>94</v>
      </c>
      <c r="D46" s="20">
        <v>137513.33333333334</v>
      </c>
      <c r="E46" s="20">
        <v>90734</v>
      </c>
      <c r="F46" s="20">
        <v>0</v>
      </c>
      <c r="G46" s="20">
        <v>0</v>
      </c>
      <c r="H46" s="20">
        <v>0</v>
      </c>
      <c r="I46" s="20">
        <v>15.36</v>
      </c>
      <c r="J46" s="20">
        <v>0</v>
      </c>
    </row>
    <row r="47" spans="1:10" x14ac:dyDescent="0.3">
      <c r="A47" s="20">
        <v>46</v>
      </c>
      <c r="B47" s="21" t="s">
        <v>61</v>
      </c>
      <c r="C47" s="21" t="s">
        <v>93</v>
      </c>
      <c r="D47" s="20">
        <v>16.666666666666668</v>
      </c>
      <c r="E47" s="20">
        <v>449852.33333333331</v>
      </c>
      <c r="F47" s="20">
        <v>4058</v>
      </c>
      <c r="G47" s="20">
        <v>26.785499999999999</v>
      </c>
      <c r="H47" s="20">
        <v>338545.33333333331</v>
      </c>
      <c r="I47" s="20">
        <v>1566.125</v>
      </c>
      <c r="J47" s="20">
        <v>849517.66666666663</v>
      </c>
    </row>
    <row r="48" spans="1:10" x14ac:dyDescent="0.3">
      <c r="A48" s="20">
        <v>47</v>
      </c>
      <c r="B48" s="21" t="s">
        <v>62</v>
      </c>
      <c r="C48" s="21" t="s">
        <v>91</v>
      </c>
      <c r="D48" s="20">
        <v>0</v>
      </c>
      <c r="E48" s="20">
        <v>7475</v>
      </c>
      <c r="F48" s="20">
        <v>10950.666666666666</v>
      </c>
      <c r="G48" s="20">
        <v>3233.2660000000001</v>
      </c>
      <c r="H48" s="20">
        <v>0</v>
      </c>
      <c r="I48" s="20">
        <v>16202.545</v>
      </c>
      <c r="J48" s="20">
        <v>0</v>
      </c>
    </row>
    <row r="49" spans="1:10" x14ac:dyDescent="0.3">
      <c r="A49" s="20">
        <v>48</v>
      </c>
      <c r="B49" s="21" t="s">
        <v>63</v>
      </c>
      <c r="C49" s="21" t="s">
        <v>93</v>
      </c>
      <c r="D49" s="20">
        <v>0</v>
      </c>
      <c r="E49" s="20">
        <v>953766.66666666663</v>
      </c>
      <c r="F49" s="20">
        <v>2551.6666666666665</v>
      </c>
      <c r="G49" s="20">
        <v>18.214500000000001</v>
      </c>
      <c r="H49" s="20">
        <v>220965.66666666666</v>
      </c>
      <c r="I49" s="20">
        <v>1465.45</v>
      </c>
      <c r="J49" s="20">
        <v>1471020</v>
      </c>
    </row>
    <row r="50" spans="1:10" x14ac:dyDescent="0.3">
      <c r="A50" s="20">
        <v>49</v>
      </c>
      <c r="B50" s="21" t="s">
        <v>64</v>
      </c>
      <c r="C50" s="21" t="s">
        <v>91</v>
      </c>
      <c r="D50" s="20">
        <v>0</v>
      </c>
      <c r="E50" s="20">
        <v>228</v>
      </c>
      <c r="F50" s="20">
        <v>428225.66666666669</v>
      </c>
      <c r="G50" s="20">
        <v>3606.0740000000001</v>
      </c>
      <c r="H50" s="20">
        <v>0</v>
      </c>
      <c r="I50" s="20">
        <v>4458.7299999999996</v>
      </c>
      <c r="J50" s="20">
        <v>0</v>
      </c>
    </row>
    <row r="51" spans="1:10" x14ac:dyDescent="0.3">
      <c r="A51" s="20">
        <v>50</v>
      </c>
      <c r="B51" s="21" t="s">
        <v>65</v>
      </c>
      <c r="C51" s="21" t="s">
        <v>92</v>
      </c>
      <c r="D51" s="20">
        <v>0</v>
      </c>
      <c r="E51" s="20">
        <v>4958</v>
      </c>
      <c r="F51" s="20">
        <v>76851.333333333328</v>
      </c>
      <c r="G51" s="20">
        <v>1806.454</v>
      </c>
      <c r="H51" s="20">
        <v>148641.33333333334</v>
      </c>
      <c r="I51" s="20">
        <v>8227.5750000000007</v>
      </c>
      <c r="J51" s="20">
        <v>7554.333333333333</v>
      </c>
    </row>
    <row r="52" spans="1:10" x14ac:dyDescent="0.3">
      <c r="A52" s="20">
        <v>51</v>
      </c>
      <c r="B52" s="21" t="s">
        <v>66</v>
      </c>
      <c r="C52" s="21" t="s">
        <v>92</v>
      </c>
      <c r="D52" s="20">
        <v>1020.6666666666666</v>
      </c>
      <c r="E52" s="20">
        <v>160624</v>
      </c>
      <c r="F52" s="20">
        <v>14008.666666666666</v>
      </c>
      <c r="G52" s="20">
        <v>11117.285</v>
      </c>
      <c r="H52" s="20">
        <v>279911.66666666669</v>
      </c>
      <c r="I52" s="20">
        <v>587.20000000000005</v>
      </c>
      <c r="J52" s="20">
        <v>1321048</v>
      </c>
    </row>
    <row r="53" spans="1:10" x14ac:dyDescent="0.3">
      <c r="A53" s="20">
        <v>52</v>
      </c>
      <c r="B53" s="21" t="s">
        <v>67</v>
      </c>
      <c r="C53" s="21" t="s">
        <v>92</v>
      </c>
      <c r="D53" s="20">
        <v>368703.66666666669</v>
      </c>
      <c r="E53" s="20">
        <v>384021.66666666669</v>
      </c>
      <c r="F53" s="20">
        <v>2919.3333333333335</v>
      </c>
      <c r="G53" s="20">
        <v>0</v>
      </c>
      <c r="H53" s="20">
        <v>1010105</v>
      </c>
      <c r="I53" s="20">
        <v>16.850000000000001</v>
      </c>
      <c r="J53" s="20">
        <v>4689269.666666667</v>
      </c>
    </row>
    <row r="54" spans="1:10" x14ac:dyDescent="0.3">
      <c r="A54" s="20">
        <v>53</v>
      </c>
      <c r="B54" s="21" t="s">
        <v>68</v>
      </c>
      <c r="C54" s="21" t="s">
        <v>93</v>
      </c>
      <c r="D54" s="20">
        <v>240932.66666666666</v>
      </c>
      <c r="E54" s="20">
        <v>231399.66666666666</v>
      </c>
      <c r="F54" s="20">
        <v>2031.6666666666667</v>
      </c>
      <c r="G54" s="20">
        <v>0</v>
      </c>
      <c r="H54" s="20">
        <v>163215</v>
      </c>
      <c r="I54" s="20">
        <v>488.28</v>
      </c>
      <c r="J54" s="20">
        <v>0</v>
      </c>
    </row>
    <row r="55" spans="1:10" x14ac:dyDescent="0.3">
      <c r="A55" s="20">
        <v>54</v>
      </c>
      <c r="B55" s="21" t="s">
        <v>69</v>
      </c>
      <c r="C55" s="21" t="s">
        <v>94</v>
      </c>
      <c r="D55" s="20">
        <v>74858</v>
      </c>
      <c r="E55" s="20">
        <v>62997</v>
      </c>
      <c r="F55" s="20">
        <v>626.33333333333337</v>
      </c>
      <c r="G55" s="20">
        <v>0</v>
      </c>
      <c r="H55" s="20">
        <v>10765</v>
      </c>
      <c r="I55" s="20">
        <v>85.194999999999993</v>
      </c>
      <c r="J55" s="20">
        <v>0</v>
      </c>
    </row>
    <row r="56" spans="1:10" x14ac:dyDescent="0.3">
      <c r="A56" s="20">
        <v>55</v>
      </c>
      <c r="B56" s="21" t="s">
        <v>70</v>
      </c>
      <c r="C56" s="21" t="s">
        <v>93</v>
      </c>
      <c r="D56" s="20">
        <v>347439.33333333331</v>
      </c>
      <c r="E56" s="20">
        <v>149189.33333333334</v>
      </c>
      <c r="F56" s="20">
        <v>41301.666666666664</v>
      </c>
      <c r="G56" s="20">
        <v>0</v>
      </c>
      <c r="H56" s="20">
        <v>987820.66666666663</v>
      </c>
      <c r="I56" s="20">
        <v>12030.025</v>
      </c>
      <c r="J56" s="20">
        <v>2788843.6666666665</v>
      </c>
    </row>
    <row r="57" spans="1:10" x14ac:dyDescent="0.3">
      <c r="A57" s="20">
        <v>56</v>
      </c>
      <c r="B57" s="21" t="s">
        <v>71</v>
      </c>
      <c r="C57" s="21" t="s">
        <v>93</v>
      </c>
      <c r="D57" s="20">
        <v>35040.333333333336</v>
      </c>
      <c r="E57" s="20">
        <v>1023161</v>
      </c>
      <c r="F57" s="20">
        <v>9710</v>
      </c>
      <c r="G57" s="20">
        <v>39.27675</v>
      </c>
      <c r="H57" s="20">
        <v>616156.66666666663</v>
      </c>
      <c r="I57" s="20">
        <v>5165.5200000000004</v>
      </c>
      <c r="J57" s="20">
        <v>142566</v>
      </c>
    </row>
    <row r="58" spans="1:10" x14ac:dyDescent="0.3">
      <c r="A58" s="20">
        <v>57</v>
      </c>
      <c r="B58" s="21" t="s">
        <v>72</v>
      </c>
      <c r="C58" s="21" t="s">
        <v>93</v>
      </c>
      <c r="D58" s="20">
        <v>167.5</v>
      </c>
      <c r="E58" s="20">
        <v>732491.33333333337</v>
      </c>
      <c r="F58" s="20">
        <v>26891.333333333332</v>
      </c>
      <c r="G58" s="20">
        <v>21.93375</v>
      </c>
      <c r="H58" s="20">
        <v>407658.33333333331</v>
      </c>
      <c r="I58" s="20">
        <v>5515.56</v>
      </c>
      <c r="J58" s="20">
        <v>796740</v>
      </c>
    </row>
    <row r="59" spans="1:10" x14ac:dyDescent="0.3">
      <c r="A59" s="20">
        <v>58</v>
      </c>
      <c r="B59" s="21" t="s">
        <v>73</v>
      </c>
      <c r="C59" s="21" t="s">
        <v>91</v>
      </c>
      <c r="D59" s="20">
        <v>0</v>
      </c>
      <c r="E59" s="20">
        <v>78883</v>
      </c>
      <c r="F59" s="20">
        <v>184748.33333333334</v>
      </c>
      <c r="G59" s="20">
        <v>6802.6719999999996</v>
      </c>
      <c r="H59" s="20">
        <v>0</v>
      </c>
      <c r="I59" s="20">
        <v>28016.25</v>
      </c>
      <c r="J59" s="20">
        <v>0</v>
      </c>
    </row>
    <row r="60" spans="1:10" x14ac:dyDescent="0.3">
      <c r="A60" s="20">
        <v>59</v>
      </c>
      <c r="B60" s="21" t="s">
        <v>74</v>
      </c>
      <c r="C60" s="21" t="s">
        <v>91</v>
      </c>
      <c r="D60" s="20">
        <v>0</v>
      </c>
      <c r="E60" s="20">
        <v>7697.666666666667</v>
      </c>
      <c r="F60" s="20">
        <v>297536.66666666669</v>
      </c>
      <c r="G60" s="20">
        <v>3271.7190000000001</v>
      </c>
      <c r="H60" s="20">
        <v>0</v>
      </c>
      <c r="I60" s="20">
        <v>6245.1</v>
      </c>
      <c r="J60" s="20">
        <v>0</v>
      </c>
    </row>
    <row r="61" spans="1:10" x14ac:dyDescent="0.3">
      <c r="A61" s="20">
        <v>60</v>
      </c>
      <c r="B61" s="21" t="s">
        <v>75</v>
      </c>
      <c r="C61" s="21" t="s">
        <v>92</v>
      </c>
      <c r="D61" s="20">
        <v>0</v>
      </c>
      <c r="E61" s="20">
        <v>13497.333333333334</v>
      </c>
      <c r="F61" s="20">
        <v>167.33333333333334</v>
      </c>
      <c r="G61" s="20">
        <v>9.06</v>
      </c>
      <c r="H61" s="20">
        <v>0</v>
      </c>
      <c r="I61" s="20">
        <v>0</v>
      </c>
      <c r="J61" s="20">
        <v>0</v>
      </c>
    </row>
    <row r="62" spans="1:10" x14ac:dyDescent="0.3">
      <c r="A62" s="20">
        <v>61</v>
      </c>
      <c r="B62" s="21" t="s">
        <v>130</v>
      </c>
      <c r="C62" s="21" t="s">
        <v>92</v>
      </c>
      <c r="D62" s="20">
        <v>0</v>
      </c>
      <c r="E62" s="20">
        <v>1502.6666666666667</v>
      </c>
      <c r="F62" s="20">
        <v>58.333333333333336</v>
      </c>
      <c r="G62" s="20">
        <v>57921.682000000001</v>
      </c>
      <c r="H62" s="20">
        <v>0</v>
      </c>
      <c r="I62" s="20">
        <v>0</v>
      </c>
      <c r="J62" s="20">
        <v>0</v>
      </c>
    </row>
    <row r="63" spans="1:10" x14ac:dyDescent="0.3">
      <c r="A63" s="20">
        <v>62</v>
      </c>
      <c r="B63" s="21" t="s">
        <v>131</v>
      </c>
      <c r="C63" s="21" t="s">
        <v>92</v>
      </c>
      <c r="D63" s="20">
        <v>0</v>
      </c>
      <c r="E63" s="20">
        <v>3462.6666666666665</v>
      </c>
      <c r="F63" s="20">
        <v>296.66666666666669</v>
      </c>
      <c r="G63" s="20">
        <v>888.50049999999999</v>
      </c>
      <c r="H63" s="20">
        <v>0</v>
      </c>
      <c r="I63" s="20">
        <v>0</v>
      </c>
      <c r="J63" s="20">
        <v>0</v>
      </c>
    </row>
    <row r="64" spans="1:10" x14ac:dyDescent="0.3">
      <c r="A64" s="20">
        <v>63</v>
      </c>
      <c r="B64" s="21" t="s">
        <v>132</v>
      </c>
      <c r="C64" s="21" t="s">
        <v>92</v>
      </c>
      <c r="D64" s="20">
        <v>119572.66666666667</v>
      </c>
      <c r="E64" s="20">
        <v>206616.66666666666</v>
      </c>
      <c r="F64" s="20">
        <v>83269</v>
      </c>
      <c r="G64" s="20">
        <v>0</v>
      </c>
      <c r="H64" s="20">
        <v>1194047</v>
      </c>
      <c r="I64" s="20">
        <v>906.89499999999998</v>
      </c>
      <c r="J64" s="20">
        <v>3971100</v>
      </c>
    </row>
    <row r="65" spans="1:10" x14ac:dyDescent="0.3">
      <c r="A65" s="20">
        <v>64</v>
      </c>
      <c r="B65" s="21" t="s">
        <v>76</v>
      </c>
      <c r="C65" s="21" t="s">
        <v>92</v>
      </c>
      <c r="D65" s="20">
        <v>168035</v>
      </c>
      <c r="E65" s="20">
        <v>197179.66666666666</v>
      </c>
      <c r="F65" s="20">
        <v>18141.666666666668</v>
      </c>
      <c r="G65" s="20">
        <v>399.20350000000002</v>
      </c>
      <c r="H65" s="20">
        <v>132417</v>
      </c>
      <c r="I65" s="20">
        <v>30.614999999999998</v>
      </c>
      <c r="J65" s="20">
        <v>997727.66666666663</v>
      </c>
    </row>
    <row r="66" spans="1:10" x14ac:dyDescent="0.3">
      <c r="A66" s="20">
        <v>65</v>
      </c>
      <c r="B66" s="21" t="s">
        <v>77</v>
      </c>
      <c r="C66" s="21" t="s">
        <v>92</v>
      </c>
      <c r="D66" s="20">
        <v>0</v>
      </c>
      <c r="E66" s="20">
        <v>202541</v>
      </c>
      <c r="F66" s="20">
        <v>76.666666666666671</v>
      </c>
      <c r="G66" s="20">
        <v>0</v>
      </c>
      <c r="H66" s="20">
        <v>65</v>
      </c>
      <c r="I66" s="20">
        <v>0</v>
      </c>
      <c r="J66" s="20">
        <v>168771.33333333334</v>
      </c>
    </row>
    <row r="67" spans="1:10" x14ac:dyDescent="0.3">
      <c r="A67" s="20">
        <v>66</v>
      </c>
      <c r="B67" s="21" t="s">
        <v>78</v>
      </c>
      <c r="C67" s="21" t="s">
        <v>94</v>
      </c>
      <c r="D67" s="20">
        <v>73012.666666666672</v>
      </c>
      <c r="E67" s="20">
        <v>594835</v>
      </c>
      <c r="F67" s="20">
        <v>4800</v>
      </c>
      <c r="G67" s="20">
        <v>0</v>
      </c>
      <c r="H67" s="20">
        <v>274871.66666666669</v>
      </c>
      <c r="I67" s="20">
        <v>753.87</v>
      </c>
      <c r="J67" s="20">
        <v>2398905.3333333335</v>
      </c>
    </row>
    <row r="68" spans="1:10" x14ac:dyDescent="0.3">
      <c r="A68" s="20">
        <v>67</v>
      </c>
      <c r="B68" s="21" t="s">
        <v>79</v>
      </c>
      <c r="C68" s="21" t="s">
        <v>92</v>
      </c>
      <c r="D68" s="20">
        <v>55775.333333333336</v>
      </c>
      <c r="E68" s="20">
        <v>804290.66666666663</v>
      </c>
      <c r="F68" s="20">
        <v>4010.3333333333335</v>
      </c>
      <c r="G68" s="20">
        <v>50.12</v>
      </c>
      <c r="H68" s="20">
        <v>200838.66666666666</v>
      </c>
      <c r="I68" s="20">
        <v>73.254999999999995</v>
      </c>
      <c r="J68" s="20">
        <v>4306596</v>
      </c>
    </row>
    <row r="69" spans="1:10" x14ac:dyDescent="0.3">
      <c r="A69" s="20">
        <v>68</v>
      </c>
      <c r="B69" s="21" t="s">
        <v>80</v>
      </c>
      <c r="C69" s="21" t="s">
        <v>91</v>
      </c>
      <c r="D69" s="20">
        <v>0</v>
      </c>
      <c r="E69" s="20">
        <v>7870.666666666667</v>
      </c>
      <c r="F69" s="20">
        <v>3928750</v>
      </c>
      <c r="G69" s="20">
        <v>74533.770999999993</v>
      </c>
      <c r="H69" s="20">
        <v>0</v>
      </c>
      <c r="I69" s="20">
        <v>31310.884999999998</v>
      </c>
      <c r="J69" s="20">
        <v>0</v>
      </c>
    </row>
    <row r="70" spans="1:10" x14ac:dyDescent="0.3">
      <c r="A70" s="20">
        <v>69</v>
      </c>
      <c r="B70" s="21" t="s">
        <v>81</v>
      </c>
      <c r="C70" s="21" t="s">
        <v>93</v>
      </c>
      <c r="D70" s="20">
        <v>65.333333333333329</v>
      </c>
      <c r="E70" s="20">
        <v>1111158.6666666667</v>
      </c>
      <c r="F70" s="20">
        <v>6227.333333333333</v>
      </c>
      <c r="G70" s="20">
        <v>219.36250000000001</v>
      </c>
      <c r="H70" s="20">
        <v>509032</v>
      </c>
      <c r="I70" s="20">
        <v>3076.125</v>
      </c>
      <c r="J70" s="20">
        <v>1284073.3333333333</v>
      </c>
    </row>
    <row r="71" spans="1:10" x14ac:dyDescent="0.3">
      <c r="A71" s="20">
        <v>70</v>
      </c>
      <c r="B71" s="21" t="s">
        <v>82</v>
      </c>
      <c r="C71" s="21" t="s">
        <v>93</v>
      </c>
      <c r="D71" s="20">
        <v>167</v>
      </c>
      <c r="E71" s="20">
        <v>208308.33333333334</v>
      </c>
      <c r="F71" s="20">
        <v>32192.666666666668</v>
      </c>
      <c r="G71" s="20">
        <v>0</v>
      </c>
      <c r="H71" s="20">
        <v>46602.333333333336</v>
      </c>
      <c r="I71" s="20">
        <v>4645.9949999999999</v>
      </c>
      <c r="J71" s="20">
        <v>642197</v>
      </c>
    </row>
    <row r="72" spans="1:10" x14ac:dyDescent="0.3">
      <c r="A72" s="20">
        <v>71</v>
      </c>
      <c r="B72" s="21" t="s">
        <v>83</v>
      </c>
      <c r="C72" s="21" t="s">
        <v>93</v>
      </c>
      <c r="D72" s="20">
        <v>20990.666666666668</v>
      </c>
      <c r="E72" s="20">
        <v>240434.33333333334</v>
      </c>
      <c r="F72" s="20">
        <v>6303</v>
      </c>
      <c r="G72" s="20">
        <v>0</v>
      </c>
      <c r="H72" s="20">
        <v>254433</v>
      </c>
      <c r="I72" s="20">
        <v>1609.105</v>
      </c>
      <c r="J72" s="20">
        <v>3005961</v>
      </c>
    </row>
    <row r="73" spans="1:10" x14ac:dyDescent="0.3">
      <c r="A73" s="20">
        <v>72</v>
      </c>
      <c r="B73" s="21" t="s">
        <v>84</v>
      </c>
      <c r="C73" s="21" t="s">
        <v>92</v>
      </c>
      <c r="D73" s="20">
        <v>0</v>
      </c>
      <c r="E73" s="20">
        <v>198903</v>
      </c>
      <c r="F73" s="20">
        <v>0</v>
      </c>
      <c r="G73" s="20">
        <v>0</v>
      </c>
      <c r="H73" s="20">
        <v>0</v>
      </c>
      <c r="I73" s="20">
        <v>0</v>
      </c>
      <c r="J73" s="20">
        <v>181931.66666666666</v>
      </c>
    </row>
    <row r="74" spans="1:10" x14ac:dyDescent="0.3">
      <c r="A74" s="20">
        <v>73</v>
      </c>
      <c r="B74" s="21" t="s">
        <v>85</v>
      </c>
      <c r="C74" s="21" t="s">
        <v>93</v>
      </c>
      <c r="D74" s="20">
        <v>303.66666666666669</v>
      </c>
      <c r="E74" s="20">
        <v>364020.66666666669</v>
      </c>
      <c r="F74" s="20">
        <v>7938.666666666667</v>
      </c>
      <c r="G74" s="20">
        <v>0</v>
      </c>
      <c r="H74" s="20">
        <v>369811.33333333331</v>
      </c>
      <c r="I74" s="20">
        <v>1203.375</v>
      </c>
      <c r="J74" s="20">
        <v>835030.33333333337</v>
      </c>
    </row>
    <row r="75" spans="1:10" x14ac:dyDescent="0.3">
      <c r="A75" s="20">
        <v>74</v>
      </c>
      <c r="B75" s="21" t="s">
        <v>86</v>
      </c>
      <c r="C75" s="21" t="s">
        <v>93</v>
      </c>
      <c r="D75" s="20">
        <v>2244.6666666666665</v>
      </c>
      <c r="E75" s="20">
        <v>717532.66666666663</v>
      </c>
      <c r="F75" s="20">
        <v>35422.666666666664</v>
      </c>
      <c r="G75" s="20">
        <v>14.108000000000001</v>
      </c>
      <c r="H75" s="20">
        <v>1171064.6666666667</v>
      </c>
      <c r="I75" s="20">
        <v>8396.66</v>
      </c>
      <c r="J75" s="20">
        <v>6252382</v>
      </c>
    </row>
    <row r="76" spans="1:10" x14ac:dyDescent="0.3">
      <c r="A76" s="20">
        <v>75</v>
      </c>
      <c r="B76" s="21" t="s">
        <v>87</v>
      </c>
      <c r="C76" s="21" t="s">
        <v>94</v>
      </c>
      <c r="D76" s="20">
        <v>164900.33333333334</v>
      </c>
      <c r="E76" s="20">
        <v>343115.66666666669</v>
      </c>
      <c r="F76" s="20">
        <v>2289.6666666666665</v>
      </c>
      <c r="G76" s="20">
        <v>0</v>
      </c>
      <c r="H76" s="20">
        <v>103024</v>
      </c>
      <c r="I76" s="20">
        <v>258.20999999999998</v>
      </c>
      <c r="J76" s="20">
        <v>785896</v>
      </c>
    </row>
    <row r="77" spans="1:10" x14ac:dyDescent="0.3">
      <c r="A77" s="20">
        <v>76</v>
      </c>
      <c r="B77" s="21" t="s">
        <v>88</v>
      </c>
      <c r="C77" s="21" t="s">
        <v>94</v>
      </c>
      <c r="D77" s="20">
        <v>148635.66666666666</v>
      </c>
      <c r="E77" s="20">
        <v>267531</v>
      </c>
      <c r="F77" s="20">
        <v>11166.333333333334</v>
      </c>
      <c r="G77" s="20">
        <v>0</v>
      </c>
      <c r="H77" s="20">
        <v>640824.33333333337</v>
      </c>
      <c r="I77" s="20">
        <v>453.39499999999998</v>
      </c>
      <c r="J77" s="20">
        <v>2244894</v>
      </c>
    </row>
    <row r="78" spans="1:10" x14ac:dyDescent="0.3">
      <c r="A78" s="20">
        <v>77</v>
      </c>
      <c r="B78" s="21" t="s">
        <v>89</v>
      </c>
      <c r="C78" s="21" t="s">
        <v>93</v>
      </c>
      <c r="D78" s="20">
        <v>77578.333333333328</v>
      </c>
      <c r="E78" s="20">
        <v>1389130.6666666667</v>
      </c>
      <c r="F78" s="20">
        <v>31348.333333333332</v>
      </c>
      <c r="G78" s="20">
        <v>46.526249999999997</v>
      </c>
      <c r="H78" s="20">
        <v>1667144.6666666667</v>
      </c>
      <c r="I78" s="20">
        <v>8742.26</v>
      </c>
      <c r="J78" s="20">
        <v>58425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98E52-C4B1-40CB-8DF7-DF6858D77A62}">
  <dimension ref="A1:Q78"/>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 customWidth="1"/>
    <col min="2" max="3" width="10.77734375" style="4" customWidth="1"/>
    <col min="4" max="17" width="10.77734375" style="20" customWidth="1"/>
    <col min="18" max="16384" width="8.88671875" style="2"/>
  </cols>
  <sheetData>
    <row r="1" spans="1:17" s="5" customFormat="1" x14ac:dyDescent="0.3">
      <c r="A1" s="22" t="str">
        <f>'Agricultural Product Data'!A1</f>
        <v>No.</v>
      </c>
      <c r="B1" s="22" t="str">
        <f>'Agricultural Product Data'!B1</f>
        <v>Province</v>
      </c>
      <c r="C1" s="22" t="str">
        <f>'Agricultural Product Data'!C1</f>
        <v>Region</v>
      </c>
      <c r="D1" s="22" t="s">
        <v>5</v>
      </c>
      <c r="E1" s="22" t="s">
        <v>105</v>
      </c>
      <c r="F1" s="22" t="s">
        <v>0</v>
      </c>
      <c r="G1" s="22" t="s">
        <v>1</v>
      </c>
      <c r="H1" s="22" t="s">
        <v>9</v>
      </c>
      <c r="I1" s="22" t="s">
        <v>11</v>
      </c>
      <c r="J1" s="22" t="s">
        <v>10</v>
      </c>
      <c r="K1" s="22" t="s">
        <v>12</v>
      </c>
      <c r="L1" s="22" t="s">
        <v>13</v>
      </c>
      <c r="M1" s="22" t="s">
        <v>14</v>
      </c>
      <c r="N1" s="22" t="s">
        <v>8</v>
      </c>
      <c r="O1" s="22" t="s">
        <v>104</v>
      </c>
      <c r="P1" s="22" t="s">
        <v>108</v>
      </c>
      <c r="Q1" s="22" t="s">
        <v>3</v>
      </c>
    </row>
    <row r="2" spans="1:17" x14ac:dyDescent="0.3">
      <c r="A2" s="20">
        <f>'Agricultural Product Data'!A2</f>
        <v>1</v>
      </c>
      <c r="B2" s="21" t="str">
        <f>'Agricultural Product Data'!B2</f>
        <v>Krabi</v>
      </c>
      <c r="C2" s="21" t="str">
        <f>'Agricultural Product Data'!C2</f>
        <v>Southern</v>
      </c>
      <c r="D2" s="20">
        <f>'Agricultural Product Data'!D2 * 'Biomass Conversion Factor'!$D$7</f>
        <v>0</v>
      </c>
      <c r="E2" s="20">
        <f>'Agricultural Product Data'!D2 * 'Biomass Conversion Factor'!$D$8</f>
        <v>0</v>
      </c>
      <c r="F2" s="20">
        <f>'Agricultural Product Data'!E2 * 'Biomass Conversion Factor'!$D$3</f>
        <v>1229.4100000000001</v>
      </c>
      <c r="G2" s="20">
        <f>'Agricultural Product Data'!E2 * 'Biomass Conversion Factor'!$D$4</f>
        <v>526.89</v>
      </c>
      <c r="H2" s="20">
        <f>'Agricultural Product Data'!F2 * 'Biomass Conversion Factor'!$D$10</f>
        <v>3444234.6666666665</v>
      </c>
      <c r="I2" s="20">
        <f>'Agricultural Product Data'!F2 * 'Biomass Conversion Factor'!$D$11</f>
        <v>4856370.88</v>
      </c>
      <c r="J2" s="20">
        <f>'Agricultural Product Data'!F2 * 'Biomass Conversion Factor'!$D$12</f>
        <v>1102155.0933333333</v>
      </c>
      <c r="K2" s="20">
        <f>'Agricultural Product Data'!F2 * 'Biomass Conversion Factor'!$D$13</f>
        <v>137769.38666666666</v>
      </c>
      <c r="L2" s="20">
        <f>'Agricultural Product Data'!G2 * 'Biomass Conversion Factor'!$D$14</f>
        <v>1000.1557500000001</v>
      </c>
      <c r="M2" s="20">
        <f>'Agricultural Product Data'!G2 * 'Biomass Conversion Factor'!$D$15</f>
        <v>757.69375000000002</v>
      </c>
      <c r="N2" s="20">
        <f>'Agricultural Product Data'!H2 * 'Biomass Conversion Factor'!$D$9</f>
        <v>0</v>
      </c>
      <c r="O2" s="20">
        <f>'Agricultural Product Data'!I2 * 'Biomass Conversion Factor'!$D$16</f>
        <v>25322.61</v>
      </c>
      <c r="P2" s="20">
        <f>'Agricultural Product Data'!J2 * 'Biomass Conversion Factor'!$D$5</f>
        <v>0</v>
      </c>
      <c r="Q2" s="20">
        <f>'Agricultural Product Data'!J2 * 'Biomass Conversion Factor'!$D$6</f>
        <v>0</v>
      </c>
    </row>
    <row r="3" spans="1:17" x14ac:dyDescent="0.3">
      <c r="A3" s="20">
        <f>'Agricultural Product Data'!A3</f>
        <v>2</v>
      </c>
      <c r="B3" s="21" t="str">
        <f>'Agricultural Product Data'!B3</f>
        <v>Bangkok</v>
      </c>
      <c r="C3" s="21" t="str">
        <f>'Agricultural Product Data'!C3</f>
        <v>Central</v>
      </c>
      <c r="D3" s="20">
        <f>'Agricultural Product Data'!D3 * 'Biomass Conversion Factor'!$D$7</f>
        <v>0</v>
      </c>
      <c r="E3" s="20">
        <f>'Agricultural Product Data'!D3 * 'Biomass Conversion Factor'!$D$8</f>
        <v>0</v>
      </c>
      <c r="F3" s="20">
        <f>'Agricultural Product Data'!E3 * 'Biomass Conversion Factor'!$D$3</f>
        <v>27652.333333333336</v>
      </c>
      <c r="G3" s="20">
        <f>'Agricultural Product Data'!E3 * 'Biomass Conversion Factor'!$D$4</f>
        <v>11851</v>
      </c>
      <c r="H3" s="20">
        <f>'Agricultural Product Data'!F3 * 'Biomass Conversion Factor'!$D$10</f>
        <v>95.666666666666671</v>
      </c>
      <c r="I3" s="20">
        <f>'Agricultural Product Data'!F3 * 'Biomass Conversion Factor'!$D$11</f>
        <v>134.88999999999999</v>
      </c>
      <c r="J3" s="20">
        <f>'Agricultural Product Data'!F3 * 'Biomass Conversion Factor'!$D$12</f>
        <v>30.613333333333337</v>
      </c>
      <c r="K3" s="20">
        <f>'Agricultural Product Data'!F3 * 'Biomass Conversion Factor'!$D$13</f>
        <v>3.8266666666666671</v>
      </c>
      <c r="L3" s="20">
        <f>'Agricultural Product Data'!G3 * 'Biomass Conversion Factor'!$D$14</f>
        <v>0</v>
      </c>
      <c r="M3" s="20">
        <f>'Agricultural Product Data'!G3 * 'Biomass Conversion Factor'!$D$15</f>
        <v>0</v>
      </c>
      <c r="N3" s="20">
        <f>'Agricultural Product Data'!H3 * 'Biomass Conversion Factor'!$D$9</f>
        <v>0</v>
      </c>
      <c r="O3" s="20">
        <f>'Agricultural Product Data'!I3 * 'Biomass Conversion Factor'!$D$16</f>
        <v>0</v>
      </c>
      <c r="P3" s="20">
        <f>'Agricultural Product Data'!J3 * 'Biomass Conversion Factor'!$D$5</f>
        <v>0</v>
      </c>
      <c r="Q3" s="20">
        <f>'Agricultural Product Data'!J3 * 'Biomass Conversion Factor'!$D$6</f>
        <v>0</v>
      </c>
    </row>
    <row r="4" spans="1:17" x14ac:dyDescent="0.3">
      <c r="A4" s="20">
        <f>'Agricultural Product Data'!A4</f>
        <v>3</v>
      </c>
      <c r="B4" s="21" t="str">
        <f>'Agricultural Product Data'!B4</f>
        <v>Kanchanaburi</v>
      </c>
      <c r="C4" s="21" t="str">
        <f>'Agricultural Product Data'!C4</f>
        <v>Central</v>
      </c>
      <c r="D4" s="20">
        <f>'Agricultural Product Data'!D4 * 'Biomass Conversion Factor'!$D$7</f>
        <v>152530.48000000001</v>
      </c>
      <c r="E4" s="20">
        <f>'Agricultural Product Data'!D4 * 'Biomass Conversion Factor'!$D$8</f>
        <v>19895.28</v>
      </c>
      <c r="F4" s="20">
        <f>'Agricultural Product Data'!E4 * 'Biomass Conversion Factor'!$D$3</f>
        <v>103224.54333333333</v>
      </c>
      <c r="G4" s="20">
        <f>'Agricultural Product Data'!E4 * 'Biomass Conversion Factor'!$D$4</f>
        <v>44239.090000000004</v>
      </c>
      <c r="H4" s="20">
        <f>'Agricultural Product Data'!F4 * 'Biomass Conversion Factor'!$D$10</f>
        <v>29264.333333333332</v>
      </c>
      <c r="I4" s="20">
        <f>'Agricultural Product Data'!F4 * 'Biomass Conversion Factor'!$D$11</f>
        <v>41262.71</v>
      </c>
      <c r="J4" s="20">
        <f>'Agricultural Product Data'!F4 * 'Biomass Conversion Factor'!$D$12</f>
        <v>9364.5866666666661</v>
      </c>
      <c r="K4" s="20">
        <f>'Agricultural Product Data'!F4 * 'Biomass Conversion Factor'!$D$13</f>
        <v>1170.5733333333333</v>
      </c>
      <c r="L4" s="20">
        <f>'Agricultural Product Data'!G4 * 'Biomass Conversion Factor'!$D$14</f>
        <v>160.55737500000001</v>
      </c>
      <c r="M4" s="20">
        <f>'Agricultural Product Data'!G4 * 'Biomass Conversion Factor'!$D$15</f>
        <v>121.63437500000001</v>
      </c>
      <c r="N4" s="20">
        <f>'Agricultural Product Data'!H4 * 'Biomass Conversion Factor'!$D$9</f>
        <v>347408.46666666667</v>
      </c>
      <c r="O4" s="20">
        <f>'Agricultural Product Data'!I4 * 'Biomass Conversion Factor'!$D$16</f>
        <v>5645.9249999999993</v>
      </c>
      <c r="P4" s="20">
        <f>'Agricultural Product Data'!J4 * 'Biomass Conversion Factor'!$D$5</f>
        <v>974173.83666666667</v>
      </c>
      <c r="Q4" s="20">
        <f>'Agricultural Product Data'!J4 * 'Biomass Conversion Factor'!$D$6</f>
        <v>1604521.6133333333</v>
      </c>
    </row>
    <row r="5" spans="1:17" x14ac:dyDescent="0.3">
      <c r="A5" s="20">
        <f>'Agricultural Product Data'!A5</f>
        <v>4</v>
      </c>
      <c r="B5" s="21" t="str">
        <f>'Agricultural Product Data'!B5</f>
        <v>Kalasin</v>
      </c>
      <c r="C5" s="21" t="str">
        <f>'Agricultural Product Data'!C5</f>
        <v>Northeastern</v>
      </c>
      <c r="D5" s="20">
        <f>'Agricultural Product Data'!D5 * 'Biomass Conversion Factor'!$D$7</f>
        <v>546.48</v>
      </c>
      <c r="E5" s="20">
        <f>'Agricultural Product Data'!D5 * 'Biomass Conversion Factor'!$D$8</f>
        <v>71.28</v>
      </c>
      <c r="F5" s="20">
        <f>'Agricultural Product Data'!E5 * 'Biomass Conversion Factor'!$D$3</f>
        <v>263960.87666666665</v>
      </c>
      <c r="G5" s="20">
        <f>'Agricultural Product Data'!E5 * 'Biomass Conversion Factor'!$D$4</f>
        <v>113126.08999999998</v>
      </c>
      <c r="H5" s="20">
        <f>'Agricultural Product Data'!F5 * 'Biomass Conversion Factor'!$D$10</f>
        <v>7731.666666666667</v>
      </c>
      <c r="I5" s="20">
        <f>'Agricultural Product Data'!F5 * 'Biomass Conversion Factor'!$D$11</f>
        <v>10901.65</v>
      </c>
      <c r="J5" s="20">
        <f>'Agricultural Product Data'!F5 * 'Biomass Conversion Factor'!$D$12</f>
        <v>2474.1333333333337</v>
      </c>
      <c r="K5" s="20">
        <f>'Agricultural Product Data'!F5 * 'Biomass Conversion Factor'!$D$13</f>
        <v>309.26666666666671</v>
      </c>
      <c r="L5" s="20">
        <f>'Agricultural Product Data'!G5 * 'Biomass Conversion Factor'!$D$14</f>
        <v>11.314215000000001</v>
      </c>
      <c r="M5" s="20">
        <f>'Agricultural Product Data'!G5 * 'Biomass Conversion Factor'!$D$15</f>
        <v>8.5713749999999997</v>
      </c>
      <c r="N5" s="20">
        <f>'Agricultural Product Data'!H5 * 'Biomass Conversion Factor'!$D$9</f>
        <v>195487.8666666667</v>
      </c>
      <c r="O5" s="20">
        <f>'Agricultural Product Data'!I5 * 'Biomass Conversion Factor'!$D$16</f>
        <v>8447.91</v>
      </c>
      <c r="P5" s="20">
        <f>'Agricultural Product Data'!J5 * 'Biomass Conversion Factor'!$D$5</f>
        <v>675176.64666666673</v>
      </c>
      <c r="Q5" s="20">
        <f>'Agricultural Product Data'!J5 * 'Biomass Conversion Factor'!$D$6</f>
        <v>1112055.6533333336</v>
      </c>
    </row>
    <row r="6" spans="1:17" x14ac:dyDescent="0.3">
      <c r="A6" s="20">
        <f>'Agricultural Product Data'!A6</f>
        <v>5</v>
      </c>
      <c r="B6" s="21" t="str">
        <f>'Agricultural Product Data'!B6</f>
        <v>Kamphaeng Phet</v>
      </c>
      <c r="C6" s="21" t="str">
        <f>'Agricultural Product Data'!C6</f>
        <v>Northern</v>
      </c>
      <c r="D6" s="20">
        <f>'Agricultural Product Data'!D6 * 'Biomass Conversion Factor'!$D$7</f>
        <v>238770.05333333334</v>
      </c>
      <c r="E6" s="20">
        <f>'Agricultural Product Data'!D6 * 'Biomass Conversion Factor'!$D$8</f>
        <v>31143.919999999998</v>
      </c>
      <c r="F6" s="20">
        <f>'Agricultural Product Data'!E6 * 'Biomass Conversion Factor'!$D$3</f>
        <v>340718.72333333333</v>
      </c>
      <c r="G6" s="20">
        <f>'Agricultural Product Data'!E6 * 'Biomass Conversion Factor'!$D$4</f>
        <v>146022.31</v>
      </c>
      <c r="H6" s="20">
        <f>'Agricultural Product Data'!F6 * 'Biomass Conversion Factor'!$D$10</f>
        <v>8701</v>
      </c>
      <c r="I6" s="20">
        <f>'Agricultural Product Data'!F6 * 'Biomass Conversion Factor'!$D$11</f>
        <v>12268.41</v>
      </c>
      <c r="J6" s="20">
        <f>'Agricultural Product Data'!F6 * 'Biomass Conversion Factor'!$D$12</f>
        <v>2784.32</v>
      </c>
      <c r="K6" s="20">
        <f>'Agricultural Product Data'!F6 * 'Biomass Conversion Factor'!$D$13</f>
        <v>348.04</v>
      </c>
      <c r="L6" s="20">
        <f>'Agricultural Product Data'!G6 * 'Biomass Conversion Factor'!$D$14</f>
        <v>55.395945000000005</v>
      </c>
      <c r="M6" s="20">
        <f>'Agricultural Product Data'!G6 * 'Biomass Conversion Factor'!$D$15</f>
        <v>41.966625000000001</v>
      </c>
      <c r="N6" s="20">
        <f>'Agricultural Product Data'!H6 * 'Biomass Conversion Factor'!$D$9</f>
        <v>476117.4</v>
      </c>
      <c r="O6" s="20">
        <f>'Agricultural Product Data'!I6 * 'Biomass Conversion Factor'!$D$16</f>
        <v>1386.6299999999999</v>
      </c>
      <c r="P6" s="20">
        <f>'Agricultural Product Data'!J6 * 'Biomass Conversion Factor'!$D$5</f>
        <v>993432.96666666667</v>
      </c>
      <c r="Q6" s="20">
        <f>'Agricultural Product Data'!J6 * 'Biomass Conversion Factor'!$D$6</f>
        <v>1636242.5333333334</v>
      </c>
    </row>
    <row r="7" spans="1:17" x14ac:dyDescent="0.3">
      <c r="A7" s="20">
        <f>'Agricultural Product Data'!A7</f>
        <v>6</v>
      </c>
      <c r="B7" s="21" t="str">
        <f>'Agricultural Product Data'!B7</f>
        <v>Khon Kaen</v>
      </c>
      <c r="C7" s="21" t="str">
        <f>'Agricultural Product Data'!C7</f>
        <v>Northeastern</v>
      </c>
      <c r="D7" s="20">
        <f>'Agricultural Product Data'!D7 * 'Biomass Conversion Factor'!$D$7</f>
        <v>8958.9600000000009</v>
      </c>
      <c r="E7" s="20">
        <f>'Agricultural Product Data'!D7 * 'Biomass Conversion Factor'!$D$8</f>
        <v>1168.56</v>
      </c>
      <c r="F7" s="20">
        <f>'Agricultural Product Data'!E7 * 'Biomass Conversion Factor'!$D$3</f>
        <v>313399.26333333337</v>
      </c>
      <c r="G7" s="20">
        <f>'Agricultural Product Data'!E7 * 'Biomass Conversion Factor'!$D$4</f>
        <v>134313.97</v>
      </c>
      <c r="H7" s="20">
        <f>'Agricultural Product Data'!F7 * 'Biomass Conversion Factor'!$D$10</f>
        <v>2274.3333333333335</v>
      </c>
      <c r="I7" s="20">
        <f>'Agricultural Product Data'!F7 * 'Biomass Conversion Factor'!$D$11</f>
        <v>3206.81</v>
      </c>
      <c r="J7" s="20">
        <f>'Agricultural Product Data'!F7 * 'Biomass Conversion Factor'!$D$12</f>
        <v>727.78666666666675</v>
      </c>
      <c r="K7" s="20">
        <f>'Agricultural Product Data'!F7 * 'Biomass Conversion Factor'!$D$13</f>
        <v>90.973333333333343</v>
      </c>
      <c r="L7" s="20">
        <f>'Agricultural Product Data'!G7 * 'Biomass Conversion Factor'!$D$14</f>
        <v>17.678429999999999</v>
      </c>
      <c r="M7" s="20">
        <f>'Agricultural Product Data'!G7 * 'Biomass Conversion Factor'!$D$15</f>
        <v>13.392749999999999</v>
      </c>
      <c r="N7" s="20">
        <f>'Agricultural Product Data'!H7 * 'Biomass Conversion Factor'!$D$9</f>
        <v>161403.8666666667</v>
      </c>
      <c r="O7" s="20">
        <f>'Agricultural Product Data'!I7 * 'Biomass Conversion Factor'!$D$16</f>
        <v>3608.91</v>
      </c>
      <c r="P7" s="20">
        <f>'Agricultural Product Data'!J7 * 'Biomass Conversion Factor'!$D$5</f>
        <v>922974.31333333347</v>
      </c>
      <c r="Q7" s="20">
        <f>'Agricultural Product Data'!J7 * 'Biomass Conversion Factor'!$D$6</f>
        <v>1520192.9866666668</v>
      </c>
    </row>
    <row r="8" spans="1:17" x14ac:dyDescent="0.3">
      <c r="A8" s="20">
        <f>'Agricultural Product Data'!A8</f>
        <v>7</v>
      </c>
      <c r="B8" s="21" t="str">
        <f>'Agricultural Product Data'!B8</f>
        <v>Chanthaburi</v>
      </c>
      <c r="C8" s="21" t="str">
        <f>'Agricultural Product Data'!C8</f>
        <v>Central</v>
      </c>
      <c r="D8" s="20">
        <f>'Agricultural Product Data'!D8 * 'Biomass Conversion Factor'!$D$7</f>
        <v>14233.013333333334</v>
      </c>
      <c r="E8" s="20">
        <f>'Agricultural Product Data'!D8 * 'Biomass Conversion Factor'!$D$8</f>
        <v>1856.4799999999998</v>
      </c>
      <c r="F8" s="20">
        <f>'Agricultural Product Data'!E8 * 'Biomass Conversion Factor'!$D$3</f>
        <v>2300.06</v>
      </c>
      <c r="G8" s="20">
        <f>'Agricultural Product Data'!E8 * 'Biomass Conversion Factor'!$D$4</f>
        <v>985.74</v>
      </c>
      <c r="H8" s="20">
        <f>'Agricultural Product Data'!F8 * 'Biomass Conversion Factor'!$D$10</f>
        <v>46496.333333333336</v>
      </c>
      <c r="I8" s="20">
        <f>'Agricultural Product Data'!F8 * 'Biomass Conversion Factor'!$D$11</f>
        <v>65559.83</v>
      </c>
      <c r="J8" s="20">
        <f>'Agricultural Product Data'!F8 * 'Biomass Conversion Factor'!$D$12</f>
        <v>14878.826666666668</v>
      </c>
      <c r="K8" s="20">
        <f>'Agricultural Product Data'!F8 * 'Biomass Conversion Factor'!$D$13</f>
        <v>1859.8533333333335</v>
      </c>
      <c r="L8" s="20">
        <f>'Agricultural Product Data'!G8 * 'Biomass Conversion Factor'!$D$14</f>
        <v>336.71946000000003</v>
      </c>
      <c r="M8" s="20">
        <f>'Agricultural Product Data'!G8 * 'Biomass Conversion Factor'!$D$15</f>
        <v>255.09049999999999</v>
      </c>
      <c r="N8" s="20">
        <f>'Agricultural Product Data'!H8 * 'Biomass Conversion Factor'!$D$9</f>
        <v>10521.400000000001</v>
      </c>
      <c r="O8" s="20">
        <f>'Agricultural Product Data'!I8 * 'Biomass Conversion Factor'!$D$16</f>
        <v>23274.255000000001</v>
      </c>
      <c r="P8" s="20">
        <f>'Agricultural Product Data'!J8 * 'Biomass Conversion Factor'!$D$5</f>
        <v>4630.29</v>
      </c>
      <c r="Q8" s="20">
        <f>'Agricultural Product Data'!J8 * 'Biomass Conversion Factor'!$D$6</f>
        <v>7626.3600000000006</v>
      </c>
    </row>
    <row r="9" spans="1:17" x14ac:dyDescent="0.3">
      <c r="A9" s="20">
        <f>'Agricultural Product Data'!A9</f>
        <v>8</v>
      </c>
      <c r="B9" s="21" t="str">
        <f>'Agricultural Product Data'!B9</f>
        <v>Chachoengsao</v>
      </c>
      <c r="C9" s="21" t="str">
        <f>'Agricultural Product Data'!C9</f>
        <v>Central</v>
      </c>
      <c r="D9" s="20">
        <f>'Agricultural Product Data'!D9 * 'Biomass Conversion Factor'!$D$7</f>
        <v>3860.32</v>
      </c>
      <c r="E9" s="20">
        <f>'Agricultural Product Data'!D9 * 'Biomass Conversion Factor'!$D$8</f>
        <v>503.52</v>
      </c>
      <c r="F9" s="20">
        <f>'Agricultural Product Data'!E9 * 'Biomass Conversion Factor'!$D$3</f>
        <v>178576.58</v>
      </c>
      <c r="G9" s="20">
        <f>'Agricultural Product Data'!E9 * 'Biomass Conversion Factor'!$D$4</f>
        <v>76532.819999999992</v>
      </c>
      <c r="H9" s="20">
        <f>'Agricultural Product Data'!F9 * 'Biomass Conversion Factor'!$D$10</f>
        <v>64327.666666666664</v>
      </c>
      <c r="I9" s="20">
        <f>'Agricultural Product Data'!F9 * 'Biomass Conversion Factor'!$D$11</f>
        <v>90702.01</v>
      </c>
      <c r="J9" s="20">
        <f>'Agricultural Product Data'!F9 * 'Biomass Conversion Factor'!$D$12</f>
        <v>20584.853333333333</v>
      </c>
      <c r="K9" s="20">
        <f>'Agricultural Product Data'!F9 * 'Biomass Conversion Factor'!$D$13</f>
        <v>2573.1066666666666</v>
      </c>
      <c r="L9" s="20">
        <f>'Agricultural Product Data'!G9 * 'Biomass Conversion Factor'!$D$14</f>
        <v>1281.3136050000001</v>
      </c>
      <c r="M9" s="20">
        <f>'Agricultural Product Data'!G9 * 'Biomass Conversion Factor'!$D$15</f>
        <v>970.69212500000003</v>
      </c>
      <c r="N9" s="20">
        <f>'Agricultural Product Data'!H9 * 'Biomass Conversion Factor'!$D$9</f>
        <v>158677.46666666667</v>
      </c>
      <c r="O9" s="20">
        <f>'Agricultural Product Data'!I9 * 'Biomass Conversion Factor'!$D$16</f>
        <v>8385.9600000000009</v>
      </c>
      <c r="P9" s="20">
        <f>'Agricultural Product Data'!J9 * 'Biomass Conversion Factor'!$D$5</f>
        <v>43602.393333333333</v>
      </c>
      <c r="Q9" s="20">
        <f>'Agricultural Product Data'!J9 * 'Biomass Conversion Factor'!$D$6</f>
        <v>71815.706666666665</v>
      </c>
    </row>
    <row r="10" spans="1:17" x14ac:dyDescent="0.3">
      <c r="A10" s="20">
        <f>'Agricultural Product Data'!A10</f>
        <v>9</v>
      </c>
      <c r="B10" s="21" t="str">
        <f>'Agricultural Product Data'!B10</f>
        <v>Chon Buri</v>
      </c>
      <c r="C10" s="21" t="str">
        <f>'Agricultural Product Data'!C10</f>
        <v>Central</v>
      </c>
      <c r="D10" s="20">
        <f>'Agricultural Product Data'!D10 * 'Biomass Conversion Factor'!$D$7</f>
        <v>0</v>
      </c>
      <c r="E10" s="20">
        <f>'Agricultural Product Data'!D10 * 'Biomass Conversion Factor'!$D$8</f>
        <v>0</v>
      </c>
      <c r="F10" s="20">
        <f>'Agricultural Product Data'!E10 * 'Biomass Conversion Factor'!$D$3</f>
        <v>15225.606666666667</v>
      </c>
      <c r="G10" s="20">
        <f>'Agricultural Product Data'!E10 * 'Biomass Conversion Factor'!$D$4</f>
        <v>6525.26</v>
      </c>
      <c r="H10" s="20">
        <f>'Agricultural Product Data'!F10 * 'Biomass Conversion Factor'!$D$10</f>
        <v>298093.33333333331</v>
      </c>
      <c r="I10" s="20">
        <f>'Agricultural Product Data'!F10 * 'Biomass Conversion Factor'!$D$11</f>
        <v>420311.6</v>
      </c>
      <c r="J10" s="20">
        <f>'Agricultural Product Data'!F10 * 'Biomass Conversion Factor'!$D$12</f>
        <v>95389.866666666669</v>
      </c>
      <c r="K10" s="20">
        <f>'Agricultural Product Data'!F10 * 'Biomass Conversion Factor'!$D$13</f>
        <v>11923.733333333334</v>
      </c>
      <c r="L10" s="20">
        <f>'Agricultural Product Data'!G10 * 'Biomass Conversion Factor'!$D$14</f>
        <v>9216.9702900000011</v>
      </c>
      <c r="M10" s="20">
        <f>'Agricultural Product Data'!G10 * 'Biomass Conversion Factor'!$D$15</f>
        <v>6982.5532499999999</v>
      </c>
      <c r="N10" s="20">
        <f>'Agricultural Product Data'!H10 * 'Biomass Conversion Factor'!$D$9</f>
        <v>118062.26666666668</v>
      </c>
      <c r="O10" s="20">
        <f>'Agricultural Product Data'!I10 * 'Biomass Conversion Factor'!$D$16</f>
        <v>8955.4500000000007</v>
      </c>
      <c r="P10" s="20">
        <f>'Agricultural Product Data'!J10 * 'Biomass Conversion Factor'!$D$5</f>
        <v>200679.90000000002</v>
      </c>
      <c r="Q10" s="20">
        <f>'Agricultural Product Data'!J10 * 'Biomass Conversion Factor'!$D$6</f>
        <v>330531.60000000003</v>
      </c>
    </row>
    <row r="11" spans="1:17" x14ac:dyDescent="0.3">
      <c r="A11" s="20">
        <f>'Agricultural Product Data'!A11</f>
        <v>10</v>
      </c>
      <c r="B11" s="21" t="str">
        <f>'Agricultural Product Data'!B11</f>
        <v>Chai Nat</v>
      </c>
      <c r="C11" s="21" t="str">
        <f>'Agricultural Product Data'!C11</f>
        <v>Central</v>
      </c>
      <c r="D11" s="20">
        <f>'Agricultural Product Data'!D11 * 'Biomass Conversion Factor'!$D$7</f>
        <v>36351.653333333335</v>
      </c>
      <c r="E11" s="20">
        <f>'Agricultural Product Data'!D11 * 'Biomass Conversion Factor'!$D$8</f>
        <v>4741.5199999999995</v>
      </c>
      <c r="F11" s="20">
        <f>'Agricultural Product Data'!E11 * 'Biomass Conversion Factor'!$D$3</f>
        <v>250768.77</v>
      </c>
      <c r="G11" s="20">
        <f>'Agricultural Product Data'!E11 * 'Biomass Conversion Factor'!$D$4</f>
        <v>107472.33</v>
      </c>
      <c r="H11" s="20">
        <f>'Agricultural Product Data'!F11 * 'Biomass Conversion Factor'!$D$10</f>
        <v>1369</v>
      </c>
      <c r="I11" s="20">
        <f>'Agricultural Product Data'!F11 * 'Biomass Conversion Factor'!$D$11</f>
        <v>1930.29</v>
      </c>
      <c r="J11" s="20">
        <f>'Agricultural Product Data'!F11 * 'Biomass Conversion Factor'!$D$12</f>
        <v>438.08</v>
      </c>
      <c r="K11" s="20">
        <f>'Agricultural Product Data'!F11 * 'Biomass Conversion Factor'!$D$13</f>
        <v>54.76</v>
      </c>
      <c r="L11" s="20">
        <f>'Agricultural Product Data'!G11 * 'Biomass Conversion Factor'!$D$14</f>
        <v>33.139425000000003</v>
      </c>
      <c r="M11" s="20">
        <f>'Agricultural Product Data'!G11 * 'Biomass Conversion Factor'!$D$15</f>
        <v>25.105625</v>
      </c>
      <c r="N11" s="20">
        <f>'Agricultural Product Data'!H11 * 'Biomass Conversion Factor'!$D$9</f>
        <v>39025.133333333331</v>
      </c>
      <c r="O11" s="20">
        <f>'Agricultural Product Data'!I11 * 'Biomass Conversion Factor'!$D$16</f>
        <v>78.052499999999995</v>
      </c>
      <c r="P11" s="20">
        <f>'Agricultural Product Data'!J11 * 'Biomass Conversion Factor'!$D$5</f>
        <v>183545.88333333336</v>
      </c>
      <c r="Q11" s="20">
        <f>'Agricultural Product Data'!J11 * 'Biomass Conversion Factor'!$D$6</f>
        <v>302310.8666666667</v>
      </c>
    </row>
    <row r="12" spans="1:17" x14ac:dyDescent="0.3">
      <c r="A12" s="20">
        <f>'Agricultural Product Data'!A12</f>
        <v>11</v>
      </c>
      <c r="B12" s="21" t="str">
        <f>'Agricultural Product Data'!B12</f>
        <v>Chaiyaphum</v>
      </c>
      <c r="C12" s="21" t="str">
        <f>'Agricultural Product Data'!C12</f>
        <v>Northeastern</v>
      </c>
      <c r="D12" s="20">
        <f>'Agricultural Product Data'!D12 * 'Biomass Conversion Factor'!$D$7</f>
        <v>124033.17333333332</v>
      </c>
      <c r="E12" s="20">
        <f>'Agricultural Product Data'!D12 * 'Biomass Conversion Factor'!$D$8</f>
        <v>16178.239999999998</v>
      </c>
      <c r="F12" s="20">
        <f>'Agricultural Product Data'!E12 * 'Biomass Conversion Factor'!$D$3</f>
        <v>256169.38666666666</v>
      </c>
      <c r="G12" s="20">
        <f>'Agricultural Product Data'!E12 * 'Biomass Conversion Factor'!$D$4</f>
        <v>109786.88</v>
      </c>
      <c r="H12" s="20">
        <f>'Agricultural Product Data'!F12 * 'Biomass Conversion Factor'!$D$10</f>
        <v>7176.666666666667</v>
      </c>
      <c r="I12" s="20">
        <f>'Agricultural Product Data'!F12 * 'Biomass Conversion Factor'!$D$11</f>
        <v>10119.1</v>
      </c>
      <c r="J12" s="20">
        <f>'Agricultural Product Data'!F12 * 'Biomass Conversion Factor'!$D$12</f>
        <v>2296.5333333333333</v>
      </c>
      <c r="K12" s="20">
        <f>'Agricultural Product Data'!F12 * 'Biomass Conversion Factor'!$D$13</f>
        <v>287.06666666666666</v>
      </c>
      <c r="L12" s="20">
        <f>'Agricultural Product Data'!G12 * 'Biomass Conversion Factor'!$D$14</f>
        <v>14.887124999999999</v>
      </c>
      <c r="M12" s="20">
        <f>'Agricultural Product Data'!G12 * 'Biomass Conversion Factor'!$D$15</f>
        <v>11.278124999999999</v>
      </c>
      <c r="N12" s="20">
        <f>'Agricultural Product Data'!H12 * 'Biomass Conversion Factor'!$D$9</f>
        <v>436690.33333333331</v>
      </c>
      <c r="O12" s="20">
        <f>'Agricultural Product Data'!I12 * 'Biomass Conversion Factor'!$D$16</f>
        <v>5197.0050000000001</v>
      </c>
      <c r="P12" s="20">
        <f>'Agricultural Product Data'!J12 * 'Biomass Conversion Factor'!$D$5</f>
        <v>772980.42333333346</v>
      </c>
      <c r="Q12" s="20">
        <f>'Agricultural Product Data'!J12 * 'Biomass Conversion Factor'!$D$6</f>
        <v>1273144.2266666668</v>
      </c>
    </row>
    <row r="13" spans="1:17" x14ac:dyDescent="0.3">
      <c r="A13" s="20">
        <f>'Agricultural Product Data'!A13</f>
        <v>12</v>
      </c>
      <c r="B13" s="21" t="str">
        <f>'Agricultural Product Data'!B13</f>
        <v>Chumphon</v>
      </c>
      <c r="C13" s="21" t="str">
        <f>'Agricultural Product Data'!C13</f>
        <v>Southern</v>
      </c>
      <c r="D13" s="20">
        <f>'Agricultural Product Data'!D13 * 'Biomass Conversion Factor'!$D$7</f>
        <v>0</v>
      </c>
      <c r="E13" s="20">
        <f>'Agricultural Product Data'!D13 * 'Biomass Conversion Factor'!$D$8</f>
        <v>0</v>
      </c>
      <c r="F13" s="20">
        <f>'Agricultural Product Data'!E13 * 'Biomass Conversion Factor'!$D$3</f>
        <v>622.79</v>
      </c>
      <c r="G13" s="20">
        <f>'Agricultural Product Data'!E13 * 'Biomass Conversion Factor'!$D$4</f>
        <v>266.90999999999997</v>
      </c>
      <c r="H13" s="20">
        <f>'Agricultural Product Data'!F13 * 'Biomass Conversion Factor'!$D$10</f>
        <v>2885555.3333333335</v>
      </c>
      <c r="I13" s="20">
        <f>'Agricultural Product Data'!F13 * 'Biomass Conversion Factor'!$D$11</f>
        <v>4068633.02</v>
      </c>
      <c r="J13" s="20">
        <f>'Agricultural Product Data'!F13 * 'Biomass Conversion Factor'!$D$12</f>
        <v>923377.70666666678</v>
      </c>
      <c r="K13" s="20">
        <f>'Agricultural Product Data'!F13 * 'Biomass Conversion Factor'!$D$13</f>
        <v>115422.21333333335</v>
      </c>
      <c r="L13" s="20">
        <f>'Agricultural Product Data'!G13 * 'Biomass Conversion Factor'!$D$14</f>
        <v>44200.286955000003</v>
      </c>
      <c r="M13" s="20">
        <f>'Agricultural Product Data'!G13 * 'Biomass Conversion Factor'!$D$15</f>
        <v>33485.065875</v>
      </c>
      <c r="N13" s="20">
        <f>'Agricultural Product Data'!H13 * 'Biomass Conversion Factor'!$D$9</f>
        <v>0</v>
      </c>
      <c r="O13" s="20">
        <f>'Agricultural Product Data'!I13 * 'Biomass Conversion Factor'!$D$16</f>
        <v>24022.875</v>
      </c>
      <c r="P13" s="20">
        <f>'Agricultural Product Data'!J13 * 'Biomass Conversion Factor'!$D$5</f>
        <v>0</v>
      </c>
      <c r="Q13" s="20">
        <f>'Agricultural Product Data'!J13 * 'Biomass Conversion Factor'!$D$6</f>
        <v>0</v>
      </c>
    </row>
    <row r="14" spans="1:17" x14ac:dyDescent="0.3">
      <c r="A14" s="20">
        <f>'Agricultural Product Data'!A14</f>
        <v>13</v>
      </c>
      <c r="B14" s="21" t="str">
        <f>'Agricultural Product Data'!B14</f>
        <v>Chiang Rai</v>
      </c>
      <c r="C14" s="21" t="str">
        <f>'Agricultural Product Data'!C14</f>
        <v>Northern</v>
      </c>
      <c r="D14" s="20">
        <f>'Agricultural Product Data'!D14 * 'Biomass Conversion Factor'!$D$7</f>
        <v>495940.10666666675</v>
      </c>
      <c r="E14" s="20">
        <f>'Agricultural Product Data'!D14 * 'Biomass Conversion Factor'!$D$8</f>
        <v>64687.840000000004</v>
      </c>
      <c r="F14" s="20">
        <f>'Agricultural Product Data'!E14 * 'Biomass Conversion Factor'!$D$3</f>
        <v>341180.79333333333</v>
      </c>
      <c r="G14" s="20">
        <f>'Agricultural Product Data'!E14 * 'Biomass Conversion Factor'!$D$4</f>
        <v>146220.34</v>
      </c>
      <c r="H14" s="20">
        <f>'Agricultural Product Data'!F14 * 'Biomass Conversion Factor'!$D$10</f>
        <v>12851.333333333334</v>
      </c>
      <c r="I14" s="20">
        <f>'Agricultural Product Data'!F14 * 'Biomass Conversion Factor'!$D$11</f>
        <v>18120.38</v>
      </c>
      <c r="J14" s="20">
        <f>'Agricultural Product Data'!F14 * 'Biomass Conversion Factor'!$D$12</f>
        <v>4112.4266666666672</v>
      </c>
      <c r="K14" s="20">
        <f>'Agricultural Product Data'!F14 * 'Biomass Conversion Factor'!$D$13</f>
        <v>514.0533333333334</v>
      </c>
      <c r="L14" s="20">
        <f>'Agricultural Product Data'!G14 * 'Biomass Conversion Factor'!$D$14</f>
        <v>0</v>
      </c>
      <c r="M14" s="20">
        <f>'Agricultural Product Data'!G14 * 'Biomass Conversion Factor'!$D$15</f>
        <v>0</v>
      </c>
      <c r="N14" s="20">
        <f>'Agricultural Product Data'!H14 * 'Biomass Conversion Factor'!$D$9</f>
        <v>23980</v>
      </c>
      <c r="O14" s="20">
        <f>'Agricultural Product Data'!I14 * 'Biomass Conversion Factor'!$D$16</f>
        <v>13162.155000000001</v>
      </c>
      <c r="P14" s="20">
        <f>'Agricultural Product Data'!J14 * 'Biomass Conversion Factor'!$D$5</f>
        <v>0</v>
      </c>
      <c r="Q14" s="20">
        <f>'Agricultural Product Data'!J14 * 'Biomass Conversion Factor'!$D$6</f>
        <v>0</v>
      </c>
    </row>
    <row r="15" spans="1:17" x14ac:dyDescent="0.3">
      <c r="A15" s="20">
        <f>'Agricultural Product Data'!A15</f>
        <v>14</v>
      </c>
      <c r="B15" s="21" t="str">
        <f>'Agricultural Product Data'!B15</f>
        <v>Chiang Mai</v>
      </c>
      <c r="C15" s="21" t="str">
        <f>'Agricultural Product Data'!C15</f>
        <v>Northern</v>
      </c>
      <c r="D15" s="20">
        <f>'Agricultural Product Data'!D15 * 'Biomass Conversion Factor'!$D$7</f>
        <v>470464.69333333336</v>
      </c>
      <c r="E15" s="20">
        <f>'Agricultural Product Data'!D15 * 'Biomass Conversion Factor'!$D$8</f>
        <v>61364.959999999999</v>
      </c>
      <c r="F15" s="20">
        <f>'Agricultural Product Data'!E15 * 'Biomass Conversion Factor'!$D$3</f>
        <v>156974.44</v>
      </c>
      <c r="G15" s="20">
        <f>'Agricultural Product Data'!E15 * 'Biomass Conversion Factor'!$D$4</f>
        <v>67274.759999999995</v>
      </c>
      <c r="H15" s="20">
        <f>'Agricultural Product Data'!F15 * 'Biomass Conversion Factor'!$D$10</f>
        <v>250.66666666666666</v>
      </c>
      <c r="I15" s="20">
        <f>'Agricultural Product Data'!F15 * 'Biomass Conversion Factor'!$D$11</f>
        <v>353.43999999999994</v>
      </c>
      <c r="J15" s="20">
        <f>'Agricultural Product Data'!F15 * 'Biomass Conversion Factor'!$D$12</f>
        <v>80.213333333333338</v>
      </c>
      <c r="K15" s="20">
        <f>'Agricultural Product Data'!F15 * 'Biomass Conversion Factor'!$D$13</f>
        <v>10.026666666666667</v>
      </c>
      <c r="L15" s="20">
        <f>'Agricultural Product Data'!G15 * 'Biomass Conversion Factor'!$D$14</f>
        <v>0</v>
      </c>
      <c r="M15" s="20">
        <f>'Agricultural Product Data'!G15 * 'Biomass Conversion Factor'!$D$15</f>
        <v>0</v>
      </c>
      <c r="N15" s="20">
        <f>'Agricultural Product Data'!H15 * 'Biomass Conversion Factor'!$D$9</f>
        <v>2597</v>
      </c>
      <c r="O15" s="20">
        <f>'Agricultural Product Data'!I15 * 'Biomass Conversion Factor'!$D$16</f>
        <v>1012.9950000000001</v>
      </c>
      <c r="P15" s="20">
        <f>'Agricultural Product Data'!J15 * 'Biomass Conversion Factor'!$D$5</f>
        <v>0</v>
      </c>
      <c r="Q15" s="20">
        <f>'Agricultural Product Data'!J15 * 'Biomass Conversion Factor'!$D$6</f>
        <v>0</v>
      </c>
    </row>
    <row r="16" spans="1:17" x14ac:dyDescent="0.3">
      <c r="A16" s="20">
        <f>'Agricultural Product Data'!A16</f>
        <v>15</v>
      </c>
      <c r="B16" s="21" t="str">
        <f>'Agricultural Product Data'!B16</f>
        <v>Trang</v>
      </c>
      <c r="C16" s="21" t="str">
        <f>'Agricultural Product Data'!C16</f>
        <v>Southern</v>
      </c>
      <c r="D16" s="20">
        <f>'Agricultural Product Data'!D16 * 'Biomass Conversion Factor'!$D$7</f>
        <v>0</v>
      </c>
      <c r="E16" s="20">
        <f>'Agricultural Product Data'!D16 * 'Biomass Conversion Factor'!$D$8</f>
        <v>0</v>
      </c>
      <c r="F16" s="20">
        <f>'Agricultural Product Data'!E16 * 'Biomass Conversion Factor'!$D$3</f>
        <v>2205.163333333333</v>
      </c>
      <c r="G16" s="20">
        <f>'Agricultural Product Data'!E16 * 'Biomass Conversion Factor'!$D$4</f>
        <v>945.06999999999994</v>
      </c>
      <c r="H16" s="20">
        <f>'Agricultural Product Data'!F16 * 'Biomass Conversion Factor'!$D$10</f>
        <v>748357.66666666663</v>
      </c>
      <c r="I16" s="20">
        <f>'Agricultural Product Data'!F16 * 'Biomass Conversion Factor'!$D$11</f>
        <v>1055184.3099999998</v>
      </c>
      <c r="J16" s="20">
        <f>'Agricultural Product Data'!F16 * 'Biomass Conversion Factor'!$D$12</f>
        <v>239474.45333333334</v>
      </c>
      <c r="K16" s="20">
        <f>'Agricultural Product Data'!F16 * 'Biomass Conversion Factor'!$D$13</f>
        <v>29934.306666666667</v>
      </c>
      <c r="L16" s="20">
        <f>'Agricultural Product Data'!G16 * 'Biomass Conversion Factor'!$D$14</f>
        <v>374.42295000000001</v>
      </c>
      <c r="M16" s="20">
        <f>'Agricultural Product Data'!G16 * 'Biomass Conversion Factor'!$D$15</f>
        <v>283.65375</v>
      </c>
      <c r="N16" s="20">
        <f>'Agricultural Product Data'!H16 * 'Biomass Conversion Factor'!$D$9</f>
        <v>0</v>
      </c>
      <c r="O16" s="20">
        <f>'Agricultural Product Data'!I16 * 'Biomass Conversion Factor'!$D$16</f>
        <v>53664.930000000008</v>
      </c>
      <c r="P16" s="20">
        <f>'Agricultural Product Data'!J16 * 'Biomass Conversion Factor'!$D$5</f>
        <v>0</v>
      </c>
      <c r="Q16" s="20">
        <f>'Agricultural Product Data'!J16 * 'Biomass Conversion Factor'!$D$6</f>
        <v>0</v>
      </c>
    </row>
    <row r="17" spans="1:17" x14ac:dyDescent="0.3">
      <c r="A17" s="20">
        <f>'Agricultural Product Data'!A17</f>
        <v>16</v>
      </c>
      <c r="B17" s="21" t="str">
        <f>'Agricultural Product Data'!B17</f>
        <v>Trat</v>
      </c>
      <c r="C17" s="21" t="str">
        <f>'Agricultural Product Data'!C17</f>
        <v>Central</v>
      </c>
      <c r="D17" s="20">
        <f>'Agricultural Product Data'!D17 * 'Biomass Conversion Factor'!$D$7</f>
        <v>0</v>
      </c>
      <c r="E17" s="20">
        <f>'Agricultural Product Data'!D17 * 'Biomass Conversion Factor'!$D$8</f>
        <v>0</v>
      </c>
      <c r="F17" s="20">
        <f>'Agricultural Product Data'!E17 * 'Biomass Conversion Factor'!$D$3</f>
        <v>3025.5866666666666</v>
      </c>
      <c r="G17" s="20">
        <f>'Agricultural Product Data'!E17 * 'Biomass Conversion Factor'!$D$4</f>
        <v>1296.68</v>
      </c>
      <c r="H17" s="20">
        <f>'Agricultural Product Data'!F17 * 'Biomass Conversion Factor'!$D$10</f>
        <v>165651.33333333334</v>
      </c>
      <c r="I17" s="20">
        <f>'Agricultural Product Data'!F17 * 'Biomass Conversion Factor'!$D$11</f>
        <v>233568.38</v>
      </c>
      <c r="J17" s="20">
        <f>'Agricultural Product Data'!F17 * 'Biomass Conversion Factor'!$D$12</f>
        <v>53008.426666666674</v>
      </c>
      <c r="K17" s="20">
        <f>'Agricultural Product Data'!F17 * 'Biomass Conversion Factor'!$D$13</f>
        <v>6626.0533333333342</v>
      </c>
      <c r="L17" s="20">
        <f>'Agricultural Product Data'!G17 * 'Biomass Conversion Factor'!$D$14</f>
        <v>2373.5538750000001</v>
      </c>
      <c r="M17" s="20">
        <f>'Agricultural Product Data'!G17 * 'Biomass Conversion Factor'!$D$15</f>
        <v>1798.1468749999999</v>
      </c>
      <c r="N17" s="20">
        <f>'Agricultural Product Data'!H17 * 'Biomass Conversion Factor'!$D$9</f>
        <v>0</v>
      </c>
      <c r="O17" s="20">
        <f>'Agricultural Product Data'!I17 * 'Biomass Conversion Factor'!$D$16</f>
        <v>13527.435000000001</v>
      </c>
      <c r="P17" s="20">
        <f>'Agricultural Product Data'!J17 * 'Biomass Conversion Factor'!$D$5</f>
        <v>0</v>
      </c>
      <c r="Q17" s="20">
        <f>'Agricultural Product Data'!J17 * 'Biomass Conversion Factor'!$D$6</f>
        <v>0</v>
      </c>
    </row>
    <row r="18" spans="1:17" x14ac:dyDescent="0.3">
      <c r="A18" s="20">
        <f>'Agricultural Product Data'!A18</f>
        <v>17</v>
      </c>
      <c r="B18" s="21" t="str">
        <f>'Agricultural Product Data'!B18</f>
        <v>Tak</v>
      </c>
      <c r="C18" s="21" t="str">
        <f>'Agricultural Product Data'!C18</f>
        <v>Northern</v>
      </c>
      <c r="D18" s="20">
        <f>'Agricultural Product Data'!D18 * 'Biomass Conversion Factor'!$D$7</f>
        <v>1000344.2133333335</v>
      </c>
      <c r="E18" s="20">
        <f>'Agricultural Product Data'!D18 * 'Biomass Conversion Factor'!$D$8</f>
        <v>130479.68000000001</v>
      </c>
      <c r="F18" s="20">
        <f>'Agricultural Product Data'!E18 * 'Biomass Conversion Factor'!$D$3</f>
        <v>73613.353333333333</v>
      </c>
      <c r="G18" s="20">
        <f>'Agricultural Product Data'!E18 * 'Biomass Conversion Factor'!$D$4</f>
        <v>31548.58</v>
      </c>
      <c r="H18" s="20">
        <f>'Agricultural Product Data'!F18 * 'Biomass Conversion Factor'!$D$10</f>
        <v>1223.6666666666667</v>
      </c>
      <c r="I18" s="20">
        <f>'Agricultural Product Data'!F18 * 'Biomass Conversion Factor'!$D$11</f>
        <v>1725.3700000000001</v>
      </c>
      <c r="J18" s="20">
        <f>'Agricultural Product Data'!F18 * 'Biomass Conversion Factor'!$D$12</f>
        <v>391.57333333333338</v>
      </c>
      <c r="K18" s="20">
        <f>'Agricultural Product Data'!F18 * 'Biomass Conversion Factor'!$D$13</f>
        <v>48.946666666666673</v>
      </c>
      <c r="L18" s="20">
        <f>'Agricultural Product Data'!G18 * 'Biomass Conversion Factor'!$D$14</f>
        <v>78.247125000000011</v>
      </c>
      <c r="M18" s="20">
        <f>'Agricultural Product Data'!G18 * 'Biomass Conversion Factor'!$D$15</f>
        <v>59.278125000000003</v>
      </c>
      <c r="N18" s="20">
        <f>'Agricultural Product Data'!H18 * 'Biomass Conversion Factor'!$D$9</f>
        <v>103113.66666666667</v>
      </c>
      <c r="O18" s="20">
        <f>'Agricultural Product Data'!I18 * 'Biomass Conversion Factor'!$D$16</f>
        <v>436.38</v>
      </c>
      <c r="P18" s="20">
        <f>'Agricultural Product Data'!J18 * 'Biomass Conversion Factor'!$D$5</f>
        <v>13539.366666666667</v>
      </c>
      <c r="Q18" s="20">
        <f>'Agricultural Product Data'!J18 * 'Biomass Conversion Factor'!$D$6</f>
        <v>22300.133333333335</v>
      </c>
    </row>
    <row r="19" spans="1:17" x14ac:dyDescent="0.3">
      <c r="A19" s="20">
        <f>'Agricultural Product Data'!A19</f>
        <v>18</v>
      </c>
      <c r="B19" s="21" t="str">
        <f>'Agricultural Product Data'!B19</f>
        <v>Nakhon Nayok</v>
      </c>
      <c r="C19" s="21" t="str">
        <f>'Agricultural Product Data'!C19</f>
        <v>Central</v>
      </c>
      <c r="D19" s="20">
        <f>'Agricultural Product Data'!D19 * 'Biomass Conversion Factor'!$D$7</f>
        <v>0</v>
      </c>
      <c r="E19" s="20">
        <f>'Agricultural Product Data'!D19 * 'Biomass Conversion Factor'!$D$8</f>
        <v>0</v>
      </c>
      <c r="F19" s="20">
        <f>'Agricultural Product Data'!E19 * 'Biomass Conversion Factor'!$D$3</f>
        <v>98648.433333333334</v>
      </c>
      <c r="G19" s="20">
        <f>'Agricultural Product Data'!E19 * 'Biomass Conversion Factor'!$D$4</f>
        <v>42277.9</v>
      </c>
      <c r="H19" s="20">
        <f>'Agricultural Product Data'!F19 * 'Biomass Conversion Factor'!$D$10</f>
        <v>9490.6666666666661</v>
      </c>
      <c r="I19" s="20">
        <f>'Agricultural Product Data'!F19 * 'Biomass Conversion Factor'!$D$11</f>
        <v>13381.839999999998</v>
      </c>
      <c r="J19" s="20">
        <f>'Agricultural Product Data'!F19 * 'Biomass Conversion Factor'!$D$12</f>
        <v>3037.0133333333333</v>
      </c>
      <c r="K19" s="20">
        <f>'Agricultural Product Data'!F19 * 'Biomass Conversion Factor'!$D$13</f>
        <v>379.62666666666667</v>
      </c>
      <c r="L19" s="20">
        <f>'Agricultural Product Data'!G19 * 'Biomass Conversion Factor'!$D$14</f>
        <v>22.737660000000002</v>
      </c>
      <c r="M19" s="20">
        <f>'Agricultural Product Data'!G19 * 'Biomass Conversion Factor'!$D$15</f>
        <v>17.2255</v>
      </c>
      <c r="N19" s="20">
        <f>'Agricultural Product Data'!H19 * 'Biomass Conversion Factor'!$D$9</f>
        <v>206.5</v>
      </c>
      <c r="O19" s="20">
        <f>'Agricultural Product Data'!I19 * 'Biomass Conversion Factor'!$D$16</f>
        <v>26.714999999999996</v>
      </c>
      <c r="P19" s="20">
        <f>'Agricultural Product Data'!J19 * 'Biomass Conversion Factor'!$D$5</f>
        <v>0</v>
      </c>
      <c r="Q19" s="20">
        <f>'Agricultural Product Data'!J19 * 'Biomass Conversion Factor'!$D$6</f>
        <v>0</v>
      </c>
    </row>
    <row r="20" spans="1:17" x14ac:dyDescent="0.3">
      <c r="A20" s="20">
        <f>'Agricultural Product Data'!A20</f>
        <v>19</v>
      </c>
      <c r="B20" s="21" t="str">
        <f>'Agricultural Product Data'!B20</f>
        <v>Nakhon Pathom</v>
      </c>
      <c r="C20" s="21" t="str">
        <f>'Agricultural Product Data'!C20</f>
        <v>Central</v>
      </c>
      <c r="D20" s="20">
        <f>'Agricultural Product Data'!D20 * 'Biomass Conversion Factor'!$D$7</f>
        <v>0</v>
      </c>
      <c r="E20" s="20">
        <f>'Agricultural Product Data'!D20 * 'Biomass Conversion Factor'!$D$8</f>
        <v>0</v>
      </c>
      <c r="F20" s="20">
        <f>'Agricultural Product Data'!E20 * 'Biomass Conversion Factor'!$D$3</f>
        <v>99620.103333333333</v>
      </c>
      <c r="G20" s="20">
        <f>'Agricultural Product Data'!E20 * 'Biomass Conversion Factor'!$D$4</f>
        <v>42694.33</v>
      </c>
      <c r="H20" s="20">
        <f>'Agricultural Product Data'!F20 * 'Biomass Conversion Factor'!$D$10</f>
        <v>656.66666666666663</v>
      </c>
      <c r="I20" s="20">
        <f>'Agricultural Product Data'!F20 * 'Biomass Conversion Factor'!$D$11</f>
        <v>925.89999999999986</v>
      </c>
      <c r="J20" s="20">
        <f>'Agricultural Product Data'!F20 * 'Biomass Conversion Factor'!$D$12</f>
        <v>210.13333333333333</v>
      </c>
      <c r="K20" s="20">
        <f>'Agricultural Product Data'!F20 * 'Biomass Conversion Factor'!$D$13</f>
        <v>26.266666666666666</v>
      </c>
      <c r="L20" s="20">
        <f>'Agricultural Product Data'!G20 * 'Biomass Conversion Factor'!$D$14</f>
        <v>296.97541500000005</v>
      </c>
      <c r="M20" s="20">
        <f>'Agricultural Product Data'!G20 * 'Biomass Conversion Factor'!$D$15</f>
        <v>224.98137500000001</v>
      </c>
      <c r="N20" s="20">
        <f>'Agricultural Product Data'!H20 * 'Biomass Conversion Factor'!$D$9</f>
        <v>4.2</v>
      </c>
      <c r="O20" s="20">
        <f>'Agricultural Product Data'!I20 * 'Biomass Conversion Factor'!$D$16</f>
        <v>0.44999999999999996</v>
      </c>
      <c r="P20" s="20">
        <f>'Agricultural Product Data'!J20 * 'Biomass Conversion Factor'!$D$5</f>
        <v>104359.26000000001</v>
      </c>
      <c r="Q20" s="20">
        <f>'Agricultural Product Data'!J20 * 'Biomass Conversion Factor'!$D$6</f>
        <v>171885.84000000003</v>
      </c>
    </row>
    <row r="21" spans="1:17" x14ac:dyDescent="0.3">
      <c r="A21" s="20">
        <f>'Agricultural Product Data'!A21</f>
        <v>20</v>
      </c>
      <c r="B21" s="21" t="str">
        <f>'Agricultural Product Data'!B21</f>
        <v>Nakhon Phanom</v>
      </c>
      <c r="C21" s="21" t="str">
        <f>'Agricultural Product Data'!C21</f>
        <v>Northeastern</v>
      </c>
      <c r="D21" s="20">
        <f>'Agricultural Product Data'!D21 * 'Biomass Conversion Factor'!$D$7</f>
        <v>71.760000000000005</v>
      </c>
      <c r="E21" s="20">
        <f>'Agricultural Product Data'!D21 * 'Biomass Conversion Factor'!$D$8</f>
        <v>9.36</v>
      </c>
      <c r="F21" s="20">
        <f>'Agricultural Product Data'!E21 * 'Biomass Conversion Factor'!$D$3</f>
        <v>250383.30333333332</v>
      </c>
      <c r="G21" s="20">
        <f>'Agricultural Product Data'!E21 * 'Biomass Conversion Factor'!$D$4</f>
        <v>107307.12999999999</v>
      </c>
      <c r="H21" s="20">
        <f>'Agricultural Product Data'!F21 * 'Biomass Conversion Factor'!$D$10</f>
        <v>8456</v>
      </c>
      <c r="I21" s="20">
        <f>'Agricultural Product Data'!F21 * 'Biomass Conversion Factor'!$D$11</f>
        <v>11922.96</v>
      </c>
      <c r="J21" s="20">
        <f>'Agricultural Product Data'!F21 * 'Biomass Conversion Factor'!$D$12</f>
        <v>2705.92</v>
      </c>
      <c r="K21" s="20">
        <f>'Agricultural Product Data'!F21 * 'Biomass Conversion Factor'!$D$13</f>
        <v>338.24</v>
      </c>
      <c r="L21" s="20">
        <f>'Agricultural Product Data'!G21 * 'Biomass Conversion Factor'!$D$14</f>
        <v>0</v>
      </c>
      <c r="M21" s="20">
        <f>'Agricultural Product Data'!G21 * 'Biomass Conversion Factor'!$D$15</f>
        <v>0</v>
      </c>
      <c r="N21" s="20">
        <f>'Agricultural Product Data'!H21 * 'Biomass Conversion Factor'!$D$9</f>
        <v>13230.933333333334</v>
      </c>
      <c r="O21" s="20">
        <f>'Agricultural Product Data'!I21 * 'Biomass Conversion Factor'!$D$16</f>
        <v>15988.32</v>
      </c>
      <c r="P21" s="20">
        <f>'Agricultural Product Data'!J21 * 'Biomass Conversion Factor'!$D$5</f>
        <v>19111.966666666667</v>
      </c>
      <c r="Q21" s="20">
        <f>'Agricultural Product Data'!J21 * 'Biomass Conversion Factor'!$D$6</f>
        <v>31478.533333333336</v>
      </c>
    </row>
    <row r="22" spans="1:17" x14ac:dyDescent="0.3">
      <c r="A22" s="20">
        <f>'Agricultural Product Data'!A22</f>
        <v>21</v>
      </c>
      <c r="B22" s="21" t="str">
        <f>'Agricultural Product Data'!B22</f>
        <v>Nakhon Ratchasima</v>
      </c>
      <c r="C22" s="21" t="str">
        <f>'Agricultural Product Data'!C22</f>
        <v>Northeastern</v>
      </c>
      <c r="D22" s="20">
        <f>'Agricultural Product Data'!D22 * 'Biomass Conversion Factor'!$D$7</f>
        <v>1126710.5066666666</v>
      </c>
      <c r="E22" s="20">
        <f>'Agricultural Product Data'!D22 * 'Biomass Conversion Factor'!$D$8</f>
        <v>146962.23999999999</v>
      </c>
      <c r="F22" s="20">
        <f>'Agricultural Product Data'!E22 * 'Biomass Conversion Factor'!$D$3</f>
        <v>515145.49333333329</v>
      </c>
      <c r="G22" s="20">
        <f>'Agricultural Product Data'!E22 * 'Biomass Conversion Factor'!$D$4</f>
        <v>220776.63999999998</v>
      </c>
      <c r="H22" s="20">
        <f>'Agricultural Product Data'!F22 * 'Biomass Conversion Factor'!$D$10</f>
        <v>12817</v>
      </c>
      <c r="I22" s="20">
        <f>'Agricultural Product Data'!F22 * 'Biomass Conversion Factor'!$D$11</f>
        <v>18071.969999999998</v>
      </c>
      <c r="J22" s="20">
        <f>'Agricultural Product Data'!F22 * 'Biomass Conversion Factor'!$D$12</f>
        <v>4101.4400000000005</v>
      </c>
      <c r="K22" s="20">
        <f>'Agricultural Product Data'!F22 * 'Biomass Conversion Factor'!$D$13</f>
        <v>512.68000000000006</v>
      </c>
      <c r="L22" s="20">
        <f>'Agricultural Product Data'!G22 * 'Biomass Conversion Factor'!$D$14</f>
        <v>56.946120000000001</v>
      </c>
      <c r="M22" s="20">
        <f>'Agricultural Product Data'!G22 * 'Biomass Conversion Factor'!$D$15</f>
        <v>43.140999999999998</v>
      </c>
      <c r="N22" s="20">
        <f>'Agricultural Product Data'!H22 * 'Biomass Conversion Factor'!$D$9</f>
        <v>1030727.0666666667</v>
      </c>
      <c r="O22" s="20">
        <f>'Agricultural Product Data'!I22 * 'Biomass Conversion Factor'!$D$16</f>
        <v>3366.63</v>
      </c>
      <c r="P22" s="20">
        <f>'Agricultural Product Data'!J22 * 'Biomass Conversion Factor'!$D$5</f>
        <v>888003.95333333348</v>
      </c>
      <c r="Q22" s="20">
        <f>'Agricultural Product Data'!J22 * 'Biomass Conversion Factor'!$D$6</f>
        <v>1462594.7466666668</v>
      </c>
    </row>
    <row r="23" spans="1:17" x14ac:dyDescent="0.3">
      <c r="A23" s="20">
        <f>'Agricultural Product Data'!A23</f>
        <v>22</v>
      </c>
      <c r="B23" s="21" t="str">
        <f>'Agricultural Product Data'!B23</f>
        <v>Nakhon Si Thammarat</v>
      </c>
      <c r="C23" s="21" t="str">
        <f>'Agricultural Product Data'!C23</f>
        <v>Southern</v>
      </c>
      <c r="D23" s="20">
        <f>'Agricultural Product Data'!D23 * 'Biomass Conversion Factor'!$D$7</f>
        <v>0</v>
      </c>
      <c r="E23" s="20">
        <f>'Agricultural Product Data'!D23 * 'Biomass Conversion Factor'!$D$8</f>
        <v>0</v>
      </c>
      <c r="F23" s="20">
        <f>'Agricultural Product Data'!E23 * 'Biomass Conversion Factor'!$D$3</f>
        <v>57450.703333333331</v>
      </c>
      <c r="G23" s="20">
        <f>'Agricultural Product Data'!E23 * 'Biomass Conversion Factor'!$D$4</f>
        <v>24621.73</v>
      </c>
      <c r="H23" s="20">
        <f>'Agricultural Product Data'!F23 * 'Biomass Conversion Factor'!$D$10</f>
        <v>1826123</v>
      </c>
      <c r="I23" s="20">
        <f>'Agricultural Product Data'!F23 * 'Biomass Conversion Factor'!$D$11</f>
        <v>2574833.4299999997</v>
      </c>
      <c r="J23" s="20">
        <f>'Agricultural Product Data'!F23 * 'Biomass Conversion Factor'!$D$12</f>
        <v>584359.36</v>
      </c>
      <c r="K23" s="20">
        <f>'Agricultural Product Data'!F23 * 'Biomass Conversion Factor'!$D$13</f>
        <v>73044.92</v>
      </c>
      <c r="L23" s="20">
        <f>'Agricultural Product Data'!G23 * 'Biomass Conversion Factor'!$D$14</f>
        <v>23386.745580000003</v>
      </c>
      <c r="M23" s="20">
        <f>'Agricultural Product Data'!G23 * 'Biomass Conversion Factor'!$D$15</f>
        <v>17717.231500000002</v>
      </c>
      <c r="N23" s="20">
        <f>'Agricultural Product Data'!H23 * 'Biomass Conversion Factor'!$D$9</f>
        <v>0</v>
      </c>
      <c r="O23" s="20">
        <f>'Agricultural Product Data'!I23 * 'Biomass Conversion Factor'!$D$16</f>
        <v>79907.384999999995</v>
      </c>
      <c r="P23" s="20">
        <f>'Agricultural Product Data'!J23 * 'Biomass Conversion Factor'!$D$5</f>
        <v>0</v>
      </c>
      <c r="Q23" s="20">
        <f>'Agricultural Product Data'!J23 * 'Biomass Conversion Factor'!$D$6</f>
        <v>0</v>
      </c>
    </row>
    <row r="24" spans="1:17" x14ac:dyDescent="0.3">
      <c r="A24" s="20">
        <f>'Agricultural Product Data'!A24</f>
        <v>23</v>
      </c>
      <c r="B24" s="21" t="str">
        <f>'Agricultural Product Data'!B24</f>
        <v>Nakhon Sawan</v>
      </c>
      <c r="C24" s="21" t="str">
        <f>'Agricultural Product Data'!C24</f>
        <v>Northern</v>
      </c>
      <c r="D24" s="20">
        <f>'Agricultural Product Data'!D24 * 'Biomass Conversion Factor'!$D$7</f>
        <v>711006.66666666674</v>
      </c>
      <c r="E24" s="20">
        <f>'Agricultural Product Data'!D24 * 'Biomass Conversion Factor'!$D$8</f>
        <v>92740</v>
      </c>
      <c r="F24" s="20">
        <f>'Agricultural Product Data'!E24 * 'Biomass Conversion Factor'!$D$3</f>
        <v>625067.52000000002</v>
      </c>
      <c r="G24" s="20">
        <f>'Agricultural Product Data'!E24 * 'Biomass Conversion Factor'!$D$4</f>
        <v>267886.08000000002</v>
      </c>
      <c r="H24" s="20">
        <f>'Agricultural Product Data'!F24 * 'Biomass Conversion Factor'!$D$10</f>
        <v>2210.6666666666665</v>
      </c>
      <c r="I24" s="20">
        <f>'Agricultural Product Data'!F24 * 'Biomass Conversion Factor'!$D$11</f>
        <v>3117.0399999999995</v>
      </c>
      <c r="J24" s="20">
        <f>'Agricultural Product Data'!F24 * 'Biomass Conversion Factor'!$D$12</f>
        <v>707.4133333333333</v>
      </c>
      <c r="K24" s="20">
        <f>'Agricultural Product Data'!F24 * 'Biomass Conversion Factor'!$D$13</f>
        <v>88.426666666666662</v>
      </c>
      <c r="L24" s="20">
        <f>'Agricultural Product Data'!G24 * 'Biomass Conversion Factor'!$D$14</f>
        <v>46.027410000000003</v>
      </c>
      <c r="M24" s="20">
        <f>'Agricultural Product Data'!G24 * 'Biomass Conversion Factor'!$D$15</f>
        <v>34.869250000000001</v>
      </c>
      <c r="N24" s="20">
        <f>'Agricultural Product Data'!H24 * 'Biomass Conversion Factor'!$D$9</f>
        <v>246947.26666666666</v>
      </c>
      <c r="O24" s="20">
        <f>'Agricultural Product Data'!I24 * 'Biomass Conversion Factor'!$D$16</f>
        <v>283.84499999999997</v>
      </c>
      <c r="P24" s="20">
        <f>'Agricultural Product Data'!J24 * 'Biomass Conversion Factor'!$D$5</f>
        <v>948558.06666666665</v>
      </c>
      <c r="Q24" s="20">
        <f>'Agricultural Product Data'!J24 * 'Biomass Conversion Factor'!$D$6</f>
        <v>1562330.9333333333</v>
      </c>
    </row>
    <row r="25" spans="1:17" x14ac:dyDescent="0.3">
      <c r="A25" s="20">
        <f>'Agricultural Product Data'!A25</f>
        <v>24</v>
      </c>
      <c r="B25" s="21" t="str">
        <f>'Agricultural Product Data'!B25</f>
        <v>Nonthaburi</v>
      </c>
      <c r="C25" s="21" t="str">
        <f>'Agricultural Product Data'!C25</f>
        <v>Central</v>
      </c>
      <c r="D25" s="20">
        <f>'Agricultural Product Data'!D25 * 'Biomass Conversion Factor'!$D$7</f>
        <v>0</v>
      </c>
      <c r="E25" s="20">
        <f>'Agricultural Product Data'!D25 * 'Biomass Conversion Factor'!$D$8</f>
        <v>0</v>
      </c>
      <c r="F25" s="20">
        <f>'Agricultural Product Data'!E25 * 'Biomass Conversion Factor'!$D$3</f>
        <v>29192.076666666664</v>
      </c>
      <c r="G25" s="20">
        <f>'Agricultural Product Data'!E25 * 'Biomass Conversion Factor'!$D$4</f>
        <v>12510.89</v>
      </c>
      <c r="H25" s="20">
        <f>'Agricultural Product Data'!F25 * 'Biomass Conversion Factor'!$D$10</f>
        <v>50</v>
      </c>
      <c r="I25" s="20">
        <f>'Agricultural Product Data'!F25 * 'Biomass Conversion Factor'!$D$11</f>
        <v>70.5</v>
      </c>
      <c r="J25" s="20">
        <f>'Agricultural Product Data'!F25 * 'Biomass Conversion Factor'!$D$12</f>
        <v>16</v>
      </c>
      <c r="K25" s="20">
        <f>'Agricultural Product Data'!F25 * 'Biomass Conversion Factor'!$D$13</f>
        <v>2</v>
      </c>
      <c r="L25" s="20">
        <f>'Agricultural Product Data'!G25 * 'Biomass Conversion Factor'!$D$14</f>
        <v>40.980555000000003</v>
      </c>
      <c r="M25" s="20">
        <f>'Agricultural Product Data'!G25 * 'Biomass Conversion Factor'!$D$15</f>
        <v>31.045874999999999</v>
      </c>
      <c r="N25" s="20">
        <f>'Agricultural Product Data'!H25 * 'Biomass Conversion Factor'!$D$9</f>
        <v>0</v>
      </c>
      <c r="O25" s="20">
        <f>'Agricultural Product Data'!I25 * 'Biomass Conversion Factor'!$D$16</f>
        <v>0</v>
      </c>
      <c r="P25" s="20">
        <f>'Agricultural Product Data'!J25 * 'Biomass Conversion Factor'!$D$5</f>
        <v>0</v>
      </c>
      <c r="Q25" s="20">
        <f>'Agricultural Product Data'!J25 * 'Biomass Conversion Factor'!$D$6</f>
        <v>0</v>
      </c>
    </row>
    <row r="26" spans="1:17" x14ac:dyDescent="0.3">
      <c r="A26" s="20">
        <f>'Agricultural Product Data'!A26</f>
        <v>25</v>
      </c>
      <c r="B26" s="21" t="str">
        <f>'Agricultural Product Data'!B26</f>
        <v>Narathiwat</v>
      </c>
      <c r="C26" s="21" t="str">
        <f>'Agricultural Product Data'!C26</f>
        <v>Southern</v>
      </c>
      <c r="D26" s="20">
        <f>'Agricultural Product Data'!D26 * 'Biomass Conversion Factor'!$D$7</f>
        <v>0</v>
      </c>
      <c r="E26" s="20">
        <f>'Agricultural Product Data'!D26 * 'Biomass Conversion Factor'!$D$8</f>
        <v>0</v>
      </c>
      <c r="F26" s="20">
        <f>'Agricultural Product Data'!E26 * 'Biomass Conversion Factor'!$D$3</f>
        <v>7582.0966666666664</v>
      </c>
      <c r="G26" s="20">
        <f>'Agricultural Product Data'!E26 * 'Biomass Conversion Factor'!$D$4</f>
        <v>3249.47</v>
      </c>
      <c r="H26" s="20">
        <f>'Agricultural Product Data'!F26 * 'Biomass Conversion Factor'!$D$10</f>
        <v>133847.33333333334</v>
      </c>
      <c r="I26" s="20">
        <f>'Agricultural Product Data'!F26 * 'Biomass Conversion Factor'!$D$11</f>
        <v>188724.74</v>
      </c>
      <c r="J26" s="20">
        <f>'Agricultural Product Data'!F26 * 'Biomass Conversion Factor'!$D$12</f>
        <v>42831.146666666667</v>
      </c>
      <c r="K26" s="20">
        <f>'Agricultural Product Data'!F26 * 'Biomass Conversion Factor'!$D$13</f>
        <v>5353.8933333333334</v>
      </c>
      <c r="L26" s="20">
        <f>'Agricultural Product Data'!G26 * 'Biomass Conversion Factor'!$D$14</f>
        <v>16271.490180000001</v>
      </c>
      <c r="M26" s="20">
        <f>'Agricultural Product Data'!G26 * 'Biomass Conversion Factor'!$D$15</f>
        <v>12326.886500000001</v>
      </c>
      <c r="N26" s="20">
        <f>'Agricultural Product Data'!H26 * 'Biomass Conversion Factor'!$D$9</f>
        <v>0</v>
      </c>
      <c r="O26" s="20">
        <f>'Agricultural Product Data'!I26 * 'Biomass Conversion Factor'!$D$16</f>
        <v>37648.455000000002</v>
      </c>
      <c r="P26" s="20">
        <f>'Agricultural Product Data'!J26 * 'Biomass Conversion Factor'!$D$5</f>
        <v>0</v>
      </c>
      <c r="Q26" s="20">
        <f>'Agricultural Product Data'!J26 * 'Biomass Conversion Factor'!$D$6</f>
        <v>0</v>
      </c>
    </row>
    <row r="27" spans="1:17" x14ac:dyDescent="0.3">
      <c r="A27" s="20">
        <f>'Agricultural Product Data'!A27</f>
        <v>26</v>
      </c>
      <c r="B27" s="21" t="str">
        <f>'Agricultural Product Data'!B27</f>
        <v>Nan</v>
      </c>
      <c r="C27" s="21" t="str">
        <f>'Agricultural Product Data'!C27</f>
        <v>Northern</v>
      </c>
      <c r="D27" s="20">
        <f>'Agricultural Product Data'!D27 * 'Biomass Conversion Factor'!$D$7</f>
        <v>984251.57333333348</v>
      </c>
      <c r="E27" s="20">
        <f>'Agricultural Product Data'!D27 * 'Biomass Conversion Factor'!$D$8</f>
        <v>128380.64</v>
      </c>
      <c r="F27" s="20">
        <f>'Agricultural Product Data'!E27 * 'Biomass Conversion Factor'!$D$3</f>
        <v>81256.7</v>
      </c>
      <c r="G27" s="20">
        <f>'Agricultural Product Data'!E27 * 'Biomass Conversion Factor'!$D$4</f>
        <v>34824.299999999996</v>
      </c>
      <c r="H27" s="20">
        <f>'Agricultural Product Data'!F27 * 'Biomass Conversion Factor'!$D$10</f>
        <v>2601</v>
      </c>
      <c r="I27" s="20">
        <f>'Agricultural Product Data'!F27 * 'Biomass Conversion Factor'!$D$11</f>
        <v>3667.41</v>
      </c>
      <c r="J27" s="20">
        <f>'Agricultural Product Data'!F27 * 'Biomass Conversion Factor'!$D$12</f>
        <v>832.32</v>
      </c>
      <c r="K27" s="20">
        <f>'Agricultural Product Data'!F27 * 'Biomass Conversion Factor'!$D$13</f>
        <v>104.04</v>
      </c>
      <c r="L27" s="20">
        <f>'Agricultural Product Data'!G27 * 'Biomass Conversion Factor'!$D$14</f>
        <v>0</v>
      </c>
      <c r="M27" s="20">
        <f>'Agricultural Product Data'!G27 * 'Biomass Conversion Factor'!$D$15</f>
        <v>0</v>
      </c>
      <c r="N27" s="20">
        <f>'Agricultural Product Data'!H27 * 'Biomass Conversion Factor'!$D$9</f>
        <v>18679.733333333334</v>
      </c>
      <c r="O27" s="20">
        <f>'Agricultural Product Data'!I27 * 'Biomass Conversion Factor'!$D$16</f>
        <v>10651.724999999999</v>
      </c>
      <c r="P27" s="20">
        <f>'Agricultural Product Data'!J27 * 'Biomass Conversion Factor'!$D$5</f>
        <v>0</v>
      </c>
      <c r="Q27" s="20">
        <f>'Agricultural Product Data'!J27 * 'Biomass Conversion Factor'!$D$6</f>
        <v>0</v>
      </c>
    </row>
    <row r="28" spans="1:17" x14ac:dyDescent="0.3">
      <c r="A28" s="20">
        <f>'Agricultural Product Data'!A28</f>
        <v>27</v>
      </c>
      <c r="B28" s="21" t="str">
        <f>'Agricultural Product Data'!B28</f>
        <v>Bueng Kan</v>
      </c>
      <c r="C28" s="21" t="str">
        <f>'Agricultural Product Data'!C28</f>
        <v>Northeastern</v>
      </c>
      <c r="D28" s="20">
        <f>'Agricultural Product Data'!D28 * 'Biomass Conversion Factor'!$D$7</f>
        <v>0</v>
      </c>
      <c r="E28" s="20">
        <f>'Agricultural Product Data'!D28 * 'Biomass Conversion Factor'!$D$8</f>
        <v>0</v>
      </c>
      <c r="F28" s="20">
        <f>'Agricultural Product Data'!E28 * 'Biomass Conversion Factor'!$D$3</f>
        <v>73321.64</v>
      </c>
      <c r="G28" s="20">
        <f>'Agricultural Product Data'!E28 * 'Biomass Conversion Factor'!$D$4</f>
        <v>31423.559999999998</v>
      </c>
      <c r="H28" s="20">
        <f>'Agricultural Product Data'!F28 * 'Biomass Conversion Factor'!$D$10</f>
        <v>50320.333333333336</v>
      </c>
      <c r="I28" s="20">
        <f>'Agricultural Product Data'!F28 * 'Biomass Conversion Factor'!$D$11</f>
        <v>70951.67</v>
      </c>
      <c r="J28" s="20">
        <f>'Agricultural Product Data'!F28 * 'Biomass Conversion Factor'!$D$12</f>
        <v>16102.506666666668</v>
      </c>
      <c r="K28" s="20">
        <f>'Agricultural Product Data'!F28 * 'Biomass Conversion Factor'!$D$13</f>
        <v>2012.8133333333335</v>
      </c>
      <c r="L28" s="20">
        <f>'Agricultural Product Data'!G28 * 'Biomass Conversion Factor'!$D$14</f>
        <v>0</v>
      </c>
      <c r="M28" s="20">
        <f>'Agricultural Product Data'!G28 * 'Biomass Conversion Factor'!$D$15</f>
        <v>0</v>
      </c>
      <c r="N28" s="20">
        <f>'Agricultural Product Data'!H28 * 'Biomass Conversion Factor'!$D$9</f>
        <v>3914.5333333333338</v>
      </c>
      <c r="O28" s="20">
        <f>'Agricultural Product Data'!I28 * 'Biomass Conversion Factor'!$D$16</f>
        <v>37916.294999999998</v>
      </c>
      <c r="P28" s="20">
        <f>'Agricultural Product Data'!J28 * 'Biomass Conversion Factor'!$D$5</f>
        <v>6325.1900000000005</v>
      </c>
      <c r="Q28" s="20">
        <f>'Agricultural Product Data'!J28 * 'Biomass Conversion Factor'!$D$6</f>
        <v>10417.960000000001</v>
      </c>
    </row>
    <row r="29" spans="1:17" x14ac:dyDescent="0.3">
      <c r="A29" s="20">
        <f>'Agricultural Product Data'!A29</f>
        <v>28</v>
      </c>
      <c r="B29" s="21" t="str">
        <f>'Agricultural Product Data'!B29</f>
        <v>Buri Ram</v>
      </c>
      <c r="C29" s="21" t="str">
        <f>'Agricultural Product Data'!C29</f>
        <v>Northeastern</v>
      </c>
      <c r="D29" s="20">
        <f>'Agricultural Product Data'!D29 * 'Biomass Conversion Factor'!$D$7</f>
        <v>1583.0133333333335</v>
      </c>
      <c r="E29" s="20">
        <f>'Agricultural Product Data'!D29 * 'Biomass Conversion Factor'!$D$8</f>
        <v>206.48</v>
      </c>
      <c r="F29" s="20">
        <f>'Agricultural Product Data'!E29 * 'Biomass Conversion Factor'!$D$3</f>
        <v>462184.17</v>
      </c>
      <c r="G29" s="20">
        <f>'Agricultural Product Data'!E29 * 'Biomass Conversion Factor'!$D$4</f>
        <v>198078.93</v>
      </c>
      <c r="H29" s="20">
        <f>'Agricultural Product Data'!F29 * 'Biomass Conversion Factor'!$D$10</f>
        <v>10720.666666666666</v>
      </c>
      <c r="I29" s="20">
        <f>'Agricultural Product Data'!F29 * 'Biomass Conversion Factor'!$D$11</f>
        <v>15116.139999999998</v>
      </c>
      <c r="J29" s="20">
        <f>'Agricultural Product Data'!F29 * 'Biomass Conversion Factor'!$D$12</f>
        <v>3430.6133333333332</v>
      </c>
      <c r="K29" s="20">
        <f>'Agricultural Product Data'!F29 * 'Biomass Conversion Factor'!$D$13</f>
        <v>428.82666666666665</v>
      </c>
      <c r="L29" s="20">
        <f>'Agricultural Product Data'!G29 * 'Biomass Conversion Factor'!$D$14</f>
        <v>0</v>
      </c>
      <c r="M29" s="20">
        <f>'Agricultural Product Data'!G29 * 'Biomass Conversion Factor'!$D$15</f>
        <v>0</v>
      </c>
      <c r="N29" s="20">
        <f>'Agricultural Product Data'!H29 * 'Biomass Conversion Factor'!$D$9</f>
        <v>227077.46666666667</v>
      </c>
      <c r="O29" s="20">
        <f>'Agricultural Product Data'!I29 * 'Biomass Conversion Factor'!$D$16</f>
        <v>13287.24</v>
      </c>
      <c r="P29" s="20">
        <f>'Agricultural Product Data'!J29 * 'Biomass Conversion Factor'!$D$5</f>
        <v>234917.56000000003</v>
      </c>
      <c r="Q29" s="20">
        <f>'Agricultural Product Data'!J29 * 'Biomass Conversion Factor'!$D$6</f>
        <v>386923.04000000004</v>
      </c>
    </row>
    <row r="30" spans="1:17" x14ac:dyDescent="0.3">
      <c r="A30" s="20">
        <f>'Agricultural Product Data'!A30</f>
        <v>29</v>
      </c>
      <c r="B30" s="21" t="str">
        <f>'Agricultural Product Data'!B30</f>
        <v>Pathum Thani</v>
      </c>
      <c r="C30" s="21" t="str">
        <f>'Agricultural Product Data'!C30</f>
        <v>Central</v>
      </c>
      <c r="D30" s="20">
        <f>'Agricultural Product Data'!D30 * 'Biomass Conversion Factor'!$D$7</f>
        <v>0</v>
      </c>
      <c r="E30" s="20">
        <f>'Agricultural Product Data'!D30 * 'Biomass Conversion Factor'!$D$8</f>
        <v>0</v>
      </c>
      <c r="F30" s="20">
        <f>'Agricultural Product Data'!E30 * 'Biomass Conversion Factor'!$D$3</f>
        <v>109665.10333333333</v>
      </c>
      <c r="G30" s="20">
        <f>'Agricultural Product Data'!E30 * 'Biomass Conversion Factor'!$D$4</f>
        <v>46999.33</v>
      </c>
      <c r="H30" s="20">
        <f>'Agricultural Product Data'!F30 * 'Biomass Conversion Factor'!$D$10</f>
        <v>30332.333333333332</v>
      </c>
      <c r="I30" s="20">
        <f>'Agricultural Product Data'!F30 * 'Biomass Conversion Factor'!$D$11</f>
        <v>42768.59</v>
      </c>
      <c r="J30" s="20">
        <f>'Agricultural Product Data'!F30 * 'Biomass Conversion Factor'!$D$12</f>
        <v>9706.3466666666664</v>
      </c>
      <c r="K30" s="20">
        <f>'Agricultural Product Data'!F30 * 'Biomass Conversion Factor'!$D$13</f>
        <v>1213.2933333333333</v>
      </c>
      <c r="L30" s="20">
        <f>'Agricultural Product Data'!G30 * 'Biomass Conversion Factor'!$D$14</f>
        <v>52.819800000000001</v>
      </c>
      <c r="M30" s="20">
        <f>'Agricultural Product Data'!G30 * 'Biomass Conversion Factor'!$D$15</f>
        <v>40.015000000000001</v>
      </c>
      <c r="N30" s="20">
        <f>'Agricultural Product Data'!H30 * 'Biomass Conversion Factor'!$D$9</f>
        <v>0</v>
      </c>
      <c r="O30" s="20">
        <f>'Agricultural Product Data'!I30 * 'Biomass Conversion Factor'!$D$16</f>
        <v>16.087499999999999</v>
      </c>
      <c r="P30" s="20">
        <f>'Agricultural Product Data'!J30 * 'Biomass Conversion Factor'!$D$5</f>
        <v>0</v>
      </c>
      <c r="Q30" s="20">
        <f>'Agricultural Product Data'!J30 * 'Biomass Conversion Factor'!$D$6</f>
        <v>0</v>
      </c>
    </row>
    <row r="31" spans="1:17" x14ac:dyDescent="0.3">
      <c r="A31" s="20">
        <f>'Agricultural Product Data'!A31</f>
        <v>30</v>
      </c>
      <c r="B31" s="21" t="str">
        <f>'Agricultural Product Data'!B31</f>
        <v>Prachuap Khiri Khan</v>
      </c>
      <c r="C31" s="21" t="str">
        <f>'Agricultural Product Data'!C31</f>
        <v>Central</v>
      </c>
      <c r="D31" s="20">
        <f>'Agricultural Product Data'!D31 * 'Biomass Conversion Factor'!$D$7</f>
        <v>1143.2533333333336</v>
      </c>
      <c r="E31" s="20">
        <f>'Agricultural Product Data'!D31 * 'Biomass Conversion Factor'!$D$8</f>
        <v>149.12</v>
      </c>
      <c r="F31" s="20">
        <f>'Agricultural Product Data'!E31 * 'Biomass Conversion Factor'!$D$3</f>
        <v>5913.32</v>
      </c>
      <c r="G31" s="20">
        <f>'Agricultural Product Data'!E31 * 'Biomass Conversion Factor'!$D$4</f>
        <v>2534.2799999999997</v>
      </c>
      <c r="H31" s="20">
        <f>'Agricultural Product Data'!F31 * 'Biomass Conversion Factor'!$D$10</f>
        <v>339221.33333333331</v>
      </c>
      <c r="I31" s="20">
        <f>'Agricultural Product Data'!F31 * 'Biomass Conversion Factor'!$D$11</f>
        <v>478302.07999999996</v>
      </c>
      <c r="J31" s="20">
        <f>'Agricultural Product Data'!F31 * 'Biomass Conversion Factor'!$D$12</f>
        <v>108550.82666666666</v>
      </c>
      <c r="K31" s="20">
        <f>'Agricultural Product Data'!F31 * 'Biomass Conversion Factor'!$D$13</f>
        <v>13568.853333333333</v>
      </c>
      <c r="L31" s="20">
        <f>'Agricultural Product Data'!G31 * 'Biomass Conversion Factor'!$D$14</f>
        <v>137018.91703500002</v>
      </c>
      <c r="M31" s="20">
        <f>'Agricultural Product Data'!G31 * 'Biomass Conversion Factor'!$D$15</f>
        <v>103802.209875</v>
      </c>
      <c r="N31" s="20">
        <f>'Agricultural Product Data'!H31 * 'Biomass Conversion Factor'!$D$9</f>
        <v>632.33333333333337</v>
      </c>
      <c r="O31" s="20">
        <f>'Agricultural Product Data'!I31 * 'Biomass Conversion Factor'!$D$16</f>
        <v>11876.385</v>
      </c>
      <c r="P31" s="20">
        <f>'Agricultural Product Data'!J31 * 'Biomass Conversion Factor'!$D$5</f>
        <v>52103.073333333341</v>
      </c>
      <c r="Q31" s="20">
        <f>'Agricultural Product Data'!J31 * 'Biomass Conversion Factor'!$D$6</f>
        <v>85816.826666666675</v>
      </c>
    </row>
    <row r="32" spans="1:17" x14ac:dyDescent="0.3">
      <c r="A32" s="20">
        <f>'Agricultural Product Data'!A32</f>
        <v>31</v>
      </c>
      <c r="B32" s="21" t="str">
        <f>'Agricultural Product Data'!B32</f>
        <v>Prachin Buri</v>
      </c>
      <c r="C32" s="21" t="str">
        <f>'Agricultural Product Data'!C32</f>
        <v>Central</v>
      </c>
      <c r="D32" s="20">
        <f>'Agricultural Product Data'!D32 * 'Biomass Conversion Factor'!$D$7</f>
        <v>40110.773333333331</v>
      </c>
      <c r="E32" s="20">
        <f>'Agricultural Product Data'!D32 * 'Biomass Conversion Factor'!$D$8</f>
        <v>5231.8399999999992</v>
      </c>
      <c r="F32" s="20">
        <f>'Agricultural Product Data'!E32 * 'Biomass Conversion Factor'!$D$3</f>
        <v>81334.12</v>
      </c>
      <c r="G32" s="20">
        <f>'Agricultural Product Data'!E32 * 'Biomass Conversion Factor'!$D$4</f>
        <v>34857.479999999996</v>
      </c>
      <c r="H32" s="20">
        <f>'Agricultural Product Data'!F32 * 'Biomass Conversion Factor'!$D$10</f>
        <v>35488</v>
      </c>
      <c r="I32" s="20">
        <f>'Agricultural Product Data'!F32 * 'Biomass Conversion Factor'!$D$11</f>
        <v>50038.079999999994</v>
      </c>
      <c r="J32" s="20">
        <f>'Agricultural Product Data'!F32 * 'Biomass Conversion Factor'!$D$12</f>
        <v>11356.16</v>
      </c>
      <c r="K32" s="20">
        <f>'Agricultural Product Data'!F32 * 'Biomass Conversion Factor'!$D$13</f>
        <v>1419.52</v>
      </c>
      <c r="L32" s="20">
        <f>'Agricultural Product Data'!G32 * 'Biomass Conversion Factor'!$D$14</f>
        <v>14.488485000000001</v>
      </c>
      <c r="M32" s="20">
        <f>'Agricultural Product Data'!G32 * 'Biomass Conversion Factor'!$D$15</f>
        <v>10.976125</v>
      </c>
      <c r="N32" s="20">
        <f>'Agricultural Product Data'!H32 * 'Biomass Conversion Factor'!$D$9</f>
        <v>80154.866666666669</v>
      </c>
      <c r="O32" s="20">
        <f>'Agricultural Product Data'!I32 * 'Biomass Conversion Factor'!$D$16</f>
        <v>1565.58</v>
      </c>
      <c r="P32" s="20">
        <f>'Agricultural Product Data'!J32 * 'Biomass Conversion Factor'!$D$5</f>
        <v>61242.840000000004</v>
      </c>
      <c r="Q32" s="20">
        <f>'Agricultural Product Data'!J32 * 'Biomass Conversion Factor'!$D$6</f>
        <v>100870.56000000001</v>
      </c>
    </row>
    <row r="33" spans="1:17" x14ac:dyDescent="0.3">
      <c r="A33" s="20">
        <f>'Agricultural Product Data'!A33</f>
        <v>32</v>
      </c>
      <c r="B33" s="21" t="str">
        <f>'Agricultural Product Data'!B33</f>
        <v>Pattani</v>
      </c>
      <c r="C33" s="21" t="str">
        <f>'Agricultural Product Data'!C33</f>
        <v>Southern</v>
      </c>
      <c r="D33" s="20">
        <f>'Agricultural Product Data'!D33 * 'Biomass Conversion Factor'!$D$7</f>
        <v>0</v>
      </c>
      <c r="E33" s="20">
        <f>'Agricultural Product Data'!D33 * 'Biomass Conversion Factor'!$D$8</f>
        <v>0</v>
      </c>
      <c r="F33" s="20">
        <f>'Agricultural Product Data'!E33 * 'Biomass Conversion Factor'!$D$3</f>
        <v>16193.683333333334</v>
      </c>
      <c r="G33" s="20">
        <f>'Agricultural Product Data'!E33 * 'Biomass Conversion Factor'!$D$4</f>
        <v>6940.1500000000005</v>
      </c>
      <c r="H33" s="20">
        <f>'Agricultural Product Data'!F33 * 'Biomass Conversion Factor'!$D$10</f>
        <v>56466.333333333336</v>
      </c>
      <c r="I33" s="20">
        <f>'Agricultural Product Data'!F33 * 'Biomass Conversion Factor'!$D$11</f>
        <v>79617.53</v>
      </c>
      <c r="J33" s="20">
        <f>'Agricultural Product Data'!F33 * 'Biomass Conversion Factor'!$D$12</f>
        <v>18069.226666666669</v>
      </c>
      <c r="K33" s="20">
        <f>'Agricultural Product Data'!F33 * 'Biomass Conversion Factor'!$D$13</f>
        <v>2258.6533333333336</v>
      </c>
      <c r="L33" s="20">
        <f>'Agricultural Product Data'!G33 * 'Biomass Conversion Factor'!$D$14</f>
        <v>10609.41387</v>
      </c>
      <c r="M33" s="20">
        <f>'Agricultural Product Data'!G33 * 'Biomass Conversion Factor'!$D$15</f>
        <v>8037.4347500000003</v>
      </c>
      <c r="N33" s="20">
        <f>'Agricultural Product Data'!H33 * 'Biomass Conversion Factor'!$D$9</f>
        <v>0</v>
      </c>
      <c r="O33" s="20">
        <f>'Agricultural Product Data'!I33 * 'Biomass Conversion Factor'!$D$16</f>
        <v>15975.255000000001</v>
      </c>
      <c r="P33" s="20">
        <f>'Agricultural Product Data'!J33 * 'Biomass Conversion Factor'!$D$5</f>
        <v>0</v>
      </c>
      <c r="Q33" s="20">
        <f>'Agricultural Product Data'!J33 * 'Biomass Conversion Factor'!$D$6</f>
        <v>0</v>
      </c>
    </row>
    <row r="34" spans="1:17" x14ac:dyDescent="0.3">
      <c r="A34" s="20">
        <f>'Agricultural Product Data'!A34</f>
        <v>33</v>
      </c>
      <c r="B34" s="21" t="str">
        <f>'Agricultural Product Data'!B34</f>
        <v>Phra Nakhon Si Ayutthaya</v>
      </c>
      <c r="C34" s="21" t="str">
        <f>'Agricultural Product Data'!C34</f>
        <v>Central</v>
      </c>
      <c r="D34" s="20">
        <f>'Agricultural Product Data'!D34 * 'Biomass Conversion Factor'!$D$7</f>
        <v>0</v>
      </c>
      <c r="E34" s="20">
        <f>'Agricultural Product Data'!D34 * 'Biomass Conversion Factor'!$D$8</f>
        <v>0</v>
      </c>
      <c r="F34" s="20">
        <f>'Agricultural Product Data'!E34 * 'Biomass Conversion Factor'!$D$3</f>
        <v>258391.53666666665</v>
      </c>
      <c r="G34" s="20">
        <f>'Agricultural Product Data'!E34 * 'Biomass Conversion Factor'!$D$4</f>
        <v>110739.22999999998</v>
      </c>
      <c r="H34" s="20">
        <f>'Agricultural Product Data'!F34 * 'Biomass Conversion Factor'!$D$10</f>
        <v>996.66666666666663</v>
      </c>
      <c r="I34" s="20">
        <f>'Agricultural Product Data'!F34 * 'Biomass Conversion Factor'!$D$11</f>
        <v>1405.3</v>
      </c>
      <c r="J34" s="20">
        <f>'Agricultural Product Data'!F34 * 'Biomass Conversion Factor'!$D$12</f>
        <v>318.93333333333334</v>
      </c>
      <c r="K34" s="20">
        <f>'Agricultural Product Data'!F34 * 'Biomass Conversion Factor'!$D$13</f>
        <v>39.866666666666667</v>
      </c>
      <c r="L34" s="20">
        <f>'Agricultural Product Data'!G34 * 'Biomass Conversion Factor'!$D$14</f>
        <v>110.75229</v>
      </c>
      <c r="M34" s="20">
        <f>'Agricultural Product Data'!G34 * 'Biomass Conversion Factor'!$D$15</f>
        <v>83.90325</v>
      </c>
      <c r="N34" s="20">
        <f>'Agricultural Product Data'!H34 * 'Biomass Conversion Factor'!$D$9</f>
        <v>5.1000000000000005</v>
      </c>
      <c r="O34" s="20">
        <f>'Agricultural Product Data'!I34 * 'Biomass Conversion Factor'!$D$16</f>
        <v>0</v>
      </c>
      <c r="P34" s="20">
        <f>'Agricultural Product Data'!J34 * 'Biomass Conversion Factor'!$D$5</f>
        <v>0</v>
      </c>
      <c r="Q34" s="20">
        <f>'Agricultural Product Data'!J34 * 'Biomass Conversion Factor'!$D$6</f>
        <v>0</v>
      </c>
    </row>
    <row r="35" spans="1:17" x14ac:dyDescent="0.3">
      <c r="A35" s="20">
        <f>'Agricultural Product Data'!A35</f>
        <v>34</v>
      </c>
      <c r="B35" s="21" t="str">
        <f>'Agricultural Product Data'!B35</f>
        <v>Phayao</v>
      </c>
      <c r="C35" s="21" t="str">
        <f>'Agricultural Product Data'!C35</f>
        <v>Northern</v>
      </c>
      <c r="D35" s="20">
        <f>'Agricultural Product Data'!D35 * 'Biomass Conversion Factor'!$D$7</f>
        <v>263887.28000000003</v>
      </c>
      <c r="E35" s="20">
        <f>'Agricultural Product Data'!D35 * 'Biomass Conversion Factor'!$D$8</f>
        <v>34420.080000000002</v>
      </c>
      <c r="F35" s="20">
        <f>'Agricultural Product Data'!E35 * 'Biomass Conversion Factor'!$D$3</f>
        <v>148049.90666666668</v>
      </c>
      <c r="G35" s="20">
        <f>'Agricultural Product Data'!E35 * 'Biomass Conversion Factor'!$D$4</f>
        <v>63449.96</v>
      </c>
      <c r="H35" s="20">
        <f>'Agricultural Product Data'!F35 * 'Biomass Conversion Factor'!$D$10</f>
        <v>3880.6666666666665</v>
      </c>
      <c r="I35" s="20">
        <f>'Agricultural Product Data'!F35 * 'Biomass Conversion Factor'!$D$11</f>
        <v>5471.74</v>
      </c>
      <c r="J35" s="20">
        <f>'Agricultural Product Data'!F35 * 'Biomass Conversion Factor'!$D$12</f>
        <v>1241.8133333333333</v>
      </c>
      <c r="K35" s="20">
        <f>'Agricultural Product Data'!F35 * 'Biomass Conversion Factor'!$D$13</f>
        <v>155.22666666666666</v>
      </c>
      <c r="L35" s="20">
        <f>'Agricultural Product Data'!G35 * 'Biomass Conversion Factor'!$D$14</f>
        <v>0</v>
      </c>
      <c r="M35" s="20">
        <f>'Agricultural Product Data'!G35 * 'Biomass Conversion Factor'!$D$15</f>
        <v>0</v>
      </c>
      <c r="N35" s="20">
        <f>'Agricultural Product Data'!H35 * 'Biomass Conversion Factor'!$D$9</f>
        <v>16086.2</v>
      </c>
      <c r="O35" s="20">
        <f>'Agricultural Product Data'!I35 * 'Biomass Conversion Factor'!$D$16</f>
        <v>6619.0349999999999</v>
      </c>
      <c r="P35" s="20">
        <f>'Agricultural Product Data'!J35 * 'Biomass Conversion Factor'!$D$5</f>
        <v>0</v>
      </c>
      <c r="Q35" s="20">
        <f>'Agricultural Product Data'!J35 * 'Biomass Conversion Factor'!$D$6</f>
        <v>0</v>
      </c>
    </row>
    <row r="36" spans="1:17" x14ac:dyDescent="0.3">
      <c r="A36" s="20">
        <f>'Agricultural Product Data'!A36</f>
        <v>35</v>
      </c>
      <c r="B36" s="21" t="str">
        <f>'Agricultural Product Data'!B36</f>
        <v>Phangnga</v>
      </c>
      <c r="C36" s="21" t="str">
        <f>'Agricultural Product Data'!C36</f>
        <v>Southern</v>
      </c>
      <c r="D36" s="20">
        <f>'Agricultural Product Data'!D36 * 'Biomass Conversion Factor'!$D$7</f>
        <v>0</v>
      </c>
      <c r="E36" s="20">
        <f>'Agricultural Product Data'!D36 * 'Biomass Conversion Factor'!$D$8</f>
        <v>0</v>
      </c>
      <c r="F36" s="20">
        <f>'Agricultural Product Data'!E36 * 'Biomass Conversion Factor'!$D$3</f>
        <v>452.43333333333334</v>
      </c>
      <c r="G36" s="20">
        <f>'Agricultural Product Data'!E36 * 'Biomass Conversion Factor'!$D$4</f>
        <v>193.9</v>
      </c>
      <c r="H36" s="20">
        <f>'Agricultural Product Data'!F36 * 'Biomass Conversion Factor'!$D$10</f>
        <v>695635.33333333337</v>
      </c>
      <c r="I36" s="20">
        <f>'Agricultural Product Data'!F36 * 'Biomass Conversion Factor'!$D$11</f>
        <v>980845.82</v>
      </c>
      <c r="J36" s="20">
        <f>'Agricultural Product Data'!F36 * 'Biomass Conversion Factor'!$D$12</f>
        <v>222603.30666666667</v>
      </c>
      <c r="K36" s="20">
        <f>'Agricultural Product Data'!F36 * 'Biomass Conversion Factor'!$D$13</f>
        <v>27825.413333333334</v>
      </c>
      <c r="L36" s="20">
        <f>'Agricultural Product Data'!G36 * 'Biomass Conversion Factor'!$D$14</f>
        <v>2452.901715</v>
      </c>
      <c r="M36" s="20">
        <f>'Agricultural Product Data'!G36 * 'Biomass Conversion Factor'!$D$15</f>
        <v>1858.258875</v>
      </c>
      <c r="N36" s="20">
        <f>'Agricultural Product Data'!H36 * 'Biomass Conversion Factor'!$D$9</f>
        <v>0</v>
      </c>
      <c r="O36" s="20">
        <f>'Agricultural Product Data'!I36 * 'Biomass Conversion Factor'!$D$16</f>
        <v>22591.68</v>
      </c>
      <c r="P36" s="20">
        <f>'Agricultural Product Data'!J36 * 'Biomass Conversion Factor'!$D$5</f>
        <v>0</v>
      </c>
      <c r="Q36" s="20">
        <f>'Agricultural Product Data'!J36 * 'Biomass Conversion Factor'!$D$6</f>
        <v>0</v>
      </c>
    </row>
    <row r="37" spans="1:17" x14ac:dyDescent="0.3">
      <c r="A37" s="20">
        <f>'Agricultural Product Data'!A37</f>
        <v>36</v>
      </c>
      <c r="B37" s="21" t="str">
        <f>'Agricultural Product Data'!B37</f>
        <v>Phatthalung</v>
      </c>
      <c r="C37" s="21" t="str">
        <f>'Agricultural Product Data'!C37</f>
        <v>Southern</v>
      </c>
      <c r="D37" s="20">
        <f>'Agricultural Product Data'!D37 * 'Biomass Conversion Factor'!$D$7</f>
        <v>0</v>
      </c>
      <c r="E37" s="20">
        <f>'Agricultural Product Data'!D37 * 'Biomass Conversion Factor'!$D$8</f>
        <v>0</v>
      </c>
      <c r="F37" s="20">
        <f>'Agricultural Product Data'!E37 * 'Biomass Conversion Factor'!$D$3</f>
        <v>31398.22</v>
      </c>
      <c r="G37" s="20">
        <f>'Agricultural Product Data'!E37 * 'Biomass Conversion Factor'!$D$4</f>
        <v>13456.38</v>
      </c>
      <c r="H37" s="20">
        <f>'Agricultural Product Data'!F37 * 'Biomass Conversion Factor'!$D$10</f>
        <v>216153.33333333334</v>
      </c>
      <c r="I37" s="20">
        <f>'Agricultural Product Data'!F37 * 'Biomass Conversion Factor'!$D$11</f>
        <v>304776.2</v>
      </c>
      <c r="J37" s="20">
        <f>'Agricultural Product Data'!F37 * 'Biomass Conversion Factor'!$D$12</f>
        <v>69169.066666666666</v>
      </c>
      <c r="K37" s="20">
        <f>'Agricultural Product Data'!F37 * 'Biomass Conversion Factor'!$D$13</f>
        <v>8646.1333333333332</v>
      </c>
      <c r="L37" s="20">
        <f>'Agricultural Product Data'!G37 * 'Biomass Conversion Factor'!$D$14</f>
        <v>1687.4157300000002</v>
      </c>
      <c r="M37" s="20">
        <f>'Agricultural Product Data'!G37 * 'Biomass Conversion Factor'!$D$15</f>
        <v>1278.3452500000001</v>
      </c>
      <c r="N37" s="20">
        <f>'Agricultural Product Data'!H37 * 'Biomass Conversion Factor'!$D$9</f>
        <v>0</v>
      </c>
      <c r="O37" s="20">
        <f>'Agricultural Product Data'!I37 * 'Biomass Conversion Factor'!$D$16</f>
        <v>40026.300000000003</v>
      </c>
      <c r="P37" s="20">
        <f>'Agricultural Product Data'!J37 * 'Biomass Conversion Factor'!$D$5</f>
        <v>0</v>
      </c>
      <c r="Q37" s="20">
        <f>'Agricultural Product Data'!J37 * 'Biomass Conversion Factor'!$D$6</f>
        <v>0</v>
      </c>
    </row>
    <row r="38" spans="1:17" x14ac:dyDescent="0.3">
      <c r="A38" s="20">
        <f>'Agricultural Product Data'!A38</f>
        <v>37</v>
      </c>
      <c r="B38" s="21" t="str">
        <f>'Agricultural Product Data'!B38</f>
        <v>Phichit</v>
      </c>
      <c r="C38" s="21" t="str">
        <f>'Agricultural Product Data'!C38</f>
        <v>Northern</v>
      </c>
      <c r="D38" s="20">
        <f>'Agricultural Product Data'!D38 * 'Biomass Conversion Factor'!$D$7</f>
        <v>88256.82666666666</v>
      </c>
      <c r="E38" s="20">
        <f>'Agricultural Product Data'!D38 * 'Biomass Conversion Factor'!$D$8</f>
        <v>11511.759999999998</v>
      </c>
      <c r="F38" s="20">
        <f>'Agricultural Product Data'!E38 * 'Biomass Conversion Factor'!$D$3</f>
        <v>500987.59666666662</v>
      </c>
      <c r="G38" s="20">
        <f>'Agricultural Product Data'!E38 * 'Biomass Conversion Factor'!$D$4</f>
        <v>214708.96999999997</v>
      </c>
      <c r="H38" s="20">
        <f>'Agricultural Product Data'!F38 * 'Biomass Conversion Factor'!$D$10</f>
        <v>800</v>
      </c>
      <c r="I38" s="20">
        <f>'Agricultural Product Data'!F38 * 'Biomass Conversion Factor'!$D$11</f>
        <v>1128</v>
      </c>
      <c r="J38" s="20">
        <f>'Agricultural Product Data'!F38 * 'Biomass Conversion Factor'!$D$12</f>
        <v>256</v>
      </c>
      <c r="K38" s="20">
        <f>'Agricultural Product Data'!F38 * 'Biomass Conversion Factor'!$D$13</f>
        <v>32</v>
      </c>
      <c r="L38" s="20">
        <f>'Agricultural Product Data'!G38 * 'Biomass Conversion Factor'!$D$14</f>
        <v>17.898210000000002</v>
      </c>
      <c r="M38" s="20">
        <f>'Agricultural Product Data'!G38 * 'Biomass Conversion Factor'!$D$15</f>
        <v>13.55925</v>
      </c>
      <c r="N38" s="20">
        <f>'Agricultural Product Data'!H38 * 'Biomass Conversion Factor'!$D$9</f>
        <v>9267.4</v>
      </c>
      <c r="O38" s="20">
        <f>'Agricultural Product Data'!I38 * 'Biomass Conversion Factor'!$D$16</f>
        <v>76.545000000000002</v>
      </c>
      <c r="P38" s="20">
        <f>'Agricultural Product Data'!J38 * 'Biomass Conversion Factor'!$D$5</f>
        <v>83320.626666666663</v>
      </c>
      <c r="Q38" s="20">
        <f>'Agricultural Product Data'!J38 * 'Biomass Conversion Factor'!$D$6</f>
        <v>137233.97333333333</v>
      </c>
    </row>
    <row r="39" spans="1:17" x14ac:dyDescent="0.3">
      <c r="A39" s="20">
        <f>'Agricultural Product Data'!A39</f>
        <v>38</v>
      </c>
      <c r="B39" s="21" t="str">
        <f>'Agricultural Product Data'!B39</f>
        <v>Phitsanulok</v>
      </c>
      <c r="C39" s="21" t="str">
        <f>'Agricultural Product Data'!C39</f>
        <v>Northern</v>
      </c>
      <c r="D39" s="20">
        <f>'Agricultural Product Data'!D39 * 'Biomass Conversion Factor'!$D$7</f>
        <v>457580.4</v>
      </c>
      <c r="E39" s="20">
        <f>'Agricultural Product Data'!D39 * 'Biomass Conversion Factor'!$D$8</f>
        <v>59684.399999999994</v>
      </c>
      <c r="F39" s="20">
        <f>'Agricultural Product Data'!E39 * 'Biomass Conversion Factor'!$D$3</f>
        <v>405956.01666666666</v>
      </c>
      <c r="G39" s="20">
        <f>'Agricultural Product Data'!E39 * 'Biomass Conversion Factor'!$D$4</f>
        <v>173981.15</v>
      </c>
      <c r="H39" s="20">
        <f>'Agricultural Product Data'!F39 * 'Biomass Conversion Factor'!$D$10</f>
        <v>27888</v>
      </c>
      <c r="I39" s="20">
        <f>'Agricultural Product Data'!F39 * 'Biomass Conversion Factor'!$D$11</f>
        <v>39322.079999999994</v>
      </c>
      <c r="J39" s="20">
        <f>'Agricultural Product Data'!F39 * 'Biomass Conversion Factor'!$D$12</f>
        <v>8924.16</v>
      </c>
      <c r="K39" s="20">
        <f>'Agricultural Product Data'!F39 * 'Biomass Conversion Factor'!$D$13</f>
        <v>1115.52</v>
      </c>
      <c r="L39" s="20">
        <f>'Agricultural Product Data'!G39 * 'Biomass Conversion Factor'!$D$14</f>
        <v>57.865335000000002</v>
      </c>
      <c r="M39" s="20">
        <f>'Agricultural Product Data'!G39 * 'Biomass Conversion Factor'!$D$15</f>
        <v>43.837375000000002</v>
      </c>
      <c r="N39" s="20">
        <f>'Agricultural Product Data'!H39 * 'Biomass Conversion Factor'!$D$9</f>
        <v>109778.13333333333</v>
      </c>
      <c r="O39" s="20">
        <f>'Agricultural Product Data'!I39 * 'Biomass Conversion Factor'!$D$16</f>
        <v>14185.98</v>
      </c>
      <c r="P39" s="20">
        <f>'Agricultural Product Data'!J39 * 'Biomass Conversion Factor'!$D$5</f>
        <v>172917.03</v>
      </c>
      <c r="Q39" s="20">
        <f>'Agricultural Product Data'!J39 * 'Biomass Conversion Factor'!$D$6</f>
        <v>284804.52</v>
      </c>
    </row>
    <row r="40" spans="1:17" x14ac:dyDescent="0.3">
      <c r="A40" s="20">
        <f>'Agricultural Product Data'!A40</f>
        <v>39</v>
      </c>
      <c r="B40" s="21" t="str">
        <f>'Agricultural Product Data'!B40</f>
        <v>Phetchaburi</v>
      </c>
      <c r="C40" s="21" t="str">
        <f>'Agricultural Product Data'!C40</f>
        <v>Central</v>
      </c>
      <c r="D40" s="20">
        <f>'Agricultural Product Data'!D40 * 'Biomass Conversion Factor'!$D$7</f>
        <v>5937.68</v>
      </c>
      <c r="E40" s="20">
        <f>'Agricultural Product Data'!D40 * 'Biomass Conversion Factor'!$D$8</f>
        <v>774.48</v>
      </c>
      <c r="F40" s="20">
        <f>'Agricultural Product Data'!E40 * 'Biomass Conversion Factor'!$D$3</f>
        <v>96635.349999999991</v>
      </c>
      <c r="G40" s="20">
        <f>'Agricultural Product Data'!E40 * 'Biomass Conversion Factor'!$D$4</f>
        <v>41415.15</v>
      </c>
      <c r="H40" s="20">
        <f>'Agricultural Product Data'!F40 * 'Biomass Conversion Factor'!$D$10</f>
        <v>26663.333333333332</v>
      </c>
      <c r="I40" s="20">
        <f>'Agricultural Product Data'!F40 * 'Biomass Conversion Factor'!$D$11</f>
        <v>37595.299999999996</v>
      </c>
      <c r="J40" s="20">
        <f>'Agricultural Product Data'!F40 * 'Biomass Conversion Factor'!$D$12</f>
        <v>8532.2666666666664</v>
      </c>
      <c r="K40" s="20">
        <f>'Agricultural Product Data'!F40 * 'Biomass Conversion Factor'!$D$13</f>
        <v>1066.5333333333333</v>
      </c>
      <c r="L40" s="20">
        <f>'Agricultural Product Data'!G40 * 'Biomass Conversion Factor'!$D$14</f>
        <v>4680.2494200000001</v>
      </c>
      <c r="M40" s="20">
        <f>'Agricultural Product Data'!G40 * 'Biomass Conversion Factor'!$D$15</f>
        <v>3545.6435000000001</v>
      </c>
      <c r="N40" s="20">
        <f>'Agricultural Product Data'!H40 * 'Biomass Conversion Factor'!$D$9</f>
        <v>1841.5333333333333</v>
      </c>
      <c r="O40" s="20">
        <f>'Agricultural Product Data'!I40 * 'Biomass Conversion Factor'!$D$16</f>
        <v>640.20000000000005</v>
      </c>
      <c r="P40" s="20">
        <f>'Agricultural Product Data'!J40 * 'Biomass Conversion Factor'!$D$5</f>
        <v>45347.613333333342</v>
      </c>
      <c r="Q40" s="20">
        <f>'Agricultural Product Data'!J40 * 'Biomass Conversion Factor'!$D$6</f>
        <v>74690.186666666676</v>
      </c>
    </row>
    <row r="41" spans="1:17" x14ac:dyDescent="0.3">
      <c r="A41" s="20">
        <f>'Agricultural Product Data'!A41</f>
        <v>40</v>
      </c>
      <c r="B41" s="21" t="str">
        <f>'Agricultural Product Data'!B41</f>
        <v>Phetchabun</v>
      </c>
      <c r="C41" s="21" t="str">
        <f>'Agricultural Product Data'!C41</f>
        <v>Northern</v>
      </c>
      <c r="D41" s="20">
        <f>'Agricultural Product Data'!D41 * 'Biomass Conversion Factor'!$D$7</f>
        <v>1426707.7866666666</v>
      </c>
      <c r="E41" s="20">
        <f>'Agricultural Product Data'!D41 * 'Biomass Conversion Factor'!$D$8</f>
        <v>186092.31999999998</v>
      </c>
      <c r="F41" s="20">
        <f>'Agricultural Product Data'!E41 * 'Biomass Conversion Factor'!$D$3</f>
        <v>318468.80333333334</v>
      </c>
      <c r="G41" s="20">
        <f>'Agricultural Product Data'!E41 * 'Biomass Conversion Factor'!$D$4</f>
        <v>136486.63</v>
      </c>
      <c r="H41" s="20">
        <f>'Agricultural Product Data'!F41 * 'Biomass Conversion Factor'!$D$10</f>
        <v>14326.666666666666</v>
      </c>
      <c r="I41" s="20">
        <f>'Agricultural Product Data'!F41 * 'Biomass Conversion Factor'!$D$11</f>
        <v>20200.599999999999</v>
      </c>
      <c r="J41" s="20">
        <f>'Agricultural Product Data'!F41 * 'Biomass Conversion Factor'!$D$12</f>
        <v>4584.5333333333328</v>
      </c>
      <c r="K41" s="20">
        <f>'Agricultural Product Data'!F41 * 'Biomass Conversion Factor'!$D$13</f>
        <v>573.06666666666661</v>
      </c>
      <c r="L41" s="20">
        <f>'Agricultural Product Data'!G41 * 'Biomass Conversion Factor'!$D$14</f>
        <v>122.10792000000001</v>
      </c>
      <c r="M41" s="20">
        <f>'Agricultural Product Data'!G41 * 'Biomass Conversion Factor'!$D$15</f>
        <v>92.506</v>
      </c>
      <c r="N41" s="20">
        <f>'Agricultural Product Data'!H41 * 'Biomass Conversion Factor'!$D$9</f>
        <v>157833.80000000002</v>
      </c>
      <c r="O41" s="20">
        <f>'Agricultural Product Data'!I41 * 'Biomass Conversion Factor'!$D$16</f>
        <v>3235.7550000000001</v>
      </c>
      <c r="P41" s="20">
        <f>'Agricultural Product Data'!J41 * 'Biomass Conversion Factor'!$D$5</f>
        <v>692630.03666666674</v>
      </c>
      <c r="Q41" s="20">
        <f>'Agricultural Product Data'!J41 * 'Biomass Conversion Factor'!$D$6</f>
        <v>1140802.4133333336</v>
      </c>
    </row>
    <row r="42" spans="1:17" x14ac:dyDescent="0.3">
      <c r="A42" s="20">
        <f>'Agricultural Product Data'!A42</f>
        <v>41</v>
      </c>
      <c r="B42" s="21" t="str">
        <f>'Agricultural Product Data'!B42</f>
        <v>Phrae</v>
      </c>
      <c r="C42" s="21" t="str">
        <f>'Agricultural Product Data'!C42</f>
        <v>Northern</v>
      </c>
      <c r="D42" s="20">
        <f>'Agricultural Product Data'!D42 * 'Biomass Conversion Factor'!$D$7</f>
        <v>449653.06666666665</v>
      </c>
      <c r="E42" s="20">
        <f>'Agricultural Product Data'!D42 * 'Biomass Conversion Factor'!$D$8</f>
        <v>58650.399999999994</v>
      </c>
      <c r="F42" s="20">
        <f>'Agricultural Product Data'!E42 * 'Biomass Conversion Factor'!$D$3</f>
        <v>84423.569999999992</v>
      </c>
      <c r="G42" s="20">
        <f>'Agricultural Product Data'!E42 * 'Biomass Conversion Factor'!$D$4</f>
        <v>36181.53</v>
      </c>
      <c r="H42" s="20">
        <f>'Agricultural Product Data'!F42 * 'Biomass Conversion Factor'!$D$10</f>
        <v>745</v>
      </c>
      <c r="I42" s="20">
        <f>'Agricultural Product Data'!F42 * 'Biomass Conversion Factor'!$D$11</f>
        <v>1050.45</v>
      </c>
      <c r="J42" s="20">
        <f>'Agricultural Product Data'!F42 * 'Biomass Conversion Factor'!$D$12</f>
        <v>238.4</v>
      </c>
      <c r="K42" s="20">
        <f>'Agricultural Product Data'!F42 * 'Biomass Conversion Factor'!$D$13</f>
        <v>29.8</v>
      </c>
      <c r="L42" s="20">
        <f>'Agricultural Product Data'!G42 * 'Biomass Conversion Factor'!$D$14</f>
        <v>0</v>
      </c>
      <c r="M42" s="20">
        <f>'Agricultural Product Data'!G42 * 'Biomass Conversion Factor'!$D$15</f>
        <v>0</v>
      </c>
      <c r="N42" s="20">
        <f>'Agricultural Product Data'!H42 * 'Biomass Conversion Factor'!$D$9</f>
        <v>15709.2</v>
      </c>
      <c r="O42" s="20">
        <f>'Agricultural Product Data'!I42 * 'Biomass Conversion Factor'!$D$16</f>
        <v>935.32499999999993</v>
      </c>
      <c r="P42" s="20">
        <f>'Agricultural Product Data'!J42 * 'Biomass Conversion Factor'!$D$5</f>
        <v>6962.35</v>
      </c>
      <c r="Q42" s="20">
        <f>'Agricultural Product Data'!J42 * 'Biomass Conversion Factor'!$D$6</f>
        <v>11467.400000000001</v>
      </c>
    </row>
    <row r="43" spans="1:17" x14ac:dyDescent="0.3">
      <c r="A43" s="20">
        <f>'Agricultural Product Data'!A43</f>
        <v>42</v>
      </c>
      <c r="B43" s="21" t="str">
        <f>'Agricultural Product Data'!B43</f>
        <v>Phuket</v>
      </c>
      <c r="C43" s="21" t="str">
        <f>'Agricultural Product Data'!C43</f>
        <v>Southern</v>
      </c>
      <c r="D43" s="20">
        <f>'Agricultural Product Data'!D43 * 'Biomass Conversion Factor'!$D$7</f>
        <v>0</v>
      </c>
      <c r="E43" s="20">
        <f>'Agricultural Product Data'!D43 * 'Biomass Conversion Factor'!$D$8</f>
        <v>0</v>
      </c>
      <c r="F43" s="20">
        <f>'Agricultural Product Data'!E43 * 'Biomass Conversion Factor'!$D$3</f>
        <v>16.333333333333336</v>
      </c>
      <c r="G43" s="20">
        <f>'Agricultural Product Data'!E43 * 'Biomass Conversion Factor'!$D$4</f>
        <v>7</v>
      </c>
      <c r="H43" s="20">
        <f>'Agricultural Product Data'!F43 * 'Biomass Conversion Factor'!$D$10</f>
        <v>6529.666666666667</v>
      </c>
      <c r="I43" s="20">
        <f>'Agricultural Product Data'!F43 * 'Biomass Conversion Factor'!$D$11</f>
        <v>9206.83</v>
      </c>
      <c r="J43" s="20">
        <f>'Agricultural Product Data'!F43 * 'Biomass Conversion Factor'!$D$12</f>
        <v>2089.4933333333333</v>
      </c>
      <c r="K43" s="20">
        <f>'Agricultural Product Data'!F43 * 'Biomass Conversion Factor'!$D$13</f>
        <v>261.18666666666667</v>
      </c>
      <c r="L43" s="20">
        <f>'Agricultural Product Data'!G43 * 'Biomass Conversion Factor'!$D$14</f>
        <v>1516.8799799999999</v>
      </c>
      <c r="M43" s="20">
        <f>'Agricultural Product Data'!G43 * 'Biomass Conversion Factor'!$D$15</f>
        <v>1149.1514999999999</v>
      </c>
      <c r="N43" s="20">
        <f>'Agricultural Product Data'!H43 * 'Biomass Conversion Factor'!$D$9</f>
        <v>0</v>
      </c>
      <c r="O43" s="20">
        <f>'Agricultural Product Data'!I43 * 'Biomass Conversion Factor'!$D$16</f>
        <v>2591.1000000000004</v>
      </c>
      <c r="P43" s="20">
        <f>'Agricultural Product Data'!J43 * 'Biomass Conversion Factor'!$D$5</f>
        <v>0</v>
      </c>
      <c r="Q43" s="20">
        <f>'Agricultural Product Data'!J43 * 'Biomass Conversion Factor'!$D$6</f>
        <v>0</v>
      </c>
    </row>
    <row r="44" spans="1:17" x14ac:dyDescent="0.3">
      <c r="A44" s="20">
        <f>'Agricultural Product Data'!A44</f>
        <v>43</v>
      </c>
      <c r="B44" s="21" t="str">
        <f>'Agricultural Product Data'!B44</f>
        <v>Maha Sarakham</v>
      </c>
      <c r="C44" s="21" t="str">
        <f>'Agricultural Product Data'!C44</f>
        <v>Northeastern</v>
      </c>
      <c r="D44" s="20">
        <f>'Agricultural Product Data'!D44 * 'Biomass Conversion Factor'!$D$7</f>
        <v>0</v>
      </c>
      <c r="E44" s="20">
        <f>'Agricultural Product Data'!D44 * 'Biomass Conversion Factor'!$D$8</f>
        <v>0</v>
      </c>
      <c r="F44" s="20">
        <f>'Agricultural Product Data'!E44 * 'Biomass Conversion Factor'!$D$3</f>
        <v>352728.46</v>
      </c>
      <c r="G44" s="20">
        <f>'Agricultural Product Data'!E44 * 'Biomass Conversion Factor'!$D$4</f>
        <v>151169.34</v>
      </c>
      <c r="H44" s="20">
        <f>'Agricultural Product Data'!F44 * 'Biomass Conversion Factor'!$D$10</f>
        <v>130.33333333333334</v>
      </c>
      <c r="I44" s="20">
        <f>'Agricultural Product Data'!F44 * 'Biomass Conversion Factor'!$D$11</f>
        <v>183.77</v>
      </c>
      <c r="J44" s="20">
        <f>'Agricultural Product Data'!F44 * 'Biomass Conversion Factor'!$D$12</f>
        <v>41.706666666666671</v>
      </c>
      <c r="K44" s="20">
        <f>'Agricultural Product Data'!F44 * 'Biomass Conversion Factor'!$D$13</f>
        <v>5.2133333333333338</v>
      </c>
      <c r="L44" s="20">
        <f>'Agricultural Product Data'!G44 * 'Biomass Conversion Factor'!$D$14</f>
        <v>20.15343</v>
      </c>
      <c r="M44" s="20">
        <f>'Agricultural Product Data'!G44 * 'Biomass Conversion Factor'!$D$15</f>
        <v>15.267749999999999</v>
      </c>
      <c r="N44" s="20">
        <f>'Agricultural Product Data'!H44 * 'Biomass Conversion Factor'!$D$9</f>
        <v>98789.066666666666</v>
      </c>
      <c r="O44" s="20">
        <f>'Agricultural Product Data'!I44 * 'Biomass Conversion Factor'!$D$16</f>
        <v>468.12</v>
      </c>
      <c r="P44" s="20">
        <f>'Agricultural Product Data'!J44 * 'Biomass Conversion Factor'!$D$5</f>
        <v>205842.74333333338</v>
      </c>
      <c r="Q44" s="20">
        <f>'Agricultural Product Data'!J44 * 'Biomass Conversion Factor'!$D$6</f>
        <v>339035.10666666675</v>
      </c>
    </row>
    <row r="45" spans="1:17" x14ac:dyDescent="0.3">
      <c r="A45" s="20">
        <f>'Agricultural Product Data'!A45</f>
        <v>44</v>
      </c>
      <c r="B45" s="21" t="str">
        <f>'Agricultural Product Data'!B45</f>
        <v>Mukdahan</v>
      </c>
      <c r="C45" s="21" t="str">
        <f>'Agricultural Product Data'!C45</f>
        <v>Northeastern</v>
      </c>
      <c r="D45" s="20">
        <f>'Agricultural Product Data'!D45 * 'Biomass Conversion Factor'!$D$7</f>
        <v>222.64000000000001</v>
      </c>
      <c r="E45" s="20">
        <f>'Agricultural Product Data'!D45 * 'Biomass Conversion Factor'!$D$8</f>
        <v>29.04</v>
      </c>
      <c r="F45" s="20">
        <f>'Agricultural Product Data'!E45 * 'Biomass Conversion Factor'!$D$3</f>
        <v>90854.493333333332</v>
      </c>
      <c r="G45" s="20">
        <f>'Agricultural Product Data'!E45 * 'Biomass Conversion Factor'!$D$4</f>
        <v>38937.64</v>
      </c>
      <c r="H45" s="20">
        <f>'Agricultural Product Data'!F45 * 'Biomass Conversion Factor'!$D$10</f>
        <v>5124.333333333333</v>
      </c>
      <c r="I45" s="20">
        <f>'Agricultural Product Data'!F45 * 'Biomass Conversion Factor'!$D$11</f>
        <v>7225.3099999999995</v>
      </c>
      <c r="J45" s="20">
        <f>'Agricultural Product Data'!F45 * 'Biomass Conversion Factor'!$D$12</f>
        <v>1639.7866666666666</v>
      </c>
      <c r="K45" s="20">
        <f>'Agricultural Product Data'!F45 * 'Biomass Conversion Factor'!$D$13</f>
        <v>204.97333333333333</v>
      </c>
      <c r="L45" s="20">
        <f>'Agricultural Product Data'!G45 * 'Biomass Conversion Factor'!$D$14</f>
        <v>0</v>
      </c>
      <c r="M45" s="20">
        <f>'Agricultural Product Data'!G45 * 'Biomass Conversion Factor'!$D$15</f>
        <v>0</v>
      </c>
      <c r="N45" s="20">
        <f>'Agricultural Product Data'!H45 * 'Biomass Conversion Factor'!$D$9</f>
        <v>91424.6</v>
      </c>
      <c r="O45" s="20">
        <f>'Agricultural Product Data'!I45 * 'Biomass Conversion Factor'!$D$16</f>
        <v>11103.69</v>
      </c>
      <c r="P45" s="20">
        <f>'Agricultural Product Data'!J45 * 'Biomass Conversion Factor'!$D$5</f>
        <v>336787.68000000005</v>
      </c>
      <c r="Q45" s="20">
        <f>'Agricultural Product Data'!J45 * 'Biomass Conversion Factor'!$D$6</f>
        <v>554709.12</v>
      </c>
    </row>
    <row r="46" spans="1:17" x14ac:dyDescent="0.3">
      <c r="A46" s="20">
        <f>'Agricultural Product Data'!A46</f>
        <v>45</v>
      </c>
      <c r="B46" s="21" t="str">
        <f>'Agricultural Product Data'!B46</f>
        <v>Mae Hong Son</v>
      </c>
      <c r="C46" s="21" t="str">
        <f>'Agricultural Product Data'!C46</f>
        <v>Northern</v>
      </c>
      <c r="D46" s="20">
        <f>'Agricultural Product Data'!D46 * 'Biomass Conversion Factor'!$D$7</f>
        <v>253024.53333333335</v>
      </c>
      <c r="E46" s="20">
        <f>'Agricultural Product Data'!D46 * 'Biomass Conversion Factor'!$D$8</f>
        <v>33003.200000000004</v>
      </c>
      <c r="F46" s="20">
        <f>'Agricultural Product Data'!E46 * 'Biomass Conversion Factor'!$D$3</f>
        <v>44459.659999999996</v>
      </c>
      <c r="G46" s="20">
        <f>'Agricultural Product Data'!E46 * 'Biomass Conversion Factor'!$D$4</f>
        <v>19054.14</v>
      </c>
      <c r="H46" s="20">
        <f>'Agricultural Product Data'!F46 * 'Biomass Conversion Factor'!$D$10</f>
        <v>0</v>
      </c>
      <c r="I46" s="20">
        <f>'Agricultural Product Data'!F46 * 'Biomass Conversion Factor'!$D$11</f>
        <v>0</v>
      </c>
      <c r="J46" s="20">
        <f>'Agricultural Product Data'!F46 * 'Biomass Conversion Factor'!$D$12</f>
        <v>0</v>
      </c>
      <c r="K46" s="20">
        <f>'Agricultural Product Data'!F46 * 'Biomass Conversion Factor'!$D$13</f>
        <v>0</v>
      </c>
      <c r="L46" s="20">
        <f>'Agricultural Product Data'!G46 * 'Biomass Conversion Factor'!$D$14</f>
        <v>0</v>
      </c>
      <c r="M46" s="20">
        <f>'Agricultural Product Data'!G46 * 'Biomass Conversion Factor'!$D$15</f>
        <v>0</v>
      </c>
      <c r="N46" s="20">
        <f>'Agricultural Product Data'!H46 * 'Biomass Conversion Factor'!$D$9</f>
        <v>0</v>
      </c>
      <c r="O46" s="20">
        <f>'Agricultural Product Data'!I46 * 'Biomass Conversion Factor'!$D$16</f>
        <v>46.08</v>
      </c>
      <c r="P46" s="20">
        <f>'Agricultural Product Data'!J46 * 'Biomass Conversion Factor'!$D$5</f>
        <v>0</v>
      </c>
      <c r="Q46" s="20">
        <f>'Agricultural Product Data'!J46 * 'Biomass Conversion Factor'!$D$6</f>
        <v>0</v>
      </c>
    </row>
    <row r="47" spans="1:17" x14ac:dyDescent="0.3">
      <c r="A47" s="20">
        <f>'Agricultural Product Data'!A47</f>
        <v>46</v>
      </c>
      <c r="B47" s="21" t="str">
        <f>'Agricultural Product Data'!B47</f>
        <v>Yasothon</v>
      </c>
      <c r="C47" s="21" t="str">
        <f>'Agricultural Product Data'!C47</f>
        <v>Northeastern</v>
      </c>
      <c r="D47" s="20">
        <f>'Agricultural Product Data'!D47 * 'Biomass Conversion Factor'!$D$7</f>
        <v>30.666666666666671</v>
      </c>
      <c r="E47" s="20">
        <f>'Agricultural Product Data'!D47 * 'Biomass Conversion Factor'!$D$8</f>
        <v>4</v>
      </c>
      <c r="F47" s="20">
        <f>'Agricultural Product Data'!E47 * 'Biomass Conversion Factor'!$D$3</f>
        <v>220427.64333333331</v>
      </c>
      <c r="G47" s="20">
        <f>'Agricultural Product Data'!E47 * 'Biomass Conversion Factor'!$D$4</f>
        <v>94468.989999999991</v>
      </c>
      <c r="H47" s="20">
        <f>'Agricultural Product Data'!F47 * 'Biomass Conversion Factor'!$D$10</f>
        <v>4058</v>
      </c>
      <c r="I47" s="20">
        <f>'Agricultural Product Data'!F47 * 'Biomass Conversion Factor'!$D$11</f>
        <v>5721.78</v>
      </c>
      <c r="J47" s="20">
        <f>'Agricultural Product Data'!F47 * 'Biomass Conversion Factor'!$D$12</f>
        <v>1298.56</v>
      </c>
      <c r="K47" s="20">
        <f>'Agricultural Product Data'!F47 * 'Biomass Conversion Factor'!$D$13</f>
        <v>162.32</v>
      </c>
      <c r="L47" s="20">
        <f>'Agricultural Product Data'!G47 * 'Biomass Conversion Factor'!$D$14</f>
        <v>8.8392149999999994</v>
      </c>
      <c r="M47" s="20">
        <f>'Agricultural Product Data'!G47 * 'Biomass Conversion Factor'!$D$15</f>
        <v>6.6963749999999997</v>
      </c>
      <c r="N47" s="20">
        <f>'Agricultural Product Data'!H47 * 'Biomass Conversion Factor'!$D$9</f>
        <v>67709.066666666666</v>
      </c>
      <c r="O47" s="20">
        <f>'Agricultural Product Data'!I47 * 'Biomass Conversion Factor'!$D$16</f>
        <v>4698.375</v>
      </c>
      <c r="P47" s="20">
        <f>'Agricultural Product Data'!J47 * 'Biomass Conversion Factor'!$D$5</f>
        <v>144418.00333333333</v>
      </c>
      <c r="Q47" s="20">
        <f>'Agricultural Product Data'!J47 * 'Biomass Conversion Factor'!$D$6</f>
        <v>237864.94666666668</v>
      </c>
    </row>
    <row r="48" spans="1:17" x14ac:dyDescent="0.3">
      <c r="A48" s="20">
        <f>'Agricultural Product Data'!A48</f>
        <v>47</v>
      </c>
      <c r="B48" s="21" t="str">
        <f>'Agricultural Product Data'!B48</f>
        <v>Yala</v>
      </c>
      <c r="C48" s="21" t="str">
        <f>'Agricultural Product Data'!C48</f>
        <v>Southern</v>
      </c>
      <c r="D48" s="20">
        <f>'Agricultural Product Data'!D48 * 'Biomass Conversion Factor'!$D$7</f>
        <v>0</v>
      </c>
      <c r="E48" s="20">
        <f>'Agricultural Product Data'!D48 * 'Biomass Conversion Factor'!$D$8</f>
        <v>0</v>
      </c>
      <c r="F48" s="20">
        <f>'Agricultural Product Data'!E48 * 'Biomass Conversion Factor'!$D$3</f>
        <v>3662.75</v>
      </c>
      <c r="G48" s="20">
        <f>'Agricultural Product Data'!E48 * 'Biomass Conversion Factor'!$D$4</f>
        <v>1569.75</v>
      </c>
      <c r="H48" s="20">
        <f>'Agricultural Product Data'!F48 * 'Biomass Conversion Factor'!$D$10</f>
        <v>10950.666666666666</v>
      </c>
      <c r="I48" s="20">
        <f>'Agricultural Product Data'!F48 * 'Biomass Conversion Factor'!$D$11</f>
        <v>15440.439999999999</v>
      </c>
      <c r="J48" s="20">
        <f>'Agricultural Product Data'!F48 * 'Biomass Conversion Factor'!$D$12</f>
        <v>3504.2133333333331</v>
      </c>
      <c r="K48" s="20">
        <f>'Agricultural Product Data'!F48 * 'Biomass Conversion Factor'!$D$13</f>
        <v>438.02666666666664</v>
      </c>
      <c r="L48" s="20">
        <f>'Agricultural Product Data'!G48 * 'Biomass Conversion Factor'!$D$14</f>
        <v>1066.9777800000002</v>
      </c>
      <c r="M48" s="20">
        <f>'Agricultural Product Data'!G48 * 'Biomass Conversion Factor'!$D$15</f>
        <v>808.31650000000002</v>
      </c>
      <c r="N48" s="20">
        <f>'Agricultural Product Data'!H48 * 'Biomass Conversion Factor'!$D$9</f>
        <v>0</v>
      </c>
      <c r="O48" s="20">
        <f>'Agricultural Product Data'!I48 * 'Biomass Conversion Factor'!$D$16</f>
        <v>48607.635000000002</v>
      </c>
      <c r="P48" s="20">
        <f>'Agricultural Product Data'!J48 * 'Biomass Conversion Factor'!$D$5</f>
        <v>0</v>
      </c>
      <c r="Q48" s="20">
        <f>'Agricultural Product Data'!J48 * 'Biomass Conversion Factor'!$D$6</f>
        <v>0</v>
      </c>
    </row>
    <row r="49" spans="1:17" x14ac:dyDescent="0.3">
      <c r="A49" s="20">
        <f>'Agricultural Product Data'!A49</f>
        <v>48</v>
      </c>
      <c r="B49" s="21" t="str">
        <f>'Agricultural Product Data'!B49</f>
        <v>Roi Et</v>
      </c>
      <c r="C49" s="21" t="str">
        <f>'Agricultural Product Data'!C49</f>
        <v>Northeastern</v>
      </c>
      <c r="D49" s="20">
        <f>'Agricultural Product Data'!D49 * 'Biomass Conversion Factor'!$D$7</f>
        <v>0</v>
      </c>
      <c r="E49" s="20">
        <f>'Agricultural Product Data'!D49 * 'Biomass Conversion Factor'!$D$8</f>
        <v>0</v>
      </c>
      <c r="F49" s="20">
        <f>'Agricultural Product Data'!E49 * 'Biomass Conversion Factor'!$D$3</f>
        <v>467345.66666666663</v>
      </c>
      <c r="G49" s="20">
        <f>'Agricultural Product Data'!E49 * 'Biomass Conversion Factor'!$D$4</f>
        <v>200290.99999999997</v>
      </c>
      <c r="H49" s="20">
        <f>'Agricultural Product Data'!F49 * 'Biomass Conversion Factor'!$D$10</f>
        <v>2551.6666666666665</v>
      </c>
      <c r="I49" s="20">
        <f>'Agricultural Product Data'!F49 * 'Biomass Conversion Factor'!$D$11</f>
        <v>3597.8499999999995</v>
      </c>
      <c r="J49" s="20">
        <f>'Agricultural Product Data'!F49 * 'Biomass Conversion Factor'!$D$12</f>
        <v>816.5333333333333</v>
      </c>
      <c r="K49" s="20">
        <f>'Agricultural Product Data'!F49 * 'Biomass Conversion Factor'!$D$13</f>
        <v>102.06666666666666</v>
      </c>
      <c r="L49" s="20">
        <f>'Agricultural Product Data'!G49 * 'Biomass Conversion Factor'!$D$14</f>
        <v>6.0107850000000003</v>
      </c>
      <c r="M49" s="20">
        <f>'Agricultural Product Data'!G49 * 'Biomass Conversion Factor'!$D$15</f>
        <v>4.5536250000000003</v>
      </c>
      <c r="N49" s="20">
        <f>'Agricultural Product Data'!H49 * 'Biomass Conversion Factor'!$D$9</f>
        <v>44193.133333333331</v>
      </c>
      <c r="O49" s="20">
        <f>'Agricultural Product Data'!I49 * 'Biomass Conversion Factor'!$D$16</f>
        <v>4396.3500000000004</v>
      </c>
      <c r="P49" s="20">
        <f>'Agricultural Product Data'!J49 * 'Biomass Conversion Factor'!$D$5</f>
        <v>250073.40000000002</v>
      </c>
      <c r="Q49" s="20">
        <f>'Agricultural Product Data'!J49 * 'Biomass Conversion Factor'!$D$6</f>
        <v>411885.60000000003</v>
      </c>
    </row>
    <row r="50" spans="1:17" x14ac:dyDescent="0.3">
      <c r="A50" s="20">
        <f>'Agricultural Product Data'!A50</f>
        <v>49</v>
      </c>
      <c r="B50" s="21" t="str">
        <f>'Agricultural Product Data'!B50</f>
        <v>Ranong</v>
      </c>
      <c r="C50" s="21" t="str">
        <f>'Agricultural Product Data'!C50</f>
        <v>Southern</v>
      </c>
      <c r="D50" s="20">
        <f>'Agricultural Product Data'!D50 * 'Biomass Conversion Factor'!$D$7</f>
        <v>0</v>
      </c>
      <c r="E50" s="20">
        <f>'Agricultural Product Data'!D50 * 'Biomass Conversion Factor'!$D$8</f>
        <v>0</v>
      </c>
      <c r="F50" s="20">
        <f>'Agricultural Product Data'!E50 * 'Biomass Conversion Factor'!$D$3</f>
        <v>111.72</v>
      </c>
      <c r="G50" s="20">
        <f>'Agricultural Product Data'!E50 * 'Biomass Conversion Factor'!$D$4</f>
        <v>47.879999999999995</v>
      </c>
      <c r="H50" s="20">
        <f>'Agricultural Product Data'!F50 * 'Biomass Conversion Factor'!$D$10</f>
        <v>428225.66666666669</v>
      </c>
      <c r="I50" s="20">
        <f>'Agricultural Product Data'!F50 * 'Biomass Conversion Factor'!$D$11</f>
        <v>603798.18999999994</v>
      </c>
      <c r="J50" s="20">
        <f>'Agricultural Product Data'!F50 * 'Biomass Conversion Factor'!$D$12</f>
        <v>137032.21333333335</v>
      </c>
      <c r="K50" s="20">
        <f>'Agricultural Product Data'!F50 * 'Biomass Conversion Factor'!$D$13</f>
        <v>17129.026666666668</v>
      </c>
      <c r="L50" s="20">
        <f>'Agricultural Product Data'!G50 * 'Biomass Conversion Factor'!$D$14</f>
        <v>1190.00442</v>
      </c>
      <c r="M50" s="20">
        <f>'Agricultural Product Data'!G50 * 'Biomass Conversion Factor'!$D$15</f>
        <v>901.51850000000002</v>
      </c>
      <c r="N50" s="20">
        <f>'Agricultural Product Data'!H50 * 'Biomass Conversion Factor'!$D$9</f>
        <v>0</v>
      </c>
      <c r="O50" s="20">
        <f>'Agricultural Product Data'!I50 * 'Biomass Conversion Factor'!$D$16</f>
        <v>13376.189999999999</v>
      </c>
      <c r="P50" s="20">
        <f>'Agricultural Product Data'!J50 * 'Biomass Conversion Factor'!$D$5</f>
        <v>0</v>
      </c>
      <c r="Q50" s="20">
        <f>'Agricultural Product Data'!J50 * 'Biomass Conversion Factor'!$D$6</f>
        <v>0</v>
      </c>
    </row>
    <row r="51" spans="1:17" x14ac:dyDescent="0.3">
      <c r="A51" s="20">
        <f>'Agricultural Product Data'!A51</f>
        <v>50</v>
      </c>
      <c r="B51" s="21" t="str">
        <f>'Agricultural Product Data'!B51</f>
        <v>Rayong</v>
      </c>
      <c r="C51" s="21" t="str">
        <f>'Agricultural Product Data'!C51</f>
        <v>Central</v>
      </c>
      <c r="D51" s="20">
        <f>'Agricultural Product Data'!D51 * 'Biomass Conversion Factor'!$D$7</f>
        <v>0</v>
      </c>
      <c r="E51" s="20">
        <f>'Agricultural Product Data'!D51 * 'Biomass Conversion Factor'!$D$8</f>
        <v>0</v>
      </c>
      <c r="F51" s="20">
        <f>'Agricultural Product Data'!E51 * 'Biomass Conversion Factor'!$D$3</f>
        <v>2429.42</v>
      </c>
      <c r="G51" s="20">
        <f>'Agricultural Product Data'!E51 * 'Biomass Conversion Factor'!$D$4</f>
        <v>1041.18</v>
      </c>
      <c r="H51" s="20">
        <f>'Agricultural Product Data'!F51 * 'Biomass Conversion Factor'!$D$10</f>
        <v>76851.333333333328</v>
      </c>
      <c r="I51" s="20">
        <f>'Agricultural Product Data'!F51 * 'Biomass Conversion Factor'!$D$11</f>
        <v>108360.37999999999</v>
      </c>
      <c r="J51" s="20">
        <f>'Agricultural Product Data'!F51 * 'Biomass Conversion Factor'!$D$12</f>
        <v>24592.426666666666</v>
      </c>
      <c r="K51" s="20">
        <f>'Agricultural Product Data'!F51 * 'Biomass Conversion Factor'!$D$13</f>
        <v>3074.0533333333333</v>
      </c>
      <c r="L51" s="20">
        <f>'Agricultural Product Data'!G51 * 'Biomass Conversion Factor'!$D$14</f>
        <v>596.12982</v>
      </c>
      <c r="M51" s="20">
        <f>'Agricultural Product Data'!G51 * 'Biomass Conversion Factor'!$D$15</f>
        <v>451.61349999999999</v>
      </c>
      <c r="N51" s="20">
        <f>'Agricultural Product Data'!H51 * 'Biomass Conversion Factor'!$D$9</f>
        <v>29728.26666666667</v>
      </c>
      <c r="O51" s="20">
        <f>'Agricultural Product Data'!I51 * 'Biomass Conversion Factor'!$D$16</f>
        <v>24682.725000000002</v>
      </c>
      <c r="P51" s="20">
        <f>'Agricultural Product Data'!J51 * 'Biomass Conversion Factor'!$D$5</f>
        <v>1284.2366666666667</v>
      </c>
      <c r="Q51" s="20">
        <f>'Agricultural Product Data'!J51 * 'Biomass Conversion Factor'!$D$6</f>
        <v>2115.2133333333336</v>
      </c>
    </row>
    <row r="52" spans="1:17" x14ac:dyDescent="0.3">
      <c r="A52" s="20">
        <f>'Agricultural Product Data'!A52</f>
        <v>51</v>
      </c>
      <c r="B52" s="21" t="str">
        <f>'Agricultural Product Data'!B52</f>
        <v>Ratchaburi</v>
      </c>
      <c r="C52" s="21" t="str">
        <f>'Agricultural Product Data'!C52</f>
        <v>Central</v>
      </c>
      <c r="D52" s="20">
        <f>'Agricultural Product Data'!D52 * 'Biomass Conversion Factor'!$D$7</f>
        <v>1878.0266666666666</v>
      </c>
      <c r="E52" s="20">
        <f>'Agricultural Product Data'!D52 * 'Biomass Conversion Factor'!$D$8</f>
        <v>244.95999999999998</v>
      </c>
      <c r="F52" s="20">
        <f>'Agricultural Product Data'!E52 * 'Biomass Conversion Factor'!$D$3</f>
        <v>78705.759999999995</v>
      </c>
      <c r="G52" s="20">
        <f>'Agricultural Product Data'!E52 * 'Biomass Conversion Factor'!$D$4</f>
        <v>33731.040000000001</v>
      </c>
      <c r="H52" s="20">
        <f>'Agricultural Product Data'!F52 * 'Biomass Conversion Factor'!$D$10</f>
        <v>14008.666666666666</v>
      </c>
      <c r="I52" s="20">
        <f>'Agricultural Product Data'!F52 * 'Biomass Conversion Factor'!$D$11</f>
        <v>19752.219999999998</v>
      </c>
      <c r="J52" s="20">
        <f>'Agricultural Product Data'!F52 * 'Biomass Conversion Factor'!$D$12</f>
        <v>4482.7733333333335</v>
      </c>
      <c r="K52" s="20">
        <f>'Agricultural Product Data'!F52 * 'Biomass Conversion Factor'!$D$13</f>
        <v>560.34666666666669</v>
      </c>
      <c r="L52" s="20">
        <f>'Agricultural Product Data'!G52 * 'Biomass Conversion Factor'!$D$14</f>
        <v>3668.7040500000003</v>
      </c>
      <c r="M52" s="20">
        <f>'Agricultural Product Data'!G52 * 'Biomass Conversion Factor'!$D$15</f>
        <v>2779.32125</v>
      </c>
      <c r="N52" s="20">
        <f>'Agricultural Product Data'!H52 * 'Biomass Conversion Factor'!$D$9</f>
        <v>55982.333333333343</v>
      </c>
      <c r="O52" s="20">
        <f>'Agricultural Product Data'!I52 * 'Biomass Conversion Factor'!$D$16</f>
        <v>1761.6000000000001</v>
      </c>
      <c r="P52" s="20">
        <f>'Agricultural Product Data'!J52 * 'Biomass Conversion Factor'!$D$5</f>
        <v>224578.16</v>
      </c>
      <c r="Q52" s="20">
        <f>'Agricultural Product Data'!J52 * 'Biomass Conversion Factor'!$D$6</f>
        <v>369893.44000000006</v>
      </c>
    </row>
    <row r="53" spans="1:17" x14ac:dyDescent="0.3">
      <c r="A53" s="20">
        <f>'Agricultural Product Data'!A53</f>
        <v>52</v>
      </c>
      <c r="B53" s="21" t="str">
        <f>'Agricultural Product Data'!B53</f>
        <v>Lop Buri</v>
      </c>
      <c r="C53" s="21" t="str">
        <f>'Agricultural Product Data'!C53</f>
        <v>Central</v>
      </c>
      <c r="D53" s="20">
        <f>'Agricultural Product Data'!D53 * 'Biomass Conversion Factor'!$D$7</f>
        <v>678414.7466666667</v>
      </c>
      <c r="E53" s="20">
        <f>'Agricultural Product Data'!D53 * 'Biomass Conversion Factor'!$D$8</f>
        <v>88488.88</v>
      </c>
      <c r="F53" s="20">
        <f>'Agricultural Product Data'!E53 * 'Biomass Conversion Factor'!$D$3</f>
        <v>188170.61666666667</v>
      </c>
      <c r="G53" s="20">
        <f>'Agricultural Product Data'!E53 * 'Biomass Conversion Factor'!$D$4</f>
        <v>80644.55</v>
      </c>
      <c r="H53" s="20">
        <f>'Agricultural Product Data'!F53 * 'Biomass Conversion Factor'!$D$10</f>
        <v>2919.3333333333335</v>
      </c>
      <c r="I53" s="20">
        <f>'Agricultural Product Data'!F53 * 'Biomass Conversion Factor'!$D$11</f>
        <v>4116.26</v>
      </c>
      <c r="J53" s="20">
        <f>'Agricultural Product Data'!F53 * 'Biomass Conversion Factor'!$D$12</f>
        <v>934.18666666666672</v>
      </c>
      <c r="K53" s="20">
        <f>'Agricultural Product Data'!F53 * 'Biomass Conversion Factor'!$D$13</f>
        <v>116.77333333333334</v>
      </c>
      <c r="L53" s="20">
        <f>'Agricultural Product Data'!G53 * 'Biomass Conversion Factor'!$D$14</f>
        <v>0</v>
      </c>
      <c r="M53" s="20">
        <f>'Agricultural Product Data'!G53 * 'Biomass Conversion Factor'!$D$15</f>
        <v>0</v>
      </c>
      <c r="N53" s="20">
        <f>'Agricultural Product Data'!H53 * 'Biomass Conversion Factor'!$D$9</f>
        <v>202021</v>
      </c>
      <c r="O53" s="20">
        <f>'Agricultural Product Data'!I53 * 'Biomass Conversion Factor'!$D$16</f>
        <v>50.550000000000004</v>
      </c>
      <c r="P53" s="20">
        <f>'Agricultural Product Data'!J53 * 'Biomass Conversion Factor'!$D$5</f>
        <v>797175.8433333335</v>
      </c>
      <c r="Q53" s="20">
        <f>'Agricultural Product Data'!J53 * 'Biomass Conversion Factor'!$D$6</f>
        <v>1312995.5066666668</v>
      </c>
    </row>
    <row r="54" spans="1:17" x14ac:dyDescent="0.3">
      <c r="A54" s="20">
        <f>'Agricultural Product Data'!A54</f>
        <v>53</v>
      </c>
      <c r="B54" s="21" t="str">
        <f>'Agricultural Product Data'!B54</f>
        <v>Lampang</v>
      </c>
      <c r="C54" s="21" t="str">
        <f>'Agricultural Product Data'!C54</f>
        <v>Northeastern</v>
      </c>
      <c r="D54" s="20">
        <f>'Agricultural Product Data'!D54 * 'Biomass Conversion Factor'!$D$7</f>
        <v>443316.10666666669</v>
      </c>
      <c r="E54" s="20">
        <f>'Agricultural Product Data'!D54 * 'Biomass Conversion Factor'!$D$8</f>
        <v>57823.839999999997</v>
      </c>
      <c r="F54" s="20">
        <f>'Agricultural Product Data'!E54 * 'Biomass Conversion Factor'!$D$3</f>
        <v>113385.83666666666</v>
      </c>
      <c r="G54" s="20">
        <f>'Agricultural Product Data'!E54 * 'Biomass Conversion Factor'!$D$4</f>
        <v>48593.929999999993</v>
      </c>
      <c r="H54" s="20">
        <f>'Agricultural Product Data'!F54 * 'Biomass Conversion Factor'!$D$10</f>
        <v>2031.6666666666667</v>
      </c>
      <c r="I54" s="20">
        <f>'Agricultural Product Data'!F54 * 'Biomass Conversion Factor'!$D$11</f>
        <v>2864.65</v>
      </c>
      <c r="J54" s="20">
        <f>'Agricultural Product Data'!F54 * 'Biomass Conversion Factor'!$D$12</f>
        <v>650.13333333333333</v>
      </c>
      <c r="K54" s="20">
        <f>'Agricultural Product Data'!F54 * 'Biomass Conversion Factor'!$D$13</f>
        <v>81.266666666666666</v>
      </c>
      <c r="L54" s="20">
        <f>'Agricultural Product Data'!G54 * 'Biomass Conversion Factor'!$D$14</f>
        <v>0</v>
      </c>
      <c r="M54" s="20">
        <f>'Agricultural Product Data'!G54 * 'Biomass Conversion Factor'!$D$15</f>
        <v>0</v>
      </c>
      <c r="N54" s="20">
        <f>'Agricultural Product Data'!H54 * 'Biomass Conversion Factor'!$D$9</f>
        <v>32643</v>
      </c>
      <c r="O54" s="20">
        <f>'Agricultural Product Data'!I54 * 'Biomass Conversion Factor'!$D$16</f>
        <v>1464.84</v>
      </c>
      <c r="P54" s="20">
        <f>'Agricultural Product Data'!J54 * 'Biomass Conversion Factor'!$D$5</f>
        <v>0</v>
      </c>
      <c r="Q54" s="20">
        <f>'Agricultural Product Data'!J54 * 'Biomass Conversion Factor'!$D$6</f>
        <v>0</v>
      </c>
    </row>
    <row r="55" spans="1:17" x14ac:dyDescent="0.3">
      <c r="A55" s="20">
        <f>'Agricultural Product Data'!A55</f>
        <v>54</v>
      </c>
      <c r="B55" s="21" t="str">
        <f>'Agricultural Product Data'!B55</f>
        <v>Lamphun</v>
      </c>
      <c r="C55" s="21" t="str">
        <f>'Agricultural Product Data'!C55</f>
        <v>Northern</v>
      </c>
      <c r="D55" s="20">
        <f>'Agricultural Product Data'!D55 * 'Biomass Conversion Factor'!$D$7</f>
        <v>137738.72</v>
      </c>
      <c r="E55" s="20">
        <f>'Agricultural Product Data'!D55 * 'Biomass Conversion Factor'!$D$8</f>
        <v>17965.919999999998</v>
      </c>
      <c r="F55" s="20">
        <f>'Agricultural Product Data'!E55 * 'Biomass Conversion Factor'!$D$3</f>
        <v>30868.53</v>
      </c>
      <c r="G55" s="20">
        <f>'Agricultural Product Data'!E55 * 'Biomass Conversion Factor'!$D$4</f>
        <v>13229.369999999999</v>
      </c>
      <c r="H55" s="20">
        <f>'Agricultural Product Data'!F55 * 'Biomass Conversion Factor'!$D$10</f>
        <v>626.33333333333337</v>
      </c>
      <c r="I55" s="20">
        <f>'Agricultural Product Data'!F55 * 'Biomass Conversion Factor'!$D$11</f>
        <v>883.13</v>
      </c>
      <c r="J55" s="20">
        <f>'Agricultural Product Data'!F55 * 'Biomass Conversion Factor'!$D$12</f>
        <v>200.42666666666668</v>
      </c>
      <c r="K55" s="20">
        <f>'Agricultural Product Data'!F55 * 'Biomass Conversion Factor'!$D$13</f>
        <v>25.053333333333335</v>
      </c>
      <c r="L55" s="20">
        <f>'Agricultural Product Data'!G55 * 'Biomass Conversion Factor'!$D$14</f>
        <v>0</v>
      </c>
      <c r="M55" s="20">
        <f>'Agricultural Product Data'!G55 * 'Biomass Conversion Factor'!$D$15</f>
        <v>0</v>
      </c>
      <c r="N55" s="20">
        <f>'Agricultural Product Data'!H55 * 'Biomass Conversion Factor'!$D$9</f>
        <v>2153</v>
      </c>
      <c r="O55" s="20">
        <f>'Agricultural Product Data'!I55 * 'Biomass Conversion Factor'!$D$16</f>
        <v>255.58499999999998</v>
      </c>
      <c r="P55" s="20">
        <f>'Agricultural Product Data'!J55 * 'Biomass Conversion Factor'!$D$5</f>
        <v>0</v>
      </c>
      <c r="Q55" s="20">
        <f>'Agricultural Product Data'!J55 * 'Biomass Conversion Factor'!$D$6</f>
        <v>0</v>
      </c>
    </row>
    <row r="56" spans="1:17" x14ac:dyDescent="0.3">
      <c r="A56" s="20">
        <f>'Agricultural Product Data'!A56</f>
        <v>55</v>
      </c>
      <c r="B56" s="21" t="str">
        <f>'Agricultural Product Data'!B56</f>
        <v>Loei</v>
      </c>
      <c r="C56" s="21" t="str">
        <f>'Agricultural Product Data'!C56</f>
        <v>Northeastern</v>
      </c>
      <c r="D56" s="20">
        <f>'Agricultural Product Data'!D56 * 'Biomass Conversion Factor'!$D$7</f>
        <v>639288.37333333329</v>
      </c>
      <c r="E56" s="20">
        <f>'Agricultural Product Data'!D56 * 'Biomass Conversion Factor'!$D$8</f>
        <v>83385.439999999988</v>
      </c>
      <c r="F56" s="20">
        <f>'Agricultural Product Data'!E56 * 'Biomass Conversion Factor'!$D$3</f>
        <v>73102.773333333331</v>
      </c>
      <c r="G56" s="20">
        <f>'Agricultural Product Data'!E56 * 'Biomass Conversion Factor'!$D$4</f>
        <v>31329.760000000002</v>
      </c>
      <c r="H56" s="20">
        <f>'Agricultural Product Data'!F56 * 'Biomass Conversion Factor'!$D$10</f>
        <v>41301.666666666664</v>
      </c>
      <c r="I56" s="20">
        <f>'Agricultural Product Data'!F56 * 'Biomass Conversion Factor'!$D$11</f>
        <v>58235.349999999991</v>
      </c>
      <c r="J56" s="20">
        <f>'Agricultural Product Data'!F56 * 'Biomass Conversion Factor'!$D$12</f>
        <v>13216.533333333333</v>
      </c>
      <c r="K56" s="20">
        <f>'Agricultural Product Data'!F56 * 'Biomass Conversion Factor'!$D$13</f>
        <v>1652.0666666666666</v>
      </c>
      <c r="L56" s="20">
        <f>'Agricultural Product Data'!G56 * 'Biomass Conversion Factor'!$D$14</f>
        <v>0</v>
      </c>
      <c r="M56" s="20">
        <f>'Agricultural Product Data'!G56 * 'Biomass Conversion Factor'!$D$15</f>
        <v>0</v>
      </c>
      <c r="N56" s="20">
        <f>'Agricultural Product Data'!H56 * 'Biomass Conversion Factor'!$D$9</f>
        <v>197564.13333333333</v>
      </c>
      <c r="O56" s="20">
        <f>'Agricultural Product Data'!I56 * 'Biomass Conversion Factor'!$D$16</f>
        <v>36090.074999999997</v>
      </c>
      <c r="P56" s="20">
        <f>'Agricultural Product Data'!J56 * 'Biomass Conversion Factor'!$D$5</f>
        <v>474103.42333333334</v>
      </c>
      <c r="Q56" s="20">
        <f>'Agricultural Product Data'!J56 * 'Biomass Conversion Factor'!$D$6</f>
        <v>780876.22666666668</v>
      </c>
    </row>
    <row r="57" spans="1:17" x14ac:dyDescent="0.3">
      <c r="A57" s="20">
        <f>'Agricultural Product Data'!A57</f>
        <v>56</v>
      </c>
      <c r="B57" s="21" t="str">
        <f>'Agricultural Product Data'!B57</f>
        <v>Si Sa Ket</v>
      </c>
      <c r="C57" s="21" t="str">
        <f>'Agricultural Product Data'!C57</f>
        <v>Northeastern</v>
      </c>
      <c r="D57" s="20">
        <f>'Agricultural Product Data'!D57 * 'Biomass Conversion Factor'!$D$7</f>
        <v>64474.21333333334</v>
      </c>
      <c r="E57" s="20">
        <f>'Agricultural Product Data'!D57 * 'Biomass Conversion Factor'!$D$8</f>
        <v>8409.68</v>
      </c>
      <c r="F57" s="20">
        <f>'Agricultural Product Data'!E57 * 'Biomass Conversion Factor'!$D$3</f>
        <v>501348.89</v>
      </c>
      <c r="G57" s="20">
        <f>'Agricultural Product Data'!E57 * 'Biomass Conversion Factor'!$D$4</f>
        <v>214863.81</v>
      </c>
      <c r="H57" s="20">
        <f>'Agricultural Product Data'!F57 * 'Biomass Conversion Factor'!$D$10</f>
        <v>9710</v>
      </c>
      <c r="I57" s="20">
        <f>'Agricultural Product Data'!F57 * 'Biomass Conversion Factor'!$D$11</f>
        <v>13691.099999999999</v>
      </c>
      <c r="J57" s="20">
        <f>'Agricultural Product Data'!F57 * 'Biomass Conversion Factor'!$D$12</f>
        <v>3107.2000000000003</v>
      </c>
      <c r="K57" s="20">
        <f>'Agricultural Product Data'!F57 * 'Biomass Conversion Factor'!$D$13</f>
        <v>388.40000000000003</v>
      </c>
      <c r="L57" s="20">
        <f>'Agricultural Product Data'!G57 * 'Biomass Conversion Factor'!$D$14</f>
        <v>12.961327500000001</v>
      </c>
      <c r="M57" s="20">
        <f>'Agricultural Product Data'!G57 * 'Biomass Conversion Factor'!$D$15</f>
        <v>9.8191875</v>
      </c>
      <c r="N57" s="20">
        <f>'Agricultural Product Data'!H57 * 'Biomass Conversion Factor'!$D$9</f>
        <v>123231.33333333333</v>
      </c>
      <c r="O57" s="20">
        <f>'Agricultural Product Data'!I57 * 'Biomass Conversion Factor'!$D$16</f>
        <v>15496.560000000001</v>
      </c>
      <c r="P57" s="20">
        <f>'Agricultural Product Data'!J57 * 'Biomass Conversion Factor'!$D$5</f>
        <v>24236.22</v>
      </c>
      <c r="Q57" s="20">
        <f>'Agricultural Product Data'!J57 * 'Biomass Conversion Factor'!$D$6</f>
        <v>39918.480000000003</v>
      </c>
    </row>
    <row r="58" spans="1:17" x14ac:dyDescent="0.3">
      <c r="A58" s="20">
        <f>'Agricultural Product Data'!A58</f>
        <v>57</v>
      </c>
      <c r="B58" s="21" t="str">
        <f>'Agricultural Product Data'!B58</f>
        <v>Sakon Nakhon</v>
      </c>
      <c r="C58" s="21" t="str">
        <f>'Agricultural Product Data'!C58</f>
        <v>Northeastern</v>
      </c>
      <c r="D58" s="20">
        <f>'Agricultural Product Data'!D58 * 'Biomass Conversion Factor'!$D$7</f>
        <v>308.2</v>
      </c>
      <c r="E58" s="20">
        <f>'Agricultural Product Data'!D58 * 'Biomass Conversion Factor'!$D$8</f>
        <v>40.199999999999996</v>
      </c>
      <c r="F58" s="20">
        <f>'Agricultural Product Data'!E58 * 'Biomass Conversion Factor'!$D$3</f>
        <v>358920.75333333336</v>
      </c>
      <c r="G58" s="20">
        <f>'Agricultural Product Data'!E58 * 'Biomass Conversion Factor'!$D$4</f>
        <v>153823.18</v>
      </c>
      <c r="H58" s="20">
        <f>'Agricultural Product Data'!F58 * 'Biomass Conversion Factor'!$D$10</f>
        <v>26891.333333333332</v>
      </c>
      <c r="I58" s="20">
        <f>'Agricultural Product Data'!F58 * 'Biomass Conversion Factor'!$D$11</f>
        <v>37916.78</v>
      </c>
      <c r="J58" s="20">
        <f>'Agricultural Product Data'!F58 * 'Biomass Conversion Factor'!$D$12</f>
        <v>8605.2266666666656</v>
      </c>
      <c r="K58" s="20">
        <f>'Agricultural Product Data'!F58 * 'Biomass Conversion Factor'!$D$13</f>
        <v>1075.6533333333332</v>
      </c>
      <c r="L58" s="20">
        <f>'Agricultural Product Data'!G58 * 'Biomass Conversion Factor'!$D$14</f>
        <v>7.2381375000000006</v>
      </c>
      <c r="M58" s="20">
        <f>'Agricultural Product Data'!G58 * 'Biomass Conversion Factor'!$D$15</f>
        <v>5.4834375</v>
      </c>
      <c r="N58" s="20">
        <f>'Agricultural Product Data'!H58 * 'Biomass Conversion Factor'!$D$9</f>
        <v>81531.666666666672</v>
      </c>
      <c r="O58" s="20">
        <f>'Agricultural Product Data'!I58 * 'Biomass Conversion Factor'!$D$16</f>
        <v>16546.68</v>
      </c>
      <c r="P58" s="20">
        <f>'Agricultural Product Data'!J58 * 'Biomass Conversion Factor'!$D$5</f>
        <v>135445.80000000002</v>
      </c>
      <c r="Q58" s="20">
        <f>'Agricultural Product Data'!J58 * 'Biomass Conversion Factor'!$D$6</f>
        <v>223087.2</v>
      </c>
    </row>
    <row r="59" spans="1:17" x14ac:dyDescent="0.3">
      <c r="A59" s="20">
        <f>'Agricultural Product Data'!A59</f>
        <v>58</v>
      </c>
      <c r="B59" s="21" t="str">
        <f>'Agricultural Product Data'!B59</f>
        <v>Songkhla</v>
      </c>
      <c r="C59" s="21" t="str">
        <f>'Agricultural Product Data'!C59</f>
        <v>Southern</v>
      </c>
      <c r="D59" s="20">
        <f>'Agricultural Product Data'!D59 * 'Biomass Conversion Factor'!$D$7</f>
        <v>0</v>
      </c>
      <c r="E59" s="20">
        <f>'Agricultural Product Data'!D59 * 'Biomass Conversion Factor'!$D$8</f>
        <v>0</v>
      </c>
      <c r="F59" s="20">
        <f>'Agricultural Product Data'!E59 * 'Biomass Conversion Factor'!$D$3</f>
        <v>38652.67</v>
      </c>
      <c r="G59" s="20">
        <f>'Agricultural Product Data'!E59 * 'Biomass Conversion Factor'!$D$4</f>
        <v>16565.43</v>
      </c>
      <c r="H59" s="20">
        <f>'Agricultural Product Data'!F59 * 'Biomass Conversion Factor'!$D$10</f>
        <v>184748.33333333334</v>
      </c>
      <c r="I59" s="20">
        <f>'Agricultural Product Data'!F59 * 'Biomass Conversion Factor'!$D$11</f>
        <v>260495.15</v>
      </c>
      <c r="J59" s="20">
        <f>'Agricultural Product Data'!F59 * 'Biomass Conversion Factor'!$D$12</f>
        <v>59119.466666666674</v>
      </c>
      <c r="K59" s="20">
        <f>'Agricultural Product Data'!F59 * 'Biomass Conversion Factor'!$D$13</f>
        <v>7389.9333333333343</v>
      </c>
      <c r="L59" s="20">
        <f>'Agricultural Product Data'!G59 * 'Biomass Conversion Factor'!$D$14</f>
        <v>2244.8817599999998</v>
      </c>
      <c r="M59" s="20">
        <f>'Agricultural Product Data'!G59 * 'Biomass Conversion Factor'!$D$15</f>
        <v>1700.6679999999999</v>
      </c>
      <c r="N59" s="20">
        <f>'Agricultural Product Data'!H59 * 'Biomass Conversion Factor'!$D$9</f>
        <v>0</v>
      </c>
      <c r="O59" s="20">
        <f>'Agricultural Product Data'!I59 * 'Biomass Conversion Factor'!$D$16</f>
        <v>84048.75</v>
      </c>
      <c r="P59" s="20">
        <f>'Agricultural Product Data'!J59 * 'Biomass Conversion Factor'!$D$5</f>
        <v>0</v>
      </c>
      <c r="Q59" s="20">
        <f>'Agricultural Product Data'!J59 * 'Biomass Conversion Factor'!$D$6</f>
        <v>0</v>
      </c>
    </row>
    <row r="60" spans="1:17" x14ac:dyDescent="0.3">
      <c r="A60" s="20">
        <f>'Agricultural Product Data'!A60</f>
        <v>59</v>
      </c>
      <c r="B60" s="21" t="str">
        <f>'Agricultural Product Data'!B60</f>
        <v>Satun</v>
      </c>
      <c r="C60" s="21" t="str">
        <f>'Agricultural Product Data'!C60</f>
        <v>Southern</v>
      </c>
      <c r="D60" s="20">
        <f>'Agricultural Product Data'!D60 * 'Biomass Conversion Factor'!$D$7</f>
        <v>0</v>
      </c>
      <c r="E60" s="20">
        <f>'Agricultural Product Data'!D60 * 'Biomass Conversion Factor'!$D$8</f>
        <v>0</v>
      </c>
      <c r="F60" s="20">
        <f>'Agricultural Product Data'!E60 * 'Biomass Conversion Factor'!$D$3</f>
        <v>3771.8566666666666</v>
      </c>
      <c r="G60" s="20">
        <f>'Agricultural Product Data'!E60 * 'Biomass Conversion Factor'!$D$4</f>
        <v>1616.51</v>
      </c>
      <c r="H60" s="20">
        <f>'Agricultural Product Data'!F60 * 'Biomass Conversion Factor'!$D$10</f>
        <v>297536.66666666669</v>
      </c>
      <c r="I60" s="20">
        <f>'Agricultural Product Data'!F60 * 'Biomass Conversion Factor'!$D$11</f>
        <v>419526.7</v>
      </c>
      <c r="J60" s="20">
        <f>'Agricultural Product Data'!F60 * 'Biomass Conversion Factor'!$D$12</f>
        <v>95211.733333333337</v>
      </c>
      <c r="K60" s="20">
        <f>'Agricultural Product Data'!F60 * 'Biomass Conversion Factor'!$D$13</f>
        <v>11901.466666666667</v>
      </c>
      <c r="L60" s="20">
        <f>'Agricultural Product Data'!G60 * 'Biomass Conversion Factor'!$D$14</f>
        <v>1079.6672700000001</v>
      </c>
      <c r="M60" s="20">
        <f>'Agricultural Product Data'!G60 * 'Biomass Conversion Factor'!$D$15</f>
        <v>817.92975000000001</v>
      </c>
      <c r="N60" s="20">
        <f>'Agricultural Product Data'!H60 * 'Biomass Conversion Factor'!$D$9</f>
        <v>0</v>
      </c>
      <c r="O60" s="20">
        <f>'Agricultural Product Data'!I60 * 'Biomass Conversion Factor'!$D$16</f>
        <v>18735.300000000003</v>
      </c>
      <c r="P60" s="20">
        <f>'Agricultural Product Data'!J60 * 'Biomass Conversion Factor'!$D$5</f>
        <v>0</v>
      </c>
      <c r="Q60" s="20">
        <f>'Agricultural Product Data'!J60 * 'Biomass Conversion Factor'!$D$6</f>
        <v>0</v>
      </c>
    </row>
    <row r="61" spans="1:17" x14ac:dyDescent="0.3">
      <c r="A61" s="20">
        <f>'Agricultural Product Data'!A61</f>
        <v>60</v>
      </c>
      <c r="B61" s="21" t="str">
        <f>'Agricultural Product Data'!B61</f>
        <v>Samut Prakan</v>
      </c>
      <c r="C61" s="21" t="str">
        <f>'Agricultural Product Data'!C61</f>
        <v>Central</v>
      </c>
      <c r="D61" s="20">
        <f>'Agricultural Product Data'!D61 * 'Biomass Conversion Factor'!$D$7</f>
        <v>0</v>
      </c>
      <c r="E61" s="20">
        <f>'Agricultural Product Data'!D61 * 'Biomass Conversion Factor'!$D$8</f>
        <v>0</v>
      </c>
      <c r="F61" s="20">
        <f>'Agricultural Product Data'!E61 * 'Biomass Conversion Factor'!$D$3</f>
        <v>6613.6933333333336</v>
      </c>
      <c r="G61" s="20">
        <f>'Agricultural Product Data'!E61 * 'Biomass Conversion Factor'!$D$4</f>
        <v>2834.44</v>
      </c>
      <c r="H61" s="20">
        <f>'Agricultural Product Data'!F61 * 'Biomass Conversion Factor'!$D$10</f>
        <v>167.33333333333334</v>
      </c>
      <c r="I61" s="20">
        <f>'Agricultural Product Data'!F61 * 'Biomass Conversion Factor'!$D$11</f>
        <v>235.94</v>
      </c>
      <c r="J61" s="20">
        <f>'Agricultural Product Data'!F61 * 'Biomass Conversion Factor'!$D$12</f>
        <v>53.546666666666674</v>
      </c>
      <c r="K61" s="20">
        <f>'Agricultural Product Data'!F61 * 'Biomass Conversion Factor'!$D$13</f>
        <v>6.6933333333333342</v>
      </c>
      <c r="L61" s="20">
        <f>'Agricultural Product Data'!G61 * 'Biomass Conversion Factor'!$D$14</f>
        <v>2.9898000000000002</v>
      </c>
      <c r="M61" s="20">
        <f>'Agricultural Product Data'!G61 * 'Biomass Conversion Factor'!$D$15</f>
        <v>2.2650000000000001</v>
      </c>
      <c r="N61" s="20">
        <f>'Agricultural Product Data'!H61 * 'Biomass Conversion Factor'!$D$9</f>
        <v>0</v>
      </c>
      <c r="O61" s="20">
        <f>'Agricultural Product Data'!I61 * 'Biomass Conversion Factor'!$D$16</f>
        <v>0</v>
      </c>
      <c r="P61" s="20">
        <f>'Agricultural Product Data'!J61 * 'Biomass Conversion Factor'!$D$5</f>
        <v>0</v>
      </c>
      <c r="Q61" s="20">
        <f>'Agricultural Product Data'!J61 * 'Biomass Conversion Factor'!$D$6</f>
        <v>0</v>
      </c>
    </row>
    <row r="62" spans="1:17" x14ac:dyDescent="0.3">
      <c r="A62" s="20">
        <f>'Agricultural Product Data'!A62</f>
        <v>61</v>
      </c>
      <c r="B62" s="21" t="str">
        <f>'Agricultural Product Data'!B62</f>
        <v>Samut Songkhram</v>
      </c>
      <c r="C62" s="21" t="str">
        <f>'Agricultural Product Data'!C62</f>
        <v>Central</v>
      </c>
      <c r="D62" s="20">
        <f>'Agricultural Product Data'!D62 * 'Biomass Conversion Factor'!$D$7</f>
        <v>0</v>
      </c>
      <c r="E62" s="20">
        <f>'Agricultural Product Data'!D62 * 'Biomass Conversion Factor'!$D$8</f>
        <v>0</v>
      </c>
      <c r="F62" s="20">
        <f>'Agricultural Product Data'!E62 * 'Biomass Conversion Factor'!$D$3</f>
        <v>736.30666666666673</v>
      </c>
      <c r="G62" s="20">
        <f>'Agricultural Product Data'!E62 * 'Biomass Conversion Factor'!$D$4</f>
        <v>315.56</v>
      </c>
      <c r="H62" s="20">
        <f>'Agricultural Product Data'!F62 * 'Biomass Conversion Factor'!$D$10</f>
        <v>58.333333333333336</v>
      </c>
      <c r="I62" s="20">
        <f>'Agricultural Product Data'!F62 * 'Biomass Conversion Factor'!$D$11</f>
        <v>82.25</v>
      </c>
      <c r="J62" s="20">
        <f>'Agricultural Product Data'!F62 * 'Biomass Conversion Factor'!$D$12</f>
        <v>18.666666666666668</v>
      </c>
      <c r="K62" s="20">
        <f>'Agricultural Product Data'!F62 * 'Biomass Conversion Factor'!$D$13</f>
        <v>2.3333333333333335</v>
      </c>
      <c r="L62" s="20">
        <f>'Agricultural Product Data'!G62 * 'Biomass Conversion Factor'!$D$14</f>
        <v>19114.155060000001</v>
      </c>
      <c r="M62" s="20">
        <f>'Agricultural Product Data'!G62 * 'Biomass Conversion Factor'!$D$15</f>
        <v>14480.4205</v>
      </c>
      <c r="N62" s="20">
        <f>'Agricultural Product Data'!H62 * 'Biomass Conversion Factor'!$D$9</f>
        <v>0</v>
      </c>
      <c r="O62" s="20">
        <f>'Agricultural Product Data'!I62 * 'Biomass Conversion Factor'!$D$16</f>
        <v>0</v>
      </c>
      <c r="P62" s="20">
        <f>'Agricultural Product Data'!J62 * 'Biomass Conversion Factor'!$D$5</f>
        <v>0</v>
      </c>
      <c r="Q62" s="20">
        <f>'Agricultural Product Data'!J62 * 'Biomass Conversion Factor'!$D$6</f>
        <v>0</v>
      </c>
    </row>
    <row r="63" spans="1:17" x14ac:dyDescent="0.3">
      <c r="A63" s="20">
        <f>'Agricultural Product Data'!A63</f>
        <v>62</v>
      </c>
      <c r="B63" s="21" t="str">
        <f>'Agricultural Product Data'!B63</f>
        <v>Samut Sakhon</v>
      </c>
      <c r="C63" s="21" t="str">
        <f>'Agricultural Product Data'!C63</f>
        <v>Central</v>
      </c>
      <c r="D63" s="20">
        <f>'Agricultural Product Data'!D63 * 'Biomass Conversion Factor'!$D$7</f>
        <v>0</v>
      </c>
      <c r="E63" s="20">
        <f>'Agricultural Product Data'!D63 * 'Biomass Conversion Factor'!$D$8</f>
        <v>0</v>
      </c>
      <c r="F63" s="20">
        <f>'Agricultural Product Data'!E63 * 'Biomass Conversion Factor'!$D$3</f>
        <v>1696.7066666666665</v>
      </c>
      <c r="G63" s="20">
        <f>'Agricultural Product Data'!E63 * 'Biomass Conversion Factor'!$D$4</f>
        <v>727.16</v>
      </c>
      <c r="H63" s="20">
        <f>'Agricultural Product Data'!F63 * 'Biomass Conversion Factor'!$D$10</f>
        <v>296.66666666666669</v>
      </c>
      <c r="I63" s="20">
        <f>'Agricultural Product Data'!F63 * 'Biomass Conversion Factor'!$D$11</f>
        <v>418.3</v>
      </c>
      <c r="J63" s="20">
        <f>'Agricultural Product Data'!F63 * 'Biomass Conversion Factor'!$D$12</f>
        <v>94.933333333333337</v>
      </c>
      <c r="K63" s="20">
        <f>'Agricultural Product Data'!F63 * 'Biomass Conversion Factor'!$D$13</f>
        <v>11.866666666666667</v>
      </c>
      <c r="L63" s="20">
        <f>'Agricultural Product Data'!G63 * 'Biomass Conversion Factor'!$D$14</f>
        <v>293.20516500000002</v>
      </c>
      <c r="M63" s="20">
        <f>'Agricultural Product Data'!G63 * 'Biomass Conversion Factor'!$D$15</f>
        <v>222.125125</v>
      </c>
      <c r="N63" s="20">
        <f>'Agricultural Product Data'!H63 * 'Biomass Conversion Factor'!$D$9</f>
        <v>0</v>
      </c>
      <c r="O63" s="20">
        <f>'Agricultural Product Data'!I63 * 'Biomass Conversion Factor'!$D$16</f>
        <v>0</v>
      </c>
      <c r="P63" s="20">
        <f>'Agricultural Product Data'!J63 * 'Biomass Conversion Factor'!$D$5</f>
        <v>0</v>
      </c>
      <c r="Q63" s="20">
        <f>'Agricultural Product Data'!J63 * 'Biomass Conversion Factor'!$D$6</f>
        <v>0</v>
      </c>
    </row>
    <row r="64" spans="1:17" x14ac:dyDescent="0.3">
      <c r="A64" s="20">
        <f>'Agricultural Product Data'!A64</f>
        <v>63</v>
      </c>
      <c r="B64" s="21" t="str">
        <f>'Agricultural Product Data'!B64</f>
        <v>Sa Kaeo</v>
      </c>
      <c r="C64" s="21" t="str">
        <f>'Agricultural Product Data'!C64</f>
        <v>Central</v>
      </c>
      <c r="D64" s="20">
        <f>'Agricultural Product Data'!D64 * 'Biomass Conversion Factor'!$D$7</f>
        <v>220013.70666666669</v>
      </c>
      <c r="E64" s="20">
        <f>'Agricultural Product Data'!D64 * 'Biomass Conversion Factor'!$D$8</f>
        <v>28697.439999999999</v>
      </c>
      <c r="F64" s="20">
        <f>'Agricultural Product Data'!E64 * 'Biomass Conversion Factor'!$D$3</f>
        <v>101242.16666666666</v>
      </c>
      <c r="G64" s="20">
        <f>'Agricultural Product Data'!E64 * 'Biomass Conversion Factor'!$D$4</f>
        <v>43389.499999999993</v>
      </c>
      <c r="H64" s="20">
        <f>'Agricultural Product Data'!F64 * 'Biomass Conversion Factor'!$D$10</f>
        <v>83269</v>
      </c>
      <c r="I64" s="20">
        <f>'Agricultural Product Data'!F64 * 'Biomass Conversion Factor'!$D$11</f>
        <v>117409.29</v>
      </c>
      <c r="J64" s="20">
        <f>'Agricultural Product Data'!F64 * 'Biomass Conversion Factor'!$D$12</f>
        <v>26646.080000000002</v>
      </c>
      <c r="K64" s="20">
        <f>'Agricultural Product Data'!F64 * 'Biomass Conversion Factor'!$D$13</f>
        <v>3330.76</v>
      </c>
      <c r="L64" s="20">
        <f>'Agricultural Product Data'!G64 * 'Biomass Conversion Factor'!$D$14</f>
        <v>0</v>
      </c>
      <c r="M64" s="20">
        <f>'Agricultural Product Data'!G64 * 'Biomass Conversion Factor'!$D$15</f>
        <v>0</v>
      </c>
      <c r="N64" s="20">
        <f>'Agricultural Product Data'!H64 * 'Biomass Conversion Factor'!$D$9</f>
        <v>238809.40000000002</v>
      </c>
      <c r="O64" s="20">
        <f>'Agricultural Product Data'!I64 * 'Biomass Conversion Factor'!$D$16</f>
        <v>2720.6849999999999</v>
      </c>
      <c r="P64" s="20">
        <f>'Agricultural Product Data'!J64 * 'Biomass Conversion Factor'!$D$5</f>
        <v>675087</v>
      </c>
      <c r="Q64" s="20">
        <f>'Agricultural Product Data'!J64 * 'Biomass Conversion Factor'!$D$6</f>
        <v>1111908</v>
      </c>
    </row>
    <row r="65" spans="1:17" x14ac:dyDescent="0.3">
      <c r="A65" s="20">
        <f>'Agricultural Product Data'!A65</f>
        <v>64</v>
      </c>
      <c r="B65" s="21" t="str">
        <f>'Agricultural Product Data'!B65</f>
        <v>Saraburi</v>
      </c>
      <c r="C65" s="21" t="str">
        <f>'Agricultural Product Data'!C65</f>
        <v>Central</v>
      </c>
      <c r="D65" s="20">
        <f>'Agricultural Product Data'!D65 * 'Biomass Conversion Factor'!$D$7</f>
        <v>309184.40000000002</v>
      </c>
      <c r="E65" s="20">
        <f>'Agricultural Product Data'!D65 * 'Biomass Conversion Factor'!$D$8</f>
        <v>40328.400000000001</v>
      </c>
      <c r="F65" s="20">
        <f>'Agricultural Product Data'!E65 * 'Biomass Conversion Factor'!$D$3</f>
        <v>96618.036666666667</v>
      </c>
      <c r="G65" s="20">
        <f>'Agricultural Product Data'!E65 * 'Biomass Conversion Factor'!$D$4</f>
        <v>41407.729999999996</v>
      </c>
      <c r="H65" s="20">
        <f>'Agricultural Product Data'!F65 * 'Biomass Conversion Factor'!$D$10</f>
        <v>18141.666666666668</v>
      </c>
      <c r="I65" s="20">
        <f>'Agricultural Product Data'!F65 * 'Biomass Conversion Factor'!$D$11</f>
        <v>25579.75</v>
      </c>
      <c r="J65" s="20">
        <f>'Agricultural Product Data'!F65 * 'Biomass Conversion Factor'!$D$12</f>
        <v>5805.3333333333339</v>
      </c>
      <c r="K65" s="20">
        <f>'Agricultural Product Data'!F65 * 'Biomass Conversion Factor'!$D$13</f>
        <v>725.66666666666674</v>
      </c>
      <c r="L65" s="20">
        <f>'Agricultural Product Data'!G65 * 'Biomass Conversion Factor'!$D$14</f>
        <v>131.737155</v>
      </c>
      <c r="M65" s="20">
        <f>'Agricultural Product Data'!G65 * 'Biomass Conversion Factor'!$D$15</f>
        <v>99.800875000000005</v>
      </c>
      <c r="N65" s="20">
        <f>'Agricultural Product Data'!H65 * 'Biomass Conversion Factor'!$D$9</f>
        <v>26483.4</v>
      </c>
      <c r="O65" s="20">
        <f>'Agricultural Product Data'!I65 * 'Biomass Conversion Factor'!$D$16</f>
        <v>91.844999999999999</v>
      </c>
      <c r="P65" s="20">
        <f>'Agricultural Product Data'!J65 * 'Biomass Conversion Factor'!$D$5</f>
        <v>169613.70333333334</v>
      </c>
      <c r="Q65" s="20">
        <f>'Agricultural Product Data'!J65 * 'Biomass Conversion Factor'!$D$6</f>
        <v>279363.7466666667</v>
      </c>
    </row>
    <row r="66" spans="1:17" x14ac:dyDescent="0.3">
      <c r="A66" s="20">
        <f>'Agricultural Product Data'!A66</f>
        <v>65</v>
      </c>
      <c r="B66" s="21" t="str">
        <f>'Agricultural Product Data'!B66</f>
        <v>Sing Buri</v>
      </c>
      <c r="C66" s="21" t="str">
        <f>'Agricultural Product Data'!C66</f>
        <v>Central</v>
      </c>
      <c r="D66" s="20">
        <f>'Agricultural Product Data'!D66 * 'Biomass Conversion Factor'!$D$7</f>
        <v>0</v>
      </c>
      <c r="E66" s="20">
        <f>'Agricultural Product Data'!D66 * 'Biomass Conversion Factor'!$D$8</f>
        <v>0</v>
      </c>
      <c r="F66" s="20">
        <f>'Agricultural Product Data'!E66 * 'Biomass Conversion Factor'!$D$3</f>
        <v>99245.09</v>
      </c>
      <c r="G66" s="20">
        <f>'Agricultural Product Data'!E66 * 'Biomass Conversion Factor'!$D$4</f>
        <v>42533.61</v>
      </c>
      <c r="H66" s="20">
        <f>'Agricultural Product Data'!F66 * 'Biomass Conversion Factor'!$D$10</f>
        <v>76.666666666666671</v>
      </c>
      <c r="I66" s="20">
        <f>'Agricultural Product Data'!F66 * 'Biomass Conversion Factor'!$D$11</f>
        <v>108.1</v>
      </c>
      <c r="J66" s="20">
        <f>'Agricultural Product Data'!F66 * 'Biomass Conversion Factor'!$D$12</f>
        <v>24.533333333333335</v>
      </c>
      <c r="K66" s="20">
        <f>'Agricultural Product Data'!F66 * 'Biomass Conversion Factor'!$D$13</f>
        <v>3.0666666666666669</v>
      </c>
      <c r="L66" s="20">
        <f>'Agricultural Product Data'!G66 * 'Biomass Conversion Factor'!$D$14</f>
        <v>0</v>
      </c>
      <c r="M66" s="20">
        <f>'Agricultural Product Data'!G66 * 'Biomass Conversion Factor'!$D$15</f>
        <v>0</v>
      </c>
      <c r="N66" s="20">
        <f>'Agricultural Product Data'!H66 * 'Biomass Conversion Factor'!$D$9</f>
        <v>13</v>
      </c>
      <c r="O66" s="20">
        <f>'Agricultural Product Data'!I66 * 'Biomass Conversion Factor'!$D$16</f>
        <v>0</v>
      </c>
      <c r="P66" s="20">
        <f>'Agricultural Product Data'!J66 * 'Biomass Conversion Factor'!$D$5</f>
        <v>28691.126666666671</v>
      </c>
      <c r="Q66" s="20">
        <f>'Agricultural Product Data'!J66 * 'Biomass Conversion Factor'!$D$6</f>
        <v>47255.973333333342</v>
      </c>
    </row>
    <row r="67" spans="1:17" x14ac:dyDescent="0.3">
      <c r="A67" s="20">
        <f>'Agricultural Product Data'!A67</f>
        <v>66</v>
      </c>
      <c r="B67" s="21" t="str">
        <f>'Agricultural Product Data'!B67</f>
        <v>Sukhothai</v>
      </c>
      <c r="C67" s="21" t="str">
        <f>'Agricultural Product Data'!C67</f>
        <v>Northern</v>
      </c>
      <c r="D67" s="20">
        <f>'Agricultural Product Data'!D67 * 'Biomass Conversion Factor'!$D$7</f>
        <v>134343.30666666667</v>
      </c>
      <c r="E67" s="20">
        <f>'Agricultural Product Data'!D67 * 'Biomass Conversion Factor'!$D$8</f>
        <v>17523.04</v>
      </c>
      <c r="F67" s="20">
        <f>'Agricultural Product Data'!E67 * 'Biomass Conversion Factor'!$D$3</f>
        <v>291469.15000000002</v>
      </c>
      <c r="G67" s="20">
        <f>'Agricultural Product Data'!E67 * 'Biomass Conversion Factor'!$D$4</f>
        <v>124915.34999999999</v>
      </c>
      <c r="H67" s="20">
        <f>'Agricultural Product Data'!F67 * 'Biomass Conversion Factor'!$D$10</f>
        <v>4800</v>
      </c>
      <c r="I67" s="20">
        <f>'Agricultural Product Data'!F67 * 'Biomass Conversion Factor'!$D$11</f>
        <v>6768</v>
      </c>
      <c r="J67" s="20">
        <f>'Agricultural Product Data'!F67 * 'Biomass Conversion Factor'!$D$12</f>
        <v>1536</v>
      </c>
      <c r="K67" s="20">
        <f>'Agricultural Product Data'!F67 * 'Biomass Conversion Factor'!$D$13</f>
        <v>192</v>
      </c>
      <c r="L67" s="20">
        <f>'Agricultural Product Data'!G67 * 'Biomass Conversion Factor'!$D$14</f>
        <v>0</v>
      </c>
      <c r="M67" s="20">
        <f>'Agricultural Product Data'!G67 * 'Biomass Conversion Factor'!$D$15</f>
        <v>0</v>
      </c>
      <c r="N67" s="20">
        <f>'Agricultural Product Data'!H67 * 'Biomass Conversion Factor'!$D$9</f>
        <v>54974.333333333343</v>
      </c>
      <c r="O67" s="20">
        <f>'Agricultural Product Data'!I67 * 'Biomass Conversion Factor'!$D$16</f>
        <v>2261.61</v>
      </c>
      <c r="P67" s="20">
        <f>'Agricultural Product Data'!J67 * 'Biomass Conversion Factor'!$D$5</f>
        <v>407813.90666666673</v>
      </c>
      <c r="Q67" s="20">
        <f>'Agricultural Product Data'!J67 * 'Biomass Conversion Factor'!$D$6</f>
        <v>671693.4933333334</v>
      </c>
    </row>
    <row r="68" spans="1:17" x14ac:dyDescent="0.3">
      <c r="A68" s="20">
        <f>'Agricultural Product Data'!A68</f>
        <v>67</v>
      </c>
      <c r="B68" s="21" t="str">
        <f>'Agricultural Product Data'!B68</f>
        <v>Suphan Buri</v>
      </c>
      <c r="C68" s="21" t="str">
        <f>'Agricultural Product Data'!C68</f>
        <v>Central</v>
      </c>
      <c r="D68" s="20">
        <f>'Agricultural Product Data'!D68 * 'Biomass Conversion Factor'!$D$7</f>
        <v>102626.61333333334</v>
      </c>
      <c r="E68" s="20">
        <f>'Agricultural Product Data'!D68 * 'Biomass Conversion Factor'!$D$8</f>
        <v>13386.08</v>
      </c>
      <c r="F68" s="20">
        <f>'Agricultural Product Data'!E68 * 'Biomass Conversion Factor'!$D$3</f>
        <v>394102.42666666664</v>
      </c>
      <c r="G68" s="20">
        <f>'Agricultural Product Data'!E68 * 'Biomass Conversion Factor'!$D$4</f>
        <v>168901.03999999998</v>
      </c>
      <c r="H68" s="20">
        <f>'Agricultural Product Data'!F68 * 'Biomass Conversion Factor'!$D$10</f>
        <v>4010.3333333333335</v>
      </c>
      <c r="I68" s="20">
        <f>'Agricultural Product Data'!F68 * 'Biomass Conversion Factor'!$D$11</f>
        <v>5654.57</v>
      </c>
      <c r="J68" s="20">
        <f>'Agricultural Product Data'!F68 * 'Biomass Conversion Factor'!$D$12</f>
        <v>1283.3066666666668</v>
      </c>
      <c r="K68" s="20">
        <f>'Agricultural Product Data'!F68 * 'Biomass Conversion Factor'!$D$13</f>
        <v>160.41333333333336</v>
      </c>
      <c r="L68" s="20">
        <f>'Agricultural Product Data'!G68 * 'Biomass Conversion Factor'!$D$14</f>
        <v>16.5396</v>
      </c>
      <c r="M68" s="20">
        <f>'Agricultural Product Data'!G68 * 'Biomass Conversion Factor'!$D$15</f>
        <v>12.53</v>
      </c>
      <c r="N68" s="20">
        <f>'Agricultural Product Data'!H68 * 'Biomass Conversion Factor'!$D$9</f>
        <v>40167.733333333337</v>
      </c>
      <c r="O68" s="20">
        <f>'Agricultural Product Data'!I68 * 'Biomass Conversion Factor'!$D$16</f>
        <v>219.76499999999999</v>
      </c>
      <c r="P68" s="20">
        <f>'Agricultural Product Data'!J68 * 'Biomass Conversion Factor'!$D$5</f>
        <v>732121.32000000007</v>
      </c>
      <c r="Q68" s="20">
        <f>'Agricultural Product Data'!J68 * 'Biomass Conversion Factor'!$D$6</f>
        <v>1205846.8800000001</v>
      </c>
    </row>
    <row r="69" spans="1:17" x14ac:dyDescent="0.3">
      <c r="A69" s="20">
        <f>'Agricultural Product Data'!A69</f>
        <v>68</v>
      </c>
      <c r="B69" s="21" t="str">
        <f>'Agricultural Product Data'!B69</f>
        <v>Surat Thani</v>
      </c>
      <c r="C69" s="21" t="str">
        <f>'Agricultural Product Data'!C69</f>
        <v>Southern</v>
      </c>
      <c r="D69" s="20">
        <f>'Agricultural Product Data'!D69 * 'Biomass Conversion Factor'!$D$7</f>
        <v>0</v>
      </c>
      <c r="E69" s="20">
        <f>'Agricultural Product Data'!D69 * 'Biomass Conversion Factor'!$D$8</f>
        <v>0</v>
      </c>
      <c r="F69" s="20">
        <f>'Agricultural Product Data'!E69 * 'Biomass Conversion Factor'!$D$3</f>
        <v>3856.6266666666666</v>
      </c>
      <c r="G69" s="20">
        <f>'Agricultural Product Data'!E69 * 'Biomass Conversion Factor'!$D$4</f>
        <v>1652.84</v>
      </c>
      <c r="H69" s="20">
        <f>'Agricultural Product Data'!F69 * 'Biomass Conversion Factor'!$D$10</f>
        <v>3928750</v>
      </c>
      <c r="I69" s="20">
        <f>'Agricultural Product Data'!F69 * 'Biomass Conversion Factor'!$D$11</f>
        <v>5539537.5</v>
      </c>
      <c r="J69" s="20">
        <f>'Agricultural Product Data'!F69 * 'Biomass Conversion Factor'!$D$12</f>
        <v>1257200</v>
      </c>
      <c r="K69" s="20">
        <f>'Agricultural Product Data'!F69 * 'Biomass Conversion Factor'!$D$13</f>
        <v>157150</v>
      </c>
      <c r="L69" s="20">
        <f>'Agricultural Product Data'!G69 * 'Biomass Conversion Factor'!$D$14</f>
        <v>24596.14443</v>
      </c>
      <c r="M69" s="20">
        <f>'Agricultural Product Data'!G69 * 'Biomass Conversion Factor'!$D$15</f>
        <v>18633.442749999998</v>
      </c>
      <c r="N69" s="20">
        <f>'Agricultural Product Data'!H69 * 'Biomass Conversion Factor'!$D$9</f>
        <v>0</v>
      </c>
      <c r="O69" s="20">
        <f>'Agricultural Product Data'!I69 * 'Biomass Conversion Factor'!$D$16</f>
        <v>93932.654999999999</v>
      </c>
      <c r="P69" s="20">
        <f>'Agricultural Product Data'!J69 * 'Biomass Conversion Factor'!$D$5</f>
        <v>0</v>
      </c>
      <c r="Q69" s="20">
        <f>'Agricultural Product Data'!J69 * 'Biomass Conversion Factor'!$D$6</f>
        <v>0</v>
      </c>
    </row>
    <row r="70" spans="1:17" x14ac:dyDescent="0.3">
      <c r="A70" s="20">
        <f>'Agricultural Product Data'!A70</f>
        <v>69</v>
      </c>
      <c r="B70" s="21" t="str">
        <f>'Agricultural Product Data'!B70</f>
        <v>Surin</v>
      </c>
      <c r="C70" s="21" t="str">
        <f>'Agricultural Product Data'!C70</f>
        <v>Northeastern</v>
      </c>
      <c r="D70" s="20">
        <f>'Agricultural Product Data'!D70 * 'Biomass Conversion Factor'!$D$7</f>
        <v>120.21333333333332</v>
      </c>
      <c r="E70" s="20">
        <f>'Agricultural Product Data'!D70 * 'Biomass Conversion Factor'!$D$8</f>
        <v>15.679999999999998</v>
      </c>
      <c r="F70" s="20">
        <f>'Agricultural Product Data'!E70 * 'Biomass Conversion Factor'!$D$3</f>
        <v>544467.7466666667</v>
      </c>
      <c r="G70" s="20">
        <f>'Agricultural Product Data'!E70 * 'Biomass Conversion Factor'!$D$4</f>
        <v>233343.32</v>
      </c>
      <c r="H70" s="20">
        <f>'Agricultural Product Data'!F70 * 'Biomass Conversion Factor'!$D$10</f>
        <v>6227.333333333333</v>
      </c>
      <c r="I70" s="20">
        <f>'Agricultural Product Data'!F70 * 'Biomass Conversion Factor'!$D$11</f>
        <v>8780.5399999999991</v>
      </c>
      <c r="J70" s="20">
        <f>'Agricultural Product Data'!F70 * 'Biomass Conversion Factor'!$D$12</f>
        <v>1992.7466666666667</v>
      </c>
      <c r="K70" s="20">
        <f>'Agricultural Product Data'!F70 * 'Biomass Conversion Factor'!$D$13</f>
        <v>249.09333333333333</v>
      </c>
      <c r="L70" s="20">
        <f>'Agricultural Product Data'!G70 * 'Biomass Conversion Factor'!$D$14</f>
        <v>72.389625000000009</v>
      </c>
      <c r="M70" s="20">
        <f>'Agricultural Product Data'!G70 * 'Biomass Conversion Factor'!$D$15</f>
        <v>54.840625000000003</v>
      </c>
      <c r="N70" s="20">
        <f>'Agricultural Product Data'!H70 * 'Biomass Conversion Factor'!$D$9</f>
        <v>101806.40000000001</v>
      </c>
      <c r="O70" s="20">
        <f>'Agricultural Product Data'!I70 * 'Biomass Conversion Factor'!$D$16</f>
        <v>9228.375</v>
      </c>
      <c r="P70" s="20">
        <f>'Agricultural Product Data'!J70 * 'Biomass Conversion Factor'!$D$5</f>
        <v>218292.46666666667</v>
      </c>
      <c r="Q70" s="20">
        <f>'Agricultural Product Data'!J70 * 'Biomass Conversion Factor'!$D$6</f>
        <v>359540.53333333333</v>
      </c>
    </row>
    <row r="71" spans="1:17" x14ac:dyDescent="0.3">
      <c r="A71" s="20">
        <f>'Agricultural Product Data'!A71</f>
        <v>70</v>
      </c>
      <c r="B71" s="21" t="str">
        <f>'Agricultural Product Data'!B71</f>
        <v>Nong Khai</v>
      </c>
      <c r="C71" s="21" t="str">
        <f>'Agricultural Product Data'!C71</f>
        <v>Northeastern</v>
      </c>
      <c r="D71" s="20">
        <f>'Agricultural Product Data'!D71 * 'Biomass Conversion Factor'!$D$7</f>
        <v>307.28000000000003</v>
      </c>
      <c r="E71" s="20">
        <f>'Agricultural Product Data'!D71 * 'Biomass Conversion Factor'!$D$8</f>
        <v>40.08</v>
      </c>
      <c r="F71" s="20">
        <f>'Agricultural Product Data'!E71 * 'Biomass Conversion Factor'!$D$3</f>
        <v>102071.08333333334</v>
      </c>
      <c r="G71" s="20">
        <f>'Agricultural Product Data'!E71 * 'Biomass Conversion Factor'!$D$4</f>
        <v>43744.75</v>
      </c>
      <c r="H71" s="20">
        <f>'Agricultural Product Data'!F71 * 'Biomass Conversion Factor'!$D$10</f>
        <v>32192.666666666668</v>
      </c>
      <c r="I71" s="20">
        <f>'Agricultural Product Data'!F71 * 'Biomass Conversion Factor'!$D$11</f>
        <v>45391.659999999996</v>
      </c>
      <c r="J71" s="20">
        <f>'Agricultural Product Data'!F71 * 'Biomass Conversion Factor'!$D$12</f>
        <v>10301.653333333334</v>
      </c>
      <c r="K71" s="20">
        <f>'Agricultural Product Data'!F71 * 'Biomass Conversion Factor'!$D$13</f>
        <v>1287.7066666666667</v>
      </c>
      <c r="L71" s="20">
        <f>'Agricultural Product Data'!G71 * 'Biomass Conversion Factor'!$D$14</f>
        <v>0</v>
      </c>
      <c r="M71" s="20">
        <f>'Agricultural Product Data'!G71 * 'Biomass Conversion Factor'!$D$15</f>
        <v>0</v>
      </c>
      <c r="N71" s="20">
        <f>'Agricultural Product Data'!H71 * 'Biomass Conversion Factor'!$D$9</f>
        <v>9320.4666666666672</v>
      </c>
      <c r="O71" s="20">
        <f>'Agricultural Product Data'!I71 * 'Biomass Conversion Factor'!$D$16</f>
        <v>13937.985000000001</v>
      </c>
      <c r="P71" s="20">
        <f>'Agricultural Product Data'!J71 * 'Biomass Conversion Factor'!$D$5</f>
        <v>109173.49</v>
      </c>
      <c r="Q71" s="20">
        <f>'Agricultural Product Data'!J71 * 'Biomass Conversion Factor'!$D$6</f>
        <v>179815.16</v>
      </c>
    </row>
    <row r="72" spans="1:17" x14ac:dyDescent="0.3">
      <c r="A72" s="20">
        <f>'Agricultural Product Data'!A72</f>
        <v>71</v>
      </c>
      <c r="B72" s="21" t="str">
        <f>'Agricultural Product Data'!B72</f>
        <v>Nong Bua Lam Phu</v>
      </c>
      <c r="C72" s="21" t="str">
        <f>'Agricultural Product Data'!C72</f>
        <v>Northeastern</v>
      </c>
      <c r="D72" s="20">
        <f>'Agricultural Product Data'!D72 * 'Biomass Conversion Factor'!$D$7</f>
        <v>38622.826666666668</v>
      </c>
      <c r="E72" s="20">
        <f>'Agricultural Product Data'!D72 * 'Biomass Conversion Factor'!$D$8</f>
        <v>5037.76</v>
      </c>
      <c r="F72" s="20">
        <f>'Agricultural Product Data'!E72 * 'Biomass Conversion Factor'!$D$3</f>
        <v>117812.82333333333</v>
      </c>
      <c r="G72" s="20">
        <f>'Agricultural Product Data'!E72 * 'Biomass Conversion Factor'!$D$4</f>
        <v>50491.21</v>
      </c>
      <c r="H72" s="20">
        <f>'Agricultural Product Data'!F72 * 'Biomass Conversion Factor'!$D$10</f>
        <v>6303</v>
      </c>
      <c r="I72" s="20">
        <f>'Agricultural Product Data'!F72 * 'Biomass Conversion Factor'!$D$11</f>
        <v>8887.23</v>
      </c>
      <c r="J72" s="20">
        <f>'Agricultural Product Data'!F72 * 'Biomass Conversion Factor'!$D$12</f>
        <v>2016.96</v>
      </c>
      <c r="K72" s="20">
        <f>'Agricultural Product Data'!F72 * 'Biomass Conversion Factor'!$D$13</f>
        <v>252.12</v>
      </c>
      <c r="L72" s="20">
        <f>'Agricultural Product Data'!G72 * 'Biomass Conversion Factor'!$D$14</f>
        <v>0</v>
      </c>
      <c r="M72" s="20">
        <f>'Agricultural Product Data'!G72 * 'Biomass Conversion Factor'!$D$15</f>
        <v>0</v>
      </c>
      <c r="N72" s="20">
        <f>'Agricultural Product Data'!H72 * 'Biomass Conversion Factor'!$D$9</f>
        <v>50886.600000000006</v>
      </c>
      <c r="O72" s="20">
        <f>'Agricultural Product Data'!I72 * 'Biomass Conversion Factor'!$D$16</f>
        <v>4827.3150000000005</v>
      </c>
      <c r="P72" s="20">
        <f>'Agricultural Product Data'!J72 * 'Biomass Conversion Factor'!$D$5</f>
        <v>511013.37000000005</v>
      </c>
      <c r="Q72" s="20">
        <f>'Agricultural Product Data'!J72 * 'Biomass Conversion Factor'!$D$6</f>
        <v>841669.08000000007</v>
      </c>
    </row>
    <row r="73" spans="1:17" x14ac:dyDescent="0.3">
      <c r="A73" s="20">
        <f>'Agricultural Product Data'!A73</f>
        <v>72</v>
      </c>
      <c r="B73" s="21" t="str">
        <f>'Agricultural Product Data'!B73</f>
        <v>Ang Thong</v>
      </c>
      <c r="C73" s="21" t="str">
        <f>'Agricultural Product Data'!C73</f>
        <v>Central</v>
      </c>
      <c r="D73" s="20">
        <f>'Agricultural Product Data'!D73 * 'Biomass Conversion Factor'!$D$7</f>
        <v>0</v>
      </c>
      <c r="E73" s="20">
        <f>'Agricultural Product Data'!D73 * 'Biomass Conversion Factor'!$D$8</f>
        <v>0</v>
      </c>
      <c r="F73" s="20">
        <f>'Agricultural Product Data'!E73 * 'Biomass Conversion Factor'!$D$3</f>
        <v>97462.47</v>
      </c>
      <c r="G73" s="20">
        <f>'Agricultural Product Data'!E73 * 'Biomass Conversion Factor'!$D$4</f>
        <v>41769.629999999997</v>
      </c>
      <c r="H73" s="20">
        <f>'Agricultural Product Data'!F73 * 'Biomass Conversion Factor'!$D$10</f>
        <v>0</v>
      </c>
      <c r="I73" s="20">
        <f>'Agricultural Product Data'!F73 * 'Biomass Conversion Factor'!$D$11</f>
        <v>0</v>
      </c>
      <c r="J73" s="20">
        <f>'Agricultural Product Data'!F73 * 'Biomass Conversion Factor'!$D$12</f>
        <v>0</v>
      </c>
      <c r="K73" s="20">
        <f>'Agricultural Product Data'!F73 * 'Biomass Conversion Factor'!$D$13</f>
        <v>0</v>
      </c>
      <c r="L73" s="20">
        <f>'Agricultural Product Data'!G73 * 'Biomass Conversion Factor'!$D$14</f>
        <v>0</v>
      </c>
      <c r="M73" s="20">
        <f>'Agricultural Product Data'!G73 * 'Biomass Conversion Factor'!$D$15</f>
        <v>0</v>
      </c>
      <c r="N73" s="20">
        <f>'Agricultural Product Data'!H73 * 'Biomass Conversion Factor'!$D$9</f>
        <v>0</v>
      </c>
      <c r="O73" s="20">
        <f>'Agricultural Product Data'!I73 * 'Biomass Conversion Factor'!$D$16</f>
        <v>0</v>
      </c>
      <c r="P73" s="20">
        <f>'Agricultural Product Data'!J73 * 'Biomass Conversion Factor'!$D$5</f>
        <v>30928.383333333335</v>
      </c>
      <c r="Q73" s="20">
        <f>'Agricultural Product Data'!J73 * 'Biomass Conversion Factor'!$D$6</f>
        <v>50940.866666666669</v>
      </c>
    </row>
    <row r="74" spans="1:17" x14ac:dyDescent="0.3">
      <c r="A74" s="20">
        <f>'Agricultural Product Data'!A74</f>
        <v>73</v>
      </c>
      <c r="B74" s="21" t="str">
        <f>'Agricultural Product Data'!B74</f>
        <v>Amnat Charoen</v>
      </c>
      <c r="C74" s="21" t="str">
        <f>'Agricultural Product Data'!C74</f>
        <v>Northeastern</v>
      </c>
      <c r="D74" s="20">
        <f>'Agricultural Product Data'!D74 * 'Biomass Conversion Factor'!$D$7</f>
        <v>558.74666666666667</v>
      </c>
      <c r="E74" s="20">
        <f>'Agricultural Product Data'!D74 * 'Biomass Conversion Factor'!$D$8</f>
        <v>72.88</v>
      </c>
      <c r="F74" s="20">
        <f>'Agricultural Product Data'!E74 * 'Biomass Conversion Factor'!$D$3</f>
        <v>178370.12666666668</v>
      </c>
      <c r="G74" s="20">
        <f>'Agricultural Product Data'!E74 * 'Biomass Conversion Factor'!$D$4</f>
        <v>76444.34</v>
      </c>
      <c r="H74" s="20">
        <f>'Agricultural Product Data'!F74 * 'Biomass Conversion Factor'!$D$10</f>
        <v>7938.666666666667</v>
      </c>
      <c r="I74" s="20">
        <f>'Agricultural Product Data'!F74 * 'Biomass Conversion Factor'!$D$11</f>
        <v>11193.52</v>
      </c>
      <c r="J74" s="20">
        <f>'Agricultural Product Data'!F74 * 'Biomass Conversion Factor'!$D$12</f>
        <v>2540.3733333333334</v>
      </c>
      <c r="K74" s="20">
        <f>'Agricultural Product Data'!F74 * 'Biomass Conversion Factor'!$D$13</f>
        <v>317.54666666666668</v>
      </c>
      <c r="L74" s="20">
        <f>'Agricultural Product Data'!G74 * 'Biomass Conversion Factor'!$D$14</f>
        <v>0</v>
      </c>
      <c r="M74" s="20">
        <f>'Agricultural Product Data'!G74 * 'Biomass Conversion Factor'!$D$15</f>
        <v>0</v>
      </c>
      <c r="N74" s="20">
        <f>'Agricultural Product Data'!H74 * 'Biomass Conversion Factor'!$D$9</f>
        <v>73962.266666666663</v>
      </c>
      <c r="O74" s="20">
        <f>'Agricultural Product Data'!I74 * 'Biomass Conversion Factor'!$D$16</f>
        <v>3610.125</v>
      </c>
      <c r="P74" s="20">
        <f>'Agricultural Product Data'!J74 * 'Biomass Conversion Factor'!$D$5</f>
        <v>141955.15666666668</v>
      </c>
      <c r="Q74" s="20">
        <f>'Agricultural Product Data'!J74 * 'Biomass Conversion Factor'!$D$6</f>
        <v>233808.49333333338</v>
      </c>
    </row>
    <row r="75" spans="1:17" x14ac:dyDescent="0.3">
      <c r="A75" s="20">
        <f>'Agricultural Product Data'!A75</f>
        <v>74</v>
      </c>
      <c r="B75" s="21" t="str">
        <f>'Agricultural Product Data'!B75</f>
        <v>Udon Thani</v>
      </c>
      <c r="C75" s="21" t="str">
        <f>'Agricultural Product Data'!C75</f>
        <v>Northeastern</v>
      </c>
      <c r="D75" s="20">
        <f>'Agricultural Product Data'!D75 * 'Biomass Conversion Factor'!$D$7</f>
        <v>4130.1866666666665</v>
      </c>
      <c r="E75" s="20">
        <f>'Agricultural Product Data'!D75 * 'Biomass Conversion Factor'!$D$8</f>
        <v>538.71999999999991</v>
      </c>
      <c r="F75" s="20">
        <f>'Agricultural Product Data'!E75 * 'Biomass Conversion Factor'!$D$3</f>
        <v>351591.00666666665</v>
      </c>
      <c r="G75" s="20">
        <f>'Agricultural Product Data'!E75 * 'Biomass Conversion Factor'!$D$4</f>
        <v>150681.85999999999</v>
      </c>
      <c r="H75" s="20">
        <f>'Agricultural Product Data'!F75 * 'Biomass Conversion Factor'!$D$10</f>
        <v>35422.666666666664</v>
      </c>
      <c r="I75" s="20">
        <f>'Agricultural Product Data'!F75 * 'Biomass Conversion Factor'!$D$11</f>
        <v>49945.959999999992</v>
      </c>
      <c r="J75" s="20">
        <f>'Agricultural Product Data'!F75 * 'Biomass Conversion Factor'!$D$12</f>
        <v>11335.253333333332</v>
      </c>
      <c r="K75" s="20">
        <f>'Agricultural Product Data'!F75 * 'Biomass Conversion Factor'!$D$13</f>
        <v>1416.9066666666665</v>
      </c>
      <c r="L75" s="20">
        <f>'Agricultural Product Data'!G75 * 'Biomass Conversion Factor'!$D$14</f>
        <v>4.65564</v>
      </c>
      <c r="M75" s="20">
        <f>'Agricultural Product Data'!G75 * 'Biomass Conversion Factor'!$D$15</f>
        <v>3.5270000000000001</v>
      </c>
      <c r="N75" s="20">
        <f>'Agricultural Product Data'!H75 * 'Biomass Conversion Factor'!$D$9</f>
        <v>234212.93333333335</v>
      </c>
      <c r="O75" s="20">
        <f>'Agricultural Product Data'!I75 * 'Biomass Conversion Factor'!$D$16</f>
        <v>25189.98</v>
      </c>
      <c r="P75" s="20">
        <f>'Agricultural Product Data'!J75 * 'Biomass Conversion Factor'!$D$5</f>
        <v>1062904.9400000002</v>
      </c>
      <c r="Q75" s="20">
        <f>'Agricultural Product Data'!J75 * 'Biomass Conversion Factor'!$D$6</f>
        <v>1750666.9600000002</v>
      </c>
    </row>
    <row r="76" spans="1:17" x14ac:dyDescent="0.3">
      <c r="A76" s="20">
        <f>'Agricultural Product Data'!A76</f>
        <v>75</v>
      </c>
      <c r="B76" s="21" t="str">
        <f>'Agricultural Product Data'!B76</f>
        <v>Uttaradit</v>
      </c>
      <c r="C76" s="21" t="str">
        <f>'Agricultural Product Data'!C76</f>
        <v>Northern</v>
      </c>
      <c r="D76" s="20">
        <f>'Agricultural Product Data'!D76 * 'Biomass Conversion Factor'!$D$7</f>
        <v>303416.61333333334</v>
      </c>
      <c r="E76" s="20">
        <f>'Agricultural Product Data'!D76 * 'Biomass Conversion Factor'!$D$8</f>
        <v>39576.080000000002</v>
      </c>
      <c r="F76" s="20">
        <f>'Agricultural Product Data'!E76 * 'Biomass Conversion Factor'!$D$3</f>
        <v>168126.67666666667</v>
      </c>
      <c r="G76" s="20">
        <f>'Agricultural Product Data'!E76 * 'Biomass Conversion Factor'!$D$4</f>
        <v>72054.290000000008</v>
      </c>
      <c r="H76" s="20">
        <f>'Agricultural Product Data'!F76 * 'Biomass Conversion Factor'!$D$10</f>
        <v>2289.6666666666665</v>
      </c>
      <c r="I76" s="20">
        <f>'Agricultural Product Data'!F76 * 'Biomass Conversion Factor'!$D$11</f>
        <v>3228.4299999999994</v>
      </c>
      <c r="J76" s="20">
        <f>'Agricultural Product Data'!F76 * 'Biomass Conversion Factor'!$D$12</f>
        <v>732.69333333333327</v>
      </c>
      <c r="K76" s="20">
        <f>'Agricultural Product Data'!F76 * 'Biomass Conversion Factor'!$D$13</f>
        <v>91.586666666666659</v>
      </c>
      <c r="L76" s="20">
        <f>'Agricultural Product Data'!G76 * 'Biomass Conversion Factor'!$D$14</f>
        <v>0</v>
      </c>
      <c r="M76" s="20">
        <f>'Agricultural Product Data'!G76 * 'Biomass Conversion Factor'!$D$15</f>
        <v>0</v>
      </c>
      <c r="N76" s="20">
        <f>'Agricultural Product Data'!H76 * 'Biomass Conversion Factor'!$D$9</f>
        <v>20604.800000000003</v>
      </c>
      <c r="O76" s="20">
        <f>'Agricultural Product Data'!I76 * 'Biomass Conversion Factor'!$D$16</f>
        <v>774.62999999999988</v>
      </c>
      <c r="P76" s="20">
        <f>'Agricultural Product Data'!J76 * 'Biomass Conversion Factor'!$D$5</f>
        <v>133602.32</v>
      </c>
      <c r="Q76" s="20">
        <f>'Agricultural Product Data'!J76 * 'Biomass Conversion Factor'!$D$6</f>
        <v>220050.88000000003</v>
      </c>
    </row>
    <row r="77" spans="1:17" x14ac:dyDescent="0.3">
      <c r="A77" s="20">
        <f>'Agricultural Product Data'!A77</f>
        <v>76</v>
      </c>
      <c r="B77" s="21" t="str">
        <f>'Agricultural Product Data'!B77</f>
        <v>Uthai Thani</v>
      </c>
      <c r="C77" s="21" t="str">
        <f>'Agricultural Product Data'!C77</f>
        <v>Northern</v>
      </c>
      <c r="D77" s="20">
        <f>'Agricultural Product Data'!D77 * 'Biomass Conversion Factor'!$D$7</f>
        <v>273489.62666666665</v>
      </c>
      <c r="E77" s="20">
        <f>'Agricultural Product Data'!D77 * 'Biomass Conversion Factor'!$D$8</f>
        <v>35672.559999999998</v>
      </c>
      <c r="F77" s="20">
        <f>'Agricultural Product Data'!E77 * 'Biomass Conversion Factor'!$D$3</f>
        <v>131090.19</v>
      </c>
      <c r="G77" s="20">
        <f>'Agricultural Product Data'!E77 * 'Biomass Conversion Factor'!$D$4</f>
        <v>56181.509999999995</v>
      </c>
      <c r="H77" s="20">
        <f>'Agricultural Product Data'!F77 * 'Biomass Conversion Factor'!$D$10</f>
        <v>11166.333333333334</v>
      </c>
      <c r="I77" s="20">
        <f>'Agricultural Product Data'!F77 * 'Biomass Conversion Factor'!$D$11</f>
        <v>15744.53</v>
      </c>
      <c r="J77" s="20">
        <f>'Agricultural Product Data'!F77 * 'Biomass Conversion Factor'!$D$12</f>
        <v>3573.2266666666669</v>
      </c>
      <c r="K77" s="20">
        <f>'Agricultural Product Data'!F77 * 'Biomass Conversion Factor'!$D$13</f>
        <v>446.65333333333336</v>
      </c>
      <c r="L77" s="20">
        <f>'Agricultural Product Data'!G77 * 'Biomass Conversion Factor'!$D$14</f>
        <v>0</v>
      </c>
      <c r="M77" s="20">
        <f>'Agricultural Product Data'!G77 * 'Biomass Conversion Factor'!$D$15</f>
        <v>0</v>
      </c>
      <c r="N77" s="20">
        <f>'Agricultural Product Data'!H77 * 'Biomass Conversion Factor'!$D$9</f>
        <v>128164.86666666668</v>
      </c>
      <c r="O77" s="20">
        <f>'Agricultural Product Data'!I77 * 'Biomass Conversion Factor'!$D$16</f>
        <v>1360.1849999999999</v>
      </c>
      <c r="P77" s="20">
        <f>'Agricultural Product Data'!J77 * 'Biomass Conversion Factor'!$D$5</f>
        <v>381631.98000000004</v>
      </c>
      <c r="Q77" s="20">
        <f>'Agricultural Product Data'!J77 * 'Biomass Conversion Factor'!$D$6</f>
        <v>628570.32000000007</v>
      </c>
    </row>
    <row r="78" spans="1:17" x14ac:dyDescent="0.3">
      <c r="A78" s="20">
        <f>'Agricultural Product Data'!A78</f>
        <v>77</v>
      </c>
      <c r="B78" s="21" t="str">
        <f>'Agricultural Product Data'!B78</f>
        <v>Ubon Ratchathani</v>
      </c>
      <c r="C78" s="21" t="str">
        <f>'Agricultural Product Data'!C78</f>
        <v>Northeastern</v>
      </c>
      <c r="D78" s="20">
        <f>'Agricultural Product Data'!D78 * 'Biomass Conversion Factor'!$D$7</f>
        <v>142744.13333333333</v>
      </c>
      <c r="E78" s="20">
        <f>'Agricultural Product Data'!D78 * 'Biomass Conversion Factor'!$D$8</f>
        <v>18618.8</v>
      </c>
      <c r="F78" s="20">
        <f>'Agricultural Product Data'!E78 * 'Biomass Conversion Factor'!$D$3</f>
        <v>680674.02666666673</v>
      </c>
      <c r="G78" s="20">
        <f>'Agricultural Product Data'!E78 * 'Biomass Conversion Factor'!$D$4</f>
        <v>291717.44</v>
      </c>
      <c r="H78" s="20">
        <f>'Agricultural Product Data'!F78 * 'Biomass Conversion Factor'!$D$10</f>
        <v>31348.333333333332</v>
      </c>
      <c r="I78" s="20">
        <f>'Agricultural Product Data'!F78 * 'Biomass Conversion Factor'!$D$11</f>
        <v>44201.149999999994</v>
      </c>
      <c r="J78" s="20">
        <f>'Agricultural Product Data'!F78 * 'Biomass Conversion Factor'!$D$12</f>
        <v>10031.466666666667</v>
      </c>
      <c r="K78" s="20">
        <f>'Agricultural Product Data'!F78 * 'Biomass Conversion Factor'!$D$13</f>
        <v>1253.9333333333334</v>
      </c>
      <c r="L78" s="20">
        <f>'Agricultural Product Data'!G78 * 'Biomass Conversion Factor'!$D$14</f>
        <v>15.3536625</v>
      </c>
      <c r="M78" s="20">
        <f>'Agricultural Product Data'!G78 * 'Biomass Conversion Factor'!$D$15</f>
        <v>11.631562499999999</v>
      </c>
      <c r="N78" s="20">
        <f>'Agricultural Product Data'!H78 * 'Biomass Conversion Factor'!$D$9</f>
        <v>333428.93333333335</v>
      </c>
      <c r="O78" s="20">
        <f>'Agricultural Product Data'!I78 * 'Biomass Conversion Factor'!$D$16</f>
        <v>26226.78</v>
      </c>
      <c r="P78" s="20">
        <f>'Agricultural Product Data'!J78 * 'Biomass Conversion Factor'!$D$5</f>
        <v>9932.25</v>
      </c>
      <c r="Q78" s="20">
        <f>'Agricultural Product Data'!J78 * 'Biomass Conversion Factor'!$D$6</f>
        <v>16359.000000000002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DF20-EBCA-40A0-8593-597E8AD245B1}">
  <dimension ref="A1:Q78"/>
  <sheetViews>
    <sheetView workbookViewId="0">
      <pane xSplit="1" ySplit="1" topLeftCell="B2" activePane="bottomRight" state="frozen"/>
      <selection pane="topRight" activeCell="B1" sqref="B1"/>
      <selection pane="bottomLeft" activeCell="A2" sqref="A2"/>
      <selection pane="bottomRight"/>
    </sheetView>
  </sheetViews>
  <sheetFormatPr defaultRowHeight="13.8" x14ac:dyDescent="0.3"/>
  <cols>
    <col min="1" max="1" width="5.77734375" style="2" customWidth="1"/>
    <col min="2" max="3" width="10.77734375" style="4" customWidth="1"/>
    <col min="4" max="17" width="10.77734375" style="20" customWidth="1"/>
    <col min="18" max="16384" width="8.88671875" style="2"/>
  </cols>
  <sheetData>
    <row r="1" spans="1:17" s="5" customFormat="1" x14ac:dyDescent="0.3">
      <c r="A1" s="22" t="str">
        <f>'Agricultural Product Data'!A1</f>
        <v>No.</v>
      </c>
      <c r="B1" s="22" t="str">
        <f>'Agricultural Product Data'!B1</f>
        <v>Province</v>
      </c>
      <c r="C1" s="22" t="str">
        <f>'Agricultural Product Data'!C1</f>
        <v>Region</v>
      </c>
      <c r="D1" s="22" t="s">
        <v>114</v>
      </c>
      <c r="E1" s="22" t="s">
        <v>115</v>
      </c>
      <c r="F1" s="22" t="s">
        <v>121</v>
      </c>
      <c r="G1" s="22" t="s">
        <v>120</v>
      </c>
      <c r="H1" s="22" t="s">
        <v>119</v>
      </c>
      <c r="I1" s="22" t="s">
        <v>117</v>
      </c>
      <c r="J1" s="22" t="s">
        <v>116</v>
      </c>
      <c r="K1" s="22" t="s">
        <v>118</v>
      </c>
      <c r="L1" s="22" t="s">
        <v>112</v>
      </c>
      <c r="M1" s="22" t="s">
        <v>113</v>
      </c>
      <c r="N1" s="22" t="s">
        <v>111</v>
      </c>
      <c r="O1" s="22" t="s">
        <v>122</v>
      </c>
      <c r="P1" s="22" t="s">
        <v>124</v>
      </c>
      <c r="Q1" s="22" t="s">
        <v>123</v>
      </c>
    </row>
    <row r="2" spans="1:17" x14ac:dyDescent="0.3">
      <c r="A2" s="20">
        <f>'Agricultural Product Data'!A2</f>
        <v>1</v>
      </c>
      <c r="B2" s="21" t="str">
        <f>'Agricultural Product Data'!B2</f>
        <v>Krabi</v>
      </c>
      <c r="C2" s="21" t="str">
        <f>'Agricultural Product Data'!C2</f>
        <v>Southern</v>
      </c>
      <c r="D2" s="20">
        <v>0</v>
      </c>
      <c r="E2" s="20">
        <v>0</v>
      </c>
      <c r="F2" s="20">
        <v>1229.4100000000001</v>
      </c>
      <c r="G2" s="20">
        <v>526.89</v>
      </c>
      <c r="H2" s="20">
        <v>3444234.6666666665</v>
      </c>
      <c r="I2" s="20">
        <v>4856370.88</v>
      </c>
      <c r="J2" s="20">
        <v>1102155.0933333333</v>
      </c>
      <c r="K2" s="20">
        <v>137769.38666666666</v>
      </c>
      <c r="L2" s="20">
        <v>1000.1557500000001</v>
      </c>
      <c r="M2" s="20">
        <v>757.69375000000002</v>
      </c>
      <c r="N2" s="20">
        <v>0</v>
      </c>
      <c r="O2" s="20">
        <v>25322.61</v>
      </c>
      <c r="P2" s="20">
        <v>0</v>
      </c>
      <c r="Q2" s="20">
        <v>0</v>
      </c>
    </row>
    <row r="3" spans="1:17" x14ac:dyDescent="0.3">
      <c r="A3" s="20">
        <f>'Agricultural Product Data'!A3</f>
        <v>2</v>
      </c>
      <c r="B3" s="21" t="str">
        <f>'Agricultural Product Data'!B3</f>
        <v>Bangkok</v>
      </c>
      <c r="C3" s="21" t="str">
        <f>'Agricultural Product Data'!C3</f>
        <v>Central</v>
      </c>
      <c r="D3" s="20">
        <v>0</v>
      </c>
      <c r="E3" s="20">
        <v>0</v>
      </c>
      <c r="F3" s="20">
        <v>27652.333333333336</v>
      </c>
      <c r="G3" s="20">
        <v>11851</v>
      </c>
      <c r="H3" s="20">
        <v>95.666666666666671</v>
      </c>
      <c r="I3" s="20">
        <v>134.88999999999999</v>
      </c>
      <c r="J3" s="20">
        <v>30.613333333333337</v>
      </c>
      <c r="K3" s="20">
        <v>3.8266666666666671</v>
      </c>
      <c r="L3" s="20">
        <v>0</v>
      </c>
      <c r="M3" s="20">
        <v>0</v>
      </c>
      <c r="N3" s="20">
        <v>0</v>
      </c>
      <c r="O3" s="20">
        <v>0</v>
      </c>
      <c r="P3" s="20">
        <v>0</v>
      </c>
      <c r="Q3" s="20">
        <v>0</v>
      </c>
    </row>
    <row r="4" spans="1:17" x14ac:dyDescent="0.3">
      <c r="A4" s="20">
        <f>'Agricultural Product Data'!A4</f>
        <v>3</v>
      </c>
      <c r="B4" s="21" t="str">
        <f>'Agricultural Product Data'!B4</f>
        <v>Kanchanaburi</v>
      </c>
      <c r="C4" s="21" t="str">
        <f>'Agricultural Product Data'!C4</f>
        <v>Central</v>
      </c>
      <c r="D4" s="20">
        <v>152530.48000000001</v>
      </c>
      <c r="E4" s="20">
        <v>19895.28</v>
      </c>
      <c r="F4" s="20">
        <v>103224.54333333333</v>
      </c>
      <c r="G4" s="20">
        <v>44239.090000000004</v>
      </c>
      <c r="H4" s="20">
        <v>29264.333333333332</v>
      </c>
      <c r="I4" s="20">
        <v>41262.71</v>
      </c>
      <c r="J4" s="20">
        <v>9364.5866666666661</v>
      </c>
      <c r="K4" s="20">
        <v>1170.5733333333333</v>
      </c>
      <c r="L4" s="20">
        <v>160.55737500000001</v>
      </c>
      <c r="M4" s="20">
        <v>121.63437500000001</v>
      </c>
      <c r="N4" s="20">
        <v>347408.46666666667</v>
      </c>
      <c r="O4" s="20">
        <v>5645.9249999999993</v>
      </c>
      <c r="P4" s="20">
        <v>974173.83666666667</v>
      </c>
      <c r="Q4" s="20">
        <v>1604521.6133333333</v>
      </c>
    </row>
    <row r="5" spans="1:17" x14ac:dyDescent="0.3">
      <c r="A5" s="20">
        <f>'Agricultural Product Data'!A5</f>
        <v>4</v>
      </c>
      <c r="B5" s="21" t="str">
        <f>'Agricultural Product Data'!B5</f>
        <v>Kalasin</v>
      </c>
      <c r="C5" s="21" t="str">
        <f>'Agricultural Product Data'!C5</f>
        <v>Northeastern</v>
      </c>
      <c r="D5" s="20">
        <v>546.48</v>
      </c>
      <c r="E5" s="20">
        <v>71.28</v>
      </c>
      <c r="F5" s="20">
        <v>263960.87666666665</v>
      </c>
      <c r="G5" s="20">
        <v>113126.08999999998</v>
      </c>
      <c r="H5" s="20">
        <v>7731.666666666667</v>
      </c>
      <c r="I5" s="20">
        <v>10901.65</v>
      </c>
      <c r="J5" s="20">
        <v>2474.1333333333337</v>
      </c>
      <c r="K5" s="20">
        <v>309.26666666666671</v>
      </c>
      <c r="L5" s="20">
        <v>11.314215000000001</v>
      </c>
      <c r="M5" s="20">
        <v>8.5713749999999997</v>
      </c>
      <c r="N5" s="20">
        <v>195487.8666666667</v>
      </c>
      <c r="O5" s="20">
        <v>8447.91</v>
      </c>
      <c r="P5" s="20">
        <v>675176.64666666673</v>
      </c>
      <c r="Q5" s="20">
        <v>1112055.6533333336</v>
      </c>
    </row>
    <row r="6" spans="1:17" x14ac:dyDescent="0.3">
      <c r="A6" s="20">
        <f>'Agricultural Product Data'!A6</f>
        <v>5</v>
      </c>
      <c r="B6" s="21" t="str">
        <f>'Agricultural Product Data'!B6</f>
        <v>Kamphaeng Phet</v>
      </c>
      <c r="C6" s="21" t="str">
        <f>'Agricultural Product Data'!C6</f>
        <v>Northern</v>
      </c>
      <c r="D6" s="20">
        <v>238770.05333333334</v>
      </c>
      <c r="E6" s="20">
        <v>31143.919999999998</v>
      </c>
      <c r="F6" s="20">
        <v>340718.72333333333</v>
      </c>
      <c r="G6" s="20">
        <v>146022.31</v>
      </c>
      <c r="H6" s="20">
        <v>8701</v>
      </c>
      <c r="I6" s="20">
        <v>12268.41</v>
      </c>
      <c r="J6" s="20">
        <v>2784.32</v>
      </c>
      <c r="K6" s="20">
        <v>348.04</v>
      </c>
      <c r="L6" s="20">
        <v>55.395945000000005</v>
      </c>
      <c r="M6" s="20">
        <v>41.966625000000001</v>
      </c>
      <c r="N6" s="20">
        <v>476117.4</v>
      </c>
      <c r="O6" s="20">
        <v>1386.6299999999999</v>
      </c>
      <c r="P6" s="20">
        <v>993432.96666666667</v>
      </c>
      <c r="Q6" s="20">
        <v>1636242.5333333334</v>
      </c>
    </row>
    <row r="7" spans="1:17" x14ac:dyDescent="0.3">
      <c r="A7" s="20">
        <f>'Agricultural Product Data'!A7</f>
        <v>6</v>
      </c>
      <c r="B7" s="21" t="str">
        <f>'Agricultural Product Data'!B7</f>
        <v>Khon Kaen</v>
      </c>
      <c r="C7" s="21" t="str">
        <f>'Agricultural Product Data'!C7</f>
        <v>Northeastern</v>
      </c>
      <c r="D7" s="20">
        <v>8958.9600000000009</v>
      </c>
      <c r="E7" s="20">
        <v>1168.56</v>
      </c>
      <c r="F7" s="20">
        <v>313399.26333333337</v>
      </c>
      <c r="G7" s="20">
        <v>134313.97</v>
      </c>
      <c r="H7" s="20">
        <v>2274.3333333333335</v>
      </c>
      <c r="I7" s="20">
        <v>3206.81</v>
      </c>
      <c r="J7" s="20">
        <v>727.78666666666675</v>
      </c>
      <c r="K7" s="20">
        <v>90.973333333333343</v>
      </c>
      <c r="L7" s="20">
        <v>17.678429999999999</v>
      </c>
      <c r="M7" s="20">
        <v>13.392749999999999</v>
      </c>
      <c r="N7" s="20">
        <v>161403.8666666667</v>
      </c>
      <c r="O7" s="20">
        <v>3608.91</v>
      </c>
      <c r="P7" s="20">
        <v>922974.31333333347</v>
      </c>
      <c r="Q7" s="20">
        <v>1520192.9866666668</v>
      </c>
    </row>
    <row r="8" spans="1:17" x14ac:dyDescent="0.3">
      <c r="A8" s="20">
        <f>'Agricultural Product Data'!A8</f>
        <v>7</v>
      </c>
      <c r="B8" s="21" t="str">
        <f>'Agricultural Product Data'!B8</f>
        <v>Chanthaburi</v>
      </c>
      <c r="C8" s="21" t="str">
        <f>'Agricultural Product Data'!C8</f>
        <v>Central</v>
      </c>
      <c r="D8" s="20">
        <v>14233.013333333334</v>
      </c>
      <c r="E8" s="20">
        <v>1856.4799999999998</v>
      </c>
      <c r="F8" s="20">
        <v>2300.06</v>
      </c>
      <c r="G8" s="20">
        <v>985.74</v>
      </c>
      <c r="H8" s="20">
        <v>46496.333333333336</v>
      </c>
      <c r="I8" s="20">
        <v>65559.83</v>
      </c>
      <c r="J8" s="20">
        <v>14878.826666666668</v>
      </c>
      <c r="K8" s="20">
        <v>1859.8533333333335</v>
      </c>
      <c r="L8" s="20">
        <v>336.71946000000003</v>
      </c>
      <c r="M8" s="20">
        <v>255.09049999999999</v>
      </c>
      <c r="N8" s="20">
        <v>10521.400000000001</v>
      </c>
      <c r="O8" s="20">
        <v>23274.255000000001</v>
      </c>
      <c r="P8" s="20">
        <v>4630.29</v>
      </c>
      <c r="Q8" s="20">
        <v>7626.3600000000006</v>
      </c>
    </row>
    <row r="9" spans="1:17" x14ac:dyDescent="0.3">
      <c r="A9" s="20">
        <f>'Agricultural Product Data'!A9</f>
        <v>8</v>
      </c>
      <c r="B9" s="21" t="str">
        <f>'Agricultural Product Data'!B9</f>
        <v>Chachoengsao</v>
      </c>
      <c r="C9" s="21" t="str">
        <f>'Agricultural Product Data'!C9</f>
        <v>Central</v>
      </c>
      <c r="D9" s="20">
        <v>3860.32</v>
      </c>
      <c r="E9" s="20">
        <v>503.52</v>
      </c>
      <c r="F9" s="20">
        <v>178576.58</v>
      </c>
      <c r="G9" s="20">
        <v>76532.819999999992</v>
      </c>
      <c r="H9" s="20">
        <v>64327.666666666664</v>
      </c>
      <c r="I9" s="20">
        <v>90702.01</v>
      </c>
      <c r="J9" s="20">
        <v>20584.853333333333</v>
      </c>
      <c r="K9" s="20">
        <v>2573.1066666666666</v>
      </c>
      <c r="L9" s="20">
        <v>1281.3136050000001</v>
      </c>
      <c r="M9" s="20">
        <v>970.69212500000003</v>
      </c>
      <c r="N9" s="20">
        <v>158677.46666666667</v>
      </c>
      <c r="O9" s="20">
        <v>8385.9600000000009</v>
      </c>
      <c r="P9" s="20">
        <v>43602.393333333333</v>
      </c>
      <c r="Q9" s="20">
        <v>71815.706666666665</v>
      </c>
    </row>
    <row r="10" spans="1:17" x14ac:dyDescent="0.3">
      <c r="A10" s="20">
        <f>'Agricultural Product Data'!A10</f>
        <v>9</v>
      </c>
      <c r="B10" s="21" t="str">
        <f>'Agricultural Product Data'!B10</f>
        <v>Chon Buri</v>
      </c>
      <c r="C10" s="21" t="str">
        <f>'Agricultural Product Data'!C10</f>
        <v>Central</v>
      </c>
      <c r="D10" s="20">
        <v>0</v>
      </c>
      <c r="E10" s="20">
        <v>0</v>
      </c>
      <c r="F10" s="20">
        <v>15225.606666666667</v>
      </c>
      <c r="G10" s="20">
        <v>6525.26</v>
      </c>
      <c r="H10" s="20">
        <v>298093.33333333331</v>
      </c>
      <c r="I10" s="20">
        <v>420311.6</v>
      </c>
      <c r="J10" s="20">
        <v>95389.866666666669</v>
      </c>
      <c r="K10" s="20">
        <v>11923.733333333334</v>
      </c>
      <c r="L10" s="20">
        <v>9216.9702900000011</v>
      </c>
      <c r="M10" s="20">
        <v>6982.5532499999999</v>
      </c>
      <c r="N10" s="20">
        <v>118062.26666666668</v>
      </c>
      <c r="O10" s="20">
        <v>8955.4500000000007</v>
      </c>
      <c r="P10" s="20">
        <v>200679.90000000002</v>
      </c>
      <c r="Q10" s="20">
        <v>330531.60000000003</v>
      </c>
    </row>
    <row r="11" spans="1:17" x14ac:dyDescent="0.3">
      <c r="A11" s="20">
        <f>'Agricultural Product Data'!A11</f>
        <v>10</v>
      </c>
      <c r="B11" s="21" t="str">
        <f>'Agricultural Product Data'!B11</f>
        <v>Chai Nat</v>
      </c>
      <c r="C11" s="21" t="str">
        <f>'Agricultural Product Data'!C11</f>
        <v>Central</v>
      </c>
      <c r="D11" s="20">
        <v>36351.653333333335</v>
      </c>
      <c r="E11" s="20">
        <v>4741.5199999999995</v>
      </c>
      <c r="F11" s="20">
        <v>250768.77</v>
      </c>
      <c r="G11" s="20">
        <v>107472.33</v>
      </c>
      <c r="H11" s="20">
        <v>1369</v>
      </c>
      <c r="I11" s="20">
        <v>1930.29</v>
      </c>
      <c r="J11" s="20">
        <v>438.08</v>
      </c>
      <c r="K11" s="20">
        <v>54.76</v>
      </c>
      <c r="L11" s="20">
        <v>33.139425000000003</v>
      </c>
      <c r="M11" s="20">
        <v>25.105625</v>
      </c>
      <c r="N11" s="20">
        <v>39025.133333333331</v>
      </c>
      <c r="O11" s="20">
        <v>78.052499999999995</v>
      </c>
      <c r="P11" s="20">
        <v>183545.88333333336</v>
      </c>
      <c r="Q11" s="20">
        <v>302310.8666666667</v>
      </c>
    </row>
    <row r="12" spans="1:17" x14ac:dyDescent="0.3">
      <c r="A12" s="20">
        <f>'Agricultural Product Data'!A12</f>
        <v>11</v>
      </c>
      <c r="B12" s="21" t="str">
        <f>'Agricultural Product Data'!B12</f>
        <v>Chaiyaphum</v>
      </c>
      <c r="C12" s="21" t="str">
        <f>'Agricultural Product Data'!C12</f>
        <v>Northeastern</v>
      </c>
      <c r="D12" s="20">
        <v>124033.17333333332</v>
      </c>
      <c r="E12" s="20">
        <v>16178.239999999998</v>
      </c>
      <c r="F12" s="20">
        <v>256169.38666666666</v>
      </c>
      <c r="G12" s="20">
        <v>109786.88</v>
      </c>
      <c r="H12" s="20">
        <v>7176.666666666667</v>
      </c>
      <c r="I12" s="20">
        <v>10119.1</v>
      </c>
      <c r="J12" s="20">
        <v>2296.5333333333333</v>
      </c>
      <c r="K12" s="20">
        <v>287.06666666666666</v>
      </c>
      <c r="L12" s="20">
        <v>14.887124999999999</v>
      </c>
      <c r="M12" s="20">
        <v>11.278124999999999</v>
      </c>
      <c r="N12" s="20">
        <v>436690.33333333331</v>
      </c>
      <c r="O12" s="20">
        <v>5197.0050000000001</v>
      </c>
      <c r="P12" s="20">
        <v>772980.42333333346</v>
      </c>
      <c r="Q12" s="20">
        <v>1273144.2266666668</v>
      </c>
    </row>
    <row r="13" spans="1:17" x14ac:dyDescent="0.3">
      <c r="A13" s="20">
        <f>'Agricultural Product Data'!A13</f>
        <v>12</v>
      </c>
      <c r="B13" s="21" t="str">
        <f>'Agricultural Product Data'!B13</f>
        <v>Chumphon</v>
      </c>
      <c r="C13" s="21" t="str">
        <f>'Agricultural Product Data'!C13</f>
        <v>Southern</v>
      </c>
      <c r="D13" s="20">
        <v>0</v>
      </c>
      <c r="E13" s="20">
        <v>0</v>
      </c>
      <c r="F13" s="20">
        <v>622.79</v>
      </c>
      <c r="G13" s="20">
        <v>266.90999999999997</v>
      </c>
      <c r="H13" s="20">
        <v>2885555.3333333335</v>
      </c>
      <c r="I13" s="20">
        <v>4068633.02</v>
      </c>
      <c r="J13" s="20">
        <v>923377.70666666678</v>
      </c>
      <c r="K13" s="20">
        <v>115422.21333333335</v>
      </c>
      <c r="L13" s="20">
        <v>44200.286955000003</v>
      </c>
      <c r="M13" s="20">
        <v>33485.065875</v>
      </c>
      <c r="N13" s="20">
        <v>0</v>
      </c>
      <c r="O13" s="20">
        <v>24022.875</v>
      </c>
      <c r="P13" s="20">
        <v>0</v>
      </c>
      <c r="Q13" s="20">
        <v>0</v>
      </c>
    </row>
    <row r="14" spans="1:17" x14ac:dyDescent="0.3">
      <c r="A14" s="20">
        <f>'Agricultural Product Data'!A14</f>
        <v>13</v>
      </c>
      <c r="B14" s="21" t="str">
        <f>'Agricultural Product Data'!B14</f>
        <v>Chiang Rai</v>
      </c>
      <c r="C14" s="21" t="str">
        <f>'Agricultural Product Data'!C14</f>
        <v>Northern</v>
      </c>
      <c r="D14" s="20">
        <v>495940.10666666675</v>
      </c>
      <c r="E14" s="20">
        <v>64687.840000000004</v>
      </c>
      <c r="F14" s="20">
        <v>341180.79333333333</v>
      </c>
      <c r="G14" s="20">
        <v>146220.34</v>
      </c>
      <c r="H14" s="20">
        <v>12851.333333333334</v>
      </c>
      <c r="I14" s="20">
        <v>18120.38</v>
      </c>
      <c r="J14" s="20">
        <v>4112.4266666666672</v>
      </c>
      <c r="K14" s="20">
        <v>514.0533333333334</v>
      </c>
      <c r="L14" s="20">
        <v>0</v>
      </c>
      <c r="M14" s="20">
        <v>0</v>
      </c>
      <c r="N14" s="20">
        <v>23980</v>
      </c>
      <c r="O14" s="20">
        <v>13162.155000000001</v>
      </c>
      <c r="P14" s="20">
        <v>0</v>
      </c>
      <c r="Q14" s="20">
        <v>0</v>
      </c>
    </row>
    <row r="15" spans="1:17" x14ac:dyDescent="0.3">
      <c r="A15" s="20">
        <f>'Agricultural Product Data'!A15</f>
        <v>14</v>
      </c>
      <c r="B15" s="21" t="str">
        <f>'Agricultural Product Data'!B15</f>
        <v>Chiang Mai</v>
      </c>
      <c r="C15" s="21" t="str">
        <f>'Agricultural Product Data'!C15</f>
        <v>Northern</v>
      </c>
      <c r="D15" s="20">
        <v>470464.69333333336</v>
      </c>
      <c r="E15" s="20">
        <v>61364.959999999999</v>
      </c>
      <c r="F15" s="20">
        <v>156974.44</v>
      </c>
      <c r="G15" s="20">
        <v>67274.759999999995</v>
      </c>
      <c r="H15" s="20">
        <v>250.66666666666666</v>
      </c>
      <c r="I15" s="20">
        <v>353.43999999999994</v>
      </c>
      <c r="J15" s="20">
        <v>80.213333333333338</v>
      </c>
      <c r="K15" s="20">
        <v>10.026666666666667</v>
      </c>
      <c r="L15" s="20">
        <v>0</v>
      </c>
      <c r="M15" s="20">
        <v>0</v>
      </c>
      <c r="N15" s="20">
        <v>2597</v>
      </c>
      <c r="O15" s="20">
        <v>1012.9950000000001</v>
      </c>
      <c r="P15" s="20">
        <v>0</v>
      </c>
      <c r="Q15" s="20">
        <v>0</v>
      </c>
    </row>
    <row r="16" spans="1:17" x14ac:dyDescent="0.3">
      <c r="A16" s="20">
        <f>'Agricultural Product Data'!A16</f>
        <v>15</v>
      </c>
      <c r="B16" s="21" t="str">
        <f>'Agricultural Product Data'!B16</f>
        <v>Trang</v>
      </c>
      <c r="C16" s="21" t="str">
        <f>'Agricultural Product Data'!C16</f>
        <v>Southern</v>
      </c>
      <c r="D16" s="20">
        <v>0</v>
      </c>
      <c r="E16" s="20">
        <v>0</v>
      </c>
      <c r="F16" s="20">
        <v>2205.163333333333</v>
      </c>
      <c r="G16" s="20">
        <v>945.06999999999994</v>
      </c>
      <c r="H16" s="20">
        <v>748357.66666666663</v>
      </c>
      <c r="I16" s="20">
        <v>1055184.3099999998</v>
      </c>
      <c r="J16" s="20">
        <v>239474.45333333334</v>
      </c>
      <c r="K16" s="20">
        <v>29934.306666666667</v>
      </c>
      <c r="L16" s="20">
        <v>374.42295000000001</v>
      </c>
      <c r="M16" s="20">
        <v>283.65375</v>
      </c>
      <c r="N16" s="20">
        <v>0</v>
      </c>
      <c r="O16" s="20">
        <v>53664.930000000008</v>
      </c>
      <c r="P16" s="20">
        <v>0</v>
      </c>
      <c r="Q16" s="20">
        <v>0</v>
      </c>
    </row>
    <row r="17" spans="1:17" x14ac:dyDescent="0.3">
      <c r="A17" s="20">
        <f>'Agricultural Product Data'!A17</f>
        <v>16</v>
      </c>
      <c r="B17" s="21" t="str">
        <f>'Agricultural Product Data'!B17</f>
        <v>Trat</v>
      </c>
      <c r="C17" s="21" t="str">
        <f>'Agricultural Product Data'!C17</f>
        <v>Central</v>
      </c>
      <c r="D17" s="20">
        <v>0</v>
      </c>
      <c r="E17" s="20">
        <v>0</v>
      </c>
      <c r="F17" s="20">
        <v>3025.5866666666666</v>
      </c>
      <c r="G17" s="20">
        <v>1296.68</v>
      </c>
      <c r="H17" s="20">
        <v>165651.33333333334</v>
      </c>
      <c r="I17" s="20">
        <v>233568.38</v>
      </c>
      <c r="J17" s="20">
        <v>53008.426666666674</v>
      </c>
      <c r="K17" s="20">
        <v>6626.0533333333342</v>
      </c>
      <c r="L17" s="20">
        <v>2373.5538750000001</v>
      </c>
      <c r="M17" s="20">
        <v>1798.1468749999999</v>
      </c>
      <c r="N17" s="20">
        <v>0</v>
      </c>
      <c r="O17" s="20">
        <v>13527.435000000001</v>
      </c>
      <c r="P17" s="20">
        <v>0</v>
      </c>
      <c r="Q17" s="20">
        <v>0</v>
      </c>
    </row>
    <row r="18" spans="1:17" x14ac:dyDescent="0.3">
      <c r="A18" s="20">
        <f>'Agricultural Product Data'!A18</f>
        <v>17</v>
      </c>
      <c r="B18" s="21" t="str">
        <f>'Agricultural Product Data'!B18</f>
        <v>Tak</v>
      </c>
      <c r="C18" s="21" t="str">
        <f>'Agricultural Product Data'!C18</f>
        <v>Northern</v>
      </c>
      <c r="D18" s="20">
        <v>1000344.2133333335</v>
      </c>
      <c r="E18" s="20">
        <v>130479.68000000001</v>
      </c>
      <c r="F18" s="20">
        <v>73613.353333333333</v>
      </c>
      <c r="G18" s="20">
        <v>31548.58</v>
      </c>
      <c r="H18" s="20">
        <v>1223.6666666666667</v>
      </c>
      <c r="I18" s="20">
        <v>1725.3700000000001</v>
      </c>
      <c r="J18" s="20">
        <v>391.57333333333338</v>
      </c>
      <c r="K18" s="20">
        <v>48.946666666666673</v>
      </c>
      <c r="L18" s="20">
        <v>78.247125000000011</v>
      </c>
      <c r="M18" s="20">
        <v>59.278125000000003</v>
      </c>
      <c r="N18" s="20">
        <v>103113.66666666667</v>
      </c>
      <c r="O18" s="20">
        <v>436.38</v>
      </c>
      <c r="P18" s="20">
        <v>13539.366666666667</v>
      </c>
      <c r="Q18" s="20">
        <v>22300.133333333335</v>
      </c>
    </row>
    <row r="19" spans="1:17" x14ac:dyDescent="0.3">
      <c r="A19" s="20">
        <f>'Agricultural Product Data'!A19</f>
        <v>18</v>
      </c>
      <c r="B19" s="21" t="str">
        <f>'Agricultural Product Data'!B19</f>
        <v>Nakhon Nayok</v>
      </c>
      <c r="C19" s="21" t="str">
        <f>'Agricultural Product Data'!C19</f>
        <v>Central</v>
      </c>
      <c r="D19" s="20">
        <v>0</v>
      </c>
      <c r="E19" s="20">
        <v>0</v>
      </c>
      <c r="F19" s="20">
        <v>98648.433333333334</v>
      </c>
      <c r="G19" s="20">
        <v>42277.9</v>
      </c>
      <c r="H19" s="20">
        <v>9490.6666666666661</v>
      </c>
      <c r="I19" s="20">
        <v>13381.839999999998</v>
      </c>
      <c r="J19" s="20">
        <v>3037.0133333333333</v>
      </c>
      <c r="K19" s="20">
        <v>379.62666666666667</v>
      </c>
      <c r="L19" s="20">
        <v>22.737660000000002</v>
      </c>
      <c r="M19" s="20">
        <v>17.2255</v>
      </c>
      <c r="N19" s="20">
        <v>206.5</v>
      </c>
      <c r="O19" s="20">
        <v>26.714999999999996</v>
      </c>
      <c r="P19" s="20">
        <v>0</v>
      </c>
      <c r="Q19" s="20">
        <v>0</v>
      </c>
    </row>
    <row r="20" spans="1:17" x14ac:dyDescent="0.3">
      <c r="A20" s="20">
        <f>'Agricultural Product Data'!A20</f>
        <v>19</v>
      </c>
      <c r="B20" s="21" t="str">
        <f>'Agricultural Product Data'!B20</f>
        <v>Nakhon Pathom</v>
      </c>
      <c r="C20" s="21" t="str">
        <f>'Agricultural Product Data'!C20</f>
        <v>Central</v>
      </c>
      <c r="D20" s="20">
        <v>0</v>
      </c>
      <c r="E20" s="20">
        <v>0</v>
      </c>
      <c r="F20" s="20">
        <v>99620.103333333333</v>
      </c>
      <c r="G20" s="20">
        <v>42694.33</v>
      </c>
      <c r="H20" s="20">
        <v>656.66666666666663</v>
      </c>
      <c r="I20" s="20">
        <v>925.89999999999986</v>
      </c>
      <c r="J20" s="20">
        <v>210.13333333333333</v>
      </c>
      <c r="K20" s="20">
        <v>26.266666666666666</v>
      </c>
      <c r="L20" s="20">
        <v>296.97541500000005</v>
      </c>
      <c r="M20" s="20">
        <v>224.98137500000001</v>
      </c>
      <c r="N20" s="20">
        <v>4.2</v>
      </c>
      <c r="O20" s="20">
        <v>0.44999999999999996</v>
      </c>
      <c r="P20" s="20">
        <v>104359.26000000001</v>
      </c>
      <c r="Q20" s="20">
        <v>171885.84000000003</v>
      </c>
    </row>
    <row r="21" spans="1:17" x14ac:dyDescent="0.3">
      <c r="A21" s="20">
        <f>'Agricultural Product Data'!A21</f>
        <v>20</v>
      </c>
      <c r="B21" s="21" t="str">
        <f>'Agricultural Product Data'!B21</f>
        <v>Nakhon Phanom</v>
      </c>
      <c r="C21" s="21" t="str">
        <f>'Agricultural Product Data'!C21</f>
        <v>Northeastern</v>
      </c>
      <c r="D21" s="20">
        <v>71.760000000000005</v>
      </c>
      <c r="E21" s="20">
        <v>9.36</v>
      </c>
      <c r="F21" s="20">
        <v>250383.30333333332</v>
      </c>
      <c r="G21" s="20">
        <v>107307.12999999999</v>
      </c>
      <c r="H21" s="20">
        <v>8456</v>
      </c>
      <c r="I21" s="20">
        <v>11922.96</v>
      </c>
      <c r="J21" s="20">
        <v>2705.92</v>
      </c>
      <c r="K21" s="20">
        <v>338.24</v>
      </c>
      <c r="L21" s="20">
        <v>0</v>
      </c>
      <c r="M21" s="20">
        <v>0</v>
      </c>
      <c r="N21" s="20">
        <v>13230.933333333334</v>
      </c>
      <c r="O21" s="20">
        <v>15988.32</v>
      </c>
      <c r="P21" s="20">
        <v>19111.966666666667</v>
      </c>
      <c r="Q21" s="20">
        <v>31478.533333333336</v>
      </c>
    </row>
    <row r="22" spans="1:17" x14ac:dyDescent="0.3">
      <c r="A22" s="20">
        <f>'Agricultural Product Data'!A22</f>
        <v>21</v>
      </c>
      <c r="B22" s="21" t="str">
        <f>'Agricultural Product Data'!B22</f>
        <v>Nakhon Ratchasima</v>
      </c>
      <c r="C22" s="21" t="str">
        <f>'Agricultural Product Data'!C22</f>
        <v>Northeastern</v>
      </c>
      <c r="D22" s="20">
        <v>1126710.5066666666</v>
      </c>
      <c r="E22" s="20">
        <v>146962.23999999999</v>
      </c>
      <c r="F22" s="20">
        <v>515145.49333333329</v>
      </c>
      <c r="G22" s="20">
        <v>220776.63999999998</v>
      </c>
      <c r="H22" s="20">
        <v>12817</v>
      </c>
      <c r="I22" s="20">
        <v>18071.969999999998</v>
      </c>
      <c r="J22" s="20">
        <v>4101.4400000000005</v>
      </c>
      <c r="K22" s="20">
        <v>512.68000000000006</v>
      </c>
      <c r="L22" s="20">
        <v>56.946120000000001</v>
      </c>
      <c r="M22" s="20">
        <v>43.140999999999998</v>
      </c>
      <c r="N22" s="20">
        <v>1030727.0666666667</v>
      </c>
      <c r="O22" s="20">
        <v>3366.63</v>
      </c>
      <c r="P22" s="20">
        <v>888003.95333333348</v>
      </c>
      <c r="Q22" s="20">
        <v>1462594.7466666668</v>
      </c>
    </row>
    <row r="23" spans="1:17" x14ac:dyDescent="0.3">
      <c r="A23" s="20">
        <f>'Agricultural Product Data'!A23</f>
        <v>22</v>
      </c>
      <c r="B23" s="21" t="str">
        <f>'Agricultural Product Data'!B23</f>
        <v>Nakhon Si Thammarat</v>
      </c>
      <c r="C23" s="21" t="str">
        <f>'Agricultural Product Data'!C23</f>
        <v>Southern</v>
      </c>
      <c r="D23" s="20">
        <v>0</v>
      </c>
      <c r="E23" s="20">
        <v>0</v>
      </c>
      <c r="F23" s="20">
        <v>57450.703333333331</v>
      </c>
      <c r="G23" s="20">
        <v>24621.73</v>
      </c>
      <c r="H23" s="20">
        <v>1826123</v>
      </c>
      <c r="I23" s="20">
        <v>2574833.4299999997</v>
      </c>
      <c r="J23" s="20">
        <v>584359.36</v>
      </c>
      <c r="K23" s="20">
        <v>73044.92</v>
      </c>
      <c r="L23" s="20">
        <v>23386.745580000003</v>
      </c>
      <c r="M23" s="20">
        <v>17717.231500000002</v>
      </c>
      <c r="N23" s="20">
        <v>0</v>
      </c>
      <c r="O23" s="20">
        <v>79907.384999999995</v>
      </c>
      <c r="P23" s="20">
        <v>0</v>
      </c>
      <c r="Q23" s="20">
        <v>0</v>
      </c>
    </row>
    <row r="24" spans="1:17" x14ac:dyDescent="0.3">
      <c r="A24" s="20">
        <f>'Agricultural Product Data'!A24</f>
        <v>23</v>
      </c>
      <c r="B24" s="21" t="str">
        <f>'Agricultural Product Data'!B24</f>
        <v>Nakhon Sawan</v>
      </c>
      <c r="C24" s="21" t="str">
        <f>'Agricultural Product Data'!C24</f>
        <v>Northern</v>
      </c>
      <c r="D24" s="20">
        <v>711006.66666666674</v>
      </c>
      <c r="E24" s="20">
        <v>92740</v>
      </c>
      <c r="F24" s="20">
        <v>625067.52000000002</v>
      </c>
      <c r="G24" s="20">
        <v>267886.08000000002</v>
      </c>
      <c r="H24" s="20">
        <v>2210.6666666666665</v>
      </c>
      <c r="I24" s="20">
        <v>3117.0399999999995</v>
      </c>
      <c r="J24" s="20">
        <v>707.4133333333333</v>
      </c>
      <c r="K24" s="20">
        <v>88.426666666666662</v>
      </c>
      <c r="L24" s="20">
        <v>46.027410000000003</v>
      </c>
      <c r="M24" s="20">
        <v>34.869250000000001</v>
      </c>
      <c r="N24" s="20">
        <v>246947.26666666666</v>
      </c>
      <c r="O24" s="20">
        <v>283.84499999999997</v>
      </c>
      <c r="P24" s="20">
        <v>948558.06666666665</v>
      </c>
      <c r="Q24" s="20">
        <v>1562330.9333333333</v>
      </c>
    </row>
    <row r="25" spans="1:17" x14ac:dyDescent="0.3">
      <c r="A25" s="20">
        <f>'Agricultural Product Data'!A25</f>
        <v>24</v>
      </c>
      <c r="B25" s="21" t="str">
        <f>'Agricultural Product Data'!B25</f>
        <v>Nonthaburi</v>
      </c>
      <c r="C25" s="21" t="str">
        <f>'Agricultural Product Data'!C25</f>
        <v>Central</v>
      </c>
      <c r="D25" s="20">
        <v>0</v>
      </c>
      <c r="E25" s="20">
        <v>0</v>
      </c>
      <c r="F25" s="20">
        <v>29192.076666666664</v>
      </c>
      <c r="G25" s="20">
        <v>12510.89</v>
      </c>
      <c r="H25" s="20">
        <v>50</v>
      </c>
      <c r="I25" s="20">
        <v>70.5</v>
      </c>
      <c r="J25" s="20">
        <v>16</v>
      </c>
      <c r="K25" s="20">
        <v>2</v>
      </c>
      <c r="L25" s="20">
        <v>40.980555000000003</v>
      </c>
      <c r="M25" s="20">
        <v>31.045874999999999</v>
      </c>
      <c r="N25" s="20">
        <v>0</v>
      </c>
      <c r="O25" s="20">
        <v>0</v>
      </c>
      <c r="P25" s="20">
        <v>0</v>
      </c>
      <c r="Q25" s="20">
        <v>0</v>
      </c>
    </row>
    <row r="26" spans="1:17" x14ac:dyDescent="0.3">
      <c r="A26" s="20">
        <f>'Agricultural Product Data'!A26</f>
        <v>25</v>
      </c>
      <c r="B26" s="21" t="str">
        <f>'Agricultural Product Data'!B26</f>
        <v>Narathiwat</v>
      </c>
      <c r="C26" s="21" t="str">
        <f>'Agricultural Product Data'!C26</f>
        <v>Southern</v>
      </c>
      <c r="D26" s="20">
        <v>0</v>
      </c>
      <c r="E26" s="20">
        <v>0</v>
      </c>
      <c r="F26" s="20">
        <v>7582.0966666666664</v>
      </c>
      <c r="G26" s="20">
        <v>3249.47</v>
      </c>
      <c r="H26" s="20">
        <v>133847.33333333334</v>
      </c>
      <c r="I26" s="20">
        <v>188724.74</v>
      </c>
      <c r="J26" s="20">
        <v>42831.146666666667</v>
      </c>
      <c r="K26" s="20">
        <v>5353.8933333333334</v>
      </c>
      <c r="L26" s="20">
        <v>16271.490180000001</v>
      </c>
      <c r="M26" s="20">
        <v>12326.886500000001</v>
      </c>
      <c r="N26" s="20">
        <v>0</v>
      </c>
      <c r="O26" s="20">
        <v>37648.455000000002</v>
      </c>
      <c r="P26" s="20">
        <v>0</v>
      </c>
      <c r="Q26" s="20">
        <v>0</v>
      </c>
    </row>
    <row r="27" spans="1:17" x14ac:dyDescent="0.3">
      <c r="A27" s="20">
        <f>'Agricultural Product Data'!A27</f>
        <v>26</v>
      </c>
      <c r="B27" s="21" t="str">
        <f>'Agricultural Product Data'!B27</f>
        <v>Nan</v>
      </c>
      <c r="C27" s="21" t="str">
        <f>'Agricultural Product Data'!C27</f>
        <v>Northern</v>
      </c>
      <c r="D27" s="20">
        <v>984251.57333333348</v>
      </c>
      <c r="E27" s="20">
        <v>128380.64</v>
      </c>
      <c r="F27" s="20">
        <v>81256.7</v>
      </c>
      <c r="G27" s="20">
        <v>34824.299999999996</v>
      </c>
      <c r="H27" s="20">
        <v>2601</v>
      </c>
      <c r="I27" s="20">
        <v>3667.41</v>
      </c>
      <c r="J27" s="20">
        <v>832.32</v>
      </c>
      <c r="K27" s="20">
        <v>104.04</v>
      </c>
      <c r="L27" s="20">
        <v>0</v>
      </c>
      <c r="M27" s="20">
        <v>0</v>
      </c>
      <c r="N27" s="20">
        <v>18679.733333333334</v>
      </c>
      <c r="O27" s="20">
        <v>10651.724999999999</v>
      </c>
      <c r="P27" s="20">
        <v>0</v>
      </c>
      <c r="Q27" s="20">
        <v>0</v>
      </c>
    </row>
    <row r="28" spans="1:17" x14ac:dyDescent="0.3">
      <c r="A28" s="20">
        <f>'Agricultural Product Data'!A28</f>
        <v>27</v>
      </c>
      <c r="B28" s="21" t="str">
        <f>'Agricultural Product Data'!B28</f>
        <v>Bueng Kan</v>
      </c>
      <c r="C28" s="21" t="str">
        <f>'Agricultural Product Data'!C28</f>
        <v>Northeastern</v>
      </c>
      <c r="D28" s="20">
        <v>0</v>
      </c>
      <c r="E28" s="20">
        <v>0</v>
      </c>
      <c r="F28" s="20">
        <v>73321.64</v>
      </c>
      <c r="G28" s="20">
        <v>31423.559999999998</v>
      </c>
      <c r="H28" s="20">
        <v>50320.333333333336</v>
      </c>
      <c r="I28" s="20">
        <v>70951.67</v>
      </c>
      <c r="J28" s="20">
        <v>16102.506666666668</v>
      </c>
      <c r="K28" s="20">
        <v>2012.8133333333335</v>
      </c>
      <c r="L28" s="20">
        <v>0</v>
      </c>
      <c r="M28" s="20">
        <v>0</v>
      </c>
      <c r="N28" s="20">
        <v>3914.5333333333338</v>
      </c>
      <c r="O28" s="20">
        <v>37916.294999999998</v>
      </c>
      <c r="P28" s="20">
        <v>6325.1900000000005</v>
      </c>
      <c r="Q28" s="20">
        <v>10417.960000000001</v>
      </c>
    </row>
    <row r="29" spans="1:17" x14ac:dyDescent="0.3">
      <c r="A29" s="20">
        <f>'Agricultural Product Data'!A29</f>
        <v>28</v>
      </c>
      <c r="B29" s="21" t="str">
        <f>'Agricultural Product Data'!B29</f>
        <v>Buri Ram</v>
      </c>
      <c r="C29" s="21" t="str">
        <f>'Agricultural Product Data'!C29</f>
        <v>Northeastern</v>
      </c>
      <c r="D29" s="20">
        <v>1583.0133333333335</v>
      </c>
      <c r="E29" s="20">
        <v>206.48</v>
      </c>
      <c r="F29" s="20">
        <v>462184.17</v>
      </c>
      <c r="G29" s="20">
        <v>198078.93</v>
      </c>
      <c r="H29" s="20">
        <v>10720.666666666666</v>
      </c>
      <c r="I29" s="20">
        <v>15116.139999999998</v>
      </c>
      <c r="J29" s="20">
        <v>3430.6133333333332</v>
      </c>
      <c r="K29" s="20">
        <v>428.82666666666665</v>
      </c>
      <c r="L29" s="20">
        <v>0</v>
      </c>
      <c r="M29" s="20">
        <v>0</v>
      </c>
      <c r="N29" s="20">
        <v>227077.46666666667</v>
      </c>
      <c r="O29" s="20">
        <v>13287.24</v>
      </c>
      <c r="P29" s="20">
        <v>234917.56000000003</v>
      </c>
      <c r="Q29" s="20">
        <v>386923.04000000004</v>
      </c>
    </row>
    <row r="30" spans="1:17" x14ac:dyDescent="0.3">
      <c r="A30" s="20">
        <f>'Agricultural Product Data'!A30</f>
        <v>29</v>
      </c>
      <c r="B30" s="21" t="str">
        <f>'Agricultural Product Data'!B30</f>
        <v>Pathum Thani</v>
      </c>
      <c r="C30" s="21" t="str">
        <f>'Agricultural Product Data'!C30</f>
        <v>Central</v>
      </c>
      <c r="D30" s="20">
        <v>0</v>
      </c>
      <c r="E30" s="20">
        <v>0</v>
      </c>
      <c r="F30" s="20">
        <v>109665.10333333333</v>
      </c>
      <c r="G30" s="20">
        <v>46999.33</v>
      </c>
      <c r="H30" s="20">
        <v>30332.333333333332</v>
      </c>
      <c r="I30" s="20">
        <v>42768.59</v>
      </c>
      <c r="J30" s="20">
        <v>9706.3466666666664</v>
      </c>
      <c r="K30" s="20">
        <v>1213.2933333333333</v>
      </c>
      <c r="L30" s="20">
        <v>52.819800000000001</v>
      </c>
      <c r="M30" s="20">
        <v>40.015000000000001</v>
      </c>
      <c r="N30" s="20">
        <v>0</v>
      </c>
      <c r="O30" s="20">
        <v>16.087499999999999</v>
      </c>
      <c r="P30" s="20">
        <v>0</v>
      </c>
      <c r="Q30" s="20">
        <v>0</v>
      </c>
    </row>
    <row r="31" spans="1:17" x14ac:dyDescent="0.3">
      <c r="A31" s="20">
        <f>'Agricultural Product Data'!A31</f>
        <v>30</v>
      </c>
      <c r="B31" s="21" t="str">
        <f>'Agricultural Product Data'!B31</f>
        <v>Prachuap Khiri Khan</v>
      </c>
      <c r="C31" s="21" t="str">
        <f>'Agricultural Product Data'!C31</f>
        <v>Central</v>
      </c>
      <c r="D31" s="20">
        <v>1143.2533333333336</v>
      </c>
      <c r="E31" s="20">
        <v>149.12</v>
      </c>
      <c r="F31" s="20">
        <v>5913.32</v>
      </c>
      <c r="G31" s="20">
        <v>2534.2799999999997</v>
      </c>
      <c r="H31" s="20">
        <v>339221.33333333331</v>
      </c>
      <c r="I31" s="20">
        <v>478302.07999999996</v>
      </c>
      <c r="J31" s="20">
        <v>108550.82666666666</v>
      </c>
      <c r="K31" s="20">
        <v>13568.853333333333</v>
      </c>
      <c r="L31" s="20">
        <v>137018.91703500002</v>
      </c>
      <c r="M31" s="20">
        <v>103802.209875</v>
      </c>
      <c r="N31" s="20">
        <v>632.33333333333337</v>
      </c>
      <c r="O31" s="20">
        <v>11876.385</v>
      </c>
      <c r="P31" s="20">
        <v>52103.073333333341</v>
      </c>
      <c r="Q31" s="20">
        <v>85816.826666666675</v>
      </c>
    </row>
    <row r="32" spans="1:17" x14ac:dyDescent="0.3">
      <c r="A32" s="20">
        <f>'Agricultural Product Data'!A32</f>
        <v>31</v>
      </c>
      <c r="B32" s="21" t="str">
        <f>'Agricultural Product Data'!B32</f>
        <v>Prachin Buri</v>
      </c>
      <c r="C32" s="21" t="str">
        <f>'Agricultural Product Data'!C32</f>
        <v>Central</v>
      </c>
      <c r="D32" s="20">
        <v>40110.773333333331</v>
      </c>
      <c r="E32" s="20">
        <v>5231.8399999999992</v>
      </c>
      <c r="F32" s="20">
        <v>81334.12</v>
      </c>
      <c r="G32" s="20">
        <v>34857.479999999996</v>
      </c>
      <c r="H32" s="20">
        <v>35488</v>
      </c>
      <c r="I32" s="20">
        <v>50038.079999999994</v>
      </c>
      <c r="J32" s="20">
        <v>11356.16</v>
      </c>
      <c r="K32" s="20">
        <v>1419.52</v>
      </c>
      <c r="L32" s="20">
        <v>14.488485000000001</v>
      </c>
      <c r="M32" s="20">
        <v>10.976125</v>
      </c>
      <c r="N32" s="20">
        <v>80154.866666666669</v>
      </c>
      <c r="O32" s="20">
        <v>1565.58</v>
      </c>
      <c r="P32" s="20">
        <v>61242.840000000004</v>
      </c>
      <c r="Q32" s="20">
        <v>100870.56000000001</v>
      </c>
    </row>
    <row r="33" spans="1:17" x14ac:dyDescent="0.3">
      <c r="A33" s="20">
        <f>'Agricultural Product Data'!A33</f>
        <v>32</v>
      </c>
      <c r="B33" s="21" t="str">
        <f>'Agricultural Product Data'!B33</f>
        <v>Pattani</v>
      </c>
      <c r="C33" s="21" t="str">
        <f>'Agricultural Product Data'!C33</f>
        <v>Southern</v>
      </c>
      <c r="D33" s="20">
        <v>0</v>
      </c>
      <c r="E33" s="20">
        <v>0</v>
      </c>
      <c r="F33" s="20">
        <v>16193.683333333334</v>
      </c>
      <c r="G33" s="20">
        <v>6940.1500000000005</v>
      </c>
      <c r="H33" s="20">
        <v>56466.333333333336</v>
      </c>
      <c r="I33" s="20">
        <v>79617.53</v>
      </c>
      <c r="J33" s="20">
        <v>18069.226666666669</v>
      </c>
      <c r="K33" s="20">
        <v>2258.6533333333336</v>
      </c>
      <c r="L33" s="20">
        <v>10609.41387</v>
      </c>
      <c r="M33" s="20">
        <v>8037.4347500000003</v>
      </c>
      <c r="N33" s="20">
        <v>0</v>
      </c>
      <c r="O33" s="20">
        <v>15975.255000000001</v>
      </c>
      <c r="P33" s="20">
        <v>0</v>
      </c>
      <c r="Q33" s="20">
        <v>0</v>
      </c>
    </row>
    <row r="34" spans="1:17" x14ac:dyDescent="0.3">
      <c r="A34" s="20">
        <f>'Agricultural Product Data'!A34</f>
        <v>33</v>
      </c>
      <c r="B34" s="21" t="str">
        <f>'Agricultural Product Data'!B34</f>
        <v>Phra Nakhon Si Ayutthaya</v>
      </c>
      <c r="C34" s="21" t="str">
        <f>'Agricultural Product Data'!C34</f>
        <v>Central</v>
      </c>
      <c r="D34" s="20">
        <v>0</v>
      </c>
      <c r="E34" s="20">
        <v>0</v>
      </c>
      <c r="F34" s="20">
        <v>258391.53666666665</v>
      </c>
      <c r="G34" s="20">
        <v>110739.22999999998</v>
      </c>
      <c r="H34" s="20">
        <v>996.66666666666663</v>
      </c>
      <c r="I34" s="20">
        <v>1405.3</v>
      </c>
      <c r="J34" s="20">
        <v>318.93333333333334</v>
      </c>
      <c r="K34" s="20">
        <v>39.866666666666667</v>
      </c>
      <c r="L34" s="20">
        <v>110.75229</v>
      </c>
      <c r="M34" s="20">
        <v>83.90325</v>
      </c>
      <c r="N34" s="20">
        <v>5.1000000000000005</v>
      </c>
      <c r="O34" s="20">
        <v>0</v>
      </c>
      <c r="P34" s="20">
        <v>0</v>
      </c>
      <c r="Q34" s="20">
        <v>0</v>
      </c>
    </row>
    <row r="35" spans="1:17" x14ac:dyDescent="0.3">
      <c r="A35" s="20">
        <f>'Agricultural Product Data'!A35</f>
        <v>34</v>
      </c>
      <c r="B35" s="21" t="str">
        <f>'Agricultural Product Data'!B35</f>
        <v>Phayao</v>
      </c>
      <c r="C35" s="21" t="str">
        <f>'Agricultural Product Data'!C35</f>
        <v>Northern</v>
      </c>
      <c r="D35" s="20">
        <v>263887.28000000003</v>
      </c>
      <c r="E35" s="20">
        <v>34420.080000000002</v>
      </c>
      <c r="F35" s="20">
        <v>148049.90666666668</v>
      </c>
      <c r="G35" s="20">
        <v>63449.96</v>
      </c>
      <c r="H35" s="20">
        <v>3880.6666666666665</v>
      </c>
      <c r="I35" s="20">
        <v>5471.74</v>
      </c>
      <c r="J35" s="20">
        <v>1241.8133333333333</v>
      </c>
      <c r="K35" s="20">
        <v>155.22666666666666</v>
      </c>
      <c r="L35" s="20">
        <v>0</v>
      </c>
      <c r="M35" s="20">
        <v>0</v>
      </c>
      <c r="N35" s="20">
        <v>16086.2</v>
      </c>
      <c r="O35" s="20">
        <v>6619.0349999999999</v>
      </c>
      <c r="P35" s="20">
        <v>0</v>
      </c>
      <c r="Q35" s="20">
        <v>0</v>
      </c>
    </row>
    <row r="36" spans="1:17" x14ac:dyDescent="0.3">
      <c r="A36" s="20">
        <f>'Agricultural Product Data'!A36</f>
        <v>35</v>
      </c>
      <c r="B36" s="21" t="str">
        <f>'Agricultural Product Data'!B36</f>
        <v>Phangnga</v>
      </c>
      <c r="C36" s="21" t="str">
        <f>'Agricultural Product Data'!C36</f>
        <v>Southern</v>
      </c>
      <c r="D36" s="20">
        <v>0</v>
      </c>
      <c r="E36" s="20">
        <v>0</v>
      </c>
      <c r="F36" s="20">
        <v>452.43333333333334</v>
      </c>
      <c r="G36" s="20">
        <v>193.9</v>
      </c>
      <c r="H36" s="20">
        <v>695635.33333333337</v>
      </c>
      <c r="I36" s="20">
        <v>980845.82</v>
      </c>
      <c r="J36" s="20">
        <v>222603.30666666667</v>
      </c>
      <c r="K36" s="20">
        <v>27825.413333333334</v>
      </c>
      <c r="L36" s="20">
        <v>2452.901715</v>
      </c>
      <c r="M36" s="20">
        <v>1858.258875</v>
      </c>
      <c r="N36" s="20">
        <v>0</v>
      </c>
      <c r="O36" s="20">
        <v>22591.68</v>
      </c>
      <c r="P36" s="20">
        <v>0</v>
      </c>
      <c r="Q36" s="20">
        <v>0</v>
      </c>
    </row>
    <row r="37" spans="1:17" x14ac:dyDescent="0.3">
      <c r="A37" s="20">
        <f>'Agricultural Product Data'!A37</f>
        <v>36</v>
      </c>
      <c r="B37" s="21" t="str">
        <f>'Agricultural Product Data'!B37</f>
        <v>Phatthalung</v>
      </c>
      <c r="C37" s="21" t="str">
        <f>'Agricultural Product Data'!C37</f>
        <v>Southern</v>
      </c>
      <c r="D37" s="20">
        <v>0</v>
      </c>
      <c r="E37" s="20">
        <v>0</v>
      </c>
      <c r="F37" s="20">
        <v>31398.22</v>
      </c>
      <c r="G37" s="20">
        <v>13456.38</v>
      </c>
      <c r="H37" s="20">
        <v>216153.33333333334</v>
      </c>
      <c r="I37" s="20">
        <v>304776.2</v>
      </c>
      <c r="J37" s="20">
        <v>69169.066666666666</v>
      </c>
      <c r="K37" s="20">
        <v>8646.1333333333332</v>
      </c>
      <c r="L37" s="20">
        <v>1687.4157300000002</v>
      </c>
      <c r="M37" s="20">
        <v>1278.3452500000001</v>
      </c>
      <c r="N37" s="20">
        <v>0</v>
      </c>
      <c r="O37" s="20">
        <v>40026.300000000003</v>
      </c>
      <c r="P37" s="20">
        <v>0</v>
      </c>
      <c r="Q37" s="20">
        <v>0</v>
      </c>
    </row>
    <row r="38" spans="1:17" x14ac:dyDescent="0.3">
      <c r="A38" s="20">
        <f>'Agricultural Product Data'!A38</f>
        <v>37</v>
      </c>
      <c r="B38" s="21" t="str">
        <f>'Agricultural Product Data'!B38</f>
        <v>Phichit</v>
      </c>
      <c r="C38" s="21" t="str">
        <f>'Agricultural Product Data'!C38</f>
        <v>Northern</v>
      </c>
      <c r="D38" s="20">
        <v>88256.82666666666</v>
      </c>
      <c r="E38" s="20">
        <v>11511.759999999998</v>
      </c>
      <c r="F38" s="20">
        <v>500987.59666666662</v>
      </c>
      <c r="G38" s="20">
        <v>214708.96999999997</v>
      </c>
      <c r="H38" s="20">
        <v>800</v>
      </c>
      <c r="I38" s="20">
        <v>1128</v>
      </c>
      <c r="J38" s="20">
        <v>256</v>
      </c>
      <c r="K38" s="20">
        <v>32</v>
      </c>
      <c r="L38" s="20">
        <v>17.898210000000002</v>
      </c>
      <c r="M38" s="20">
        <v>13.55925</v>
      </c>
      <c r="N38" s="20">
        <v>9267.4</v>
      </c>
      <c r="O38" s="20">
        <v>76.545000000000002</v>
      </c>
      <c r="P38" s="20">
        <v>83320.626666666663</v>
      </c>
      <c r="Q38" s="20">
        <v>137233.97333333333</v>
      </c>
    </row>
    <row r="39" spans="1:17" x14ac:dyDescent="0.3">
      <c r="A39" s="20">
        <f>'Agricultural Product Data'!A39</f>
        <v>38</v>
      </c>
      <c r="B39" s="21" t="str">
        <f>'Agricultural Product Data'!B39</f>
        <v>Phitsanulok</v>
      </c>
      <c r="C39" s="21" t="str">
        <f>'Agricultural Product Data'!C39</f>
        <v>Northern</v>
      </c>
      <c r="D39" s="20">
        <v>457580.4</v>
      </c>
      <c r="E39" s="20">
        <v>59684.399999999994</v>
      </c>
      <c r="F39" s="20">
        <v>405956.01666666666</v>
      </c>
      <c r="G39" s="20">
        <v>173981.15</v>
      </c>
      <c r="H39" s="20">
        <v>27888</v>
      </c>
      <c r="I39" s="20">
        <v>39322.079999999994</v>
      </c>
      <c r="J39" s="20">
        <v>8924.16</v>
      </c>
      <c r="K39" s="20">
        <v>1115.52</v>
      </c>
      <c r="L39" s="20">
        <v>57.865335000000002</v>
      </c>
      <c r="M39" s="20">
        <v>43.837375000000002</v>
      </c>
      <c r="N39" s="20">
        <v>109778.13333333333</v>
      </c>
      <c r="O39" s="20">
        <v>14185.98</v>
      </c>
      <c r="P39" s="20">
        <v>172917.03</v>
      </c>
      <c r="Q39" s="20">
        <v>284804.52</v>
      </c>
    </row>
    <row r="40" spans="1:17" x14ac:dyDescent="0.3">
      <c r="A40" s="20">
        <f>'Agricultural Product Data'!A40</f>
        <v>39</v>
      </c>
      <c r="B40" s="21" t="str">
        <f>'Agricultural Product Data'!B40</f>
        <v>Phetchaburi</v>
      </c>
      <c r="C40" s="21" t="str">
        <f>'Agricultural Product Data'!C40</f>
        <v>Central</v>
      </c>
      <c r="D40" s="20">
        <v>5937.68</v>
      </c>
      <c r="E40" s="20">
        <v>774.48</v>
      </c>
      <c r="F40" s="20">
        <v>96635.349999999991</v>
      </c>
      <c r="G40" s="20">
        <v>41415.15</v>
      </c>
      <c r="H40" s="20">
        <v>26663.333333333332</v>
      </c>
      <c r="I40" s="20">
        <v>37595.299999999996</v>
      </c>
      <c r="J40" s="20">
        <v>8532.2666666666664</v>
      </c>
      <c r="K40" s="20">
        <v>1066.5333333333333</v>
      </c>
      <c r="L40" s="20">
        <v>4680.2494200000001</v>
      </c>
      <c r="M40" s="20">
        <v>3545.6435000000001</v>
      </c>
      <c r="N40" s="20">
        <v>1841.5333333333333</v>
      </c>
      <c r="O40" s="20">
        <v>640.20000000000005</v>
      </c>
      <c r="P40" s="20">
        <v>45347.613333333342</v>
      </c>
      <c r="Q40" s="20">
        <v>74690.186666666676</v>
      </c>
    </row>
    <row r="41" spans="1:17" x14ac:dyDescent="0.3">
      <c r="A41" s="20">
        <f>'Agricultural Product Data'!A41</f>
        <v>40</v>
      </c>
      <c r="B41" s="21" t="str">
        <f>'Agricultural Product Data'!B41</f>
        <v>Phetchabun</v>
      </c>
      <c r="C41" s="21" t="str">
        <f>'Agricultural Product Data'!C41</f>
        <v>Northern</v>
      </c>
      <c r="D41" s="20">
        <v>1426707.7866666666</v>
      </c>
      <c r="E41" s="20">
        <v>186092.31999999998</v>
      </c>
      <c r="F41" s="20">
        <v>318468.80333333334</v>
      </c>
      <c r="G41" s="20">
        <v>136486.63</v>
      </c>
      <c r="H41" s="20">
        <v>14326.666666666666</v>
      </c>
      <c r="I41" s="20">
        <v>20200.599999999999</v>
      </c>
      <c r="J41" s="20">
        <v>4584.5333333333328</v>
      </c>
      <c r="K41" s="20">
        <v>573.06666666666661</v>
      </c>
      <c r="L41" s="20">
        <v>122.10792000000001</v>
      </c>
      <c r="M41" s="20">
        <v>92.506</v>
      </c>
      <c r="N41" s="20">
        <v>157833.80000000002</v>
      </c>
      <c r="O41" s="20">
        <v>3235.7550000000001</v>
      </c>
      <c r="P41" s="20">
        <v>692630.03666666674</v>
      </c>
      <c r="Q41" s="20">
        <v>1140802.4133333336</v>
      </c>
    </row>
    <row r="42" spans="1:17" x14ac:dyDescent="0.3">
      <c r="A42" s="20">
        <f>'Agricultural Product Data'!A42</f>
        <v>41</v>
      </c>
      <c r="B42" s="21" t="str">
        <f>'Agricultural Product Data'!B42</f>
        <v>Phrae</v>
      </c>
      <c r="C42" s="21" t="str">
        <f>'Agricultural Product Data'!C42</f>
        <v>Northern</v>
      </c>
      <c r="D42" s="20">
        <v>449653.06666666665</v>
      </c>
      <c r="E42" s="20">
        <v>58650.399999999994</v>
      </c>
      <c r="F42" s="20">
        <v>84423.569999999992</v>
      </c>
      <c r="G42" s="20">
        <v>36181.53</v>
      </c>
      <c r="H42" s="20">
        <v>745</v>
      </c>
      <c r="I42" s="20">
        <v>1050.45</v>
      </c>
      <c r="J42" s="20">
        <v>238.4</v>
      </c>
      <c r="K42" s="20">
        <v>29.8</v>
      </c>
      <c r="L42" s="20">
        <v>0</v>
      </c>
      <c r="M42" s="20">
        <v>0</v>
      </c>
      <c r="N42" s="20">
        <v>15709.2</v>
      </c>
      <c r="O42" s="20">
        <v>935.32499999999993</v>
      </c>
      <c r="P42" s="20">
        <v>6962.35</v>
      </c>
      <c r="Q42" s="20">
        <v>11467.400000000001</v>
      </c>
    </row>
    <row r="43" spans="1:17" x14ac:dyDescent="0.3">
      <c r="A43" s="20">
        <f>'Agricultural Product Data'!A43</f>
        <v>42</v>
      </c>
      <c r="B43" s="21" t="str">
        <f>'Agricultural Product Data'!B43</f>
        <v>Phuket</v>
      </c>
      <c r="C43" s="21" t="str">
        <f>'Agricultural Product Data'!C43</f>
        <v>Southern</v>
      </c>
      <c r="D43" s="20">
        <v>0</v>
      </c>
      <c r="E43" s="20">
        <v>0</v>
      </c>
      <c r="F43" s="20">
        <v>16.333333333333336</v>
      </c>
      <c r="G43" s="20">
        <v>7</v>
      </c>
      <c r="H43" s="20">
        <v>6529.666666666667</v>
      </c>
      <c r="I43" s="20">
        <v>9206.83</v>
      </c>
      <c r="J43" s="20">
        <v>2089.4933333333333</v>
      </c>
      <c r="K43" s="20">
        <v>261.18666666666667</v>
      </c>
      <c r="L43" s="20">
        <v>1516.8799799999999</v>
      </c>
      <c r="M43" s="20">
        <v>1149.1514999999999</v>
      </c>
      <c r="N43" s="20">
        <v>0</v>
      </c>
      <c r="O43" s="20">
        <v>2591.1000000000004</v>
      </c>
      <c r="P43" s="20">
        <v>0</v>
      </c>
      <c r="Q43" s="20">
        <v>0</v>
      </c>
    </row>
    <row r="44" spans="1:17" x14ac:dyDescent="0.3">
      <c r="A44" s="20">
        <f>'Agricultural Product Data'!A44</f>
        <v>43</v>
      </c>
      <c r="B44" s="21" t="str">
        <f>'Agricultural Product Data'!B44</f>
        <v>Maha Sarakham</v>
      </c>
      <c r="C44" s="21" t="str">
        <f>'Agricultural Product Data'!C44</f>
        <v>Northeastern</v>
      </c>
      <c r="D44" s="20">
        <v>0</v>
      </c>
      <c r="E44" s="20">
        <v>0</v>
      </c>
      <c r="F44" s="20">
        <v>352728.46</v>
      </c>
      <c r="G44" s="20">
        <v>151169.34</v>
      </c>
      <c r="H44" s="20">
        <v>130.33333333333334</v>
      </c>
      <c r="I44" s="20">
        <v>183.77</v>
      </c>
      <c r="J44" s="20">
        <v>41.706666666666671</v>
      </c>
      <c r="K44" s="20">
        <v>5.2133333333333338</v>
      </c>
      <c r="L44" s="20">
        <v>20.15343</v>
      </c>
      <c r="M44" s="20">
        <v>15.267749999999999</v>
      </c>
      <c r="N44" s="20">
        <v>98789.066666666666</v>
      </c>
      <c r="O44" s="20">
        <v>468.12</v>
      </c>
      <c r="P44" s="20">
        <v>205842.74333333338</v>
      </c>
      <c r="Q44" s="20">
        <v>339035.10666666675</v>
      </c>
    </row>
    <row r="45" spans="1:17" x14ac:dyDescent="0.3">
      <c r="A45" s="20">
        <f>'Agricultural Product Data'!A45</f>
        <v>44</v>
      </c>
      <c r="B45" s="21" t="str">
        <f>'Agricultural Product Data'!B45</f>
        <v>Mukdahan</v>
      </c>
      <c r="C45" s="21" t="str">
        <f>'Agricultural Product Data'!C45</f>
        <v>Northeastern</v>
      </c>
      <c r="D45" s="20">
        <v>222.64000000000001</v>
      </c>
      <c r="E45" s="20">
        <v>29.04</v>
      </c>
      <c r="F45" s="20">
        <v>90854.493333333332</v>
      </c>
      <c r="G45" s="20">
        <v>38937.64</v>
      </c>
      <c r="H45" s="20">
        <v>5124.333333333333</v>
      </c>
      <c r="I45" s="20">
        <v>7225.3099999999995</v>
      </c>
      <c r="J45" s="20">
        <v>1639.7866666666666</v>
      </c>
      <c r="K45" s="20">
        <v>204.97333333333333</v>
      </c>
      <c r="L45" s="20">
        <v>0</v>
      </c>
      <c r="M45" s="20">
        <v>0</v>
      </c>
      <c r="N45" s="20">
        <v>91424.6</v>
      </c>
      <c r="O45" s="20">
        <v>11103.69</v>
      </c>
      <c r="P45" s="20">
        <v>336787.68000000005</v>
      </c>
      <c r="Q45" s="20">
        <v>554709.12</v>
      </c>
    </row>
    <row r="46" spans="1:17" x14ac:dyDescent="0.3">
      <c r="A46" s="20">
        <f>'Agricultural Product Data'!A46</f>
        <v>45</v>
      </c>
      <c r="B46" s="21" t="str">
        <f>'Agricultural Product Data'!B46</f>
        <v>Mae Hong Son</v>
      </c>
      <c r="C46" s="21" t="str">
        <f>'Agricultural Product Data'!C46</f>
        <v>Northern</v>
      </c>
      <c r="D46" s="20">
        <v>253024.53333333335</v>
      </c>
      <c r="E46" s="20">
        <v>33003.200000000004</v>
      </c>
      <c r="F46" s="20">
        <v>44459.659999999996</v>
      </c>
      <c r="G46" s="20">
        <v>19054.14</v>
      </c>
      <c r="H46" s="20">
        <v>0</v>
      </c>
      <c r="I46" s="20">
        <v>0</v>
      </c>
      <c r="J46" s="20">
        <v>0</v>
      </c>
      <c r="K46" s="20">
        <v>0</v>
      </c>
      <c r="L46" s="20">
        <v>0</v>
      </c>
      <c r="M46" s="20">
        <v>0</v>
      </c>
      <c r="N46" s="20">
        <v>0</v>
      </c>
      <c r="O46" s="20">
        <v>46.08</v>
      </c>
      <c r="P46" s="20">
        <v>0</v>
      </c>
      <c r="Q46" s="20">
        <v>0</v>
      </c>
    </row>
    <row r="47" spans="1:17" x14ac:dyDescent="0.3">
      <c r="A47" s="20">
        <f>'Agricultural Product Data'!A47</f>
        <v>46</v>
      </c>
      <c r="B47" s="21" t="str">
        <f>'Agricultural Product Data'!B47</f>
        <v>Yasothon</v>
      </c>
      <c r="C47" s="21" t="str">
        <f>'Agricultural Product Data'!C47</f>
        <v>Northeastern</v>
      </c>
      <c r="D47" s="20">
        <v>30.666666666666671</v>
      </c>
      <c r="E47" s="20">
        <v>4</v>
      </c>
      <c r="F47" s="20">
        <v>220427.64333333331</v>
      </c>
      <c r="G47" s="20">
        <v>94468.989999999991</v>
      </c>
      <c r="H47" s="20">
        <v>4058</v>
      </c>
      <c r="I47" s="20">
        <v>5721.78</v>
      </c>
      <c r="J47" s="20">
        <v>1298.56</v>
      </c>
      <c r="K47" s="20">
        <v>162.32</v>
      </c>
      <c r="L47" s="20">
        <v>8.8392149999999994</v>
      </c>
      <c r="M47" s="20">
        <v>6.6963749999999997</v>
      </c>
      <c r="N47" s="20">
        <v>67709.066666666666</v>
      </c>
      <c r="O47" s="20">
        <v>4698.375</v>
      </c>
      <c r="P47" s="20">
        <v>144418.00333333333</v>
      </c>
      <c r="Q47" s="20">
        <v>237864.94666666668</v>
      </c>
    </row>
    <row r="48" spans="1:17" x14ac:dyDescent="0.3">
      <c r="A48" s="20">
        <f>'Agricultural Product Data'!A48</f>
        <v>47</v>
      </c>
      <c r="B48" s="21" t="str">
        <f>'Agricultural Product Data'!B48</f>
        <v>Yala</v>
      </c>
      <c r="C48" s="21" t="str">
        <f>'Agricultural Product Data'!C48</f>
        <v>Southern</v>
      </c>
      <c r="D48" s="20">
        <v>0</v>
      </c>
      <c r="E48" s="20">
        <v>0</v>
      </c>
      <c r="F48" s="20">
        <v>3662.75</v>
      </c>
      <c r="G48" s="20">
        <v>1569.75</v>
      </c>
      <c r="H48" s="20">
        <v>10950.666666666666</v>
      </c>
      <c r="I48" s="20">
        <v>15440.439999999999</v>
      </c>
      <c r="J48" s="20">
        <v>3504.2133333333331</v>
      </c>
      <c r="K48" s="20">
        <v>438.02666666666664</v>
      </c>
      <c r="L48" s="20">
        <v>1066.9777800000002</v>
      </c>
      <c r="M48" s="20">
        <v>808.31650000000002</v>
      </c>
      <c r="N48" s="20">
        <v>0</v>
      </c>
      <c r="O48" s="20">
        <v>48607.635000000002</v>
      </c>
      <c r="P48" s="20">
        <v>0</v>
      </c>
      <c r="Q48" s="20">
        <v>0</v>
      </c>
    </row>
    <row r="49" spans="1:17" x14ac:dyDescent="0.3">
      <c r="A49" s="20">
        <f>'Agricultural Product Data'!A49</f>
        <v>48</v>
      </c>
      <c r="B49" s="21" t="str">
        <f>'Agricultural Product Data'!B49</f>
        <v>Roi Et</v>
      </c>
      <c r="C49" s="21" t="str">
        <f>'Agricultural Product Data'!C49</f>
        <v>Northeastern</v>
      </c>
      <c r="D49" s="20">
        <v>0</v>
      </c>
      <c r="E49" s="20">
        <v>0</v>
      </c>
      <c r="F49" s="20">
        <v>467345.66666666663</v>
      </c>
      <c r="G49" s="20">
        <v>200290.99999999997</v>
      </c>
      <c r="H49" s="20">
        <v>2551.6666666666665</v>
      </c>
      <c r="I49" s="20">
        <v>3597.8499999999995</v>
      </c>
      <c r="J49" s="20">
        <v>816.5333333333333</v>
      </c>
      <c r="K49" s="20">
        <v>102.06666666666666</v>
      </c>
      <c r="L49" s="20">
        <v>6.0107850000000003</v>
      </c>
      <c r="M49" s="20">
        <v>4.5536250000000003</v>
      </c>
      <c r="N49" s="20">
        <v>44193.133333333331</v>
      </c>
      <c r="O49" s="20">
        <v>4396.3500000000004</v>
      </c>
      <c r="P49" s="20">
        <v>250073.40000000002</v>
      </c>
      <c r="Q49" s="20">
        <v>411885.60000000003</v>
      </c>
    </row>
    <row r="50" spans="1:17" x14ac:dyDescent="0.3">
      <c r="A50" s="20">
        <f>'Agricultural Product Data'!A50</f>
        <v>49</v>
      </c>
      <c r="B50" s="21" t="str">
        <f>'Agricultural Product Data'!B50</f>
        <v>Ranong</v>
      </c>
      <c r="C50" s="21" t="str">
        <f>'Agricultural Product Data'!C50</f>
        <v>Southern</v>
      </c>
      <c r="D50" s="20">
        <v>0</v>
      </c>
      <c r="E50" s="20">
        <v>0</v>
      </c>
      <c r="F50" s="20">
        <v>111.72</v>
      </c>
      <c r="G50" s="20">
        <v>47.879999999999995</v>
      </c>
      <c r="H50" s="20">
        <v>428225.66666666669</v>
      </c>
      <c r="I50" s="20">
        <v>603798.18999999994</v>
      </c>
      <c r="J50" s="20">
        <v>137032.21333333335</v>
      </c>
      <c r="K50" s="20">
        <v>17129.026666666668</v>
      </c>
      <c r="L50" s="20">
        <v>1190.00442</v>
      </c>
      <c r="M50" s="20">
        <v>901.51850000000002</v>
      </c>
      <c r="N50" s="20">
        <v>0</v>
      </c>
      <c r="O50" s="20">
        <v>13376.189999999999</v>
      </c>
      <c r="P50" s="20">
        <v>0</v>
      </c>
      <c r="Q50" s="20">
        <v>0</v>
      </c>
    </row>
    <row r="51" spans="1:17" x14ac:dyDescent="0.3">
      <c r="A51" s="20">
        <f>'Agricultural Product Data'!A51</f>
        <v>50</v>
      </c>
      <c r="B51" s="21" t="str">
        <f>'Agricultural Product Data'!B51</f>
        <v>Rayong</v>
      </c>
      <c r="C51" s="21" t="str">
        <f>'Agricultural Product Data'!C51</f>
        <v>Central</v>
      </c>
      <c r="D51" s="20">
        <v>0</v>
      </c>
      <c r="E51" s="20">
        <v>0</v>
      </c>
      <c r="F51" s="20">
        <v>2429.42</v>
      </c>
      <c r="G51" s="20">
        <v>1041.18</v>
      </c>
      <c r="H51" s="20">
        <v>76851.333333333328</v>
      </c>
      <c r="I51" s="20">
        <v>108360.37999999999</v>
      </c>
      <c r="J51" s="20">
        <v>24592.426666666666</v>
      </c>
      <c r="K51" s="20">
        <v>3074.0533333333333</v>
      </c>
      <c r="L51" s="20">
        <v>596.12982</v>
      </c>
      <c r="M51" s="20">
        <v>451.61349999999999</v>
      </c>
      <c r="N51" s="20">
        <v>29728.26666666667</v>
      </c>
      <c r="O51" s="20">
        <v>24682.725000000002</v>
      </c>
      <c r="P51" s="20">
        <v>1284.2366666666667</v>
      </c>
      <c r="Q51" s="20">
        <v>2115.2133333333336</v>
      </c>
    </row>
    <row r="52" spans="1:17" x14ac:dyDescent="0.3">
      <c r="A52" s="20">
        <f>'Agricultural Product Data'!A52</f>
        <v>51</v>
      </c>
      <c r="B52" s="21" t="str">
        <f>'Agricultural Product Data'!B52</f>
        <v>Ratchaburi</v>
      </c>
      <c r="C52" s="21" t="str">
        <f>'Agricultural Product Data'!C52</f>
        <v>Central</v>
      </c>
      <c r="D52" s="20">
        <v>1878.0266666666666</v>
      </c>
      <c r="E52" s="20">
        <v>244.95999999999998</v>
      </c>
      <c r="F52" s="20">
        <v>78705.759999999995</v>
      </c>
      <c r="G52" s="20">
        <v>33731.040000000001</v>
      </c>
      <c r="H52" s="20">
        <v>14008.666666666666</v>
      </c>
      <c r="I52" s="20">
        <v>19752.219999999998</v>
      </c>
      <c r="J52" s="20">
        <v>4482.7733333333335</v>
      </c>
      <c r="K52" s="20">
        <v>560.34666666666669</v>
      </c>
      <c r="L52" s="20">
        <v>3668.7040500000003</v>
      </c>
      <c r="M52" s="20">
        <v>2779.32125</v>
      </c>
      <c r="N52" s="20">
        <v>55982.333333333343</v>
      </c>
      <c r="O52" s="20">
        <v>1761.6000000000001</v>
      </c>
      <c r="P52" s="20">
        <v>224578.16</v>
      </c>
      <c r="Q52" s="20">
        <v>369893.44000000006</v>
      </c>
    </row>
    <row r="53" spans="1:17" x14ac:dyDescent="0.3">
      <c r="A53" s="20">
        <f>'Agricultural Product Data'!A53</f>
        <v>52</v>
      </c>
      <c r="B53" s="21" t="str">
        <f>'Agricultural Product Data'!B53</f>
        <v>Lop Buri</v>
      </c>
      <c r="C53" s="21" t="str">
        <f>'Agricultural Product Data'!C53</f>
        <v>Central</v>
      </c>
      <c r="D53" s="20">
        <v>678414.7466666667</v>
      </c>
      <c r="E53" s="20">
        <v>88488.88</v>
      </c>
      <c r="F53" s="20">
        <v>188170.61666666667</v>
      </c>
      <c r="G53" s="20">
        <v>80644.55</v>
      </c>
      <c r="H53" s="20">
        <v>2919.3333333333335</v>
      </c>
      <c r="I53" s="20">
        <v>4116.26</v>
      </c>
      <c r="J53" s="20">
        <v>934.18666666666672</v>
      </c>
      <c r="K53" s="20">
        <v>116.77333333333334</v>
      </c>
      <c r="L53" s="20">
        <v>0</v>
      </c>
      <c r="M53" s="20">
        <v>0</v>
      </c>
      <c r="N53" s="20">
        <v>202021</v>
      </c>
      <c r="O53" s="20">
        <v>50.550000000000004</v>
      </c>
      <c r="P53" s="20">
        <v>797175.8433333335</v>
      </c>
      <c r="Q53" s="20">
        <v>1312995.5066666668</v>
      </c>
    </row>
    <row r="54" spans="1:17" x14ac:dyDescent="0.3">
      <c r="A54" s="20">
        <f>'Agricultural Product Data'!A54</f>
        <v>53</v>
      </c>
      <c r="B54" s="21" t="str">
        <f>'Agricultural Product Data'!B54</f>
        <v>Lampang</v>
      </c>
      <c r="C54" s="21" t="str">
        <f>'Agricultural Product Data'!C54</f>
        <v>Northeastern</v>
      </c>
      <c r="D54" s="20">
        <v>443316.10666666669</v>
      </c>
      <c r="E54" s="20">
        <v>57823.839999999997</v>
      </c>
      <c r="F54" s="20">
        <v>113385.83666666666</v>
      </c>
      <c r="G54" s="20">
        <v>48593.929999999993</v>
      </c>
      <c r="H54" s="20">
        <v>2031.6666666666667</v>
      </c>
      <c r="I54" s="20">
        <v>2864.65</v>
      </c>
      <c r="J54" s="20">
        <v>650.13333333333333</v>
      </c>
      <c r="K54" s="20">
        <v>81.266666666666666</v>
      </c>
      <c r="L54" s="20">
        <v>0</v>
      </c>
      <c r="M54" s="20">
        <v>0</v>
      </c>
      <c r="N54" s="20">
        <v>32643</v>
      </c>
      <c r="O54" s="20">
        <v>1464.84</v>
      </c>
      <c r="P54" s="20">
        <v>0</v>
      </c>
      <c r="Q54" s="20">
        <v>0</v>
      </c>
    </row>
    <row r="55" spans="1:17" x14ac:dyDescent="0.3">
      <c r="A55" s="20">
        <f>'Agricultural Product Data'!A55</f>
        <v>54</v>
      </c>
      <c r="B55" s="21" t="str">
        <f>'Agricultural Product Data'!B55</f>
        <v>Lamphun</v>
      </c>
      <c r="C55" s="21" t="str">
        <f>'Agricultural Product Data'!C55</f>
        <v>Northern</v>
      </c>
      <c r="D55" s="20">
        <v>137738.72</v>
      </c>
      <c r="E55" s="20">
        <v>17965.919999999998</v>
      </c>
      <c r="F55" s="20">
        <v>30868.53</v>
      </c>
      <c r="G55" s="20">
        <v>13229.369999999999</v>
      </c>
      <c r="H55" s="20">
        <v>626.33333333333337</v>
      </c>
      <c r="I55" s="20">
        <v>883.13</v>
      </c>
      <c r="J55" s="20">
        <v>200.42666666666668</v>
      </c>
      <c r="K55" s="20">
        <v>25.053333333333335</v>
      </c>
      <c r="L55" s="20">
        <v>0</v>
      </c>
      <c r="M55" s="20">
        <v>0</v>
      </c>
      <c r="N55" s="20">
        <v>2153</v>
      </c>
      <c r="O55" s="20">
        <v>255.58499999999998</v>
      </c>
      <c r="P55" s="20">
        <v>0</v>
      </c>
      <c r="Q55" s="20">
        <v>0</v>
      </c>
    </row>
    <row r="56" spans="1:17" x14ac:dyDescent="0.3">
      <c r="A56" s="20">
        <f>'Agricultural Product Data'!A56</f>
        <v>55</v>
      </c>
      <c r="B56" s="21" t="str">
        <f>'Agricultural Product Data'!B56</f>
        <v>Loei</v>
      </c>
      <c r="C56" s="21" t="str">
        <f>'Agricultural Product Data'!C56</f>
        <v>Northeastern</v>
      </c>
      <c r="D56" s="20">
        <v>639288.37333333329</v>
      </c>
      <c r="E56" s="20">
        <v>83385.439999999988</v>
      </c>
      <c r="F56" s="20">
        <v>73102.773333333331</v>
      </c>
      <c r="G56" s="20">
        <v>31329.760000000002</v>
      </c>
      <c r="H56" s="20">
        <v>41301.666666666664</v>
      </c>
      <c r="I56" s="20">
        <v>58235.349999999991</v>
      </c>
      <c r="J56" s="20">
        <v>13216.533333333333</v>
      </c>
      <c r="K56" s="20">
        <v>1652.0666666666666</v>
      </c>
      <c r="L56" s="20">
        <v>0</v>
      </c>
      <c r="M56" s="20">
        <v>0</v>
      </c>
      <c r="N56" s="20">
        <v>197564.13333333333</v>
      </c>
      <c r="O56" s="20">
        <v>36090.074999999997</v>
      </c>
      <c r="P56" s="20">
        <v>474103.42333333334</v>
      </c>
      <c r="Q56" s="20">
        <v>780876.22666666668</v>
      </c>
    </row>
    <row r="57" spans="1:17" x14ac:dyDescent="0.3">
      <c r="A57" s="20">
        <f>'Agricultural Product Data'!A57</f>
        <v>56</v>
      </c>
      <c r="B57" s="21" t="str">
        <f>'Agricultural Product Data'!B57</f>
        <v>Si Sa Ket</v>
      </c>
      <c r="C57" s="21" t="str">
        <f>'Agricultural Product Data'!C57</f>
        <v>Northeastern</v>
      </c>
      <c r="D57" s="20">
        <v>64474.21333333334</v>
      </c>
      <c r="E57" s="20">
        <v>8409.68</v>
      </c>
      <c r="F57" s="20">
        <v>501348.89</v>
      </c>
      <c r="G57" s="20">
        <v>214863.81</v>
      </c>
      <c r="H57" s="20">
        <v>9710</v>
      </c>
      <c r="I57" s="20">
        <v>13691.099999999999</v>
      </c>
      <c r="J57" s="20">
        <v>3107.2000000000003</v>
      </c>
      <c r="K57" s="20">
        <v>388.40000000000003</v>
      </c>
      <c r="L57" s="20">
        <v>12.961327500000001</v>
      </c>
      <c r="M57" s="20">
        <v>9.8191875</v>
      </c>
      <c r="N57" s="20">
        <v>123231.33333333333</v>
      </c>
      <c r="O57" s="20">
        <v>15496.560000000001</v>
      </c>
      <c r="P57" s="20">
        <v>24236.22</v>
      </c>
      <c r="Q57" s="20">
        <v>39918.480000000003</v>
      </c>
    </row>
    <row r="58" spans="1:17" x14ac:dyDescent="0.3">
      <c r="A58" s="20">
        <f>'Agricultural Product Data'!A58</f>
        <v>57</v>
      </c>
      <c r="B58" s="21" t="str">
        <f>'Agricultural Product Data'!B58</f>
        <v>Sakon Nakhon</v>
      </c>
      <c r="C58" s="21" t="str">
        <f>'Agricultural Product Data'!C58</f>
        <v>Northeastern</v>
      </c>
      <c r="D58" s="20">
        <v>308.2</v>
      </c>
      <c r="E58" s="20">
        <v>40.199999999999996</v>
      </c>
      <c r="F58" s="20">
        <v>358920.75333333336</v>
      </c>
      <c r="G58" s="20">
        <v>153823.18</v>
      </c>
      <c r="H58" s="20">
        <v>26891.333333333332</v>
      </c>
      <c r="I58" s="20">
        <v>37916.78</v>
      </c>
      <c r="J58" s="20">
        <v>8605.2266666666656</v>
      </c>
      <c r="K58" s="20">
        <v>1075.6533333333332</v>
      </c>
      <c r="L58" s="20">
        <v>7.2381375000000006</v>
      </c>
      <c r="M58" s="20">
        <v>5.4834375</v>
      </c>
      <c r="N58" s="20">
        <v>81531.666666666672</v>
      </c>
      <c r="O58" s="20">
        <v>16546.68</v>
      </c>
      <c r="P58" s="20">
        <v>135445.80000000002</v>
      </c>
      <c r="Q58" s="20">
        <v>223087.2</v>
      </c>
    </row>
    <row r="59" spans="1:17" x14ac:dyDescent="0.3">
      <c r="A59" s="20">
        <f>'Agricultural Product Data'!A59</f>
        <v>58</v>
      </c>
      <c r="B59" s="21" t="str">
        <f>'Agricultural Product Data'!B59</f>
        <v>Songkhla</v>
      </c>
      <c r="C59" s="21" t="str">
        <f>'Agricultural Product Data'!C59</f>
        <v>Southern</v>
      </c>
      <c r="D59" s="20">
        <v>0</v>
      </c>
      <c r="E59" s="20">
        <v>0</v>
      </c>
      <c r="F59" s="20">
        <v>38652.67</v>
      </c>
      <c r="G59" s="20">
        <v>16565.43</v>
      </c>
      <c r="H59" s="20">
        <v>184748.33333333334</v>
      </c>
      <c r="I59" s="20">
        <v>260495.15</v>
      </c>
      <c r="J59" s="20">
        <v>59119.466666666674</v>
      </c>
      <c r="K59" s="20">
        <v>7389.9333333333343</v>
      </c>
      <c r="L59" s="20">
        <v>2244.8817599999998</v>
      </c>
      <c r="M59" s="20">
        <v>1700.6679999999999</v>
      </c>
      <c r="N59" s="20">
        <v>0</v>
      </c>
      <c r="O59" s="20">
        <v>84048.75</v>
      </c>
      <c r="P59" s="20">
        <v>0</v>
      </c>
      <c r="Q59" s="20">
        <v>0</v>
      </c>
    </row>
    <row r="60" spans="1:17" x14ac:dyDescent="0.3">
      <c r="A60" s="20">
        <f>'Agricultural Product Data'!A60</f>
        <v>59</v>
      </c>
      <c r="B60" s="21" t="str">
        <f>'Agricultural Product Data'!B60</f>
        <v>Satun</v>
      </c>
      <c r="C60" s="21" t="str">
        <f>'Agricultural Product Data'!C60</f>
        <v>Southern</v>
      </c>
      <c r="D60" s="20">
        <v>0</v>
      </c>
      <c r="E60" s="20">
        <v>0</v>
      </c>
      <c r="F60" s="20">
        <v>3771.8566666666666</v>
      </c>
      <c r="G60" s="20">
        <v>1616.51</v>
      </c>
      <c r="H60" s="20">
        <v>297536.66666666669</v>
      </c>
      <c r="I60" s="20">
        <v>419526.7</v>
      </c>
      <c r="J60" s="20">
        <v>95211.733333333337</v>
      </c>
      <c r="K60" s="20">
        <v>11901.466666666667</v>
      </c>
      <c r="L60" s="20">
        <v>1079.6672700000001</v>
      </c>
      <c r="M60" s="20">
        <v>817.92975000000001</v>
      </c>
      <c r="N60" s="20">
        <v>0</v>
      </c>
      <c r="O60" s="20">
        <v>18735.300000000003</v>
      </c>
      <c r="P60" s="20">
        <v>0</v>
      </c>
      <c r="Q60" s="20">
        <v>0</v>
      </c>
    </row>
    <row r="61" spans="1:17" x14ac:dyDescent="0.3">
      <c r="A61" s="20">
        <f>'Agricultural Product Data'!A61</f>
        <v>60</v>
      </c>
      <c r="B61" s="21" t="str">
        <f>'Agricultural Product Data'!B61</f>
        <v>Samut Prakan</v>
      </c>
      <c r="C61" s="21" t="str">
        <f>'Agricultural Product Data'!C61</f>
        <v>Central</v>
      </c>
      <c r="D61" s="20">
        <v>0</v>
      </c>
      <c r="E61" s="20">
        <v>0</v>
      </c>
      <c r="F61" s="20">
        <v>6613.6933333333336</v>
      </c>
      <c r="G61" s="20">
        <v>2834.44</v>
      </c>
      <c r="H61" s="20">
        <v>167.33333333333334</v>
      </c>
      <c r="I61" s="20">
        <v>235.94</v>
      </c>
      <c r="J61" s="20">
        <v>53.546666666666674</v>
      </c>
      <c r="K61" s="20">
        <v>6.6933333333333342</v>
      </c>
      <c r="L61" s="20">
        <v>2.9898000000000002</v>
      </c>
      <c r="M61" s="20">
        <v>2.2650000000000001</v>
      </c>
      <c r="N61" s="20">
        <v>0</v>
      </c>
      <c r="O61" s="20">
        <v>0</v>
      </c>
      <c r="P61" s="20">
        <v>0</v>
      </c>
      <c r="Q61" s="20">
        <v>0</v>
      </c>
    </row>
    <row r="62" spans="1:17" x14ac:dyDescent="0.3">
      <c r="A62" s="20">
        <f>'Agricultural Product Data'!A62</f>
        <v>61</v>
      </c>
      <c r="B62" s="21" t="str">
        <f>'Agricultural Product Data'!B62</f>
        <v>Samut Songkhram</v>
      </c>
      <c r="C62" s="21" t="str">
        <f>'Agricultural Product Data'!C62</f>
        <v>Central</v>
      </c>
      <c r="D62" s="20">
        <v>0</v>
      </c>
      <c r="E62" s="20">
        <v>0</v>
      </c>
      <c r="F62" s="20">
        <v>736.30666666666673</v>
      </c>
      <c r="G62" s="20">
        <v>315.56</v>
      </c>
      <c r="H62" s="20">
        <v>58.333333333333336</v>
      </c>
      <c r="I62" s="20">
        <v>82.25</v>
      </c>
      <c r="J62" s="20">
        <v>18.666666666666668</v>
      </c>
      <c r="K62" s="20">
        <v>2.3333333333333335</v>
      </c>
      <c r="L62" s="20">
        <v>19114.155060000001</v>
      </c>
      <c r="M62" s="20">
        <v>14480.4205</v>
      </c>
      <c r="N62" s="20">
        <v>0</v>
      </c>
      <c r="O62" s="20">
        <v>0</v>
      </c>
      <c r="P62" s="20">
        <v>0</v>
      </c>
      <c r="Q62" s="20">
        <v>0</v>
      </c>
    </row>
    <row r="63" spans="1:17" x14ac:dyDescent="0.3">
      <c r="A63" s="20">
        <f>'Agricultural Product Data'!A63</f>
        <v>62</v>
      </c>
      <c r="B63" s="21" t="str">
        <f>'Agricultural Product Data'!B63</f>
        <v>Samut Sakhon</v>
      </c>
      <c r="C63" s="21" t="str">
        <f>'Agricultural Product Data'!C63</f>
        <v>Central</v>
      </c>
      <c r="D63" s="20">
        <v>0</v>
      </c>
      <c r="E63" s="20">
        <v>0</v>
      </c>
      <c r="F63" s="20">
        <v>1696.7066666666665</v>
      </c>
      <c r="G63" s="20">
        <v>727.16</v>
      </c>
      <c r="H63" s="20">
        <v>296.66666666666669</v>
      </c>
      <c r="I63" s="20">
        <v>418.3</v>
      </c>
      <c r="J63" s="20">
        <v>94.933333333333337</v>
      </c>
      <c r="K63" s="20">
        <v>11.866666666666667</v>
      </c>
      <c r="L63" s="20">
        <v>293.20516500000002</v>
      </c>
      <c r="M63" s="20">
        <v>222.125125</v>
      </c>
      <c r="N63" s="20">
        <v>0</v>
      </c>
      <c r="O63" s="20">
        <v>0</v>
      </c>
      <c r="P63" s="20">
        <v>0</v>
      </c>
      <c r="Q63" s="20">
        <v>0</v>
      </c>
    </row>
    <row r="64" spans="1:17" x14ac:dyDescent="0.3">
      <c r="A64" s="20">
        <f>'Agricultural Product Data'!A64</f>
        <v>63</v>
      </c>
      <c r="B64" s="21" t="str">
        <f>'Agricultural Product Data'!B64</f>
        <v>Sa Kaeo</v>
      </c>
      <c r="C64" s="21" t="str">
        <f>'Agricultural Product Data'!C64</f>
        <v>Central</v>
      </c>
      <c r="D64" s="20">
        <v>220013.70666666669</v>
      </c>
      <c r="E64" s="20">
        <v>28697.439999999999</v>
      </c>
      <c r="F64" s="20">
        <v>101242.16666666666</v>
      </c>
      <c r="G64" s="20">
        <v>43389.499999999993</v>
      </c>
      <c r="H64" s="20">
        <v>83269</v>
      </c>
      <c r="I64" s="20">
        <v>117409.29</v>
      </c>
      <c r="J64" s="20">
        <v>26646.080000000002</v>
      </c>
      <c r="K64" s="20">
        <v>3330.76</v>
      </c>
      <c r="L64" s="20">
        <v>0</v>
      </c>
      <c r="M64" s="20">
        <v>0</v>
      </c>
      <c r="N64" s="20">
        <v>238809.40000000002</v>
      </c>
      <c r="O64" s="20">
        <v>2720.6849999999999</v>
      </c>
      <c r="P64" s="20">
        <v>675087</v>
      </c>
      <c r="Q64" s="20">
        <v>1111908</v>
      </c>
    </row>
    <row r="65" spans="1:17" x14ac:dyDescent="0.3">
      <c r="A65" s="20">
        <f>'Agricultural Product Data'!A65</f>
        <v>64</v>
      </c>
      <c r="B65" s="21" t="str">
        <f>'Agricultural Product Data'!B65</f>
        <v>Saraburi</v>
      </c>
      <c r="C65" s="21" t="str">
        <f>'Agricultural Product Data'!C65</f>
        <v>Central</v>
      </c>
      <c r="D65" s="20">
        <v>309184.40000000002</v>
      </c>
      <c r="E65" s="20">
        <v>40328.400000000001</v>
      </c>
      <c r="F65" s="20">
        <v>96618.036666666667</v>
      </c>
      <c r="G65" s="20">
        <v>41407.729999999996</v>
      </c>
      <c r="H65" s="20">
        <v>18141.666666666668</v>
      </c>
      <c r="I65" s="20">
        <v>25579.75</v>
      </c>
      <c r="J65" s="20">
        <v>5805.3333333333339</v>
      </c>
      <c r="K65" s="20">
        <v>725.66666666666674</v>
      </c>
      <c r="L65" s="20">
        <v>131.737155</v>
      </c>
      <c r="M65" s="20">
        <v>99.800875000000005</v>
      </c>
      <c r="N65" s="20">
        <v>26483.4</v>
      </c>
      <c r="O65" s="20">
        <v>91.844999999999999</v>
      </c>
      <c r="P65" s="20">
        <v>169613.70333333334</v>
      </c>
      <c r="Q65" s="20">
        <v>279363.7466666667</v>
      </c>
    </row>
    <row r="66" spans="1:17" x14ac:dyDescent="0.3">
      <c r="A66" s="20">
        <f>'Agricultural Product Data'!A66</f>
        <v>65</v>
      </c>
      <c r="B66" s="21" t="str">
        <f>'Agricultural Product Data'!B66</f>
        <v>Sing Buri</v>
      </c>
      <c r="C66" s="21" t="str">
        <f>'Agricultural Product Data'!C66</f>
        <v>Central</v>
      </c>
      <c r="D66" s="20">
        <v>0</v>
      </c>
      <c r="E66" s="20">
        <v>0</v>
      </c>
      <c r="F66" s="20">
        <v>99245.09</v>
      </c>
      <c r="G66" s="20">
        <v>42533.61</v>
      </c>
      <c r="H66" s="20">
        <v>76.666666666666671</v>
      </c>
      <c r="I66" s="20">
        <v>108.1</v>
      </c>
      <c r="J66" s="20">
        <v>24.533333333333335</v>
      </c>
      <c r="K66" s="20">
        <v>3.0666666666666669</v>
      </c>
      <c r="L66" s="20">
        <v>0</v>
      </c>
      <c r="M66" s="20">
        <v>0</v>
      </c>
      <c r="N66" s="20">
        <v>13</v>
      </c>
      <c r="O66" s="20">
        <v>0</v>
      </c>
      <c r="P66" s="20">
        <v>28691.126666666671</v>
      </c>
      <c r="Q66" s="20">
        <v>47255.973333333342</v>
      </c>
    </row>
    <row r="67" spans="1:17" x14ac:dyDescent="0.3">
      <c r="A67" s="20">
        <f>'Agricultural Product Data'!A67</f>
        <v>66</v>
      </c>
      <c r="B67" s="21" t="str">
        <f>'Agricultural Product Data'!B67</f>
        <v>Sukhothai</v>
      </c>
      <c r="C67" s="21" t="str">
        <f>'Agricultural Product Data'!C67</f>
        <v>Northern</v>
      </c>
      <c r="D67" s="20">
        <v>134343.30666666667</v>
      </c>
      <c r="E67" s="20">
        <v>17523.04</v>
      </c>
      <c r="F67" s="20">
        <v>291469.15000000002</v>
      </c>
      <c r="G67" s="20">
        <v>124915.34999999999</v>
      </c>
      <c r="H67" s="20">
        <v>4800</v>
      </c>
      <c r="I67" s="20">
        <v>6768</v>
      </c>
      <c r="J67" s="20">
        <v>1536</v>
      </c>
      <c r="K67" s="20">
        <v>192</v>
      </c>
      <c r="L67" s="20">
        <v>0</v>
      </c>
      <c r="M67" s="20">
        <v>0</v>
      </c>
      <c r="N67" s="20">
        <v>54974.333333333343</v>
      </c>
      <c r="O67" s="20">
        <v>2261.61</v>
      </c>
      <c r="P67" s="20">
        <v>407813.90666666673</v>
      </c>
      <c r="Q67" s="20">
        <v>671693.4933333334</v>
      </c>
    </row>
    <row r="68" spans="1:17" x14ac:dyDescent="0.3">
      <c r="A68" s="20">
        <f>'Agricultural Product Data'!A68</f>
        <v>67</v>
      </c>
      <c r="B68" s="21" t="str">
        <f>'Agricultural Product Data'!B68</f>
        <v>Suphan Buri</v>
      </c>
      <c r="C68" s="21" t="str">
        <f>'Agricultural Product Data'!C68</f>
        <v>Central</v>
      </c>
      <c r="D68" s="20">
        <v>102626.61333333334</v>
      </c>
      <c r="E68" s="20">
        <v>13386.08</v>
      </c>
      <c r="F68" s="20">
        <v>394102.42666666664</v>
      </c>
      <c r="G68" s="20">
        <v>168901.03999999998</v>
      </c>
      <c r="H68" s="20">
        <v>4010.3333333333335</v>
      </c>
      <c r="I68" s="20">
        <v>5654.57</v>
      </c>
      <c r="J68" s="20">
        <v>1283.3066666666668</v>
      </c>
      <c r="K68" s="20">
        <v>160.41333333333336</v>
      </c>
      <c r="L68" s="20">
        <v>16.5396</v>
      </c>
      <c r="M68" s="20">
        <v>12.53</v>
      </c>
      <c r="N68" s="20">
        <v>40167.733333333337</v>
      </c>
      <c r="O68" s="20">
        <v>219.76499999999999</v>
      </c>
      <c r="P68" s="20">
        <v>732121.32000000007</v>
      </c>
      <c r="Q68" s="20">
        <v>1205846.8800000001</v>
      </c>
    </row>
    <row r="69" spans="1:17" x14ac:dyDescent="0.3">
      <c r="A69" s="20">
        <f>'Agricultural Product Data'!A69</f>
        <v>68</v>
      </c>
      <c r="B69" s="21" t="str">
        <f>'Agricultural Product Data'!B69</f>
        <v>Surat Thani</v>
      </c>
      <c r="C69" s="21" t="str">
        <f>'Agricultural Product Data'!C69</f>
        <v>Southern</v>
      </c>
      <c r="D69" s="20">
        <v>0</v>
      </c>
      <c r="E69" s="20">
        <v>0</v>
      </c>
      <c r="F69" s="20">
        <v>3856.6266666666666</v>
      </c>
      <c r="G69" s="20">
        <v>1652.84</v>
      </c>
      <c r="H69" s="20">
        <v>3928750</v>
      </c>
      <c r="I69" s="20">
        <v>5539537.5</v>
      </c>
      <c r="J69" s="20">
        <v>1257200</v>
      </c>
      <c r="K69" s="20">
        <v>157150</v>
      </c>
      <c r="L69" s="20">
        <v>24596.14443</v>
      </c>
      <c r="M69" s="20">
        <v>18633.442749999998</v>
      </c>
      <c r="N69" s="20">
        <v>0</v>
      </c>
      <c r="O69" s="20">
        <v>93932.654999999999</v>
      </c>
      <c r="P69" s="20">
        <v>0</v>
      </c>
      <c r="Q69" s="20">
        <v>0</v>
      </c>
    </row>
    <row r="70" spans="1:17" x14ac:dyDescent="0.3">
      <c r="A70" s="20">
        <f>'Agricultural Product Data'!A70</f>
        <v>69</v>
      </c>
      <c r="B70" s="21" t="str">
        <f>'Agricultural Product Data'!B70</f>
        <v>Surin</v>
      </c>
      <c r="C70" s="21" t="str">
        <f>'Agricultural Product Data'!C70</f>
        <v>Northeastern</v>
      </c>
      <c r="D70" s="20">
        <v>120.21333333333332</v>
      </c>
      <c r="E70" s="20">
        <v>15.679999999999998</v>
      </c>
      <c r="F70" s="20">
        <v>544467.7466666667</v>
      </c>
      <c r="G70" s="20">
        <v>233343.32</v>
      </c>
      <c r="H70" s="20">
        <v>6227.333333333333</v>
      </c>
      <c r="I70" s="20">
        <v>8780.5399999999991</v>
      </c>
      <c r="J70" s="20">
        <v>1992.7466666666667</v>
      </c>
      <c r="K70" s="20">
        <v>249.09333333333333</v>
      </c>
      <c r="L70" s="20">
        <v>72.389625000000009</v>
      </c>
      <c r="M70" s="20">
        <v>54.840625000000003</v>
      </c>
      <c r="N70" s="20">
        <v>101806.40000000001</v>
      </c>
      <c r="O70" s="20">
        <v>9228.375</v>
      </c>
      <c r="P70" s="20">
        <v>218292.46666666667</v>
      </c>
      <c r="Q70" s="20">
        <v>359540.53333333333</v>
      </c>
    </row>
    <row r="71" spans="1:17" x14ac:dyDescent="0.3">
      <c r="A71" s="20">
        <f>'Agricultural Product Data'!A71</f>
        <v>70</v>
      </c>
      <c r="B71" s="21" t="str">
        <f>'Agricultural Product Data'!B71</f>
        <v>Nong Khai</v>
      </c>
      <c r="C71" s="21" t="str">
        <f>'Agricultural Product Data'!C71</f>
        <v>Northeastern</v>
      </c>
      <c r="D71" s="20">
        <v>307.28000000000003</v>
      </c>
      <c r="E71" s="20">
        <v>40.08</v>
      </c>
      <c r="F71" s="20">
        <v>102071.08333333334</v>
      </c>
      <c r="G71" s="20">
        <v>43744.75</v>
      </c>
      <c r="H71" s="20">
        <v>32192.666666666668</v>
      </c>
      <c r="I71" s="20">
        <v>45391.659999999996</v>
      </c>
      <c r="J71" s="20">
        <v>10301.653333333334</v>
      </c>
      <c r="K71" s="20">
        <v>1287.7066666666667</v>
      </c>
      <c r="L71" s="20">
        <v>0</v>
      </c>
      <c r="M71" s="20">
        <v>0</v>
      </c>
      <c r="N71" s="20">
        <v>9320.4666666666672</v>
      </c>
      <c r="O71" s="20">
        <v>13937.985000000001</v>
      </c>
      <c r="P71" s="20">
        <v>109173.49</v>
      </c>
      <c r="Q71" s="20">
        <v>179815.16</v>
      </c>
    </row>
    <row r="72" spans="1:17" x14ac:dyDescent="0.3">
      <c r="A72" s="20">
        <f>'Agricultural Product Data'!A72</f>
        <v>71</v>
      </c>
      <c r="B72" s="21" t="str">
        <f>'Agricultural Product Data'!B72</f>
        <v>Nong Bua Lam Phu</v>
      </c>
      <c r="C72" s="21" t="str">
        <f>'Agricultural Product Data'!C72</f>
        <v>Northeastern</v>
      </c>
      <c r="D72" s="20">
        <v>38622.826666666668</v>
      </c>
      <c r="E72" s="20">
        <v>5037.76</v>
      </c>
      <c r="F72" s="20">
        <v>117812.82333333333</v>
      </c>
      <c r="G72" s="20">
        <v>50491.21</v>
      </c>
      <c r="H72" s="20">
        <v>6303</v>
      </c>
      <c r="I72" s="20">
        <v>8887.23</v>
      </c>
      <c r="J72" s="20">
        <v>2016.96</v>
      </c>
      <c r="K72" s="20">
        <v>252.12</v>
      </c>
      <c r="L72" s="20">
        <v>0</v>
      </c>
      <c r="M72" s="20">
        <v>0</v>
      </c>
      <c r="N72" s="20">
        <v>50886.600000000006</v>
      </c>
      <c r="O72" s="20">
        <v>4827.3150000000005</v>
      </c>
      <c r="P72" s="20">
        <v>511013.37000000005</v>
      </c>
      <c r="Q72" s="20">
        <v>841669.08000000007</v>
      </c>
    </row>
    <row r="73" spans="1:17" x14ac:dyDescent="0.3">
      <c r="A73" s="20">
        <f>'Agricultural Product Data'!A73</f>
        <v>72</v>
      </c>
      <c r="B73" s="21" t="str">
        <f>'Agricultural Product Data'!B73</f>
        <v>Ang Thong</v>
      </c>
      <c r="C73" s="21" t="str">
        <f>'Agricultural Product Data'!C73</f>
        <v>Central</v>
      </c>
      <c r="D73" s="20">
        <v>0</v>
      </c>
      <c r="E73" s="20">
        <v>0</v>
      </c>
      <c r="F73" s="20">
        <v>97462.47</v>
      </c>
      <c r="G73" s="20">
        <v>41769.629999999997</v>
      </c>
      <c r="H73" s="20">
        <v>0</v>
      </c>
      <c r="I73" s="20">
        <v>0</v>
      </c>
      <c r="J73" s="20">
        <v>0</v>
      </c>
      <c r="K73" s="20">
        <v>0</v>
      </c>
      <c r="L73" s="20">
        <v>0</v>
      </c>
      <c r="M73" s="20">
        <v>0</v>
      </c>
      <c r="N73" s="20">
        <v>0</v>
      </c>
      <c r="O73" s="20">
        <v>0</v>
      </c>
      <c r="P73" s="20">
        <v>30928.383333333335</v>
      </c>
      <c r="Q73" s="20">
        <v>50940.866666666669</v>
      </c>
    </row>
    <row r="74" spans="1:17" x14ac:dyDescent="0.3">
      <c r="A74" s="20">
        <f>'Agricultural Product Data'!A74</f>
        <v>73</v>
      </c>
      <c r="B74" s="21" t="str">
        <f>'Agricultural Product Data'!B74</f>
        <v>Amnat Charoen</v>
      </c>
      <c r="C74" s="21" t="str">
        <f>'Agricultural Product Data'!C74</f>
        <v>Northeastern</v>
      </c>
      <c r="D74" s="20">
        <v>558.74666666666667</v>
      </c>
      <c r="E74" s="20">
        <v>72.88</v>
      </c>
      <c r="F74" s="20">
        <v>178370.12666666668</v>
      </c>
      <c r="G74" s="20">
        <v>76444.34</v>
      </c>
      <c r="H74" s="20">
        <v>7938.666666666667</v>
      </c>
      <c r="I74" s="20">
        <v>11193.52</v>
      </c>
      <c r="J74" s="20">
        <v>2540.3733333333334</v>
      </c>
      <c r="K74" s="20">
        <v>317.54666666666668</v>
      </c>
      <c r="L74" s="20">
        <v>0</v>
      </c>
      <c r="M74" s="20">
        <v>0</v>
      </c>
      <c r="N74" s="20">
        <v>73962.266666666663</v>
      </c>
      <c r="O74" s="20">
        <v>3610.125</v>
      </c>
      <c r="P74" s="20">
        <v>141955.15666666668</v>
      </c>
      <c r="Q74" s="20">
        <v>233808.49333333338</v>
      </c>
    </row>
    <row r="75" spans="1:17" x14ac:dyDescent="0.3">
      <c r="A75" s="20">
        <f>'Agricultural Product Data'!A75</f>
        <v>74</v>
      </c>
      <c r="B75" s="21" t="str">
        <f>'Agricultural Product Data'!B75</f>
        <v>Udon Thani</v>
      </c>
      <c r="C75" s="21" t="str">
        <f>'Agricultural Product Data'!C75</f>
        <v>Northeastern</v>
      </c>
      <c r="D75" s="20">
        <v>4130.1866666666665</v>
      </c>
      <c r="E75" s="20">
        <v>538.71999999999991</v>
      </c>
      <c r="F75" s="20">
        <v>351591.00666666665</v>
      </c>
      <c r="G75" s="20">
        <v>150681.85999999999</v>
      </c>
      <c r="H75" s="20">
        <v>35422.666666666664</v>
      </c>
      <c r="I75" s="20">
        <v>49945.959999999992</v>
      </c>
      <c r="J75" s="20">
        <v>11335.253333333332</v>
      </c>
      <c r="K75" s="20">
        <v>1416.9066666666665</v>
      </c>
      <c r="L75" s="20">
        <v>4.65564</v>
      </c>
      <c r="M75" s="20">
        <v>3.5270000000000001</v>
      </c>
      <c r="N75" s="20">
        <v>234212.93333333335</v>
      </c>
      <c r="O75" s="20">
        <v>25189.98</v>
      </c>
      <c r="P75" s="20">
        <v>1062904.9400000002</v>
      </c>
      <c r="Q75" s="20">
        <v>1750666.9600000002</v>
      </c>
    </row>
    <row r="76" spans="1:17" x14ac:dyDescent="0.3">
      <c r="A76" s="20">
        <f>'Agricultural Product Data'!A76</f>
        <v>75</v>
      </c>
      <c r="B76" s="21" t="str">
        <f>'Agricultural Product Data'!B76</f>
        <v>Uttaradit</v>
      </c>
      <c r="C76" s="21" t="str">
        <f>'Agricultural Product Data'!C76</f>
        <v>Northern</v>
      </c>
      <c r="D76" s="20">
        <v>303416.61333333334</v>
      </c>
      <c r="E76" s="20">
        <v>39576.080000000002</v>
      </c>
      <c r="F76" s="20">
        <v>168126.67666666667</v>
      </c>
      <c r="G76" s="20">
        <v>72054.290000000008</v>
      </c>
      <c r="H76" s="20">
        <v>2289.6666666666665</v>
      </c>
      <c r="I76" s="20">
        <v>3228.4299999999994</v>
      </c>
      <c r="J76" s="20">
        <v>732.69333333333327</v>
      </c>
      <c r="K76" s="20">
        <v>91.586666666666659</v>
      </c>
      <c r="L76" s="20">
        <v>0</v>
      </c>
      <c r="M76" s="20">
        <v>0</v>
      </c>
      <c r="N76" s="20">
        <v>20604.800000000003</v>
      </c>
      <c r="O76" s="20">
        <v>774.62999999999988</v>
      </c>
      <c r="P76" s="20">
        <v>133602.32</v>
      </c>
      <c r="Q76" s="20">
        <v>220050.88000000003</v>
      </c>
    </row>
    <row r="77" spans="1:17" x14ac:dyDescent="0.3">
      <c r="A77" s="20">
        <f>'Agricultural Product Data'!A77</f>
        <v>76</v>
      </c>
      <c r="B77" s="21" t="str">
        <f>'Agricultural Product Data'!B77</f>
        <v>Uthai Thani</v>
      </c>
      <c r="C77" s="21" t="str">
        <f>'Agricultural Product Data'!C77</f>
        <v>Northern</v>
      </c>
      <c r="D77" s="20">
        <v>273489.62666666665</v>
      </c>
      <c r="E77" s="20">
        <v>35672.559999999998</v>
      </c>
      <c r="F77" s="20">
        <v>131090.19</v>
      </c>
      <c r="G77" s="20">
        <v>56181.509999999995</v>
      </c>
      <c r="H77" s="20">
        <v>11166.333333333334</v>
      </c>
      <c r="I77" s="20">
        <v>15744.53</v>
      </c>
      <c r="J77" s="20">
        <v>3573.2266666666669</v>
      </c>
      <c r="K77" s="20">
        <v>446.65333333333336</v>
      </c>
      <c r="L77" s="20">
        <v>0</v>
      </c>
      <c r="M77" s="20">
        <v>0</v>
      </c>
      <c r="N77" s="20">
        <v>128164.86666666668</v>
      </c>
      <c r="O77" s="20">
        <v>1360.1849999999999</v>
      </c>
      <c r="P77" s="20">
        <v>381631.98000000004</v>
      </c>
      <c r="Q77" s="20">
        <v>628570.32000000007</v>
      </c>
    </row>
    <row r="78" spans="1:17" x14ac:dyDescent="0.3">
      <c r="A78" s="20">
        <f>'Agricultural Product Data'!A78</f>
        <v>77</v>
      </c>
      <c r="B78" s="21" t="str">
        <f>'Agricultural Product Data'!B78</f>
        <v>Ubon Ratchathani</v>
      </c>
      <c r="C78" s="21" t="str">
        <f>'Agricultural Product Data'!C78</f>
        <v>Northeastern</v>
      </c>
      <c r="D78" s="20">
        <v>142744.13333333333</v>
      </c>
      <c r="E78" s="20">
        <v>18618.8</v>
      </c>
      <c r="F78" s="20">
        <v>680674.02666666673</v>
      </c>
      <c r="G78" s="20">
        <v>291717.44</v>
      </c>
      <c r="H78" s="20">
        <v>31348.333333333332</v>
      </c>
      <c r="I78" s="20">
        <v>44201.149999999994</v>
      </c>
      <c r="J78" s="20">
        <v>10031.466666666667</v>
      </c>
      <c r="K78" s="20">
        <v>1253.9333333333334</v>
      </c>
      <c r="L78" s="20">
        <v>15.3536625</v>
      </c>
      <c r="M78" s="20">
        <v>11.631562499999999</v>
      </c>
      <c r="N78" s="20">
        <v>333428.93333333335</v>
      </c>
      <c r="O78" s="20">
        <v>26226.78</v>
      </c>
      <c r="P78" s="20">
        <v>9932.25</v>
      </c>
      <c r="Q78" s="20">
        <v>16359.000000000002</v>
      </c>
    </row>
  </sheetData>
  <conditionalFormatting sqref="D2:Q78">
    <cfRule type="cellIs" dxfId="0" priority="1" operator="equal">
      <formula>"NaN"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C198-E2A7-43C0-B34C-4E400FD0A220}">
  <dimension ref="A1:Q78"/>
  <sheetViews>
    <sheetView workbookViewId="0"/>
  </sheetViews>
  <sheetFormatPr defaultRowHeight="14.4" x14ac:dyDescent="0.3"/>
  <cols>
    <col min="1" max="1" width="5.77734375" style="29" customWidth="1"/>
    <col min="2" max="3" width="10.77734375" style="28" customWidth="1"/>
    <col min="4" max="4" width="9.88671875" style="26" bestFit="1" customWidth="1"/>
    <col min="5" max="6" width="9" style="26" bestFit="1" customWidth="1"/>
    <col min="7" max="7" width="9.88671875" style="26" bestFit="1" customWidth="1"/>
    <col min="8" max="8" width="9" style="26" bestFit="1" customWidth="1"/>
    <col min="9" max="10" width="9.88671875" style="26" bestFit="1" customWidth="1"/>
    <col min="11" max="11" width="9" style="26" bestFit="1" customWidth="1"/>
    <col min="12" max="12" width="9.88671875" style="26" bestFit="1" customWidth="1"/>
    <col min="13" max="15" width="9" style="26" bestFit="1" customWidth="1"/>
    <col min="16" max="17" width="9.88671875" style="26" bestFit="1" customWidth="1"/>
  </cols>
  <sheetData>
    <row r="1" spans="1:17" s="29" customFormat="1" x14ac:dyDescent="0.3">
      <c r="A1" s="5" t="s">
        <v>98</v>
      </c>
      <c r="B1" s="5" t="s">
        <v>20</v>
      </c>
      <c r="C1" s="5" t="s">
        <v>90</v>
      </c>
      <c r="D1" s="22" t="s">
        <v>111</v>
      </c>
      <c r="E1" s="22" t="s">
        <v>112</v>
      </c>
      <c r="F1" s="22" t="s">
        <v>113</v>
      </c>
      <c r="G1" s="22" t="s">
        <v>114</v>
      </c>
      <c r="H1" s="22" t="s">
        <v>115</v>
      </c>
      <c r="I1" s="22" t="s">
        <v>116</v>
      </c>
      <c r="J1" s="22" t="s">
        <v>117</v>
      </c>
      <c r="K1" s="22" t="s">
        <v>118</v>
      </c>
      <c r="L1" s="22" t="s">
        <v>119</v>
      </c>
      <c r="M1" s="22" t="s">
        <v>120</v>
      </c>
      <c r="N1" s="22" t="s">
        <v>121</v>
      </c>
      <c r="O1" s="22" t="s">
        <v>122</v>
      </c>
      <c r="P1" s="22" t="s">
        <v>123</v>
      </c>
      <c r="Q1" s="22" t="s">
        <v>124</v>
      </c>
    </row>
    <row r="2" spans="1:17" x14ac:dyDescent="0.3">
      <c r="A2" s="5">
        <v>73</v>
      </c>
      <c r="B2" s="4" t="s">
        <v>85</v>
      </c>
      <c r="C2" s="4" t="s">
        <v>93</v>
      </c>
      <c r="D2" s="27">
        <v>73962.266666666663</v>
      </c>
      <c r="E2" s="27">
        <v>0</v>
      </c>
      <c r="F2" s="27">
        <v>0</v>
      </c>
      <c r="G2" s="27">
        <v>558.74666666666667</v>
      </c>
      <c r="H2" s="27">
        <v>72.88</v>
      </c>
      <c r="I2" s="27">
        <v>2540.3733333333334</v>
      </c>
      <c r="J2" s="27">
        <v>11193.52</v>
      </c>
      <c r="K2" s="27">
        <v>317.54666666666668</v>
      </c>
      <c r="L2" s="27">
        <v>7938.666666666667</v>
      </c>
      <c r="M2" s="27">
        <v>76444.34</v>
      </c>
      <c r="N2" s="27">
        <v>178370.12666666668</v>
      </c>
      <c r="O2" s="27">
        <v>3610.125</v>
      </c>
      <c r="P2" s="27">
        <v>233808.49333333338</v>
      </c>
      <c r="Q2" s="27">
        <v>141955.15666666668</v>
      </c>
    </row>
    <row r="3" spans="1:17" x14ac:dyDescent="0.3">
      <c r="A3" s="5">
        <v>72</v>
      </c>
      <c r="B3" s="4" t="s">
        <v>84</v>
      </c>
      <c r="C3" s="4" t="s">
        <v>92</v>
      </c>
      <c r="D3" s="27">
        <v>0</v>
      </c>
      <c r="E3" s="27">
        <v>0</v>
      </c>
      <c r="F3" s="27">
        <v>0</v>
      </c>
      <c r="G3" s="27">
        <v>0</v>
      </c>
      <c r="H3" s="27">
        <v>0</v>
      </c>
      <c r="I3" s="27">
        <v>0</v>
      </c>
      <c r="J3" s="27">
        <v>0</v>
      </c>
      <c r="K3" s="27">
        <v>0</v>
      </c>
      <c r="L3" s="27">
        <v>0</v>
      </c>
      <c r="M3" s="27">
        <v>41769.629999999997</v>
      </c>
      <c r="N3" s="27">
        <v>97462.47</v>
      </c>
      <c r="O3" s="27">
        <v>0</v>
      </c>
      <c r="P3" s="27">
        <v>50940.866666666669</v>
      </c>
      <c r="Q3" s="27">
        <v>30928.383333333335</v>
      </c>
    </row>
    <row r="4" spans="1:17" x14ac:dyDescent="0.3">
      <c r="A4" s="5">
        <v>2</v>
      </c>
      <c r="B4" s="4" t="s">
        <v>22</v>
      </c>
      <c r="C4" s="4" t="s">
        <v>92</v>
      </c>
      <c r="D4" s="27">
        <v>0</v>
      </c>
      <c r="E4" s="27">
        <v>0</v>
      </c>
      <c r="F4" s="27">
        <v>0</v>
      </c>
      <c r="G4" s="27">
        <v>0</v>
      </c>
      <c r="H4" s="27">
        <v>0</v>
      </c>
      <c r="I4" s="27">
        <v>30.613333333333337</v>
      </c>
      <c r="J4" s="27">
        <v>134.88999999999999</v>
      </c>
      <c r="K4" s="27">
        <v>3.8266666666666671</v>
      </c>
      <c r="L4" s="27">
        <v>95.666666666666671</v>
      </c>
      <c r="M4" s="27">
        <v>11851</v>
      </c>
      <c r="N4" s="27">
        <v>27652.333333333336</v>
      </c>
      <c r="O4" s="27">
        <v>0</v>
      </c>
      <c r="P4" s="27">
        <v>0</v>
      </c>
      <c r="Q4" s="27">
        <v>0</v>
      </c>
    </row>
    <row r="5" spans="1:17" x14ac:dyDescent="0.3">
      <c r="A5" s="5">
        <v>27</v>
      </c>
      <c r="B5" s="4" t="s">
        <v>127</v>
      </c>
      <c r="C5" s="4" t="s">
        <v>93</v>
      </c>
      <c r="D5" s="27">
        <v>3914.5333333333338</v>
      </c>
      <c r="E5" s="27">
        <v>0</v>
      </c>
      <c r="F5" s="27">
        <v>0</v>
      </c>
      <c r="G5" s="27">
        <v>0</v>
      </c>
      <c r="H5" s="27">
        <v>0</v>
      </c>
      <c r="I5" s="27">
        <v>16102.506666666668</v>
      </c>
      <c r="J5" s="27">
        <v>70951.67</v>
      </c>
      <c r="K5" s="27">
        <v>2012.8133333333335</v>
      </c>
      <c r="L5" s="27">
        <v>50320.333333333336</v>
      </c>
      <c r="M5" s="27">
        <v>31423.559999999998</v>
      </c>
      <c r="N5" s="27">
        <v>73321.64</v>
      </c>
      <c r="O5" s="27">
        <v>37916.294999999998</v>
      </c>
      <c r="P5" s="27">
        <v>10417.960000000001</v>
      </c>
      <c r="Q5" s="27">
        <v>6325.1900000000005</v>
      </c>
    </row>
    <row r="6" spans="1:17" x14ac:dyDescent="0.3">
      <c r="A6" s="5">
        <v>28</v>
      </c>
      <c r="B6" s="4" t="s">
        <v>45</v>
      </c>
      <c r="C6" s="4" t="s">
        <v>93</v>
      </c>
      <c r="D6" s="27">
        <v>227077.46666666667</v>
      </c>
      <c r="E6" s="27">
        <v>0</v>
      </c>
      <c r="F6" s="27">
        <v>0</v>
      </c>
      <c r="G6" s="27">
        <v>1583.0133333333335</v>
      </c>
      <c r="H6" s="27">
        <v>206.48</v>
      </c>
      <c r="I6" s="27">
        <v>3430.6133333333332</v>
      </c>
      <c r="J6" s="27">
        <v>15116.139999999998</v>
      </c>
      <c r="K6" s="27">
        <v>428.82666666666665</v>
      </c>
      <c r="L6" s="27">
        <v>10720.666666666666</v>
      </c>
      <c r="M6" s="27">
        <v>198078.93</v>
      </c>
      <c r="N6" s="27">
        <v>462184.17</v>
      </c>
      <c r="O6" s="27">
        <v>13287.24</v>
      </c>
      <c r="P6" s="27">
        <v>386923.04000000004</v>
      </c>
      <c r="Q6" s="27">
        <v>234917.56000000003</v>
      </c>
    </row>
    <row r="7" spans="1:17" x14ac:dyDescent="0.3">
      <c r="A7" s="5">
        <v>8</v>
      </c>
      <c r="B7" s="4" t="s">
        <v>27</v>
      </c>
      <c r="C7" s="4" t="s">
        <v>92</v>
      </c>
      <c r="D7" s="27">
        <v>158677.46666666667</v>
      </c>
      <c r="E7" s="27">
        <v>1281.3136050000001</v>
      </c>
      <c r="F7" s="27">
        <v>970.69212500000003</v>
      </c>
      <c r="G7" s="27">
        <v>3860.32</v>
      </c>
      <c r="H7" s="27">
        <v>503.52</v>
      </c>
      <c r="I7" s="27">
        <v>20584.853333333333</v>
      </c>
      <c r="J7" s="27">
        <v>90702.01</v>
      </c>
      <c r="K7" s="27">
        <v>2573.1066666666666</v>
      </c>
      <c r="L7" s="27">
        <v>64327.666666666664</v>
      </c>
      <c r="M7" s="27">
        <v>76532.819999999992</v>
      </c>
      <c r="N7" s="27">
        <v>178576.58</v>
      </c>
      <c r="O7" s="27">
        <v>8385.9600000000009</v>
      </c>
      <c r="P7" s="27">
        <v>71815.706666666665</v>
      </c>
      <c r="Q7" s="27">
        <v>43602.393333333333</v>
      </c>
    </row>
    <row r="8" spans="1:17" x14ac:dyDescent="0.3">
      <c r="A8" s="5">
        <v>10</v>
      </c>
      <c r="B8" s="4" t="s">
        <v>29</v>
      </c>
      <c r="C8" s="4" t="s">
        <v>92</v>
      </c>
      <c r="D8" s="27">
        <v>39025.133333333331</v>
      </c>
      <c r="E8" s="27">
        <v>33.139425000000003</v>
      </c>
      <c r="F8" s="27">
        <v>25.105625</v>
      </c>
      <c r="G8" s="27">
        <v>36351.653333333335</v>
      </c>
      <c r="H8" s="27">
        <v>4741.5199999999995</v>
      </c>
      <c r="I8" s="27">
        <v>438.08</v>
      </c>
      <c r="J8" s="27">
        <v>1930.29</v>
      </c>
      <c r="K8" s="27">
        <v>54.76</v>
      </c>
      <c r="L8" s="27">
        <v>1369</v>
      </c>
      <c r="M8" s="27">
        <v>107472.33</v>
      </c>
      <c r="N8" s="27">
        <v>250768.77</v>
      </c>
      <c r="O8" s="27">
        <v>78.052499999999995</v>
      </c>
      <c r="P8" s="27">
        <v>302310.8666666667</v>
      </c>
      <c r="Q8" s="27">
        <v>183545.88333333336</v>
      </c>
    </row>
    <row r="9" spans="1:17" x14ac:dyDescent="0.3">
      <c r="A9" s="5">
        <v>11</v>
      </c>
      <c r="B9" s="4" t="s">
        <v>30</v>
      </c>
      <c r="C9" s="4" t="s">
        <v>93</v>
      </c>
      <c r="D9" s="27">
        <v>436690.33333333331</v>
      </c>
      <c r="E9" s="27">
        <v>14.887124999999999</v>
      </c>
      <c r="F9" s="27">
        <v>11.278124999999999</v>
      </c>
      <c r="G9" s="27">
        <v>124033.17333333332</v>
      </c>
      <c r="H9" s="27">
        <v>16178.239999999998</v>
      </c>
      <c r="I9" s="27">
        <v>2296.5333333333333</v>
      </c>
      <c r="J9" s="27">
        <v>10119.1</v>
      </c>
      <c r="K9" s="27">
        <v>287.06666666666666</v>
      </c>
      <c r="L9" s="27">
        <v>7176.666666666667</v>
      </c>
      <c r="M9" s="27">
        <v>109786.88</v>
      </c>
      <c r="N9" s="27">
        <v>256169.38666666666</v>
      </c>
      <c r="O9" s="27">
        <v>5197.0050000000001</v>
      </c>
      <c r="P9" s="27">
        <v>1273144.2266666668</v>
      </c>
      <c r="Q9" s="27">
        <v>772980.42333333346</v>
      </c>
    </row>
    <row r="10" spans="1:17" x14ac:dyDescent="0.3">
      <c r="A10" s="5">
        <v>7</v>
      </c>
      <c r="B10" s="4" t="s">
        <v>26</v>
      </c>
      <c r="C10" s="4" t="s">
        <v>92</v>
      </c>
      <c r="D10" s="27">
        <v>10521.400000000001</v>
      </c>
      <c r="E10" s="27">
        <v>336.71946000000003</v>
      </c>
      <c r="F10" s="27">
        <v>255.09049999999999</v>
      </c>
      <c r="G10" s="27">
        <v>14233.013333333334</v>
      </c>
      <c r="H10" s="27">
        <v>1856.4799999999998</v>
      </c>
      <c r="I10" s="27">
        <v>14878.826666666668</v>
      </c>
      <c r="J10" s="27">
        <v>65559.83</v>
      </c>
      <c r="K10" s="27">
        <v>1859.8533333333335</v>
      </c>
      <c r="L10" s="27">
        <v>46496.333333333336</v>
      </c>
      <c r="M10" s="27">
        <v>985.74</v>
      </c>
      <c r="N10" s="27">
        <v>2300.06</v>
      </c>
      <c r="O10" s="27">
        <v>23274.255000000001</v>
      </c>
      <c r="P10" s="27">
        <v>7626.3600000000006</v>
      </c>
      <c r="Q10" s="27">
        <v>4630.29</v>
      </c>
    </row>
    <row r="11" spans="1:17" x14ac:dyDescent="0.3">
      <c r="A11" s="5">
        <v>14</v>
      </c>
      <c r="B11" s="4" t="s">
        <v>33</v>
      </c>
      <c r="C11" s="4" t="s">
        <v>94</v>
      </c>
      <c r="D11" s="27">
        <v>2597</v>
      </c>
      <c r="E11" s="27">
        <v>0</v>
      </c>
      <c r="F11" s="27">
        <v>0</v>
      </c>
      <c r="G11" s="27">
        <v>470464.69333333336</v>
      </c>
      <c r="H11" s="27">
        <v>61364.959999999999</v>
      </c>
      <c r="I11" s="27">
        <v>80.213333333333338</v>
      </c>
      <c r="J11" s="27">
        <v>353.43999999999994</v>
      </c>
      <c r="K11" s="27">
        <v>10.026666666666667</v>
      </c>
      <c r="L11" s="27">
        <v>250.66666666666666</v>
      </c>
      <c r="M11" s="27">
        <v>67274.759999999995</v>
      </c>
      <c r="N11" s="27">
        <v>156974.44</v>
      </c>
      <c r="O11" s="27">
        <v>1012.9950000000001</v>
      </c>
      <c r="P11" s="27">
        <v>0</v>
      </c>
      <c r="Q11" s="27">
        <v>0</v>
      </c>
    </row>
    <row r="12" spans="1:17" x14ac:dyDescent="0.3">
      <c r="A12" s="5">
        <v>13</v>
      </c>
      <c r="B12" s="4" t="s">
        <v>32</v>
      </c>
      <c r="C12" s="4" t="s">
        <v>94</v>
      </c>
      <c r="D12" s="27">
        <v>23980</v>
      </c>
      <c r="E12" s="27">
        <v>0</v>
      </c>
      <c r="F12" s="27">
        <v>0</v>
      </c>
      <c r="G12" s="27">
        <v>495940.10666666675</v>
      </c>
      <c r="H12" s="27">
        <v>64687.840000000004</v>
      </c>
      <c r="I12" s="27">
        <v>4112.4266666666672</v>
      </c>
      <c r="J12" s="27">
        <v>18120.38</v>
      </c>
      <c r="K12" s="27">
        <v>514.0533333333334</v>
      </c>
      <c r="L12" s="27">
        <v>12851.333333333334</v>
      </c>
      <c r="M12" s="27">
        <v>146220.34</v>
      </c>
      <c r="N12" s="27">
        <v>341180.79333333333</v>
      </c>
      <c r="O12" s="27">
        <v>13162.155000000001</v>
      </c>
      <c r="P12" s="27">
        <v>0</v>
      </c>
      <c r="Q12" s="27">
        <v>0</v>
      </c>
    </row>
    <row r="13" spans="1:17" x14ac:dyDescent="0.3">
      <c r="A13" s="5">
        <v>9</v>
      </c>
      <c r="B13" s="4" t="s">
        <v>28</v>
      </c>
      <c r="C13" s="4" t="s">
        <v>92</v>
      </c>
      <c r="D13" s="27">
        <v>118062.26666666668</v>
      </c>
      <c r="E13" s="27">
        <v>9216.9702900000011</v>
      </c>
      <c r="F13" s="27">
        <v>6982.5532499999999</v>
      </c>
      <c r="G13" s="27">
        <v>0</v>
      </c>
      <c r="H13" s="27">
        <v>0</v>
      </c>
      <c r="I13" s="27">
        <v>95389.866666666669</v>
      </c>
      <c r="J13" s="27">
        <v>420311.6</v>
      </c>
      <c r="K13" s="27">
        <v>11923.733333333334</v>
      </c>
      <c r="L13" s="27">
        <v>298093.33333333331</v>
      </c>
      <c r="M13" s="27">
        <v>6525.26</v>
      </c>
      <c r="N13" s="27">
        <v>15225.606666666667</v>
      </c>
      <c r="O13" s="27">
        <v>8955.4500000000007</v>
      </c>
      <c r="P13" s="27">
        <v>330531.60000000003</v>
      </c>
      <c r="Q13" s="27">
        <v>200679.90000000002</v>
      </c>
    </row>
    <row r="14" spans="1:17" x14ac:dyDescent="0.3">
      <c r="A14" s="5">
        <v>12</v>
      </c>
      <c r="B14" s="4" t="s">
        <v>31</v>
      </c>
      <c r="C14" s="4" t="s">
        <v>91</v>
      </c>
      <c r="D14" s="27">
        <v>0</v>
      </c>
      <c r="E14" s="27">
        <v>44200.286955000003</v>
      </c>
      <c r="F14" s="27">
        <v>33485.065875</v>
      </c>
      <c r="G14" s="27">
        <v>0</v>
      </c>
      <c r="H14" s="27">
        <v>0</v>
      </c>
      <c r="I14" s="27">
        <v>923377.70666666678</v>
      </c>
      <c r="J14" s="27">
        <v>4068633.02</v>
      </c>
      <c r="K14" s="27">
        <v>115422.21333333335</v>
      </c>
      <c r="L14" s="27">
        <v>2885555.3333333335</v>
      </c>
      <c r="M14" s="27">
        <v>266.90999999999997</v>
      </c>
      <c r="N14" s="27">
        <v>622.79</v>
      </c>
      <c r="O14" s="27">
        <v>24022.875</v>
      </c>
      <c r="P14" s="27">
        <v>0</v>
      </c>
      <c r="Q14" s="27">
        <v>0</v>
      </c>
    </row>
    <row r="15" spans="1:17" x14ac:dyDescent="0.3">
      <c r="A15" s="5">
        <v>4</v>
      </c>
      <c r="B15" s="4" t="s">
        <v>24</v>
      </c>
      <c r="C15" s="4" t="s">
        <v>93</v>
      </c>
      <c r="D15" s="27">
        <v>195487.8666666667</v>
      </c>
      <c r="E15" s="27">
        <v>11.314215000000001</v>
      </c>
      <c r="F15" s="27">
        <v>8.5713749999999997</v>
      </c>
      <c r="G15" s="27">
        <v>546.48</v>
      </c>
      <c r="H15" s="27">
        <v>71.28</v>
      </c>
      <c r="I15" s="27">
        <v>2474.1333333333337</v>
      </c>
      <c r="J15" s="27">
        <v>10901.65</v>
      </c>
      <c r="K15" s="27">
        <v>309.26666666666671</v>
      </c>
      <c r="L15" s="27">
        <v>7731.666666666667</v>
      </c>
      <c r="M15" s="27">
        <v>113126.08999999998</v>
      </c>
      <c r="N15" s="27">
        <v>263960.87666666665</v>
      </c>
      <c r="O15" s="27">
        <v>8447.91</v>
      </c>
      <c r="P15" s="27">
        <v>1112055.6533333336</v>
      </c>
      <c r="Q15" s="27">
        <v>675176.64666666673</v>
      </c>
    </row>
    <row r="16" spans="1:17" x14ac:dyDescent="0.3">
      <c r="A16" s="5">
        <v>5</v>
      </c>
      <c r="B16" s="4" t="s">
        <v>25</v>
      </c>
      <c r="C16" s="4" t="s">
        <v>94</v>
      </c>
      <c r="D16" s="27">
        <v>476117.4</v>
      </c>
      <c r="E16" s="27">
        <v>55.395945000000005</v>
      </c>
      <c r="F16" s="27">
        <v>41.966625000000001</v>
      </c>
      <c r="G16" s="27">
        <v>238770.05333333334</v>
      </c>
      <c r="H16" s="27">
        <v>31143.919999999998</v>
      </c>
      <c r="I16" s="27">
        <v>2784.32</v>
      </c>
      <c r="J16" s="27">
        <v>12268.41</v>
      </c>
      <c r="K16" s="27">
        <v>348.04</v>
      </c>
      <c r="L16" s="27">
        <v>8701</v>
      </c>
      <c r="M16" s="27">
        <v>146022.31</v>
      </c>
      <c r="N16" s="27">
        <v>340718.72333333333</v>
      </c>
      <c r="O16" s="27">
        <v>1386.6299999999999</v>
      </c>
      <c r="P16" s="27">
        <v>1636242.5333333334</v>
      </c>
      <c r="Q16" s="27">
        <v>993432.96666666667</v>
      </c>
    </row>
    <row r="17" spans="1:17" x14ac:dyDescent="0.3">
      <c r="A17" s="5">
        <v>3</v>
      </c>
      <c r="B17" s="4" t="s">
        <v>23</v>
      </c>
      <c r="C17" s="4" t="s">
        <v>92</v>
      </c>
      <c r="D17" s="27">
        <v>347408.46666666667</v>
      </c>
      <c r="E17" s="27">
        <v>160.55737500000001</v>
      </c>
      <c r="F17" s="27">
        <v>121.63437500000001</v>
      </c>
      <c r="G17" s="27">
        <v>152530.48000000001</v>
      </c>
      <c r="H17" s="27">
        <v>19895.28</v>
      </c>
      <c r="I17" s="27">
        <v>9364.5866666666661</v>
      </c>
      <c r="J17" s="27">
        <v>41262.71</v>
      </c>
      <c r="K17" s="27">
        <v>1170.5733333333333</v>
      </c>
      <c r="L17" s="27">
        <v>29264.333333333332</v>
      </c>
      <c r="M17" s="27">
        <v>44239.090000000004</v>
      </c>
      <c r="N17" s="27">
        <v>103224.54333333333</v>
      </c>
      <c r="O17" s="27">
        <v>5645.9249999999993</v>
      </c>
      <c r="P17" s="27">
        <v>1604521.6133333333</v>
      </c>
      <c r="Q17" s="27">
        <v>974173.83666666667</v>
      </c>
    </row>
    <row r="18" spans="1:17" x14ac:dyDescent="0.3">
      <c r="A18" s="5">
        <v>6</v>
      </c>
      <c r="B18" s="4" t="s">
        <v>125</v>
      </c>
      <c r="C18" s="4" t="s">
        <v>93</v>
      </c>
      <c r="D18" s="27">
        <v>161403.8666666667</v>
      </c>
      <c r="E18" s="27">
        <v>17.678429999999999</v>
      </c>
      <c r="F18" s="27">
        <v>13.392749999999999</v>
      </c>
      <c r="G18" s="27">
        <v>8958.9600000000009</v>
      </c>
      <c r="H18" s="27">
        <v>1168.56</v>
      </c>
      <c r="I18" s="27">
        <v>727.78666666666675</v>
      </c>
      <c r="J18" s="27">
        <v>3206.81</v>
      </c>
      <c r="K18" s="27">
        <v>90.973333333333343</v>
      </c>
      <c r="L18" s="27">
        <v>2274.3333333333335</v>
      </c>
      <c r="M18" s="27">
        <v>134313.97</v>
      </c>
      <c r="N18" s="27">
        <v>313399.26333333337</v>
      </c>
      <c r="O18" s="27">
        <v>3608.91</v>
      </c>
      <c r="P18" s="27">
        <v>1520192.9866666668</v>
      </c>
      <c r="Q18" s="27">
        <v>922974.31333333347</v>
      </c>
    </row>
    <row r="19" spans="1:17" x14ac:dyDescent="0.3">
      <c r="A19" s="5">
        <v>1</v>
      </c>
      <c r="B19" s="4" t="s">
        <v>21</v>
      </c>
      <c r="C19" s="4" t="s">
        <v>91</v>
      </c>
      <c r="D19" s="27">
        <v>0</v>
      </c>
      <c r="E19" s="27">
        <v>1000.1557500000001</v>
      </c>
      <c r="F19" s="27">
        <v>757.69375000000002</v>
      </c>
      <c r="G19" s="27">
        <v>0</v>
      </c>
      <c r="H19" s="27">
        <v>0</v>
      </c>
      <c r="I19" s="27">
        <v>1102155.0933333333</v>
      </c>
      <c r="J19" s="27">
        <v>4856370.88</v>
      </c>
      <c r="K19" s="27">
        <v>137769.38666666666</v>
      </c>
      <c r="L19" s="27">
        <v>3444234.6666666665</v>
      </c>
      <c r="M19" s="27">
        <v>526.89</v>
      </c>
      <c r="N19" s="27">
        <v>1229.4100000000001</v>
      </c>
      <c r="O19" s="27">
        <v>25322.61</v>
      </c>
      <c r="P19" s="27">
        <v>0</v>
      </c>
      <c r="Q19" s="27">
        <v>0</v>
      </c>
    </row>
    <row r="20" spans="1:17" x14ac:dyDescent="0.3">
      <c r="A20" s="5">
        <v>53</v>
      </c>
      <c r="B20" s="4" t="s">
        <v>68</v>
      </c>
      <c r="C20" s="4" t="s">
        <v>93</v>
      </c>
      <c r="D20" s="27">
        <v>32643</v>
      </c>
      <c r="E20" s="27">
        <v>0</v>
      </c>
      <c r="F20" s="27">
        <v>0</v>
      </c>
      <c r="G20" s="27">
        <v>443316.10666666669</v>
      </c>
      <c r="H20" s="27">
        <v>57823.839999999997</v>
      </c>
      <c r="I20" s="27">
        <v>650.13333333333333</v>
      </c>
      <c r="J20" s="27">
        <v>2864.65</v>
      </c>
      <c r="K20" s="27">
        <v>81.266666666666666</v>
      </c>
      <c r="L20" s="27">
        <v>2031.6666666666667</v>
      </c>
      <c r="M20" s="27">
        <v>48593.929999999993</v>
      </c>
      <c r="N20" s="27">
        <v>113385.83666666666</v>
      </c>
      <c r="O20" s="27">
        <v>1464.84</v>
      </c>
      <c r="P20" s="27">
        <v>0</v>
      </c>
      <c r="Q20" s="27">
        <v>0</v>
      </c>
    </row>
    <row r="21" spans="1:17" x14ac:dyDescent="0.3">
      <c r="A21" s="5">
        <v>54</v>
      </c>
      <c r="B21" s="4" t="s">
        <v>69</v>
      </c>
      <c r="C21" s="4" t="s">
        <v>94</v>
      </c>
      <c r="D21" s="27">
        <v>2153</v>
      </c>
      <c r="E21" s="27">
        <v>0</v>
      </c>
      <c r="F21" s="27">
        <v>0</v>
      </c>
      <c r="G21" s="27">
        <v>137738.72</v>
      </c>
      <c r="H21" s="27">
        <v>17965.919999999998</v>
      </c>
      <c r="I21" s="27">
        <v>200.42666666666668</v>
      </c>
      <c r="J21" s="27">
        <v>883.13</v>
      </c>
      <c r="K21" s="27">
        <v>25.053333333333335</v>
      </c>
      <c r="L21" s="27">
        <v>626.33333333333337</v>
      </c>
      <c r="M21" s="27">
        <v>13229.369999999999</v>
      </c>
      <c r="N21" s="27">
        <v>30868.53</v>
      </c>
      <c r="O21" s="27">
        <v>255.58499999999998</v>
      </c>
      <c r="P21" s="27">
        <v>0</v>
      </c>
      <c r="Q21" s="27">
        <v>0</v>
      </c>
    </row>
    <row r="22" spans="1:17" x14ac:dyDescent="0.3">
      <c r="A22" s="5">
        <v>55</v>
      </c>
      <c r="B22" s="4" t="s">
        <v>70</v>
      </c>
      <c r="C22" s="4" t="s">
        <v>93</v>
      </c>
      <c r="D22" s="27">
        <v>197564.13333333333</v>
      </c>
      <c r="E22" s="27">
        <v>0</v>
      </c>
      <c r="F22" s="27">
        <v>0</v>
      </c>
      <c r="G22" s="27">
        <v>639288.37333333329</v>
      </c>
      <c r="H22" s="27">
        <v>83385.439999999988</v>
      </c>
      <c r="I22" s="27">
        <v>13216.533333333333</v>
      </c>
      <c r="J22" s="27">
        <v>58235.349999999991</v>
      </c>
      <c r="K22" s="27">
        <v>1652.0666666666666</v>
      </c>
      <c r="L22" s="27">
        <v>41301.666666666664</v>
      </c>
      <c r="M22" s="27">
        <v>31329.760000000002</v>
      </c>
      <c r="N22" s="27">
        <v>73102.773333333331</v>
      </c>
      <c r="O22" s="27">
        <v>36090.074999999997</v>
      </c>
      <c r="P22" s="27">
        <v>780876.22666666668</v>
      </c>
      <c r="Q22" s="27">
        <v>474103.42333333334</v>
      </c>
    </row>
    <row r="23" spans="1:17" x14ac:dyDescent="0.3">
      <c r="A23" s="5">
        <v>52</v>
      </c>
      <c r="B23" s="4" t="s">
        <v>67</v>
      </c>
      <c r="C23" s="4" t="s">
        <v>92</v>
      </c>
      <c r="D23" s="27">
        <v>202021</v>
      </c>
      <c r="E23" s="27">
        <v>0</v>
      </c>
      <c r="F23" s="27">
        <v>0</v>
      </c>
      <c r="G23" s="27">
        <v>678414.7466666667</v>
      </c>
      <c r="H23" s="27">
        <v>88488.88</v>
      </c>
      <c r="I23" s="27">
        <v>934.18666666666672</v>
      </c>
      <c r="J23" s="27">
        <v>4116.26</v>
      </c>
      <c r="K23" s="27">
        <v>116.77333333333334</v>
      </c>
      <c r="L23" s="27">
        <v>2919.3333333333335</v>
      </c>
      <c r="M23" s="27">
        <v>80644.55</v>
      </c>
      <c r="N23" s="27">
        <v>188170.61666666667</v>
      </c>
      <c r="O23" s="27">
        <v>50.550000000000004</v>
      </c>
      <c r="P23" s="27">
        <v>1312995.5066666668</v>
      </c>
      <c r="Q23" s="27">
        <v>797175.8433333335</v>
      </c>
    </row>
    <row r="24" spans="1:17" x14ac:dyDescent="0.3">
      <c r="A24" s="5">
        <v>45</v>
      </c>
      <c r="B24" s="4" t="s">
        <v>60</v>
      </c>
      <c r="C24" s="4" t="s">
        <v>94</v>
      </c>
      <c r="D24" s="27">
        <v>0</v>
      </c>
      <c r="E24" s="27">
        <v>0</v>
      </c>
      <c r="F24" s="27">
        <v>0</v>
      </c>
      <c r="G24" s="27">
        <v>253024.53333333335</v>
      </c>
      <c r="H24" s="27">
        <v>33003.200000000004</v>
      </c>
      <c r="I24" s="27">
        <v>0</v>
      </c>
      <c r="J24" s="27">
        <v>0</v>
      </c>
      <c r="K24" s="27">
        <v>0</v>
      </c>
      <c r="L24" s="27">
        <v>0</v>
      </c>
      <c r="M24" s="27">
        <v>19054.14</v>
      </c>
      <c r="N24" s="27">
        <v>44459.659999999996</v>
      </c>
      <c r="O24" s="27">
        <v>46.08</v>
      </c>
      <c r="P24" s="27">
        <v>0</v>
      </c>
      <c r="Q24" s="27">
        <v>0</v>
      </c>
    </row>
    <row r="25" spans="1:17" x14ac:dyDescent="0.3">
      <c r="A25" s="5">
        <v>43</v>
      </c>
      <c r="B25" s="4" t="s">
        <v>58</v>
      </c>
      <c r="C25" s="4" t="s">
        <v>93</v>
      </c>
      <c r="D25" s="27">
        <v>98789.066666666666</v>
      </c>
      <c r="E25" s="27">
        <v>20.15343</v>
      </c>
      <c r="F25" s="27">
        <v>15.267749999999999</v>
      </c>
      <c r="G25" s="27">
        <v>0</v>
      </c>
      <c r="H25" s="27">
        <v>0</v>
      </c>
      <c r="I25" s="27">
        <v>41.706666666666671</v>
      </c>
      <c r="J25" s="27">
        <v>183.77</v>
      </c>
      <c r="K25" s="27">
        <v>5.2133333333333338</v>
      </c>
      <c r="L25" s="27">
        <v>130.33333333333334</v>
      </c>
      <c r="M25" s="27">
        <v>151169.34</v>
      </c>
      <c r="N25" s="27">
        <v>352728.46</v>
      </c>
      <c r="O25" s="27">
        <v>468.12</v>
      </c>
      <c r="P25" s="27">
        <v>339035.10666666675</v>
      </c>
      <c r="Q25" s="27">
        <v>205842.74333333338</v>
      </c>
    </row>
    <row r="26" spans="1:17" x14ac:dyDescent="0.3">
      <c r="A26" s="5">
        <v>44</v>
      </c>
      <c r="B26" s="4" t="s">
        <v>59</v>
      </c>
      <c r="C26" s="4" t="s">
        <v>93</v>
      </c>
      <c r="D26" s="27">
        <v>91424.6</v>
      </c>
      <c r="E26" s="27">
        <v>0</v>
      </c>
      <c r="F26" s="27">
        <v>0</v>
      </c>
      <c r="G26" s="27">
        <v>222.64000000000001</v>
      </c>
      <c r="H26" s="27">
        <v>29.04</v>
      </c>
      <c r="I26" s="27">
        <v>1639.7866666666666</v>
      </c>
      <c r="J26" s="27">
        <v>7225.3099999999995</v>
      </c>
      <c r="K26" s="27">
        <v>204.97333333333333</v>
      </c>
      <c r="L26" s="27">
        <v>5124.333333333333</v>
      </c>
      <c r="M26" s="27">
        <v>38937.64</v>
      </c>
      <c r="N26" s="27">
        <v>90854.493333333332</v>
      </c>
      <c r="O26" s="27">
        <v>11103.69</v>
      </c>
      <c r="P26" s="27">
        <v>554709.12</v>
      </c>
      <c r="Q26" s="27">
        <v>336787.68000000005</v>
      </c>
    </row>
    <row r="27" spans="1:17" x14ac:dyDescent="0.3">
      <c r="A27" s="5">
        <v>18</v>
      </c>
      <c r="B27" s="4" t="s">
        <v>37</v>
      </c>
      <c r="C27" s="4" t="s">
        <v>92</v>
      </c>
      <c r="D27" s="27">
        <v>206.5</v>
      </c>
      <c r="E27" s="27">
        <v>22.737660000000002</v>
      </c>
      <c r="F27" s="27">
        <v>17.2255</v>
      </c>
      <c r="G27" s="27">
        <v>0</v>
      </c>
      <c r="H27" s="27">
        <v>0</v>
      </c>
      <c r="I27" s="27">
        <v>3037.0133333333333</v>
      </c>
      <c r="J27" s="27">
        <v>13381.839999999998</v>
      </c>
      <c r="K27" s="27">
        <v>379.62666666666667</v>
      </c>
      <c r="L27" s="27">
        <v>9490.6666666666661</v>
      </c>
      <c r="M27" s="27">
        <v>42277.9</v>
      </c>
      <c r="N27" s="27">
        <v>98648.433333333334</v>
      </c>
      <c r="O27" s="27">
        <v>26.714999999999996</v>
      </c>
      <c r="P27" s="27">
        <v>0</v>
      </c>
      <c r="Q27" s="27">
        <v>0</v>
      </c>
    </row>
    <row r="28" spans="1:17" x14ac:dyDescent="0.3">
      <c r="A28" s="5">
        <v>19</v>
      </c>
      <c r="B28" s="4" t="s">
        <v>38</v>
      </c>
      <c r="C28" s="4" t="s">
        <v>92</v>
      </c>
      <c r="D28" s="27">
        <v>4.2</v>
      </c>
      <c r="E28" s="27">
        <v>296.97541500000005</v>
      </c>
      <c r="F28" s="27">
        <v>224.98137500000001</v>
      </c>
      <c r="G28" s="27">
        <v>0</v>
      </c>
      <c r="H28" s="27">
        <v>0</v>
      </c>
      <c r="I28" s="27">
        <v>210.13333333333333</v>
      </c>
      <c r="J28" s="27">
        <v>925.89999999999986</v>
      </c>
      <c r="K28" s="27">
        <v>26.266666666666666</v>
      </c>
      <c r="L28" s="27">
        <v>656.66666666666663</v>
      </c>
      <c r="M28" s="27">
        <v>42694.33</v>
      </c>
      <c r="N28" s="27">
        <v>99620.103333333333</v>
      </c>
      <c r="O28" s="27">
        <v>0.44999999999999996</v>
      </c>
      <c r="P28" s="27">
        <v>171885.84000000003</v>
      </c>
      <c r="Q28" s="27">
        <v>104359.26000000001</v>
      </c>
    </row>
    <row r="29" spans="1:17" x14ac:dyDescent="0.3">
      <c r="A29" s="5">
        <v>20</v>
      </c>
      <c r="B29" s="4" t="s">
        <v>126</v>
      </c>
      <c r="C29" s="4" t="s">
        <v>93</v>
      </c>
      <c r="D29" s="27">
        <v>13230.933333333334</v>
      </c>
      <c r="E29" s="27">
        <v>0</v>
      </c>
      <c r="F29" s="27">
        <v>0</v>
      </c>
      <c r="G29" s="27">
        <v>71.760000000000005</v>
      </c>
      <c r="H29" s="27">
        <v>9.36</v>
      </c>
      <c r="I29" s="27">
        <v>2705.92</v>
      </c>
      <c r="J29" s="27">
        <v>11922.96</v>
      </c>
      <c r="K29" s="27">
        <v>338.24</v>
      </c>
      <c r="L29" s="27">
        <v>8456</v>
      </c>
      <c r="M29" s="27">
        <v>107307.12999999999</v>
      </c>
      <c r="N29" s="27">
        <v>250383.30333333332</v>
      </c>
      <c r="O29" s="27">
        <v>15988.32</v>
      </c>
      <c r="P29" s="27">
        <v>31478.533333333336</v>
      </c>
      <c r="Q29" s="27">
        <v>19111.966666666667</v>
      </c>
    </row>
    <row r="30" spans="1:17" x14ac:dyDescent="0.3">
      <c r="A30" s="5">
        <v>21</v>
      </c>
      <c r="B30" s="4" t="s">
        <v>39</v>
      </c>
      <c r="C30" s="4" t="s">
        <v>93</v>
      </c>
      <c r="D30" s="27">
        <v>1030727.0666666667</v>
      </c>
      <c r="E30" s="27">
        <v>56.946120000000001</v>
      </c>
      <c r="F30" s="27">
        <v>43.140999999999998</v>
      </c>
      <c r="G30" s="27">
        <v>1126710.5066666666</v>
      </c>
      <c r="H30" s="27">
        <v>146962.23999999999</v>
      </c>
      <c r="I30" s="27">
        <v>4101.4400000000005</v>
      </c>
      <c r="J30" s="27">
        <v>18071.969999999998</v>
      </c>
      <c r="K30" s="27">
        <v>512.68000000000006</v>
      </c>
      <c r="L30" s="27">
        <v>12817</v>
      </c>
      <c r="M30" s="27">
        <v>220776.63999999998</v>
      </c>
      <c r="N30" s="27">
        <v>515145.49333333329</v>
      </c>
      <c r="O30" s="27">
        <v>3366.63</v>
      </c>
      <c r="P30" s="27">
        <v>1462594.7466666668</v>
      </c>
      <c r="Q30" s="27">
        <v>888003.95333333348</v>
      </c>
    </row>
    <row r="31" spans="1:17" x14ac:dyDescent="0.3">
      <c r="A31" s="5">
        <v>23</v>
      </c>
      <c r="B31" s="4" t="s">
        <v>41</v>
      </c>
      <c r="C31" s="4" t="s">
        <v>94</v>
      </c>
      <c r="D31" s="27">
        <v>246947.26666666666</v>
      </c>
      <c r="E31" s="27">
        <v>46.027410000000003</v>
      </c>
      <c r="F31" s="27">
        <v>34.869250000000001</v>
      </c>
      <c r="G31" s="27">
        <v>711006.66666666674</v>
      </c>
      <c r="H31" s="27">
        <v>92740</v>
      </c>
      <c r="I31" s="27">
        <v>707.4133333333333</v>
      </c>
      <c r="J31" s="27">
        <v>3117.0399999999995</v>
      </c>
      <c r="K31" s="27">
        <v>88.426666666666662</v>
      </c>
      <c r="L31" s="27">
        <v>2210.6666666666665</v>
      </c>
      <c r="M31" s="27">
        <v>267886.08000000002</v>
      </c>
      <c r="N31" s="27">
        <v>625067.52000000002</v>
      </c>
      <c r="O31" s="27">
        <v>283.84499999999997</v>
      </c>
      <c r="P31" s="27">
        <v>1562330.9333333333</v>
      </c>
      <c r="Q31" s="27">
        <v>948558.06666666665</v>
      </c>
    </row>
    <row r="32" spans="1:17" x14ac:dyDescent="0.3">
      <c r="A32" s="5">
        <v>22</v>
      </c>
      <c r="B32" s="4" t="s">
        <v>40</v>
      </c>
      <c r="C32" s="4" t="s">
        <v>91</v>
      </c>
      <c r="D32" s="27">
        <v>0</v>
      </c>
      <c r="E32" s="27">
        <v>23386.745580000003</v>
      </c>
      <c r="F32" s="27">
        <v>17717.231500000002</v>
      </c>
      <c r="G32" s="27">
        <v>0</v>
      </c>
      <c r="H32" s="27">
        <v>0</v>
      </c>
      <c r="I32" s="27">
        <v>584359.36</v>
      </c>
      <c r="J32" s="27">
        <v>2574833.4299999997</v>
      </c>
      <c r="K32" s="27">
        <v>73044.92</v>
      </c>
      <c r="L32" s="27">
        <v>1826123</v>
      </c>
      <c r="M32" s="27">
        <v>24621.73</v>
      </c>
      <c r="N32" s="27">
        <v>57450.703333333331</v>
      </c>
      <c r="O32" s="27">
        <v>79907.384999999995</v>
      </c>
      <c r="P32" s="27">
        <v>0</v>
      </c>
      <c r="Q32" s="27">
        <v>0</v>
      </c>
    </row>
    <row r="33" spans="1:17" x14ac:dyDescent="0.3">
      <c r="A33" s="5">
        <v>26</v>
      </c>
      <c r="B33" s="4" t="s">
        <v>44</v>
      </c>
      <c r="C33" s="4" t="s">
        <v>94</v>
      </c>
      <c r="D33" s="27">
        <v>18679.733333333334</v>
      </c>
      <c r="E33" s="27">
        <v>0</v>
      </c>
      <c r="F33" s="27">
        <v>0</v>
      </c>
      <c r="G33" s="27">
        <v>984251.57333333348</v>
      </c>
      <c r="H33" s="27">
        <v>128380.64</v>
      </c>
      <c r="I33" s="27">
        <v>832.32</v>
      </c>
      <c r="J33" s="27">
        <v>3667.41</v>
      </c>
      <c r="K33" s="27">
        <v>104.04</v>
      </c>
      <c r="L33" s="27">
        <v>2601</v>
      </c>
      <c r="M33" s="27">
        <v>34824.299999999996</v>
      </c>
      <c r="N33" s="27">
        <v>81256.7</v>
      </c>
      <c r="O33" s="27">
        <v>10651.724999999999</v>
      </c>
      <c r="P33" s="27">
        <v>0</v>
      </c>
      <c r="Q33" s="27">
        <v>0</v>
      </c>
    </row>
    <row r="34" spans="1:17" x14ac:dyDescent="0.3">
      <c r="A34" s="5">
        <v>25</v>
      </c>
      <c r="B34" s="4" t="s">
        <v>43</v>
      </c>
      <c r="C34" s="4" t="s">
        <v>91</v>
      </c>
      <c r="D34" s="27">
        <v>0</v>
      </c>
      <c r="E34" s="27">
        <v>16271.490180000001</v>
      </c>
      <c r="F34" s="27">
        <v>12326.886500000001</v>
      </c>
      <c r="G34" s="27">
        <v>0</v>
      </c>
      <c r="H34" s="27">
        <v>0</v>
      </c>
      <c r="I34" s="27">
        <v>42831.146666666667</v>
      </c>
      <c r="J34" s="27">
        <v>188724.74</v>
      </c>
      <c r="K34" s="27">
        <v>5353.8933333333334</v>
      </c>
      <c r="L34" s="27">
        <v>133847.33333333334</v>
      </c>
      <c r="M34" s="27">
        <v>3249.47</v>
      </c>
      <c r="N34" s="27">
        <v>7582.0966666666664</v>
      </c>
      <c r="O34" s="27">
        <v>37648.455000000002</v>
      </c>
      <c r="P34" s="27">
        <v>0</v>
      </c>
      <c r="Q34" s="27">
        <v>0</v>
      </c>
    </row>
    <row r="35" spans="1:17" x14ac:dyDescent="0.3">
      <c r="A35" s="5">
        <v>71</v>
      </c>
      <c r="B35" s="4" t="s">
        <v>83</v>
      </c>
      <c r="C35" s="4" t="s">
        <v>93</v>
      </c>
      <c r="D35" s="27">
        <v>50886.600000000006</v>
      </c>
      <c r="E35" s="27">
        <v>0</v>
      </c>
      <c r="F35" s="27">
        <v>0</v>
      </c>
      <c r="G35" s="27">
        <v>38622.826666666668</v>
      </c>
      <c r="H35" s="27">
        <v>5037.76</v>
      </c>
      <c r="I35" s="27">
        <v>2016.96</v>
      </c>
      <c r="J35" s="27">
        <v>8887.23</v>
      </c>
      <c r="K35" s="27">
        <v>252.12</v>
      </c>
      <c r="L35" s="27">
        <v>6303</v>
      </c>
      <c r="M35" s="27">
        <v>50491.21</v>
      </c>
      <c r="N35" s="27">
        <v>117812.82333333333</v>
      </c>
      <c r="O35" s="27">
        <v>4827.3150000000005</v>
      </c>
      <c r="P35" s="27">
        <v>841669.08000000007</v>
      </c>
      <c r="Q35" s="27">
        <v>511013.37000000005</v>
      </c>
    </row>
    <row r="36" spans="1:17" x14ac:dyDescent="0.3">
      <c r="A36" s="5">
        <v>70</v>
      </c>
      <c r="B36" s="4" t="s">
        <v>82</v>
      </c>
      <c r="C36" s="4" t="s">
        <v>93</v>
      </c>
      <c r="D36" s="27">
        <v>9320.4666666666672</v>
      </c>
      <c r="E36" s="27">
        <v>0</v>
      </c>
      <c r="F36" s="27">
        <v>0</v>
      </c>
      <c r="G36" s="27">
        <v>307.28000000000003</v>
      </c>
      <c r="H36" s="27">
        <v>40.08</v>
      </c>
      <c r="I36" s="27">
        <v>10301.653333333334</v>
      </c>
      <c r="J36" s="27">
        <v>45391.659999999996</v>
      </c>
      <c r="K36" s="27">
        <v>1287.7066666666667</v>
      </c>
      <c r="L36" s="27">
        <v>32192.666666666668</v>
      </c>
      <c r="M36" s="27">
        <v>43744.75</v>
      </c>
      <c r="N36" s="27">
        <v>102071.08333333334</v>
      </c>
      <c r="O36" s="27">
        <v>13937.985000000001</v>
      </c>
      <c r="P36" s="27">
        <v>179815.16</v>
      </c>
      <c r="Q36" s="27">
        <v>109173.49</v>
      </c>
    </row>
    <row r="37" spans="1:17" x14ac:dyDescent="0.3">
      <c r="A37" s="5">
        <v>24</v>
      </c>
      <c r="B37" s="4" t="s">
        <v>42</v>
      </c>
      <c r="C37" s="4" t="s">
        <v>92</v>
      </c>
      <c r="D37" s="27">
        <v>0</v>
      </c>
      <c r="E37" s="27">
        <v>40.980555000000003</v>
      </c>
      <c r="F37" s="27">
        <v>31.045874999999999</v>
      </c>
      <c r="G37" s="27">
        <v>0</v>
      </c>
      <c r="H37" s="27">
        <v>0</v>
      </c>
      <c r="I37" s="27">
        <v>16</v>
      </c>
      <c r="J37" s="27">
        <v>70.5</v>
      </c>
      <c r="K37" s="27">
        <v>2</v>
      </c>
      <c r="L37" s="27">
        <v>50</v>
      </c>
      <c r="M37" s="27">
        <v>12510.89</v>
      </c>
      <c r="N37" s="27">
        <v>29192.076666666664</v>
      </c>
      <c r="O37" s="27">
        <v>0</v>
      </c>
      <c r="P37" s="27">
        <v>0</v>
      </c>
      <c r="Q37" s="27">
        <v>0</v>
      </c>
    </row>
    <row r="38" spans="1:17" x14ac:dyDescent="0.3">
      <c r="A38" s="5">
        <v>29</v>
      </c>
      <c r="B38" s="4" t="s">
        <v>46</v>
      </c>
      <c r="C38" s="4" t="s">
        <v>92</v>
      </c>
      <c r="D38" s="27">
        <v>0</v>
      </c>
      <c r="E38" s="27">
        <v>52.819800000000001</v>
      </c>
      <c r="F38" s="27">
        <v>40.015000000000001</v>
      </c>
      <c r="G38" s="27">
        <v>0</v>
      </c>
      <c r="H38" s="27">
        <v>0</v>
      </c>
      <c r="I38" s="27">
        <v>9706.3466666666664</v>
      </c>
      <c r="J38" s="27">
        <v>42768.59</v>
      </c>
      <c r="K38" s="27">
        <v>1213.2933333333333</v>
      </c>
      <c r="L38" s="27">
        <v>30332.333333333332</v>
      </c>
      <c r="M38" s="27">
        <v>46999.33</v>
      </c>
      <c r="N38" s="27">
        <v>109665.10333333333</v>
      </c>
      <c r="O38" s="27">
        <v>16.087499999999999</v>
      </c>
      <c r="P38" s="27">
        <v>0</v>
      </c>
      <c r="Q38" s="27">
        <v>0</v>
      </c>
    </row>
    <row r="39" spans="1:17" x14ac:dyDescent="0.3">
      <c r="A39" s="5">
        <v>32</v>
      </c>
      <c r="B39" s="4" t="s">
        <v>48</v>
      </c>
      <c r="C39" s="4" t="s">
        <v>91</v>
      </c>
      <c r="D39" s="27">
        <v>0</v>
      </c>
      <c r="E39" s="27">
        <v>10609.41387</v>
      </c>
      <c r="F39" s="27">
        <v>8037.4347500000003</v>
      </c>
      <c r="G39" s="27">
        <v>0</v>
      </c>
      <c r="H39" s="27">
        <v>0</v>
      </c>
      <c r="I39" s="27">
        <v>18069.226666666669</v>
      </c>
      <c r="J39" s="27">
        <v>79617.53</v>
      </c>
      <c r="K39" s="27">
        <v>2258.6533333333336</v>
      </c>
      <c r="L39" s="27">
        <v>56466.333333333336</v>
      </c>
      <c r="M39" s="27">
        <v>6940.1500000000005</v>
      </c>
      <c r="N39" s="27">
        <v>16193.683333333334</v>
      </c>
      <c r="O39" s="27">
        <v>15975.255000000001</v>
      </c>
      <c r="P39" s="27">
        <v>0</v>
      </c>
      <c r="Q39" s="27">
        <v>0</v>
      </c>
    </row>
    <row r="40" spans="1:17" x14ac:dyDescent="0.3">
      <c r="A40" s="5">
        <v>35</v>
      </c>
      <c r="B40" s="4" t="s">
        <v>51</v>
      </c>
      <c r="C40" s="4" t="s">
        <v>91</v>
      </c>
      <c r="D40" s="27">
        <v>0</v>
      </c>
      <c r="E40" s="27">
        <v>2452.901715</v>
      </c>
      <c r="F40" s="27">
        <v>1858.258875</v>
      </c>
      <c r="G40" s="27">
        <v>0</v>
      </c>
      <c r="H40" s="27">
        <v>0</v>
      </c>
      <c r="I40" s="27">
        <v>222603.30666666667</v>
      </c>
      <c r="J40" s="27">
        <v>980845.82</v>
      </c>
      <c r="K40" s="27">
        <v>27825.413333333334</v>
      </c>
      <c r="L40" s="27">
        <v>695635.33333333337</v>
      </c>
      <c r="M40" s="27">
        <v>193.9</v>
      </c>
      <c r="N40" s="27">
        <v>452.43333333333334</v>
      </c>
      <c r="O40" s="27">
        <v>22591.68</v>
      </c>
      <c r="P40" s="27">
        <v>0</v>
      </c>
      <c r="Q40" s="27">
        <v>0</v>
      </c>
    </row>
    <row r="41" spans="1:17" x14ac:dyDescent="0.3">
      <c r="A41" s="5">
        <v>36</v>
      </c>
      <c r="B41" s="4" t="s">
        <v>52</v>
      </c>
      <c r="C41" s="4" t="s">
        <v>91</v>
      </c>
      <c r="D41" s="27">
        <v>0</v>
      </c>
      <c r="E41" s="27">
        <v>1687.4157300000002</v>
      </c>
      <c r="F41" s="27">
        <v>1278.3452500000001</v>
      </c>
      <c r="G41" s="27">
        <v>0</v>
      </c>
      <c r="H41" s="27">
        <v>0</v>
      </c>
      <c r="I41" s="27">
        <v>69169.066666666666</v>
      </c>
      <c r="J41" s="27">
        <v>304776.2</v>
      </c>
      <c r="K41" s="27">
        <v>8646.1333333333332</v>
      </c>
      <c r="L41" s="27">
        <v>216153.33333333334</v>
      </c>
      <c r="M41" s="27">
        <v>13456.38</v>
      </c>
      <c r="N41" s="27">
        <v>31398.22</v>
      </c>
      <c r="O41" s="27">
        <v>40026.300000000003</v>
      </c>
      <c r="P41" s="27">
        <v>0</v>
      </c>
      <c r="Q41" s="27">
        <v>0</v>
      </c>
    </row>
    <row r="42" spans="1:17" x14ac:dyDescent="0.3">
      <c r="A42" s="5">
        <v>34</v>
      </c>
      <c r="B42" s="4" t="s">
        <v>50</v>
      </c>
      <c r="C42" s="4" t="s">
        <v>94</v>
      </c>
      <c r="D42" s="27">
        <v>16086.2</v>
      </c>
      <c r="E42" s="27">
        <v>0</v>
      </c>
      <c r="F42" s="27">
        <v>0</v>
      </c>
      <c r="G42" s="27">
        <v>263887.28000000003</v>
      </c>
      <c r="H42" s="27">
        <v>34420.080000000002</v>
      </c>
      <c r="I42" s="27">
        <v>1241.8133333333333</v>
      </c>
      <c r="J42" s="27">
        <v>5471.74</v>
      </c>
      <c r="K42" s="27">
        <v>155.22666666666666</v>
      </c>
      <c r="L42" s="27">
        <v>3880.6666666666665</v>
      </c>
      <c r="M42" s="27">
        <v>63449.96</v>
      </c>
      <c r="N42" s="27">
        <v>148049.90666666668</v>
      </c>
      <c r="O42" s="27">
        <v>6619.0349999999999</v>
      </c>
      <c r="P42" s="27">
        <v>0</v>
      </c>
      <c r="Q42" s="27">
        <v>0</v>
      </c>
    </row>
    <row r="43" spans="1:17" x14ac:dyDescent="0.3">
      <c r="A43" s="5">
        <v>40</v>
      </c>
      <c r="B43" s="4" t="s">
        <v>55</v>
      </c>
      <c r="C43" s="4" t="s">
        <v>94</v>
      </c>
      <c r="D43" s="27">
        <v>157833.80000000002</v>
      </c>
      <c r="E43" s="27">
        <v>122.10792000000001</v>
      </c>
      <c r="F43" s="27">
        <v>92.506</v>
      </c>
      <c r="G43" s="27">
        <v>1426707.7866666666</v>
      </c>
      <c r="H43" s="27">
        <v>186092.31999999998</v>
      </c>
      <c r="I43" s="27">
        <v>4584.5333333333328</v>
      </c>
      <c r="J43" s="27">
        <v>20200.599999999999</v>
      </c>
      <c r="K43" s="27">
        <v>573.06666666666661</v>
      </c>
      <c r="L43" s="27">
        <v>14326.666666666666</v>
      </c>
      <c r="M43" s="27">
        <v>136486.63</v>
      </c>
      <c r="N43" s="27">
        <v>318468.80333333334</v>
      </c>
      <c r="O43" s="27">
        <v>3235.7550000000001</v>
      </c>
      <c r="P43" s="27">
        <v>1140802.4133333336</v>
      </c>
      <c r="Q43" s="27">
        <v>692630.03666666674</v>
      </c>
    </row>
    <row r="44" spans="1:17" x14ac:dyDescent="0.3">
      <c r="A44" s="5">
        <v>39</v>
      </c>
      <c r="B44" s="4" t="s">
        <v>54</v>
      </c>
      <c r="C44" s="4" t="s">
        <v>92</v>
      </c>
      <c r="D44" s="27">
        <v>1841.5333333333333</v>
      </c>
      <c r="E44" s="27">
        <v>4680.2494200000001</v>
      </c>
      <c r="F44" s="27">
        <v>3545.6435000000001</v>
      </c>
      <c r="G44" s="27">
        <v>5937.68</v>
      </c>
      <c r="H44" s="27">
        <v>774.48</v>
      </c>
      <c r="I44" s="27">
        <v>8532.2666666666664</v>
      </c>
      <c r="J44" s="27">
        <v>37595.299999999996</v>
      </c>
      <c r="K44" s="27">
        <v>1066.5333333333333</v>
      </c>
      <c r="L44" s="27">
        <v>26663.333333333332</v>
      </c>
      <c r="M44" s="27">
        <v>41415.15</v>
      </c>
      <c r="N44" s="27">
        <v>96635.349999999991</v>
      </c>
      <c r="O44" s="27">
        <v>640.20000000000005</v>
      </c>
      <c r="P44" s="27">
        <v>74690.186666666676</v>
      </c>
      <c r="Q44" s="27">
        <v>45347.613333333342</v>
      </c>
    </row>
    <row r="45" spans="1:17" x14ac:dyDescent="0.3">
      <c r="A45" s="5">
        <v>37</v>
      </c>
      <c r="B45" s="4" t="s">
        <v>53</v>
      </c>
      <c r="C45" s="4" t="s">
        <v>94</v>
      </c>
      <c r="D45" s="27">
        <v>9267.4</v>
      </c>
      <c r="E45" s="27">
        <v>17.898210000000002</v>
      </c>
      <c r="F45" s="27">
        <v>13.55925</v>
      </c>
      <c r="G45" s="27">
        <v>88256.82666666666</v>
      </c>
      <c r="H45" s="27">
        <v>11511.759999999998</v>
      </c>
      <c r="I45" s="27">
        <v>256</v>
      </c>
      <c r="J45" s="27">
        <v>1128</v>
      </c>
      <c r="K45" s="27">
        <v>32</v>
      </c>
      <c r="L45" s="27">
        <v>800</v>
      </c>
      <c r="M45" s="27">
        <v>214708.96999999997</v>
      </c>
      <c r="N45" s="27">
        <v>500987.59666666662</v>
      </c>
      <c r="O45" s="27">
        <v>76.545000000000002</v>
      </c>
      <c r="P45" s="27">
        <v>137233.97333333333</v>
      </c>
      <c r="Q45" s="27">
        <v>83320.626666666663</v>
      </c>
    </row>
    <row r="46" spans="1:17" x14ac:dyDescent="0.3">
      <c r="A46" s="5">
        <v>38</v>
      </c>
      <c r="B46" s="4" t="s">
        <v>129</v>
      </c>
      <c r="C46" s="4" t="s">
        <v>94</v>
      </c>
      <c r="D46" s="27">
        <v>109778.13333333333</v>
      </c>
      <c r="E46" s="27">
        <v>57.865335000000002</v>
      </c>
      <c r="F46" s="27">
        <v>43.837375000000002</v>
      </c>
      <c r="G46" s="27">
        <v>457580.4</v>
      </c>
      <c r="H46" s="27">
        <v>59684.399999999994</v>
      </c>
      <c r="I46" s="27">
        <v>8924.16</v>
      </c>
      <c r="J46" s="27">
        <v>39322.079999999994</v>
      </c>
      <c r="K46" s="27">
        <v>1115.52</v>
      </c>
      <c r="L46" s="27">
        <v>27888</v>
      </c>
      <c r="M46" s="27">
        <v>173981.15</v>
      </c>
      <c r="N46" s="27">
        <v>405956.01666666666</v>
      </c>
      <c r="O46" s="27">
        <v>14185.98</v>
      </c>
      <c r="P46" s="27">
        <v>284804.52</v>
      </c>
      <c r="Q46" s="27">
        <v>172917.03</v>
      </c>
    </row>
    <row r="47" spans="1:17" x14ac:dyDescent="0.3">
      <c r="A47" s="5">
        <v>33</v>
      </c>
      <c r="B47" s="4" t="s">
        <v>49</v>
      </c>
      <c r="C47" s="4" t="s">
        <v>92</v>
      </c>
      <c r="D47" s="27">
        <v>5.1000000000000005</v>
      </c>
      <c r="E47" s="27">
        <v>110.75229</v>
      </c>
      <c r="F47" s="27">
        <v>83.90325</v>
      </c>
      <c r="G47" s="27">
        <v>0</v>
      </c>
      <c r="H47" s="27">
        <v>0</v>
      </c>
      <c r="I47" s="27">
        <v>318.93333333333334</v>
      </c>
      <c r="J47" s="27">
        <v>1405.3</v>
      </c>
      <c r="K47" s="27">
        <v>39.866666666666667</v>
      </c>
      <c r="L47" s="27">
        <v>996.66666666666663</v>
      </c>
      <c r="M47" s="27">
        <v>110739.22999999998</v>
      </c>
      <c r="N47" s="27">
        <v>258391.53666666665</v>
      </c>
      <c r="O47" s="27">
        <v>0</v>
      </c>
      <c r="P47" s="27">
        <v>0</v>
      </c>
      <c r="Q47" s="27">
        <v>0</v>
      </c>
    </row>
    <row r="48" spans="1:17" x14ac:dyDescent="0.3">
      <c r="A48" s="5">
        <v>41</v>
      </c>
      <c r="B48" s="4" t="s">
        <v>56</v>
      </c>
      <c r="C48" s="4" t="s">
        <v>94</v>
      </c>
      <c r="D48" s="27">
        <v>15709.2</v>
      </c>
      <c r="E48" s="27">
        <v>0</v>
      </c>
      <c r="F48" s="27">
        <v>0</v>
      </c>
      <c r="G48" s="27">
        <v>449653.06666666665</v>
      </c>
      <c r="H48" s="27">
        <v>58650.399999999994</v>
      </c>
      <c r="I48" s="27">
        <v>238.4</v>
      </c>
      <c r="J48" s="27">
        <v>1050.45</v>
      </c>
      <c r="K48" s="27">
        <v>29.8</v>
      </c>
      <c r="L48" s="27">
        <v>745</v>
      </c>
      <c r="M48" s="27">
        <v>36181.53</v>
      </c>
      <c r="N48" s="27">
        <v>84423.569999999992</v>
      </c>
      <c r="O48" s="27">
        <v>935.32499999999993</v>
      </c>
      <c r="P48" s="27">
        <v>11467.400000000001</v>
      </c>
      <c r="Q48" s="27">
        <v>6962.35</v>
      </c>
    </row>
    <row r="49" spans="1:17" x14ac:dyDescent="0.3">
      <c r="A49" s="5">
        <v>42</v>
      </c>
      <c r="B49" s="4" t="s">
        <v>57</v>
      </c>
      <c r="C49" s="4" t="s">
        <v>91</v>
      </c>
      <c r="D49" s="27">
        <v>0</v>
      </c>
      <c r="E49" s="27">
        <v>1516.8799799999999</v>
      </c>
      <c r="F49" s="27">
        <v>1149.1514999999999</v>
      </c>
      <c r="G49" s="27">
        <v>0</v>
      </c>
      <c r="H49" s="27">
        <v>0</v>
      </c>
      <c r="I49" s="27">
        <v>2089.4933333333333</v>
      </c>
      <c r="J49" s="27">
        <v>9206.83</v>
      </c>
      <c r="K49" s="27">
        <v>261.18666666666667</v>
      </c>
      <c r="L49" s="27">
        <v>6529.666666666667</v>
      </c>
      <c r="M49" s="27">
        <v>7</v>
      </c>
      <c r="N49" s="27">
        <v>16.333333333333336</v>
      </c>
      <c r="O49" s="27">
        <v>2591.1000000000004</v>
      </c>
      <c r="P49" s="27">
        <v>0</v>
      </c>
      <c r="Q49" s="27">
        <v>0</v>
      </c>
    </row>
    <row r="50" spans="1:17" x14ac:dyDescent="0.3">
      <c r="A50" s="5">
        <v>31</v>
      </c>
      <c r="B50" s="4" t="s">
        <v>47</v>
      </c>
      <c r="C50" s="4" t="s">
        <v>92</v>
      </c>
      <c r="D50" s="27">
        <v>80154.866666666669</v>
      </c>
      <c r="E50" s="27">
        <v>14.488485000000001</v>
      </c>
      <c r="F50" s="27">
        <v>10.976125</v>
      </c>
      <c r="G50" s="27">
        <v>40110.773333333331</v>
      </c>
      <c r="H50" s="27">
        <v>5231.8399999999992</v>
      </c>
      <c r="I50" s="27">
        <v>11356.16</v>
      </c>
      <c r="J50" s="27">
        <v>50038.079999999994</v>
      </c>
      <c r="K50" s="27">
        <v>1419.52</v>
      </c>
      <c r="L50" s="27">
        <v>35488</v>
      </c>
      <c r="M50" s="27">
        <v>34857.479999999996</v>
      </c>
      <c r="N50" s="27">
        <v>81334.12</v>
      </c>
      <c r="O50" s="27">
        <v>1565.58</v>
      </c>
      <c r="P50" s="27">
        <v>100870.56000000001</v>
      </c>
      <c r="Q50" s="27">
        <v>61242.840000000004</v>
      </c>
    </row>
    <row r="51" spans="1:17" x14ac:dyDescent="0.3">
      <c r="A51" s="5">
        <v>30</v>
      </c>
      <c r="B51" s="4" t="s">
        <v>128</v>
      </c>
      <c r="C51" s="4" t="s">
        <v>92</v>
      </c>
      <c r="D51" s="27">
        <v>632.33333333333337</v>
      </c>
      <c r="E51" s="27">
        <v>137018.91703500002</v>
      </c>
      <c r="F51" s="27">
        <v>103802.209875</v>
      </c>
      <c r="G51" s="27">
        <v>1143.2533333333336</v>
      </c>
      <c r="H51" s="27">
        <v>149.12</v>
      </c>
      <c r="I51" s="27">
        <v>108550.82666666666</v>
      </c>
      <c r="J51" s="27">
        <v>478302.07999999996</v>
      </c>
      <c r="K51" s="27">
        <v>13568.853333333333</v>
      </c>
      <c r="L51" s="27">
        <v>339221.33333333331</v>
      </c>
      <c r="M51" s="27">
        <v>2534.2799999999997</v>
      </c>
      <c r="N51" s="27">
        <v>5913.32</v>
      </c>
      <c r="O51" s="27">
        <v>11876.385</v>
      </c>
      <c r="P51" s="27">
        <v>85816.826666666675</v>
      </c>
      <c r="Q51" s="27">
        <v>52103.073333333341</v>
      </c>
    </row>
    <row r="52" spans="1:17" x14ac:dyDescent="0.3">
      <c r="A52" s="5">
        <v>49</v>
      </c>
      <c r="B52" s="4" t="s">
        <v>64</v>
      </c>
      <c r="C52" s="4" t="s">
        <v>91</v>
      </c>
      <c r="D52" s="27">
        <v>0</v>
      </c>
      <c r="E52" s="27">
        <v>1190.00442</v>
      </c>
      <c r="F52" s="27">
        <v>901.51850000000002</v>
      </c>
      <c r="G52" s="27">
        <v>0</v>
      </c>
      <c r="H52" s="27">
        <v>0</v>
      </c>
      <c r="I52" s="27">
        <v>137032.21333333335</v>
      </c>
      <c r="J52" s="27">
        <v>603798.18999999994</v>
      </c>
      <c r="K52" s="27">
        <v>17129.026666666668</v>
      </c>
      <c r="L52" s="27">
        <v>428225.66666666669</v>
      </c>
      <c r="M52" s="27">
        <v>47.879999999999995</v>
      </c>
      <c r="N52" s="27">
        <v>111.72</v>
      </c>
      <c r="O52" s="27">
        <v>13376.189999999999</v>
      </c>
      <c r="P52" s="27">
        <v>0</v>
      </c>
      <c r="Q52" s="27">
        <v>0</v>
      </c>
    </row>
    <row r="53" spans="1:17" x14ac:dyDescent="0.3">
      <c r="A53" s="5">
        <v>51</v>
      </c>
      <c r="B53" s="4" t="s">
        <v>66</v>
      </c>
      <c r="C53" s="4" t="s">
        <v>92</v>
      </c>
      <c r="D53" s="27">
        <v>55982.333333333343</v>
      </c>
      <c r="E53" s="27">
        <v>3668.7040500000003</v>
      </c>
      <c r="F53" s="27">
        <v>2779.32125</v>
      </c>
      <c r="G53" s="27">
        <v>1878.0266666666666</v>
      </c>
      <c r="H53" s="27">
        <v>244.95999999999998</v>
      </c>
      <c r="I53" s="27">
        <v>4482.7733333333335</v>
      </c>
      <c r="J53" s="27">
        <v>19752.219999999998</v>
      </c>
      <c r="K53" s="27">
        <v>560.34666666666669</v>
      </c>
      <c r="L53" s="27">
        <v>14008.666666666666</v>
      </c>
      <c r="M53" s="27">
        <v>33731.040000000001</v>
      </c>
      <c r="N53" s="27">
        <v>78705.759999999995</v>
      </c>
      <c r="O53" s="27">
        <v>1761.6000000000001</v>
      </c>
      <c r="P53" s="27">
        <v>369893.44000000006</v>
      </c>
      <c r="Q53" s="27">
        <v>224578.16</v>
      </c>
    </row>
    <row r="54" spans="1:17" x14ac:dyDescent="0.3">
      <c r="A54" s="5">
        <v>50</v>
      </c>
      <c r="B54" s="4" t="s">
        <v>65</v>
      </c>
      <c r="C54" s="4" t="s">
        <v>92</v>
      </c>
      <c r="D54" s="27">
        <v>29728.26666666667</v>
      </c>
      <c r="E54" s="27">
        <v>596.12982</v>
      </c>
      <c r="F54" s="27">
        <v>451.61349999999999</v>
      </c>
      <c r="G54" s="27">
        <v>0</v>
      </c>
      <c r="H54" s="27">
        <v>0</v>
      </c>
      <c r="I54" s="27">
        <v>24592.426666666666</v>
      </c>
      <c r="J54" s="27">
        <v>108360.37999999999</v>
      </c>
      <c r="K54" s="27">
        <v>3074.0533333333333</v>
      </c>
      <c r="L54" s="27">
        <v>76851.333333333328</v>
      </c>
      <c r="M54" s="27">
        <v>1041.18</v>
      </c>
      <c r="N54" s="27">
        <v>2429.42</v>
      </c>
      <c r="O54" s="27">
        <v>24682.725000000002</v>
      </c>
      <c r="P54" s="27">
        <v>2115.2133333333336</v>
      </c>
      <c r="Q54" s="27">
        <v>1284.2366666666667</v>
      </c>
    </row>
    <row r="55" spans="1:17" x14ac:dyDescent="0.3">
      <c r="A55" s="5">
        <v>48</v>
      </c>
      <c r="B55" s="4" t="s">
        <v>63</v>
      </c>
      <c r="C55" s="4" t="s">
        <v>93</v>
      </c>
      <c r="D55" s="27">
        <v>44193.133333333331</v>
      </c>
      <c r="E55" s="27">
        <v>6.0107850000000003</v>
      </c>
      <c r="F55" s="27">
        <v>4.5536250000000003</v>
      </c>
      <c r="G55" s="27">
        <v>0</v>
      </c>
      <c r="H55" s="27">
        <v>0</v>
      </c>
      <c r="I55" s="27">
        <v>816.5333333333333</v>
      </c>
      <c r="J55" s="27">
        <v>3597.8499999999995</v>
      </c>
      <c r="K55" s="27">
        <v>102.06666666666666</v>
      </c>
      <c r="L55" s="27">
        <v>2551.6666666666665</v>
      </c>
      <c r="M55" s="27">
        <v>200290.99999999997</v>
      </c>
      <c r="N55" s="27">
        <v>467345.66666666663</v>
      </c>
      <c r="O55" s="27">
        <v>4396.3500000000004</v>
      </c>
      <c r="P55" s="27">
        <v>411885.60000000003</v>
      </c>
      <c r="Q55" s="27">
        <v>250073.40000000002</v>
      </c>
    </row>
    <row r="56" spans="1:17" x14ac:dyDescent="0.3">
      <c r="A56" s="5">
        <v>63</v>
      </c>
      <c r="B56" s="4" t="s">
        <v>132</v>
      </c>
      <c r="C56" s="4" t="s">
        <v>92</v>
      </c>
      <c r="D56" s="27">
        <v>238809.40000000002</v>
      </c>
      <c r="E56" s="27">
        <v>0</v>
      </c>
      <c r="F56" s="27">
        <v>0</v>
      </c>
      <c r="G56" s="27">
        <v>220013.70666666669</v>
      </c>
      <c r="H56" s="27">
        <v>28697.439999999999</v>
      </c>
      <c r="I56" s="27">
        <v>26646.080000000002</v>
      </c>
      <c r="J56" s="27">
        <v>117409.29</v>
      </c>
      <c r="K56" s="27">
        <v>3330.76</v>
      </c>
      <c r="L56" s="27">
        <v>83269</v>
      </c>
      <c r="M56" s="27">
        <v>43389.499999999993</v>
      </c>
      <c r="N56" s="27">
        <v>101242.16666666666</v>
      </c>
      <c r="O56" s="27">
        <v>2720.6849999999999</v>
      </c>
      <c r="P56" s="27">
        <v>1111908</v>
      </c>
      <c r="Q56" s="27">
        <v>675087</v>
      </c>
    </row>
    <row r="57" spans="1:17" x14ac:dyDescent="0.3">
      <c r="A57" s="5">
        <v>57</v>
      </c>
      <c r="B57" s="4" t="s">
        <v>72</v>
      </c>
      <c r="C57" s="4" t="s">
        <v>93</v>
      </c>
      <c r="D57" s="27">
        <v>81531.666666666672</v>
      </c>
      <c r="E57" s="27">
        <v>7.2381375000000006</v>
      </c>
      <c r="F57" s="27">
        <v>5.4834375</v>
      </c>
      <c r="G57" s="27">
        <v>308.2</v>
      </c>
      <c r="H57" s="27">
        <v>40.199999999999996</v>
      </c>
      <c r="I57" s="27">
        <v>8605.2266666666656</v>
      </c>
      <c r="J57" s="27">
        <v>37916.78</v>
      </c>
      <c r="K57" s="27">
        <v>1075.6533333333332</v>
      </c>
      <c r="L57" s="27">
        <v>26891.333333333332</v>
      </c>
      <c r="M57" s="27">
        <v>153823.18</v>
      </c>
      <c r="N57" s="27">
        <v>358920.75333333336</v>
      </c>
      <c r="O57" s="27">
        <v>16546.68</v>
      </c>
      <c r="P57" s="27">
        <v>223087.2</v>
      </c>
      <c r="Q57" s="27">
        <v>135445.80000000002</v>
      </c>
    </row>
    <row r="58" spans="1:17" x14ac:dyDescent="0.3">
      <c r="A58" s="5">
        <v>60</v>
      </c>
      <c r="B58" s="4" t="s">
        <v>75</v>
      </c>
      <c r="C58" s="4" t="s">
        <v>92</v>
      </c>
      <c r="D58" s="27">
        <v>0</v>
      </c>
      <c r="E58" s="27">
        <v>2.9898000000000002</v>
      </c>
      <c r="F58" s="27">
        <v>2.2650000000000001</v>
      </c>
      <c r="G58" s="27">
        <v>0</v>
      </c>
      <c r="H58" s="27">
        <v>0</v>
      </c>
      <c r="I58" s="27">
        <v>53.546666666666674</v>
      </c>
      <c r="J58" s="27">
        <v>235.94</v>
      </c>
      <c r="K58" s="27">
        <v>6.6933333333333342</v>
      </c>
      <c r="L58" s="27">
        <v>167.33333333333334</v>
      </c>
      <c r="M58" s="27">
        <v>2834.44</v>
      </c>
      <c r="N58" s="27">
        <v>6613.6933333333336</v>
      </c>
      <c r="O58" s="27">
        <v>0</v>
      </c>
      <c r="P58" s="27">
        <v>0</v>
      </c>
      <c r="Q58" s="27">
        <v>0</v>
      </c>
    </row>
    <row r="59" spans="1:17" x14ac:dyDescent="0.3">
      <c r="A59" s="5">
        <v>62</v>
      </c>
      <c r="B59" s="4" t="s">
        <v>131</v>
      </c>
      <c r="C59" s="4" t="s">
        <v>92</v>
      </c>
      <c r="D59" s="27">
        <v>0</v>
      </c>
      <c r="E59" s="27">
        <v>293.20516500000002</v>
      </c>
      <c r="F59" s="27">
        <v>222.125125</v>
      </c>
      <c r="G59" s="27">
        <v>0</v>
      </c>
      <c r="H59" s="27">
        <v>0</v>
      </c>
      <c r="I59" s="27">
        <v>94.933333333333337</v>
      </c>
      <c r="J59" s="27">
        <v>418.3</v>
      </c>
      <c r="K59" s="27">
        <v>11.866666666666667</v>
      </c>
      <c r="L59" s="27">
        <v>296.66666666666669</v>
      </c>
      <c r="M59" s="27">
        <v>727.16</v>
      </c>
      <c r="N59" s="27">
        <v>1696.7066666666665</v>
      </c>
      <c r="O59" s="27">
        <v>0</v>
      </c>
      <c r="P59" s="27">
        <v>0</v>
      </c>
      <c r="Q59" s="27">
        <v>0</v>
      </c>
    </row>
    <row r="60" spans="1:17" x14ac:dyDescent="0.3">
      <c r="A60" s="5">
        <v>61</v>
      </c>
      <c r="B60" s="4" t="s">
        <v>130</v>
      </c>
      <c r="C60" s="4" t="s">
        <v>92</v>
      </c>
      <c r="D60" s="27">
        <v>0</v>
      </c>
      <c r="E60" s="27">
        <v>19114.155060000001</v>
      </c>
      <c r="F60" s="27">
        <v>14480.4205</v>
      </c>
      <c r="G60" s="27">
        <v>0</v>
      </c>
      <c r="H60" s="27">
        <v>0</v>
      </c>
      <c r="I60" s="27">
        <v>18.666666666666668</v>
      </c>
      <c r="J60" s="27">
        <v>82.25</v>
      </c>
      <c r="K60" s="27">
        <v>2.3333333333333335</v>
      </c>
      <c r="L60" s="27">
        <v>58.333333333333336</v>
      </c>
      <c r="M60" s="27">
        <v>315.56</v>
      </c>
      <c r="N60" s="27">
        <v>736.30666666666673</v>
      </c>
      <c r="O60" s="27">
        <v>0</v>
      </c>
      <c r="P60" s="27">
        <v>0</v>
      </c>
      <c r="Q60" s="27">
        <v>0</v>
      </c>
    </row>
    <row r="61" spans="1:17" x14ac:dyDescent="0.3">
      <c r="A61" s="5">
        <v>64</v>
      </c>
      <c r="B61" s="4" t="s">
        <v>76</v>
      </c>
      <c r="C61" s="4" t="s">
        <v>92</v>
      </c>
      <c r="D61" s="27">
        <v>26483.4</v>
      </c>
      <c r="E61" s="27">
        <v>131.737155</v>
      </c>
      <c r="F61" s="27">
        <v>99.800875000000005</v>
      </c>
      <c r="G61" s="27">
        <v>309184.40000000002</v>
      </c>
      <c r="H61" s="27">
        <v>40328.400000000001</v>
      </c>
      <c r="I61" s="27">
        <v>5805.3333333333339</v>
      </c>
      <c r="J61" s="27">
        <v>25579.75</v>
      </c>
      <c r="K61" s="27">
        <v>725.66666666666674</v>
      </c>
      <c r="L61" s="27">
        <v>18141.666666666668</v>
      </c>
      <c r="M61" s="27">
        <v>41407.729999999996</v>
      </c>
      <c r="N61" s="27">
        <v>96618.036666666667</v>
      </c>
      <c r="O61" s="27">
        <v>91.844999999999999</v>
      </c>
      <c r="P61" s="27">
        <v>279363.7466666667</v>
      </c>
      <c r="Q61" s="27">
        <v>169613.70333333334</v>
      </c>
    </row>
    <row r="62" spans="1:17" x14ac:dyDescent="0.3">
      <c r="A62" s="5">
        <v>59</v>
      </c>
      <c r="B62" s="4" t="s">
        <v>74</v>
      </c>
      <c r="C62" s="4" t="s">
        <v>91</v>
      </c>
      <c r="D62" s="27">
        <v>0</v>
      </c>
      <c r="E62" s="27">
        <v>1079.6672700000001</v>
      </c>
      <c r="F62" s="27">
        <v>817.92975000000001</v>
      </c>
      <c r="G62" s="27">
        <v>0</v>
      </c>
      <c r="H62" s="27">
        <v>0</v>
      </c>
      <c r="I62" s="27">
        <v>95211.733333333337</v>
      </c>
      <c r="J62" s="27">
        <v>419526.7</v>
      </c>
      <c r="K62" s="27">
        <v>11901.466666666667</v>
      </c>
      <c r="L62" s="27">
        <v>297536.66666666669</v>
      </c>
      <c r="M62" s="27">
        <v>1616.51</v>
      </c>
      <c r="N62" s="27">
        <v>3771.8566666666666</v>
      </c>
      <c r="O62" s="27">
        <v>18735.300000000003</v>
      </c>
      <c r="P62" s="27">
        <v>0</v>
      </c>
      <c r="Q62" s="27">
        <v>0</v>
      </c>
    </row>
    <row r="63" spans="1:17" x14ac:dyDescent="0.3">
      <c r="A63" s="5">
        <v>56</v>
      </c>
      <c r="B63" s="4" t="s">
        <v>71</v>
      </c>
      <c r="C63" s="4" t="s">
        <v>93</v>
      </c>
      <c r="D63" s="27">
        <v>123231.33333333333</v>
      </c>
      <c r="E63" s="27">
        <v>12.961327500000001</v>
      </c>
      <c r="F63" s="27">
        <v>9.8191875</v>
      </c>
      <c r="G63" s="27">
        <v>64474.21333333334</v>
      </c>
      <c r="H63" s="27">
        <v>8409.68</v>
      </c>
      <c r="I63" s="27">
        <v>3107.2000000000003</v>
      </c>
      <c r="J63" s="27">
        <v>13691.099999999999</v>
      </c>
      <c r="K63" s="27">
        <v>388.40000000000003</v>
      </c>
      <c r="L63" s="27">
        <v>9710</v>
      </c>
      <c r="M63" s="27">
        <v>214863.81</v>
      </c>
      <c r="N63" s="27">
        <v>501348.89</v>
      </c>
      <c r="O63" s="27">
        <v>15496.560000000001</v>
      </c>
      <c r="P63" s="27">
        <v>39918.480000000003</v>
      </c>
      <c r="Q63" s="27">
        <v>24236.22</v>
      </c>
    </row>
    <row r="64" spans="1:17" x14ac:dyDescent="0.3">
      <c r="A64" s="5">
        <v>65</v>
      </c>
      <c r="B64" s="4" t="s">
        <v>77</v>
      </c>
      <c r="C64" s="4" t="s">
        <v>92</v>
      </c>
      <c r="D64" s="27">
        <v>13</v>
      </c>
      <c r="E64" s="27">
        <v>0</v>
      </c>
      <c r="F64" s="27">
        <v>0</v>
      </c>
      <c r="G64" s="27">
        <v>0</v>
      </c>
      <c r="H64" s="27">
        <v>0</v>
      </c>
      <c r="I64" s="27">
        <v>24.533333333333335</v>
      </c>
      <c r="J64" s="27">
        <v>108.1</v>
      </c>
      <c r="K64" s="27">
        <v>3.0666666666666669</v>
      </c>
      <c r="L64" s="27">
        <v>76.666666666666671</v>
      </c>
      <c r="M64" s="27">
        <v>42533.61</v>
      </c>
      <c r="N64" s="27">
        <v>99245.09</v>
      </c>
      <c r="O64" s="27">
        <v>0</v>
      </c>
      <c r="P64" s="27">
        <v>47255.973333333342</v>
      </c>
      <c r="Q64" s="27">
        <v>28691.126666666671</v>
      </c>
    </row>
    <row r="65" spans="1:17" x14ac:dyDescent="0.3">
      <c r="A65" s="5">
        <v>58</v>
      </c>
      <c r="B65" s="4" t="s">
        <v>73</v>
      </c>
      <c r="C65" s="4" t="s">
        <v>91</v>
      </c>
      <c r="D65" s="27">
        <v>0</v>
      </c>
      <c r="E65" s="27">
        <v>2244.8817599999998</v>
      </c>
      <c r="F65" s="27">
        <v>1700.6679999999999</v>
      </c>
      <c r="G65" s="27">
        <v>0</v>
      </c>
      <c r="H65" s="27">
        <v>0</v>
      </c>
      <c r="I65" s="27">
        <v>59119.466666666674</v>
      </c>
      <c r="J65" s="27">
        <v>260495.15</v>
      </c>
      <c r="K65" s="27">
        <v>7389.9333333333343</v>
      </c>
      <c r="L65" s="27">
        <v>184748.33333333334</v>
      </c>
      <c r="M65" s="27">
        <v>16565.43</v>
      </c>
      <c r="N65" s="27">
        <v>38652.67</v>
      </c>
      <c r="O65" s="27">
        <v>84048.75</v>
      </c>
      <c r="P65" s="27">
        <v>0</v>
      </c>
      <c r="Q65" s="27">
        <v>0</v>
      </c>
    </row>
    <row r="66" spans="1:17" x14ac:dyDescent="0.3">
      <c r="A66" s="5">
        <v>66</v>
      </c>
      <c r="B66" s="4" t="s">
        <v>78</v>
      </c>
      <c r="C66" s="4" t="s">
        <v>94</v>
      </c>
      <c r="D66" s="27">
        <v>54974.333333333343</v>
      </c>
      <c r="E66" s="27">
        <v>0</v>
      </c>
      <c r="F66" s="27">
        <v>0</v>
      </c>
      <c r="G66" s="27">
        <v>134343.30666666667</v>
      </c>
      <c r="H66" s="27">
        <v>17523.04</v>
      </c>
      <c r="I66" s="27">
        <v>1536</v>
      </c>
      <c r="J66" s="27">
        <v>6768</v>
      </c>
      <c r="K66" s="27">
        <v>192</v>
      </c>
      <c r="L66" s="27">
        <v>4800</v>
      </c>
      <c r="M66" s="27">
        <v>124915.34999999999</v>
      </c>
      <c r="N66" s="27">
        <v>291469.15000000002</v>
      </c>
      <c r="O66" s="27">
        <v>2261.61</v>
      </c>
      <c r="P66" s="27">
        <v>671693.4933333334</v>
      </c>
      <c r="Q66" s="27">
        <v>407813.90666666673</v>
      </c>
    </row>
    <row r="67" spans="1:17" x14ac:dyDescent="0.3">
      <c r="A67" s="5">
        <v>67</v>
      </c>
      <c r="B67" s="4" t="s">
        <v>79</v>
      </c>
      <c r="C67" s="4" t="s">
        <v>92</v>
      </c>
      <c r="D67" s="27">
        <v>40167.733333333337</v>
      </c>
      <c r="E67" s="27">
        <v>16.5396</v>
      </c>
      <c r="F67" s="27">
        <v>12.53</v>
      </c>
      <c r="G67" s="27">
        <v>102626.61333333334</v>
      </c>
      <c r="H67" s="27">
        <v>13386.08</v>
      </c>
      <c r="I67" s="27">
        <v>1283.3066666666668</v>
      </c>
      <c r="J67" s="27">
        <v>5654.57</v>
      </c>
      <c r="K67" s="27">
        <v>160.41333333333336</v>
      </c>
      <c r="L67" s="27">
        <v>4010.3333333333335</v>
      </c>
      <c r="M67" s="27">
        <v>168901.03999999998</v>
      </c>
      <c r="N67" s="27">
        <v>394102.42666666664</v>
      </c>
      <c r="O67" s="27">
        <v>219.76499999999999</v>
      </c>
      <c r="P67" s="27">
        <v>1205846.8800000001</v>
      </c>
      <c r="Q67" s="27">
        <v>732121.32000000007</v>
      </c>
    </row>
    <row r="68" spans="1:17" x14ac:dyDescent="0.3">
      <c r="A68" s="5">
        <v>68</v>
      </c>
      <c r="B68" s="4" t="s">
        <v>80</v>
      </c>
      <c r="C68" s="4" t="s">
        <v>91</v>
      </c>
      <c r="D68" s="27">
        <v>0</v>
      </c>
      <c r="E68" s="27">
        <v>24596.14443</v>
      </c>
      <c r="F68" s="27">
        <v>18633.442749999998</v>
      </c>
      <c r="G68" s="27">
        <v>0</v>
      </c>
      <c r="H68" s="27">
        <v>0</v>
      </c>
      <c r="I68" s="27">
        <v>1257200</v>
      </c>
      <c r="J68" s="27">
        <v>5539537.5</v>
      </c>
      <c r="K68" s="27">
        <v>157150</v>
      </c>
      <c r="L68" s="27">
        <v>3928750</v>
      </c>
      <c r="M68" s="27">
        <v>1652.84</v>
      </c>
      <c r="N68" s="27">
        <v>3856.6266666666666</v>
      </c>
      <c r="O68" s="27">
        <v>93932.654999999999</v>
      </c>
      <c r="P68" s="27">
        <v>0</v>
      </c>
      <c r="Q68" s="27">
        <v>0</v>
      </c>
    </row>
    <row r="69" spans="1:17" x14ac:dyDescent="0.3">
      <c r="A69" s="5">
        <v>69</v>
      </c>
      <c r="B69" s="4" t="s">
        <v>81</v>
      </c>
      <c r="C69" s="4" t="s">
        <v>93</v>
      </c>
      <c r="D69" s="27">
        <v>101806.40000000001</v>
      </c>
      <c r="E69" s="27">
        <v>72.389625000000009</v>
      </c>
      <c r="F69" s="27">
        <v>54.840625000000003</v>
      </c>
      <c r="G69" s="27">
        <v>120.21333333333332</v>
      </c>
      <c r="H69" s="27">
        <v>15.679999999999998</v>
      </c>
      <c r="I69" s="27">
        <v>1992.7466666666667</v>
      </c>
      <c r="J69" s="27">
        <v>8780.5399999999991</v>
      </c>
      <c r="K69" s="27">
        <v>249.09333333333333</v>
      </c>
      <c r="L69" s="27">
        <v>6227.333333333333</v>
      </c>
      <c r="M69" s="27">
        <v>233343.32</v>
      </c>
      <c r="N69" s="27">
        <v>544467.7466666667</v>
      </c>
      <c r="O69" s="27">
        <v>9228.375</v>
      </c>
      <c r="P69" s="27">
        <v>359540.53333333333</v>
      </c>
      <c r="Q69" s="27">
        <v>218292.46666666667</v>
      </c>
    </row>
    <row r="70" spans="1:17" x14ac:dyDescent="0.3">
      <c r="A70" s="5">
        <v>17</v>
      </c>
      <c r="B70" s="4" t="s">
        <v>36</v>
      </c>
      <c r="C70" s="4" t="s">
        <v>94</v>
      </c>
      <c r="D70" s="27">
        <v>103113.66666666667</v>
      </c>
      <c r="E70" s="27">
        <v>78.247125000000011</v>
      </c>
      <c r="F70" s="27">
        <v>59.278125000000003</v>
      </c>
      <c r="G70" s="27">
        <v>1000344.2133333335</v>
      </c>
      <c r="H70" s="27">
        <v>130479.68000000001</v>
      </c>
      <c r="I70" s="27">
        <v>391.57333333333338</v>
      </c>
      <c r="J70" s="27">
        <v>1725.3700000000001</v>
      </c>
      <c r="K70" s="27">
        <v>48.946666666666673</v>
      </c>
      <c r="L70" s="27">
        <v>1223.6666666666667</v>
      </c>
      <c r="M70" s="27">
        <v>31548.58</v>
      </c>
      <c r="N70" s="27">
        <v>73613.353333333333</v>
      </c>
      <c r="O70" s="27">
        <v>436.38</v>
      </c>
      <c r="P70" s="27">
        <v>22300.133333333335</v>
      </c>
      <c r="Q70" s="27">
        <v>13539.366666666667</v>
      </c>
    </row>
    <row r="71" spans="1:17" x14ac:dyDescent="0.3">
      <c r="A71" s="5">
        <v>15</v>
      </c>
      <c r="B71" s="4" t="s">
        <v>34</v>
      </c>
      <c r="C71" s="4" t="s">
        <v>91</v>
      </c>
      <c r="D71" s="27">
        <v>0</v>
      </c>
      <c r="E71" s="27">
        <v>374.42295000000001</v>
      </c>
      <c r="F71" s="27">
        <v>283.65375</v>
      </c>
      <c r="G71" s="27">
        <v>0</v>
      </c>
      <c r="H71" s="27">
        <v>0</v>
      </c>
      <c r="I71" s="27">
        <v>239474.45333333334</v>
      </c>
      <c r="J71" s="27">
        <v>1055184.3099999998</v>
      </c>
      <c r="K71" s="27">
        <v>29934.306666666667</v>
      </c>
      <c r="L71" s="27">
        <v>748357.66666666663</v>
      </c>
      <c r="M71" s="27">
        <v>945.06999999999994</v>
      </c>
      <c r="N71" s="27">
        <v>2205.163333333333</v>
      </c>
      <c r="O71" s="27">
        <v>53664.930000000008</v>
      </c>
      <c r="P71" s="27">
        <v>0</v>
      </c>
      <c r="Q71" s="27">
        <v>0</v>
      </c>
    </row>
    <row r="72" spans="1:17" x14ac:dyDescent="0.3">
      <c r="A72" s="5">
        <v>16</v>
      </c>
      <c r="B72" s="4" t="s">
        <v>35</v>
      </c>
      <c r="C72" s="4" t="s">
        <v>92</v>
      </c>
      <c r="D72" s="27">
        <v>0</v>
      </c>
      <c r="E72" s="27">
        <v>2373.5538750000001</v>
      </c>
      <c r="F72" s="27">
        <v>1798.1468749999999</v>
      </c>
      <c r="G72" s="27">
        <v>0</v>
      </c>
      <c r="H72" s="27">
        <v>0</v>
      </c>
      <c r="I72" s="27">
        <v>53008.426666666674</v>
      </c>
      <c r="J72" s="27">
        <v>233568.38</v>
      </c>
      <c r="K72" s="27">
        <v>6626.0533333333342</v>
      </c>
      <c r="L72" s="27">
        <v>165651.33333333334</v>
      </c>
      <c r="M72" s="27">
        <v>1296.68</v>
      </c>
      <c r="N72" s="27">
        <v>3025.5866666666666</v>
      </c>
      <c r="O72" s="27">
        <v>13527.435000000001</v>
      </c>
      <c r="P72" s="27">
        <v>0</v>
      </c>
      <c r="Q72" s="27">
        <v>0</v>
      </c>
    </row>
    <row r="73" spans="1:17" x14ac:dyDescent="0.3">
      <c r="A73" s="5">
        <v>77</v>
      </c>
      <c r="B73" s="4" t="s">
        <v>89</v>
      </c>
      <c r="C73" s="4" t="s">
        <v>93</v>
      </c>
      <c r="D73" s="27">
        <v>333428.93333333335</v>
      </c>
      <c r="E73" s="27">
        <v>15.3536625</v>
      </c>
      <c r="F73" s="27">
        <v>11.631562499999999</v>
      </c>
      <c r="G73" s="27">
        <v>142744.13333333333</v>
      </c>
      <c r="H73" s="27">
        <v>18618.8</v>
      </c>
      <c r="I73" s="27">
        <v>10031.466666666667</v>
      </c>
      <c r="J73" s="27">
        <v>44201.149999999994</v>
      </c>
      <c r="K73" s="27">
        <v>1253.9333333333334</v>
      </c>
      <c r="L73" s="27">
        <v>31348.333333333332</v>
      </c>
      <c r="M73" s="27">
        <v>291717.44</v>
      </c>
      <c r="N73" s="27">
        <v>680674.02666666673</v>
      </c>
      <c r="O73" s="27">
        <v>26226.78</v>
      </c>
      <c r="P73" s="27">
        <v>16359.000000000002</v>
      </c>
      <c r="Q73" s="27">
        <v>9932.25</v>
      </c>
    </row>
    <row r="74" spans="1:17" x14ac:dyDescent="0.3">
      <c r="A74" s="5">
        <v>74</v>
      </c>
      <c r="B74" s="4" t="s">
        <v>86</v>
      </c>
      <c r="C74" s="4" t="s">
        <v>93</v>
      </c>
      <c r="D74" s="27">
        <v>234212.93333333335</v>
      </c>
      <c r="E74" s="27">
        <v>4.65564</v>
      </c>
      <c r="F74" s="27">
        <v>3.5270000000000001</v>
      </c>
      <c r="G74" s="27">
        <v>4130.1866666666665</v>
      </c>
      <c r="H74" s="27">
        <v>538.71999999999991</v>
      </c>
      <c r="I74" s="27">
        <v>11335.253333333332</v>
      </c>
      <c r="J74" s="27">
        <v>49945.959999999992</v>
      </c>
      <c r="K74" s="27">
        <v>1416.9066666666665</v>
      </c>
      <c r="L74" s="27">
        <v>35422.666666666664</v>
      </c>
      <c r="M74" s="27">
        <v>150681.85999999999</v>
      </c>
      <c r="N74" s="27">
        <v>351591.00666666665</v>
      </c>
      <c r="O74" s="27">
        <v>25189.98</v>
      </c>
      <c r="P74" s="27">
        <v>1750666.9600000002</v>
      </c>
      <c r="Q74" s="27">
        <v>1062904.9400000002</v>
      </c>
    </row>
    <row r="75" spans="1:17" x14ac:dyDescent="0.3">
      <c r="A75" s="5">
        <v>76</v>
      </c>
      <c r="B75" s="4" t="s">
        <v>88</v>
      </c>
      <c r="C75" s="4" t="s">
        <v>94</v>
      </c>
      <c r="D75" s="27">
        <v>128164.86666666668</v>
      </c>
      <c r="E75" s="27">
        <v>0</v>
      </c>
      <c r="F75" s="27">
        <v>0</v>
      </c>
      <c r="G75" s="27">
        <v>273489.62666666665</v>
      </c>
      <c r="H75" s="27">
        <v>35672.559999999998</v>
      </c>
      <c r="I75" s="27">
        <v>3573.2266666666669</v>
      </c>
      <c r="J75" s="27">
        <v>15744.53</v>
      </c>
      <c r="K75" s="27">
        <v>446.65333333333336</v>
      </c>
      <c r="L75" s="27">
        <v>11166.333333333334</v>
      </c>
      <c r="M75" s="27">
        <v>56181.509999999995</v>
      </c>
      <c r="N75" s="27">
        <v>131090.19</v>
      </c>
      <c r="O75" s="27">
        <v>1360.1849999999999</v>
      </c>
      <c r="P75" s="27">
        <v>628570.32000000007</v>
      </c>
      <c r="Q75" s="27">
        <v>381631.98000000004</v>
      </c>
    </row>
    <row r="76" spans="1:17" x14ac:dyDescent="0.3">
      <c r="A76" s="5">
        <v>75</v>
      </c>
      <c r="B76" s="4" t="s">
        <v>87</v>
      </c>
      <c r="C76" s="4" t="s">
        <v>94</v>
      </c>
      <c r="D76" s="27">
        <v>20604.800000000003</v>
      </c>
      <c r="E76" s="27">
        <v>0</v>
      </c>
      <c r="F76" s="27">
        <v>0</v>
      </c>
      <c r="G76" s="27">
        <v>303416.61333333334</v>
      </c>
      <c r="H76" s="27">
        <v>39576.080000000002</v>
      </c>
      <c r="I76" s="27">
        <v>732.69333333333327</v>
      </c>
      <c r="J76" s="27">
        <v>3228.4299999999994</v>
      </c>
      <c r="K76" s="27">
        <v>91.586666666666659</v>
      </c>
      <c r="L76" s="27">
        <v>2289.6666666666665</v>
      </c>
      <c r="M76" s="27">
        <v>72054.290000000008</v>
      </c>
      <c r="N76" s="27">
        <v>168126.67666666667</v>
      </c>
      <c r="O76" s="27">
        <v>774.62999999999988</v>
      </c>
      <c r="P76" s="27">
        <v>220050.88000000003</v>
      </c>
      <c r="Q76" s="27">
        <v>133602.32</v>
      </c>
    </row>
    <row r="77" spans="1:17" x14ac:dyDescent="0.3">
      <c r="A77" s="5">
        <v>47</v>
      </c>
      <c r="B77" s="4" t="s">
        <v>62</v>
      </c>
      <c r="C77" s="4" t="s">
        <v>91</v>
      </c>
      <c r="D77" s="27">
        <v>0</v>
      </c>
      <c r="E77" s="27">
        <v>1066.9777800000002</v>
      </c>
      <c r="F77" s="27">
        <v>808.31650000000002</v>
      </c>
      <c r="G77" s="27">
        <v>0</v>
      </c>
      <c r="H77" s="27">
        <v>0</v>
      </c>
      <c r="I77" s="27">
        <v>3504.2133333333331</v>
      </c>
      <c r="J77" s="27">
        <v>15440.439999999999</v>
      </c>
      <c r="K77" s="27">
        <v>438.02666666666664</v>
      </c>
      <c r="L77" s="27">
        <v>10950.666666666666</v>
      </c>
      <c r="M77" s="27">
        <v>1569.75</v>
      </c>
      <c r="N77" s="27">
        <v>3662.75</v>
      </c>
      <c r="O77" s="27">
        <v>48607.635000000002</v>
      </c>
      <c r="P77" s="27">
        <v>0</v>
      </c>
      <c r="Q77" s="27">
        <v>0</v>
      </c>
    </row>
    <row r="78" spans="1:17" x14ac:dyDescent="0.3">
      <c r="A78" s="5">
        <v>46</v>
      </c>
      <c r="B78" s="4" t="s">
        <v>61</v>
      </c>
      <c r="C78" s="4" t="s">
        <v>93</v>
      </c>
      <c r="D78" s="27">
        <v>67709.066666666666</v>
      </c>
      <c r="E78" s="27">
        <v>8.8392149999999994</v>
      </c>
      <c r="F78" s="27">
        <v>6.6963749999999997</v>
      </c>
      <c r="G78" s="27">
        <v>30.666666666666671</v>
      </c>
      <c r="H78" s="27">
        <v>4</v>
      </c>
      <c r="I78" s="27">
        <v>1298.56</v>
      </c>
      <c r="J78" s="27">
        <v>5721.78</v>
      </c>
      <c r="K78" s="27">
        <v>162.32</v>
      </c>
      <c r="L78" s="27">
        <v>4058</v>
      </c>
      <c r="M78" s="27">
        <v>94468.989999999991</v>
      </c>
      <c r="N78" s="27">
        <v>220427.64333333331</v>
      </c>
      <c r="O78" s="27">
        <v>4698.375</v>
      </c>
      <c r="P78" s="27">
        <v>237864.94666666668</v>
      </c>
      <c r="Q78" s="27">
        <v>144418.00333333333</v>
      </c>
    </row>
  </sheetData>
  <autoFilter ref="A1:Q1" xr:uid="{EF40C198-E2A7-43C0-B34C-4E400FD0A220}">
    <sortState xmlns:xlrd2="http://schemas.microsoft.com/office/spreadsheetml/2017/richdata2" ref="A2:Q78">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76C1-EEFB-410C-882F-407CDAD472BB}">
  <dimension ref="A1:J15"/>
  <sheetViews>
    <sheetView workbookViewId="0">
      <selection activeCell="A2" sqref="A2:A15"/>
    </sheetView>
  </sheetViews>
  <sheetFormatPr defaultRowHeight="13.8" x14ac:dyDescent="0.3"/>
  <cols>
    <col min="1" max="1" width="12.77734375" style="2" customWidth="1"/>
    <col min="2" max="4" width="12.77734375" style="31" customWidth="1"/>
    <col min="5" max="5" width="12.77734375" style="32" customWidth="1"/>
    <col min="6" max="6" width="12.77734375" style="31" customWidth="1"/>
    <col min="7" max="7" width="8.88671875" style="31"/>
    <col min="8" max="8" width="8.88671875" style="1"/>
    <col min="9" max="16384" width="8.88671875" style="2"/>
  </cols>
  <sheetData>
    <row r="1" spans="1:10" s="5" customFormat="1" x14ac:dyDescent="0.3">
      <c r="A1" s="5" t="s">
        <v>15</v>
      </c>
      <c r="B1" s="44" t="s">
        <v>134</v>
      </c>
      <c r="C1" s="44" t="s">
        <v>161</v>
      </c>
      <c r="D1" s="44" t="s">
        <v>135</v>
      </c>
      <c r="E1" s="44" t="s">
        <v>162</v>
      </c>
      <c r="F1" s="44" t="s">
        <v>158</v>
      </c>
      <c r="G1" s="44" t="s">
        <v>133</v>
      </c>
      <c r="H1" s="45"/>
    </row>
    <row r="2" spans="1:10" x14ac:dyDescent="0.3">
      <c r="A2" s="2" t="s">
        <v>111</v>
      </c>
      <c r="B2" s="31">
        <v>1800</v>
      </c>
      <c r="C2" s="32" t="s">
        <v>160</v>
      </c>
      <c r="D2" s="31">
        <v>238</v>
      </c>
      <c r="E2" s="32" t="s">
        <v>169</v>
      </c>
      <c r="F2" s="31">
        <f>MIN(D2*'Transportation Cost Calculation'!$D$20/1000, 'Transportation Cost Calculation'!$D$12)</f>
        <v>8.6708160000000003</v>
      </c>
      <c r="G2" s="1">
        <f>'Transportation Cost Calculation'!$D$19 / 'Biomass Cost'!F2</f>
        <v>0.93772686940388794</v>
      </c>
      <c r="J2" s="2">
        <f>D4*'Transportation Cost Calculation'!$D$20/1000</f>
        <v>33.536748960000004</v>
      </c>
    </row>
    <row r="3" spans="1:10" x14ac:dyDescent="0.3">
      <c r="A3" s="2" t="s">
        <v>112</v>
      </c>
      <c r="B3" s="31">
        <v>5000</v>
      </c>
      <c r="C3" s="32" t="s">
        <v>160</v>
      </c>
      <c r="D3" s="31">
        <v>151.91</v>
      </c>
      <c r="E3" s="32" t="s">
        <v>170</v>
      </c>
      <c r="F3" s="31">
        <f>MIN(D3*'Transportation Cost Calculation'!$D$20/1000, 'Transportation Cost Calculation'!$D$12)</f>
        <v>5.5343851199999996</v>
      </c>
      <c r="G3" s="1">
        <f>'Transportation Cost Calculation'!$D$19 / 'Biomass Cost'!F3</f>
        <v>1.4691527543817084</v>
      </c>
    </row>
    <row r="4" spans="1:10" x14ac:dyDescent="0.3">
      <c r="A4" s="2" t="s">
        <v>113</v>
      </c>
      <c r="B4" s="31">
        <v>1000</v>
      </c>
      <c r="C4" s="32" t="s">
        <v>160</v>
      </c>
      <c r="D4" s="31">
        <v>920.53</v>
      </c>
      <c r="E4" s="32" t="s">
        <v>170</v>
      </c>
      <c r="F4" s="31">
        <f>MIN(D4*'Transportation Cost Calculation'!$D$20/1000, 'Transportation Cost Calculation'!$D$12)</f>
        <v>16</v>
      </c>
      <c r="G4" s="1">
        <f>'Transportation Cost Calculation'!$D$19 / 'Biomass Cost'!F4</f>
        <v>0.50817857142857137</v>
      </c>
    </row>
    <row r="5" spans="1:10" x14ac:dyDescent="0.3">
      <c r="A5" s="2" t="s">
        <v>114</v>
      </c>
      <c r="B5" s="31">
        <v>1500</v>
      </c>
      <c r="C5" s="32" t="s">
        <v>160</v>
      </c>
      <c r="D5" s="31">
        <v>81.61</v>
      </c>
      <c r="E5" s="32" t="s">
        <v>168</v>
      </c>
      <c r="F5" s="31">
        <f>MIN(D5*'Transportation Cost Calculation'!$D$20/1000, 'Transportation Cost Calculation'!$D$12)</f>
        <v>2.9732155200000001</v>
      </c>
      <c r="G5" s="1">
        <f>'Transportation Cost Calculation'!$D$19 / 'Biomass Cost'!F5</f>
        <v>2.7347015674319977</v>
      </c>
    </row>
    <row r="6" spans="1:10" x14ac:dyDescent="0.3">
      <c r="A6" s="2" t="s">
        <v>115</v>
      </c>
      <c r="B6" s="31">
        <v>500</v>
      </c>
      <c r="C6" s="32" t="s">
        <v>160</v>
      </c>
      <c r="D6" s="31">
        <v>182.38</v>
      </c>
      <c r="E6" s="32" t="s">
        <v>168</v>
      </c>
      <c r="F6" s="31">
        <f>MIN(D6*'Transportation Cost Calculation'!$D$20/1000, 'Transportation Cost Calculation'!$D$12)</f>
        <v>6.6444681600000006</v>
      </c>
      <c r="G6" s="1">
        <f>'Transportation Cost Calculation'!$D$19 / 'Biomass Cost'!F6</f>
        <v>1.2237032290718572</v>
      </c>
    </row>
    <row r="7" spans="1:10" x14ac:dyDescent="0.3">
      <c r="A7" s="2" t="s">
        <v>116</v>
      </c>
      <c r="B7" s="31">
        <v>50</v>
      </c>
      <c r="C7" s="32" t="s">
        <v>160</v>
      </c>
      <c r="D7" s="31">
        <v>380</v>
      </c>
      <c r="E7" s="32" t="s">
        <v>171</v>
      </c>
      <c r="F7" s="31">
        <f>MIN(D7*'Transportation Cost Calculation'!$D$20/1000, 'Transportation Cost Calculation'!$D$12)</f>
        <v>13.844160000000002</v>
      </c>
      <c r="G7" s="1">
        <f>'Transportation Cost Calculation'!$D$19 / 'Biomass Cost'!F7</f>
        <v>0.58731314452138239</v>
      </c>
    </row>
    <row r="8" spans="1:10" x14ac:dyDescent="0.3">
      <c r="A8" s="2" t="s">
        <v>117</v>
      </c>
      <c r="B8" s="31">
        <v>500</v>
      </c>
      <c r="C8" s="32" t="s">
        <v>174</v>
      </c>
      <c r="D8" s="31">
        <v>223.78399999999999</v>
      </c>
      <c r="E8" s="32" t="s">
        <v>165</v>
      </c>
      <c r="F8" s="31">
        <f>MIN(D8*'Transportation Cost Calculation'!$D$20/1000, 'Transportation Cost Calculation'!$D$12)</f>
        <v>8.1528986880000005</v>
      </c>
      <c r="G8" s="1">
        <f>'Transportation Cost Calculation'!$D$19 / 'Biomass Cost'!F8</f>
        <v>0.99729647748777983</v>
      </c>
    </row>
    <row r="9" spans="1:10" x14ac:dyDescent="0.3">
      <c r="A9" s="2" t="s">
        <v>118</v>
      </c>
      <c r="B9" s="31">
        <v>3200</v>
      </c>
      <c r="C9" s="32" t="s">
        <v>160</v>
      </c>
      <c r="D9" s="31">
        <v>400</v>
      </c>
      <c r="E9" s="32" t="s">
        <v>171</v>
      </c>
      <c r="F9" s="31">
        <f>MIN(D9*'Transportation Cost Calculation'!$D$20/1000, 'Transportation Cost Calculation'!$D$12)</f>
        <v>14.572800000000001</v>
      </c>
      <c r="G9" s="1">
        <f>'Transportation Cost Calculation'!$D$19 / 'Biomass Cost'!F9</f>
        <v>0.55794748729531329</v>
      </c>
    </row>
    <row r="10" spans="1:10" x14ac:dyDescent="0.3">
      <c r="A10" s="2" t="s">
        <v>119</v>
      </c>
      <c r="B10" s="31">
        <v>500</v>
      </c>
      <c r="C10" s="32" t="s">
        <v>175</v>
      </c>
      <c r="D10" s="31">
        <v>370</v>
      </c>
      <c r="E10" s="32" t="s">
        <v>163</v>
      </c>
      <c r="F10" s="31">
        <f>MIN(D10*'Transportation Cost Calculation'!$D$20/1000, 'Transportation Cost Calculation'!$D$12)</f>
        <v>13.479839999999999</v>
      </c>
      <c r="G10" s="1">
        <f>'Transportation Cost Calculation'!$D$19 / 'Biomass Cost'!F10</f>
        <v>0.60318647275169013</v>
      </c>
    </row>
    <row r="11" spans="1:10" x14ac:dyDescent="0.3">
      <c r="A11" s="2" t="s">
        <v>120</v>
      </c>
      <c r="B11" s="31">
        <v>1500</v>
      </c>
      <c r="C11" s="32" t="s">
        <v>160</v>
      </c>
      <c r="D11" s="31">
        <v>356.065</v>
      </c>
      <c r="E11" s="32" t="s">
        <v>164</v>
      </c>
      <c r="F11" s="31">
        <f>MIN(D11*'Transportation Cost Calculation'!$D$20/1000, 'Transportation Cost Calculation'!$D$12)</f>
        <v>12.972160080000002</v>
      </c>
      <c r="G11" s="1">
        <f>'Transportation Cost Calculation'!$D$19 / 'Biomass Cost'!F11</f>
        <v>0.62679284658173451</v>
      </c>
    </row>
    <row r="12" spans="1:10" x14ac:dyDescent="0.3">
      <c r="A12" s="2" t="s">
        <v>121</v>
      </c>
      <c r="B12" s="31">
        <v>2000</v>
      </c>
      <c r="C12" s="32" t="s">
        <v>160</v>
      </c>
      <c r="D12" s="31">
        <v>178.255</v>
      </c>
      <c r="E12" s="32" t="s">
        <v>164</v>
      </c>
      <c r="F12" s="31">
        <f>MIN(D12*'Transportation Cost Calculation'!$D$20/1000, 'Transportation Cost Calculation'!$D$12)</f>
        <v>6.4941861599999999</v>
      </c>
      <c r="G12" s="1">
        <f>'Transportation Cost Calculation'!$D$19 / 'Biomass Cost'!F12</f>
        <v>1.2520209526696324</v>
      </c>
    </row>
    <row r="13" spans="1:10" x14ac:dyDescent="0.3">
      <c r="A13" s="2" t="s">
        <v>122</v>
      </c>
      <c r="B13" s="31">
        <v>600</v>
      </c>
      <c r="C13" s="32" t="s">
        <v>173</v>
      </c>
      <c r="D13" s="31">
        <v>210</v>
      </c>
      <c r="E13" s="32" t="s">
        <v>167</v>
      </c>
      <c r="F13" s="31">
        <f>MIN(D13*'Transportation Cost Calculation'!$D$20/1000, 'Transportation Cost Calculation'!$D$12)</f>
        <v>7.6507200000000006</v>
      </c>
      <c r="G13" s="1">
        <f>'Transportation Cost Calculation'!$D$19 / 'Biomass Cost'!F13</f>
        <v>1.0627571186577396</v>
      </c>
    </row>
    <row r="14" spans="1:10" x14ac:dyDescent="0.3">
      <c r="A14" s="2" t="s">
        <v>123</v>
      </c>
      <c r="B14" s="31">
        <v>500</v>
      </c>
      <c r="C14" s="32" t="s">
        <v>160</v>
      </c>
      <c r="D14" s="31">
        <v>160</v>
      </c>
      <c r="E14" s="32" t="s">
        <v>172</v>
      </c>
      <c r="F14" s="31">
        <f>MIN(D14*'Transportation Cost Calculation'!$D$20/1000, 'Transportation Cost Calculation'!$D$12)</f>
        <v>5.8291200000000005</v>
      </c>
      <c r="G14" s="1">
        <f>'Transportation Cost Calculation'!$D$19 / 'Biomass Cost'!F14</f>
        <v>1.3948687182382831</v>
      </c>
    </row>
    <row r="15" spans="1:10" x14ac:dyDescent="0.3">
      <c r="A15" s="2" t="s">
        <v>124</v>
      </c>
      <c r="B15" s="31">
        <v>800</v>
      </c>
      <c r="C15" s="32" t="s">
        <v>160</v>
      </c>
      <c r="D15" s="31">
        <v>190.43</v>
      </c>
      <c r="E15" s="32" t="s">
        <v>166</v>
      </c>
      <c r="F15" s="31">
        <f>MIN(D15*'Transportation Cost Calculation'!$D$20/1000, 'Transportation Cost Calculation'!$D$12)</f>
        <v>6.9377457600000003</v>
      </c>
      <c r="G15" s="1">
        <f>'Transportation Cost Calculation'!$D$19 / 'Biomass Cost'!F15</f>
        <v>1.1719739269974547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54B66-5810-46DC-9357-F0098C102DAE}">
  <dimension ref="B1:E54"/>
  <sheetViews>
    <sheetView workbookViewId="0"/>
  </sheetViews>
  <sheetFormatPr defaultRowHeight="13.8" x14ac:dyDescent="0.3"/>
  <cols>
    <col min="1" max="1" width="3" style="4" customWidth="1"/>
    <col min="2" max="3" width="20.77734375" style="4" customWidth="1"/>
    <col min="4" max="4" width="8.88671875" style="2"/>
    <col min="5" max="6" width="20.77734375" style="4" customWidth="1"/>
    <col min="7" max="7" width="85.77734375" style="4" customWidth="1"/>
    <col min="8" max="16384" width="8.88671875" style="4"/>
  </cols>
  <sheetData>
    <row r="1" spans="2:5" x14ac:dyDescent="0.3">
      <c r="E1" s="3"/>
    </row>
    <row r="2" spans="2:5" x14ac:dyDescent="0.3">
      <c r="B2" s="10" t="s">
        <v>106</v>
      </c>
      <c r="C2" s="12" t="s">
        <v>15</v>
      </c>
      <c r="D2" s="11" t="s">
        <v>16</v>
      </c>
      <c r="E2" s="3"/>
    </row>
    <row r="3" spans="2:5" x14ac:dyDescent="0.3">
      <c r="B3" s="6" t="s">
        <v>107</v>
      </c>
      <c r="C3" s="13" t="s">
        <v>0</v>
      </c>
      <c r="D3" s="7">
        <v>0.49</v>
      </c>
      <c r="E3" s="1"/>
    </row>
    <row r="4" spans="2:5" x14ac:dyDescent="0.3">
      <c r="B4" s="6"/>
      <c r="C4" s="13" t="s">
        <v>1</v>
      </c>
      <c r="D4" s="7">
        <v>0.21</v>
      </c>
      <c r="E4" s="1"/>
    </row>
    <row r="5" spans="2:5" x14ac:dyDescent="0.3">
      <c r="B5" s="15" t="s">
        <v>2</v>
      </c>
      <c r="C5" s="16" t="s">
        <v>108</v>
      </c>
      <c r="D5" s="17">
        <v>0.17</v>
      </c>
      <c r="E5" s="1"/>
    </row>
    <row r="6" spans="2:5" x14ac:dyDescent="0.3">
      <c r="B6" s="25"/>
      <c r="C6" s="14" t="s">
        <v>3</v>
      </c>
      <c r="D6" s="9">
        <v>0.28000000000000003</v>
      </c>
      <c r="E6" s="1"/>
    </row>
    <row r="7" spans="2:5" x14ac:dyDescent="0.3">
      <c r="B7" s="6" t="s">
        <v>4</v>
      </c>
      <c r="C7" s="13" t="s">
        <v>5</v>
      </c>
      <c r="D7" s="7">
        <v>1.84</v>
      </c>
      <c r="E7" s="1"/>
    </row>
    <row r="8" spans="2:5" x14ac:dyDescent="0.3">
      <c r="B8" s="6"/>
      <c r="C8" s="13" t="s">
        <v>6</v>
      </c>
      <c r="D8" s="7">
        <v>0.24</v>
      </c>
      <c r="E8" s="1"/>
    </row>
    <row r="9" spans="2:5" x14ac:dyDescent="0.3">
      <c r="B9" s="18" t="s">
        <v>7</v>
      </c>
      <c r="C9" s="23" t="s">
        <v>8</v>
      </c>
      <c r="D9" s="19">
        <v>0.2</v>
      </c>
      <c r="E9" s="1"/>
    </row>
    <row r="10" spans="2:5" x14ac:dyDescent="0.3">
      <c r="B10" s="6" t="s">
        <v>109</v>
      </c>
      <c r="C10" s="13" t="s">
        <v>9</v>
      </c>
      <c r="D10" s="7">
        <v>1</v>
      </c>
      <c r="E10" s="1"/>
    </row>
    <row r="11" spans="2:5" x14ac:dyDescent="0.3">
      <c r="B11" s="6"/>
      <c r="C11" s="13" t="s">
        <v>11</v>
      </c>
      <c r="D11" s="7">
        <v>1.41</v>
      </c>
      <c r="E11" s="1"/>
    </row>
    <row r="12" spans="2:5" x14ac:dyDescent="0.3">
      <c r="B12" s="6"/>
      <c r="C12" s="13" t="s">
        <v>10</v>
      </c>
      <c r="D12" s="7">
        <v>0.32</v>
      </c>
      <c r="E12" s="1"/>
    </row>
    <row r="13" spans="2:5" x14ac:dyDescent="0.3">
      <c r="B13" s="6"/>
      <c r="C13" s="13" t="s">
        <v>12</v>
      </c>
      <c r="D13" s="7">
        <v>0.04</v>
      </c>
      <c r="E13" s="1"/>
    </row>
    <row r="14" spans="2:5" x14ac:dyDescent="0.3">
      <c r="B14" s="15" t="s">
        <v>100</v>
      </c>
      <c r="C14" s="16" t="s">
        <v>13</v>
      </c>
      <c r="D14" s="17">
        <v>0.33</v>
      </c>
      <c r="E14" s="1"/>
    </row>
    <row r="15" spans="2:5" x14ac:dyDescent="0.3">
      <c r="B15" s="8"/>
      <c r="C15" s="14" t="s">
        <v>14</v>
      </c>
      <c r="D15" s="9">
        <v>0.25</v>
      </c>
      <c r="E15" s="1"/>
    </row>
    <row r="16" spans="2:5" x14ac:dyDescent="0.3">
      <c r="B16" s="23" t="s">
        <v>101</v>
      </c>
      <c r="C16" s="23" t="s">
        <v>104</v>
      </c>
      <c r="D16" s="24">
        <v>3</v>
      </c>
      <c r="E16" s="1"/>
    </row>
    <row r="17" spans="2:5" x14ac:dyDescent="0.3">
      <c r="B17" s="3" t="s">
        <v>18</v>
      </c>
      <c r="C17" s="3"/>
      <c r="D17" s="1"/>
      <c r="E17" s="3"/>
    </row>
    <row r="18" spans="2:5" x14ac:dyDescent="0.3">
      <c r="B18" s="3" t="s">
        <v>19</v>
      </c>
      <c r="C18" s="3"/>
      <c r="D18" s="1"/>
      <c r="E18" s="3"/>
    </row>
    <row r="19" spans="2:5" x14ac:dyDescent="0.3">
      <c r="B19" s="3" t="s">
        <v>17</v>
      </c>
      <c r="C19" s="3"/>
      <c r="D19" s="1"/>
      <c r="E19" s="3"/>
    </row>
    <row r="20" spans="2:5" x14ac:dyDescent="0.3">
      <c r="B20" s="3"/>
      <c r="C20" s="3"/>
      <c r="D20" s="1"/>
      <c r="E20" s="3"/>
    </row>
    <row r="21" spans="2:5" x14ac:dyDescent="0.3">
      <c r="B21" s="3"/>
      <c r="C21" s="3"/>
      <c r="D21" s="1"/>
      <c r="E21" s="3"/>
    </row>
    <row r="22" spans="2:5" x14ac:dyDescent="0.3">
      <c r="B22" s="3"/>
      <c r="C22" s="3"/>
      <c r="D22" s="1"/>
      <c r="E22" s="3"/>
    </row>
    <row r="23" spans="2:5" x14ac:dyDescent="0.3">
      <c r="B23" s="3"/>
      <c r="C23" s="3"/>
      <c r="D23" s="1"/>
      <c r="E23" s="3"/>
    </row>
    <row r="24" spans="2:5" x14ac:dyDescent="0.3">
      <c r="B24" s="3"/>
      <c r="C24" s="3"/>
      <c r="D24" s="1"/>
      <c r="E24" s="3"/>
    </row>
    <row r="25" spans="2:5" x14ac:dyDescent="0.3">
      <c r="B25" s="3"/>
      <c r="C25" s="3"/>
      <c r="D25" s="1"/>
      <c r="E25" s="3"/>
    </row>
    <row r="26" spans="2:5" x14ac:dyDescent="0.3">
      <c r="B26" s="3"/>
      <c r="C26" s="3"/>
      <c r="D26" s="1"/>
      <c r="E26" s="3"/>
    </row>
    <row r="27" spans="2:5" x14ac:dyDescent="0.3">
      <c r="B27" s="3"/>
      <c r="C27" s="3"/>
      <c r="D27" s="1"/>
      <c r="E27" s="3"/>
    </row>
    <row r="28" spans="2:5" x14ac:dyDescent="0.3">
      <c r="B28" s="3"/>
      <c r="C28" s="3"/>
      <c r="D28" s="1"/>
      <c r="E28" s="3"/>
    </row>
    <row r="29" spans="2:5" x14ac:dyDescent="0.3">
      <c r="B29" s="3"/>
      <c r="C29" s="3"/>
      <c r="D29" s="1"/>
      <c r="E29" s="3"/>
    </row>
    <row r="30" spans="2:5" x14ac:dyDescent="0.3">
      <c r="B30" s="3"/>
      <c r="C30" s="3"/>
      <c r="D30" s="1"/>
      <c r="E30" s="3"/>
    </row>
    <row r="31" spans="2:5" x14ac:dyDescent="0.3">
      <c r="B31" s="3"/>
      <c r="C31" s="3"/>
      <c r="D31" s="1"/>
      <c r="E31" s="3"/>
    </row>
    <row r="32" spans="2:5" x14ac:dyDescent="0.3">
      <c r="B32" s="3"/>
      <c r="C32" s="3"/>
      <c r="D32" s="1"/>
      <c r="E32" s="3"/>
    </row>
    <row r="33" spans="2:5" x14ac:dyDescent="0.3">
      <c r="B33" s="3"/>
      <c r="C33" s="3"/>
      <c r="D33" s="1"/>
      <c r="E33" s="3"/>
    </row>
    <row r="34" spans="2:5" x14ac:dyDescent="0.3">
      <c r="B34" s="3"/>
      <c r="C34" s="3"/>
      <c r="D34" s="1"/>
      <c r="E34" s="3"/>
    </row>
    <row r="35" spans="2:5" x14ac:dyDescent="0.3">
      <c r="B35" s="3"/>
      <c r="C35" s="3"/>
      <c r="D35" s="1"/>
      <c r="E35" s="3"/>
    </row>
    <row r="36" spans="2:5" x14ac:dyDescent="0.3">
      <c r="B36" s="3"/>
      <c r="C36" s="3"/>
      <c r="D36" s="1"/>
      <c r="E36" s="3"/>
    </row>
    <row r="37" spans="2:5" x14ac:dyDescent="0.3">
      <c r="B37" s="3"/>
      <c r="C37" s="3"/>
      <c r="D37" s="1"/>
      <c r="E37" s="3"/>
    </row>
    <row r="38" spans="2:5" x14ac:dyDescent="0.3">
      <c r="B38" s="3"/>
      <c r="C38" s="3"/>
      <c r="D38" s="1"/>
      <c r="E38" s="3"/>
    </row>
    <row r="39" spans="2:5" x14ac:dyDescent="0.3">
      <c r="B39" s="3"/>
      <c r="C39" s="3"/>
      <c r="D39" s="1"/>
      <c r="E39" s="3"/>
    </row>
    <row r="40" spans="2:5" x14ac:dyDescent="0.3">
      <c r="B40" s="3"/>
      <c r="C40" s="3"/>
      <c r="D40" s="1"/>
      <c r="E40" s="3"/>
    </row>
    <row r="41" spans="2:5" x14ac:dyDescent="0.3">
      <c r="B41" s="3"/>
      <c r="C41" s="3"/>
      <c r="D41" s="1"/>
      <c r="E41" s="3"/>
    </row>
    <row r="42" spans="2:5" x14ac:dyDescent="0.3">
      <c r="B42" s="3"/>
      <c r="C42" s="3"/>
      <c r="D42" s="1"/>
      <c r="E42" s="3"/>
    </row>
    <row r="43" spans="2:5" x14ac:dyDescent="0.3">
      <c r="B43" s="3"/>
      <c r="C43" s="3"/>
      <c r="D43" s="1"/>
      <c r="E43" s="3"/>
    </row>
    <row r="44" spans="2:5" x14ac:dyDescent="0.3">
      <c r="B44" s="3"/>
      <c r="C44" s="3"/>
      <c r="D44" s="1"/>
      <c r="E44" s="3"/>
    </row>
    <row r="45" spans="2:5" x14ac:dyDescent="0.3">
      <c r="B45" s="3"/>
      <c r="C45" s="3"/>
      <c r="D45" s="1"/>
      <c r="E45" s="3"/>
    </row>
    <row r="46" spans="2:5" x14ac:dyDescent="0.3">
      <c r="B46" s="3"/>
      <c r="C46" s="3"/>
      <c r="D46" s="1"/>
      <c r="E46" s="3"/>
    </row>
    <row r="47" spans="2:5" x14ac:dyDescent="0.3">
      <c r="B47" s="3"/>
      <c r="C47" s="3"/>
      <c r="D47" s="1"/>
      <c r="E47" s="3"/>
    </row>
    <row r="48" spans="2:5" x14ac:dyDescent="0.3">
      <c r="B48" s="3"/>
      <c r="C48" s="3"/>
      <c r="D48" s="1"/>
      <c r="E48" s="3"/>
    </row>
    <row r="49" spans="2:5" x14ac:dyDescent="0.3">
      <c r="B49" s="3"/>
      <c r="C49" s="3"/>
      <c r="D49" s="1"/>
      <c r="E49" s="3"/>
    </row>
    <row r="50" spans="2:5" x14ac:dyDescent="0.3">
      <c r="B50" s="3"/>
      <c r="C50" s="3"/>
      <c r="D50" s="1"/>
      <c r="E50" s="3"/>
    </row>
    <row r="51" spans="2:5" x14ac:dyDescent="0.3">
      <c r="B51" s="3"/>
      <c r="C51" s="3"/>
      <c r="D51" s="1"/>
      <c r="E51" s="3"/>
    </row>
    <row r="52" spans="2:5" x14ac:dyDescent="0.3">
      <c r="B52" s="3"/>
      <c r="C52" s="3"/>
      <c r="D52" s="1"/>
      <c r="E52" s="3"/>
    </row>
    <row r="53" spans="2:5" x14ac:dyDescent="0.3">
      <c r="B53" s="3"/>
      <c r="C53" s="3"/>
      <c r="D53" s="1"/>
      <c r="E53" s="3"/>
    </row>
    <row r="54" spans="2:5" x14ac:dyDescent="0.3">
      <c r="B54" s="3"/>
      <c r="C54" s="3"/>
      <c r="D54" s="1"/>
      <c r="E54" s="3"/>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B924-7B19-45ED-8673-9110DA6053AC}">
  <dimension ref="A1:E32"/>
  <sheetViews>
    <sheetView tabSelected="1" workbookViewId="0"/>
  </sheetViews>
  <sheetFormatPr defaultRowHeight="13.8" x14ac:dyDescent="0.3"/>
  <cols>
    <col min="1" max="1" width="3" style="4" customWidth="1"/>
    <col min="2" max="2" width="30.77734375" style="4" customWidth="1"/>
    <col min="3" max="3" width="15.77734375" style="2" customWidth="1"/>
    <col min="4" max="4" width="15.77734375" style="31" customWidth="1"/>
    <col min="5" max="16384" width="8.88671875" style="4"/>
  </cols>
  <sheetData>
    <row r="1" spans="1:5" x14ac:dyDescent="0.3">
      <c r="A1" s="30"/>
      <c r="B1" s="30"/>
      <c r="C1" s="5"/>
    </row>
    <row r="2" spans="1:5" x14ac:dyDescent="0.3">
      <c r="B2" s="40" t="s">
        <v>146</v>
      </c>
      <c r="C2" s="41"/>
      <c r="D2" s="42"/>
    </row>
    <row r="3" spans="1:5" x14ac:dyDescent="0.3">
      <c r="B3" s="35" t="s">
        <v>177</v>
      </c>
      <c r="C3" s="2" t="s">
        <v>139</v>
      </c>
      <c r="D3" s="36">
        <v>31.94</v>
      </c>
      <c r="E3" s="4" t="s">
        <v>179</v>
      </c>
    </row>
    <row r="4" spans="1:5" x14ac:dyDescent="0.3">
      <c r="B4" s="35" t="s">
        <v>136</v>
      </c>
      <c r="C4" s="2" t="s">
        <v>140</v>
      </c>
      <c r="D4" s="36">
        <v>5</v>
      </c>
    </row>
    <row r="5" spans="1:5" x14ac:dyDescent="0.3">
      <c r="B5" s="35" t="s">
        <v>178</v>
      </c>
      <c r="C5" s="2" t="s">
        <v>143</v>
      </c>
      <c r="D5" s="36">
        <v>8000</v>
      </c>
    </row>
    <row r="6" spans="1:5" x14ac:dyDescent="0.3">
      <c r="B6" s="35" t="s">
        <v>144</v>
      </c>
      <c r="C6" s="2" t="s">
        <v>145</v>
      </c>
      <c r="D6" s="36">
        <v>70000</v>
      </c>
    </row>
    <row r="7" spans="1:5" x14ac:dyDescent="0.3">
      <c r="B7" s="35" t="s">
        <v>141</v>
      </c>
      <c r="C7" s="2" t="s">
        <v>142</v>
      </c>
      <c r="D7" s="36">
        <v>10</v>
      </c>
    </row>
    <row r="8" spans="1:5" x14ac:dyDescent="0.3">
      <c r="B8" s="35" t="s">
        <v>149</v>
      </c>
      <c r="C8" s="2" t="s">
        <v>138</v>
      </c>
      <c r="D8" s="36">
        <v>0.6</v>
      </c>
    </row>
    <row r="9" spans="1:5" x14ac:dyDescent="0.3">
      <c r="B9" s="35" t="s">
        <v>150</v>
      </c>
      <c r="C9" s="2" t="s">
        <v>153</v>
      </c>
      <c r="D9" s="36">
        <v>2.2999999999999998</v>
      </c>
    </row>
    <row r="10" spans="1:5" x14ac:dyDescent="0.3">
      <c r="B10" s="35" t="s">
        <v>151</v>
      </c>
      <c r="C10" s="2" t="s">
        <v>153</v>
      </c>
      <c r="D10" s="36">
        <v>7.2</v>
      </c>
    </row>
    <row r="11" spans="1:5" x14ac:dyDescent="0.3">
      <c r="B11" s="35" t="s">
        <v>152</v>
      </c>
      <c r="C11" s="2" t="s">
        <v>153</v>
      </c>
      <c r="D11" s="36">
        <v>2.2000000000000002</v>
      </c>
    </row>
    <row r="12" spans="1:5" x14ac:dyDescent="0.3">
      <c r="B12" s="35" t="s">
        <v>154</v>
      </c>
      <c r="C12" s="2" t="s">
        <v>155</v>
      </c>
      <c r="D12" s="36">
        <v>16</v>
      </c>
    </row>
    <row r="13" spans="1:5" x14ac:dyDescent="0.3">
      <c r="B13" s="35"/>
      <c r="D13" s="37"/>
    </row>
    <row r="14" spans="1:5" x14ac:dyDescent="0.3">
      <c r="B14" s="40" t="s">
        <v>147</v>
      </c>
      <c r="C14" s="41"/>
      <c r="D14" s="42"/>
    </row>
    <row r="15" spans="1:5" x14ac:dyDescent="0.3">
      <c r="B15" s="35" t="s">
        <v>137</v>
      </c>
      <c r="C15" s="2" t="s">
        <v>138</v>
      </c>
      <c r="D15" s="37">
        <f>D3/D4</f>
        <v>6.3879999999999999</v>
      </c>
    </row>
    <row r="16" spans="1:5" x14ac:dyDescent="0.3">
      <c r="B16" s="35" t="s">
        <v>176</v>
      </c>
      <c r="C16" s="2" t="s">
        <v>138</v>
      </c>
      <c r="D16" s="37">
        <f>D5*D7/D6</f>
        <v>1.1428571428571428</v>
      </c>
    </row>
    <row r="17" spans="2:4" x14ac:dyDescent="0.3">
      <c r="B17" s="35"/>
      <c r="D17" s="37"/>
    </row>
    <row r="18" spans="2:4" x14ac:dyDescent="0.3">
      <c r="B18" s="40" t="s">
        <v>159</v>
      </c>
      <c r="C18" s="41"/>
      <c r="D18" s="42"/>
    </row>
    <row r="19" spans="2:4" x14ac:dyDescent="0.3">
      <c r="B19" s="43" t="s">
        <v>148</v>
      </c>
      <c r="C19" s="33" t="s">
        <v>138</v>
      </c>
      <c r="D19" s="34">
        <f>D15+D16+D8</f>
        <v>8.1308571428571419</v>
      </c>
    </row>
    <row r="20" spans="2:4" x14ac:dyDescent="0.3">
      <c r="B20" s="25" t="s">
        <v>156</v>
      </c>
      <c r="C20" s="38" t="s">
        <v>157</v>
      </c>
      <c r="D20" s="39">
        <f>D9*D10*D11</f>
        <v>36.432000000000002</v>
      </c>
    </row>
    <row r="25" spans="2:4" x14ac:dyDescent="0.3">
      <c r="B25" s="30"/>
    </row>
    <row r="26" spans="2:4" x14ac:dyDescent="0.3">
      <c r="C26" s="4"/>
      <c r="D26" s="4"/>
    </row>
    <row r="27" spans="2:4" x14ac:dyDescent="0.3">
      <c r="C27" s="4"/>
      <c r="D27" s="4"/>
    </row>
    <row r="28" spans="2:4" x14ac:dyDescent="0.3">
      <c r="C28" s="4"/>
      <c r="D28" s="4"/>
    </row>
    <row r="29" spans="2:4" x14ac:dyDescent="0.3">
      <c r="C29" s="4"/>
      <c r="D29" s="4"/>
    </row>
    <row r="31" spans="2:4" x14ac:dyDescent="0.3">
      <c r="B31" s="30"/>
    </row>
    <row r="32" spans="2:4" x14ac:dyDescent="0.3">
      <c r="C32" s="4"/>
      <c r="D3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Agricultural Product Data - Raw</vt:lpstr>
      <vt:lpstr>Agricultural Product Data</vt:lpstr>
      <vt:lpstr>Biomass Data - Calculation</vt:lpstr>
      <vt:lpstr>Biomass Data - Unsorted</vt:lpstr>
      <vt:lpstr>Biomass Data</vt:lpstr>
      <vt:lpstr>Biomass Cost</vt:lpstr>
      <vt:lpstr>Biomass Conversion Factor</vt:lpstr>
      <vt:lpstr>Transportation Cost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dc:creator>
  <cp:lastModifiedBy>Attapinya SRIIN</cp:lastModifiedBy>
  <dcterms:created xsi:type="dcterms:W3CDTF">2015-06-05T18:17:20Z</dcterms:created>
  <dcterms:modified xsi:type="dcterms:W3CDTF">2024-06-02T19:05:36Z</dcterms:modified>
</cp:coreProperties>
</file>