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<sst xmlns="http://schemas.openxmlformats.org/spreadsheetml/2006/main" count="92" uniqueCount="26">
  <si>
    <t>invk2d_analytical</t>
  </si>
  <si>
    <t>Desired:</t>
  </si>
  <si>
    <t>Measured:</t>
  </si>
  <si>
    <t>Theoretical:</t>
  </si>
  <si>
    <t>Actual:</t>
  </si>
  <si>
    <t>Error:</t>
  </si>
  <si>
    <t>x</t>
  </si>
  <si>
    <t>y</t>
  </si>
  <si>
    <t>theta_i</t>
  </si>
  <si>
    <t>theta_o</t>
  </si>
  <si>
    <t>distance</t>
  </si>
  <si>
    <t>invk2d_newton</t>
  </si>
  <si>
    <t>Average:</t>
  </si>
  <si>
    <t>Max:</t>
  </si>
  <si>
    <t>Min:</t>
  </si>
  <si>
    <t>Midpoint</t>
  </si>
  <si>
    <t>Robot:</t>
  </si>
  <si>
    <t>x1</t>
  </si>
  <si>
    <t>y1</t>
  </si>
  <si>
    <t>x2</t>
  </si>
  <si>
    <t>y2</t>
  </si>
  <si>
    <t>mx</t>
  </si>
  <si>
    <t>my</t>
  </si>
  <si>
    <t>distance p1</t>
  </si>
  <si>
    <t>distance p2</t>
  </si>
  <si>
    <t>distance 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</si>
</sst>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  <c r="C2" s="1" t="s">
        <v>2</v>
      </c>
      <c r="E2" s="1" t="s">
        <v>3</v>
      </c>
      <c r="G2" s="1" t="s">
        <v>4</v>
      </c>
      <c r="I2" s="1" t="s">
        <v>5</v>
      </c>
    </row>
    <row r="3">
      <c r="A3" s="1" t="s">
        <v>6</v>
      </c>
      <c r="B3" s="1" t="s">
        <v>7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8</v>
      </c>
      <c r="H3" s="1" t="s">
        <v>9</v>
      </c>
      <c r="I3" s="1" t="s">
        <v>10</v>
      </c>
      <c r="J3" s="1" t="s">
        <v>8</v>
      </c>
      <c r="K3" s="1" t="s">
        <v>9</v>
      </c>
    </row>
    <row r="4">
      <c r="A4" s="1">
        <v>10.0</v>
      </c>
      <c r="B4" s="1">
        <v>10.0</v>
      </c>
      <c r="C4" s="1">
        <v>9.3</v>
      </c>
      <c r="D4" s="1">
        <v>11.5</v>
      </c>
      <c r="E4" s="1">
        <v>164.0</v>
      </c>
      <c r="F4" s="1">
        <v>-137.0</v>
      </c>
      <c r="G4" s="1">
        <v>162.0</v>
      </c>
      <c r="H4" s="1">
        <v>-136.0</v>
      </c>
      <c r="I4">
        <f t="shared" ref="I4:I15" si="2">SQRT((A4-C4)^2+(B4-D4)^2)</f>
        <v>1.655294536</v>
      </c>
      <c r="J4">
        <f t="shared" ref="J4:K4" si="1">ABS(E4-G4)</f>
        <v>2</v>
      </c>
      <c r="K4">
        <f t="shared" si="1"/>
        <v>1</v>
      </c>
    </row>
    <row r="5">
      <c r="A5" s="2">
        <v>13.0</v>
      </c>
      <c r="B5" s="2">
        <v>16.0</v>
      </c>
      <c r="C5" s="2">
        <v>14.5</v>
      </c>
      <c r="D5" s="2">
        <v>14.1</v>
      </c>
      <c r="E5" s="2">
        <v>112.0</v>
      </c>
      <c r="F5" s="2">
        <v>-79.0</v>
      </c>
      <c r="G5" s="2">
        <v>111.0</v>
      </c>
      <c r="H5" s="2">
        <v>-80.0</v>
      </c>
      <c r="I5" s="2">
        <f t="shared" si="2"/>
        <v>2.420743687</v>
      </c>
      <c r="J5" s="2">
        <f t="shared" ref="J5:K5" si="3">ABS(E5-G5)</f>
        <v>1</v>
      </c>
      <c r="K5" s="2">
        <f t="shared" si="3"/>
        <v>1</v>
      </c>
    </row>
    <row r="6">
      <c r="A6" s="2">
        <v>-15.0</v>
      </c>
      <c r="B6" s="2">
        <v>4.0</v>
      </c>
      <c r="C6" s="2">
        <v>-15.0</v>
      </c>
      <c r="D6" s="2">
        <v>3.3</v>
      </c>
      <c r="E6" s="2">
        <v>-91.0</v>
      </c>
      <c r="F6" s="2">
        <v>-125.0</v>
      </c>
      <c r="G6" s="2">
        <v>-91.0</v>
      </c>
      <c r="H6" s="2">
        <v>-125.0</v>
      </c>
      <c r="I6" s="2">
        <f t="shared" si="2"/>
        <v>0.7</v>
      </c>
      <c r="J6" s="2">
        <f t="shared" ref="J6:K6" si="4">ABS(E6-G6)</f>
        <v>0</v>
      </c>
      <c r="K6" s="2">
        <f t="shared" si="4"/>
        <v>0</v>
      </c>
    </row>
    <row r="7">
      <c r="A7" s="2">
        <v>-20.0</v>
      </c>
      <c r="B7" s="2">
        <v>12.0</v>
      </c>
      <c r="C7" s="2">
        <v>-19.05</v>
      </c>
      <c r="D7" s="2">
        <v>13.3</v>
      </c>
      <c r="E7" s="2">
        <v>114.0</v>
      </c>
      <c r="F7" s="2">
        <v>47.0</v>
      </c>
      <c r="G7" s="2">
        <v>114.0</v>
      </c>
      <c r="H7" s="2">
        <v>46.0</v>
      </c>
      <c r="I7" s="2">
        <f t="shared" si="2"/>
        <v>1.610124219</v>
      </c>
      <c r="J7" s="2">
        <f t="shared" ref="J7:K7" si="5">ABS(E7-G7)</f>
        <v>0</v>
      </c>
      <c r="K7" s="2">
        <f t="shared" si="5"/>
        <v>1</v>
      </c>
    </row>
    <row r="8">
      <c r="A8" s="2">
        <v>-10.0</v>
      </c>
      <c r="B8" s="2">
        <v>-13.0</v>
      </c>
      <c r="C8" s="2">
        <v>-8.3</v>
      </c>
      <c r="D8" s="2">
        <v>-15.4</v>
      </c>
      <c r="E8" s="2">
        <v>-32.0</v>
      </c>
      <c r="F8" s="2">
        <v>-117.0</v>
      </c>
      <c r="G8" s="2">
        <v>-28.7</v>
      </c>
      <c r="H8" s="2">
        <v>-116.0</v>
      </c>
      <c r="I8" s="2">
        <f t="shared" si="2"/>
        <v>2.941088234</v>
      </c>
      <c r="J8" s="2">
        <f t="shared" ref="J8:K8" si="6">ABS(E8-G8)</f>
        <v>3.3</v>
      </c>
      <c r="K8" s="2">
        <f t="shared" si="6"/>
        <v>1</v>
      </c>
    </row>
    <row r="9">
      <c r="A9" s="2">
        <v>-18.0</v>
      </c>
      <c r="B9" s="2">
        <v>-5.0</v>
      </c>
      <c r="C9" s="2">
        <v>-17.8</v>
      </c>
      <c r="D9" s="2">
        <v>-5.3</v>
      </c>
      <c r="E9" s="3">
        <v>-88.0</v>
      </c>
      <c r="F9" s="2">
        <v>-97.0</v>
      </c>
      <c r="G9" s="2">
        <v>-87.0</v>
      </c>
      <c r="H9" s="2">
        <v>-99.0</v>
      </c>
      <c r="I9" s="2">
        <f t="shared" si="2"/>
        <v>0.3605551275</v>
      </c>
      <c r="J9" s="2">
        <f t="shared" ref="J9:K9" si="7">ABS(E9-G9)</f>
        <v>1</v>
      </c>
      <c r="K9" s="2">
        <f t="shared" si="7"/>
        <v>2</v>
      </c>
    </row>
    <row r="10">
      <c r="A10" s="2">
        <v>16.0</v>
      </c>
      <c r="B10" s="2">
        <v>-10.0</v>
      </c>
      <c r="C10" s="2">
        <v>13.8</v>
      </c>
      <c r="D10" s="2">
        <v>-12.5</v>
      </c>
      <c r="E10" s="2">
        <v>43.0</v>
      </c>
      <c r="F10" s="2">
        <v>-95.0</v>
      </c>
      <c r="G10" s="2">
        <v>41.0</v>
      </c>
      <c r="H10" s="2">
        <v>-96.0</v>
      </c>
      <c r="I10" s="2">
        <f t="shared" si="2"/>
        <v>3.330165161</v>
      </c>
      <c r="J10" s="2">
        <f t="shared" ref="J10:K10" si="8">ABS(E10-G10)</f>
        <v>2</v>
      </c>
      <c r="K10" s="2">
        <f t="shared" si="8"/>
        <v>1</v>
      </c>
    </row>
    <row r="11">
      <c r="A11" s="2">
        <v>7.0</v>
      </c>
      <c r="B11" s="2">
        <v>-13.0</v>
      </c>
      <c r="C11" s="2">
        <v>8.2</v>
      </c>
      <c r="D11" s="2">
        <v>-13.5</v>
      </c>
      <c r="E11" s="2">
        <v>50.0</v>
      </c>
      <c r="F11" s="2">
        <v>-131.0</v>
      </c>
      <c r="G11" s="2">
        <v>49.0</v>
      </c>
      <c r="H11" s="2">
        <v>-130.0</v>
      </c>
      <c r="I11" s="2">
        <f t="shared" si="2"/>
        <v>1.3</v>
      </c>
      <c r="J11" s="2">
        <f t="shared" ref="J11:K11" si="9">ABS(E11-G11)</f>
        <v>1</v>
      </c>
      <c r="K11" s="2">
        <f t="shared" si="9"/>
        <v>1</v>
      </c>
    </row>
    <row r="12">
      <c r="A12" s="1">
        <v>24.95</v>
      </c>
      <c r="B12" s="1">
        <v>0.0</v>
      </c>
      <c r="C12" s="1">
        <v>24.4</v>
      </c>
      <c r="D12" s="1">
        <v>3.0</v>
      </c>
      <c r="E12" s="1">
        <v>0.0</v>
      </c>
      <c r="F12" s="1">
        <v>0.0</v>
      </c>
      <c r="G12" s="1">
        <v>1.0</v>
      </c>
      <c r="H12" s="1">
        <v>0.0</v>
      </c>
      <c r="I12" s="2">
        <f t="shared" si="2"/>
        <v>3.05</v>
      </c>
      <c r="J12" s="2">
        <f t="shared" ref="J12:K12" si="10">ABS(E12-G12)</f>
        <v>1</v>
      </c>
      <c r="K12" s="2">
        <f t="shared" si="10"/>
        <v>0</v>
      </c>
    </row>
    <row r="13">
      <c r="A13" s="1">
        <v>0.0</v>
      </c>
      <c r="B13" s="1">
        <v>24.95</v>
      </c>
      <c r="C13" s="1">
        <v>1.7</v>
      </c>
      <c r="D13" s="1">
        <v>24.5</v>
      </c>
      <c r="E13" s="1">
        <v>90.0</v>
      </c>
      <c r="F13" s="1">
        <v>0.0</v>
      </c>
      <c r="G13" s="1">
        <v>90.0</v>
      </c>
      <c r="H13" s="1">
        <v>0.0</v>
      </c>
      <c r="I13" s="2">
        <f t="shared" si="2"/>
        <v>1.75855054</v>
      </c>
      <c r="J13" s="2">
        <f t="shared" ref="J13:K13" si="11">ABS(E13-G13)</f>
        <v>0</v>
      </c>
      <c r="K13" s="2">
        <f t="shared" si="11"/>
        <v>0</v>
      </c>
    </row>
    <row r="14">
      <c r="A14" s="1">
        <v>-24.95</v>
      </c>
      <c r="B14" s="1">
        <v>0.0</v>
      </c>
      <c r="C14" s="1">
        <v>-24.7</v>
      </c>
      <c r="D14" s="1">
        <v>2.4</v>
      </c>
      <c r="E14" s="1">
        <v>180.0</v>
      </c>
      <c r="F14" s="1">
        <v>0.0</v>
      </c>
      <c r="G14" s="1">
        <v>180.0</v>
      </c>
      <c r="H14" s="1">
        <v>-1.0</v>
      </c>
      <c r="I14" s="2">
        <f t="shared" si="2"/>
        <v>2.412985702</v>
      </c>
      <c r="J14" s="2">
        <f t="shared" ref="J14:K14" si="12">ABS(E14-G14)</f>
        <v>0</v>
      </c>
      <c r="K14" s="2">
        <f t="shared" si="12"/>
        <v>1</v>
      </c>
    </row>
    <row r="15">
      <c r="A15" s="1">
        <v>0.0</v>
      </c>
      <c r="B15" s="1">
        <v>-24.95</v>
      </c>
      <c r="C15" s="1">
        <v>3.0</v>
      </c>
      <c r="D15" s="1">
        <v>-24.9</v>
      </c>
      <c r="E15" s="1">
        <v>-90.0</v>
      </c>
      <c r="F15" s="1">
        <v>0.0</v>
      </c>
      <c r="G15" s="1">
        <v>-90.0</v>
      </c>
      <c r="H15" s="1">
        <v>2.0</v>
      </c>
      <c r="I15" s="2">
        <f t="shared" si="2"/>
        <v>3.000416638</v>
      </c>
      <c r="J15" s="2">
        <f t="shared" ref="J15:K15" si="13">ABS(E15-G15)</f>
        <v>0</v>
      </c>
      <c r="K15" s="2">
        <f t="shared" si="13"/>
        <v>2</v>
      </c>
    </row>
    <row r="16">
      <c r="H16" s="1" t="s">
        <v>12</v>
      </c>
      <c r="I16">
        <f t="shared" ref="I16:K16" si="14">AVERAGE(I4:I15)</f>
        <v>2.044993654</v>
      </c>
      <c r="J16">
        <f t="shared" si="14"/>
        <v>0.9416666667</v>
      </c>
      <c r="K16">
        <f t="shared" si="14"/>
        <v>0.9166666667</v>
      </c>
    </row>
    <row r="17">
      <c r="H17" s="1" t="s">
        <v>13</v>
      </c>
      <c r="I17">
        <f t="shared" ref="I17:K17" si="15">MAX(I4:I15)</f>
        <v>3.330165161</v>
      </c>
      <c r="J17">
        <f t="shared" si="15"/>
        <v>3.3</v>
      </c>
      <c r="K17">
        <f t="shared" si="15"/>
        <v>2</v>
      </c>
    </row>
    <row r="18">
      <c r="H18" s="1" t="s">
        <v>14</v>
      </c>
      <c r="I18">
        <f t="shared" ref="I18:K18" si="16">MIN(I4:I15)</f>
        <v>0.3605551275</v>
      </c>
      <c r="J18">
        <f t="shared" si="16"/>
        <v>0</v>
      </c>
      <c r="K18">
        <f t="shared" si="16"/>
        <v>0</v>
      </c>
    </row>
    <row r="21">
      <c r="A21" s="1" t="s">
        <v>15</v>
      </c>
    </row>
    <row r="22">
      <c r="A22" s="1" t="s">
        <v>16</v>
      </c>
      <c r="C22" s="1" t="s">
        <v>2</v>
      </c>
      <c r="E22" s="1" t="s">
        <v>16</v>
      </c>
      <c r="G22" s="1" t="s">
        <v>2</v>
      </c>
      <c r="I22" s="1" t="s">
        <v>16</v>
      </c>
      <c r="K22" s="1" t="s">
        <v>2</v>
      </c>
      <c r="M22" s="1" t="s">
        <v>5</v>
      </c>
    </row>
    <row r="23">
      <c r="A23" s="1" t="s">
        <v>17</v>
      </c>
      <c r="B23" s="1" t="s">
        <v>18</v>
      </c>
      <c r="C23" s="1" t="s">
        <v>17</v>
      </c>
      <c r="D23" s="1" t="s">
        <v>18</v>
      </c>
      <c r="E23" s="1" t="s">
        <v>19</v>
      </c>
      <c r="F23" s="1" t="s">
        <v>20</v>
      </c>
      <c r="G23" s="1" t="s">
        <v>19</v>
      </c>
      <c r="H23" s="1" t="s">
        <v>20</v>
      </c>
      <c r="I23" s="1" t="s">
        <v>21</v>
      </c>
      <c r="J23" s="1" t="s">
        <v>22</v>
      </c>
      <c r="K23" s="1" t="s">
        <v>21</v>
      </c>
      <c r="L23" s="1" t="s">
        <v>22</v>
      </c>
      <c r="M23" s="1" t="s">
        <v>23</v>
      </c>
      <c r="N23" s="1" t="s">
        <v>24</v>
      </c>
      <c r="O23" s="1" t="s">
        <v>25</v>
      </c>
    </row>
    <row r="24">
      <c r="A24" s="1">
        <v>18.9</v>
      </c>
      <c r="B24" s="1">
        <v>-0.3</v>
      </c>
      <c r="C24" s="1">
        <v>18.0</v>
      </c>
      <c r="D24" s="1">
        <v>0.0</v>
      </c>
      <c r="E24" s="1">
        <v>11.75</v>
      </c>
      <c r="F24" s="1">
        <v>-10.59</v>
      </c>
      <c r="G24" s="1">
        <v>12.0</v>
      </c>
      <c r="H24" s="1">
        <v>-8.0</v>
      </c>
      <c r="I24" s="1">
        <v>15.33</v>
      </c>
      <c r="J24" s="1">
        <v>-5.45</v>
      </c>
      <c r="K24">
        <f t="shared" ref="K24:L24" si="17">(C24+G24)/2</f>
        <v>15</v>
      </c>
      <c r="L24">
        <f t="shared" si="17"/>
        <v>-4</v>
      </c>
      <c r="M24">
        <f t="shared" ref="M24:M28" si="19">SQRT((A24-C24)^2+(B24-D24)^2)</f>
        <v>0.9486832981</v>
      </c>
      <c r="N24">
        <f t="shared" ref="N24:N28" si="20">SQRT((E24-G24)^2+(F24-H24)^2)</f>
        <v>2.602037663</v>
      </c>
      <c r="O24">
        <f t="shared" ref="O24:O28" si="21">SQRT((I24-K24)^2+(J24-L24)^2)</f>
        <v>1.487077671</v>
      </c>
    </row>
    <row r="25">
      <c r="A25" s="1">
        <v>12.3</v>
      </c>
      <c r="B25" s="1">
        <v>-7.87</v>
      </c>
      <c r="C25" s="1">
        <v>12.0</v>
      </c>
      <c r="D25" s="1">
        <v>-8.0</v>
      </c>
      <c r="E25" s="1">
        <v>-0.05</v>
      </c>
      <c r="F25" s="1">
        <v>-15.48</v>
      </c>
      <c r="G25" s="1">
        <v>0.0</v>
      </c>
      <c r="H25" s="1">
        <v>-15.0</v>
      </c>
      <c r="I25" s="1">
        <v>6.12</v>
      </c>
      <c r="J25" s="1">
        <v>-11.67</v>
      </c>
      <c r="K25">
        <f t="shared" ref="K25:L25" si="18">(C25+G25)/2</f>
        <v>6</v>
      </c>
      <c r="L25">
        <f t="shared" si="18"/>
        <v>-11.5</v>
      </c>
      <c r="M25">
        <f t="shared" si="19"/>
        <v>0.3269556545</v>
      </c>
      <c r="N25">
        <f t="shared" si="20"/>
        <v>0.4825971405</v>
      </c>
      <c r="O25">
        <f t="shared" si="21"/>
        <v>0.2080865205</v>
      </c>
    </row>
    <row r="26">
      <c r="A26" s="1">
        <v>-2.31</v>
      </c>
      <c r="B26" s="1">
        <v>-16.11</v>
      </c>
      <c r="C26" s="1">
        <v>0.0</v>
      </c>
      <c r="D26" s="1">
        <v>-15.0</v>
      </c>
      <c r="E26" s="1">
        <v>-16.01</v>
      </c>
      <c r="F26" s="1">
        <v>-8.73</v>
      </c>
      <c r="G26" s="1">
        <v>-14.0</v>
      </c>
      <c r="H26" s="1">
        <v>-10.0</v>
      </c>
      <c r="I26" s="1">
        <v>-9.16</v>
      </c>
      <c r="J26" s="1">
        <v>-12.42</v>
      </c>
      <c r="K26">
        <f t="shared" ref="K26:L26" si="22">(C26+G26)/2</f>
        <v>-7</v>
      </c>
      <c r="L26">
        <f t="shared" si="22"/>
        <v>-12.5</v>
      </c>
      <c r="M26">
        <f t="shared" si="19"/>
        <v>2.562849976</v>
      </c>
      <c r="N26">
        <f t="shared" si="20"/>
        <v>2.377603836</v>
      </c>
      <c r="O26">
        <f t="shared" si="21"/>
        <v>2.161480974</v>
      </c>
    </row>
    <row r="27">
      <c r="A27" s="1">
        <v>-15.61</v>
      </c>
      <c r="B27" s="1">
        <v>-8.76</v>
      </c>
      <c r="C27" s="1">
        <v>-14.0</v>
      </c>
      <c r="D27" s="1">
        <v>-10.0</v>
      </c>
      <c r="E27" s="1">
        <v>-17.08</v>
      </c>
      <c r="F27" s="1">
        <v>13.21</v>
      </c>
      <c r="G27" s="1">
        <v>-17.0</v>
      </c>
      <c r="H27" s="1">
        <v>12.0</v>
      </c>
      <c r="I27" s="1">
        <v>-16.35</v>
      </c>
      <c r="J27" s="1">
        <v>2.23</v>
      </c>
      <c r="K27">
        <f t="shared" ref="K27:L27" si="23">(C27+G27)/2</f>
        <v>-15.5</v>
      </c>
      <c r="L27">
        <f t="shared" si="23"/>
        <v>1</v>
      </c>
      <c r="M27">
        <f t="shared" si="19"/>
        <v>2.032166332</v>
      </c>
      <c r="N27">
        <f t="shared" si="20"/>
        <v>1.212641744</v>
      </c>
      <c r="O27">
        <f t="shared" si="21"/>
        <v>1.495125413</v>
      </c>
    </row>
    <row r="28">
      <c r="A28" s="1">
        <v>-16.87</v>
      </c>
      <c r="B28" s="1">
        <v>12.55</v>
      </c>
      <c r="C28" s="1">
        <v>-17.0</v>
      </c>
      <c r="D28" s="1">
        <v>12.0</v>
      </c>
      <c r="E28" s="1">
        <v>18.33</v>
      </c>
      <c r="F28" s="1">
        <v>15.06</v>
      </c>
      <c r="G28" s="1">
        <v>18.0</v>
      </c>
      <c r="H28" s="1">
        <v>15.0</v>
      </c>
      <c r="I28" s="1">
        <v>0.73</v>
      </c>
      <c r="J28" s="1">
        <v>13.8</v>
      </c>
      <c r="K28">
        <f t="shared" ref="K28:L28" si="24">(C28+G28)/2</f>
        <v>0.5</v>
      </c>
      <c r="L28">
        <f t="shared" si="24"/>
        <v>13.5</v>
      </c>
      <c r="M28">
        <f t="shared" si="19"/>
        <v>0.565154846</v>
      </c>
      <c r="N28">
        <f t="shared" si="20"/>
        <v>0.3354101966</v>
      </c>
      <c r="O28">
        <f t="shared" si="21"/>
        <v>0.3780211634</v>
      </c>
    </row>
    <row r="29">
      <c r="L29" s="1" t="s">
        <v>12</v>
      </c>
      <c r="M29">
        <f t="shared" ref="M29:O29" si="25">AVERAGE(M24:M28)</f>
        <v>1.287162021</v>
      </c>
      <c r="N29">
        <f t="shared" si="25"/>
        <v>1.402058116</v>
      </c>
      <c r="O29">
        <f t="shared" si="25"/>
        <v>1.145958348</v>
      </c>
    </row>
    <row r="30">
      <c r="L30" s="1" t="s">
        <v>13</v>
      </c>
      <c r="M30">
        <f t="shared" ref="M30:O30" si="26">MAX(M24:M28)</f>
        <v>2.562849976</v>
      </c>
      <c r="N30">
        <f t="shared" si="26"/>
        <v>2.602037663</v>
      </c>
      <c r="O30">
        <f t="shared" si="26"/>
        <v>2.161480974</v>
      </c>
    </row>
    <row r="31">
      <c r="L31" s="1" t="s">
        <v>14</v>
      </c>
      <c r="M31">
        <f t="shared" ref="M31:O31" si="27">MIN(M24:M28)</f>
        <v>0.3269556545</v>
      </c>
      <c r="N31">
        <f t="shared" si="27"/>
        <v>0.3354101966</v>
      </c>
      <c r="O31">
        <f t="shared" si="27"/>
        <v>0.2080865205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 t="s">
        <v>11</v>
      </c>
    </row>
    <row r="2">
      <c r="A2" s="1" t="s">
        <v>1</v>
      </c>
      <c r="C2" s="1" t="s">
        <v>2</v>
      </c>
      <c r="E2" s="1" t="s">
        <v>3</v>
      </c>
      <c r="G2" s="1" t="s">
        <v>4</v>
      </c>
      <c r="I2" s="1" t="s">
        <v>5</v>
      </c>
    </row>
    <row r="3">
      <c r="A3" s="1" t="s">
        <v>6</v>
      </c>
      <c r="B3" s="1" t="s">
        <v>7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8</v>
      </c>
      <c r="H3" s="1" t="s">
        <v>9</v>
      </c>
      <c r="I3" s="1" t="s">
        <v>10</v>
      </c>
      <c r="J3" s="1" t="s">
        <v>8</v>
      </c>
      <c r="K3" s="1" t="s">
        <v>9</v>
      </c>
    </row>
    <row r="4">
      <c r="A4" s="1">
        <v>10.0</v>
      </c>
      <c r="B4" s="1">
        <v>10.0</v>
      </c>
      <c r="C4" s="1">
        <v>9.7</v>
      </c>
      <c r="D4" s="1">
        <v>11.0</v>
      </c>
      <c r="E4" s="1">
        <v>164.0</v>
      </c>
      <c r="F4" s="1">
        <v>-137.0</v>
      </c>
      <c r="G4" s="1">
        <v>162.0</v>
      </c>
      <c r="H4" s="1">
        <v>-136.0</v>
      </c>
      <c r="I4">
        <f t="shared" ref="I4:I15" si="2">SQRT((A4-C4)^2+(B4-D4)^2)</f>
        <v>1.044030651</v>
      </c>
      <c r="J4">
        <f t="shared" ref="J4:K4" si="1">ABS(E4-G4)</f>
        <v>2</v>
      </c>
      <c r="K4">
        <f t="shared" si="1"/>
        <v>1</v>
      </c>
    </row>
    <row r="5">
      <c r="A5" s="2">
        <v>13.0</v>
      </c>
      <c r="B5" s="2">
        <v>16.0</v>
      </c>
      <c r="C5" s="2">
        <v>12.5</v>
      </c>
      <c r="D5" s="2">
        <v>16.9</v>
      </c>
      <c r="E5" s="2">
        <v>112.0</v>
      </c>
      <c r="F5" s="2">
        <v>-79.0</v>
      </c>
      <c r="G5" s="2">
        <v>113.0</v>
      </c>
      <c r="H5" s="2">
        <v>-79.0</v>
      </c>
      <c r="I5" s="2">
        <f t="shared" si="2"/>
        <v>1.029563014</v>
      </c>
      <c r="J5" s="2">
        <f t="shared" ref="J5:K5" si="3">ABS(E5-G5)</f>
        <v>1</v>
      </c>
      <c r="K5" s="2">
        <f t="shared" si="3"/>
        <v>0</v>
      </c>
    </row>
    <row r="6">
      <c r="A6" s="2">
        <v>-15.0</v>
      </c>
      <c r="B6" s="2">
        <v>4.0</v>
      </c>
      <c r="C6" s="2">
        <v>-14.3</v>
      </c>
      <c r="D6" s="2">
        <v>5.6</v>
      </c>
      <c r="E6" s="2">
        <v>61.0</v>
      </c>
      <c r="F6" s="2">
        <v>125.0</v>
      </c>
      <c r="G6" s="2">
        <v>59.0</v>
      </c>
      <c r="H6" s="2">
        <v>124.0</v>
      </c>
      <c r="I6" s="2">
        <f t="shared" si="2"/>
        <v>1.74642492</v>
      </c>
      <c r="J6" s="2">
        <f t="shared" ref="J6:K6" si="4">ABS(E6-G6)</f>
        <v>2</v>
      </c>
      <c r="K6" s="2">
        <f t="shared" si="4"/>
        <v>1</v>
      </c>
    </row>
    <row r="7">
      <c r="A7" s="2">
        <v>-20.0</v>
      </c>
      <c r="B7" s="2">
        <v>12.0</v>
      </c>
      <c r="C7" s="2">
        <v>-19.4</v>
      </c>
      <c r="D7" s="2">
        <v>11.6</v>
      </c>
      <c r="E7" s="2">
        <v>114.0</v>
      </c>
      <c r="F7" s="2">
        <v>47.0</v>
      </c>
      <c r="G7" s="2">
        <v>114.0</v>
      </c>
      <c r="H7" s="2">
        <v>49.0</v>
      </c>
      <c r="I7" s="2">
        <f t="shared" si="2"/>
        <v>0.7211102551</v>
      </c>
      <c r="J7" s="2">
        <f t="shared" ref="J7:K7" si="5">ABS(E7-G7)</f>
        <v>0</v>
      </c>
      <c r="K7" s="2">
        <f t="shared" si="5"/>
        <v>2</v>
      </c>
    </row>
    <row r="8">
      <c r="A8" s="2">
        <v>-10.0</v>
      </c>
      <c r="B8" s="2">
        <v>-13.0</v>
      </c>
      <c r="C8" s="2">
        <v>-12.2</v>
      </c>
      <c r="D8" s="2">
        <v>-11.6</v>
      </c>
      <c r="E8" s="2">
        <v>137.0</v>
      </c>
      <c r="F8" s="2">
        <v>117.0</v>
      </c>
      <c r="G8" s="2">
        <v>135.0</v>
      </c>
      <c r="H8" s="2">
        <v>116.0</v>
      </c>
      <c r="I8" s="2">
        <f t="shared" si="2"/>
        <v>2.607680962</v>
      </c>
      <c r="J8" s="2">
        <f t="shared" ref="J8:K8" si="6">ABS(E8-G8)</f>
        <v>2</v>
      </c>
      <c r="K8" s="2">
        <f t="shared" si="6"/>
        <v>1</v>
      </c>
    </row>
    <row r="9">
      <c r="A9" s="2">
        <v>-18.0</v>
      </c>
      <c r="B9" s="2">
        <v>-5.0</v>
      </c>
      <c r="C9" s="2">
        <v>-18.2</v>
      </c>
      <c r="D9" s="2">
        <v>-7.3</v>
      </c>
      <c r="E9" s="2">
        <v>-88.0</v>
      </c>
      <c r="F9" s="2">
        <v>-97.0</v>
      </c>
      <c r="G9" s="2">
        <v>-86.0</v>
      </c>
      <c r="H9" s="2">
        <v>-95.0</v>
      </c>
      <c r="I9" s="2">
        <f t="shared" si="2"/>
        <v>2.308679276</v>
      </c>
      <c r="J9" s="2">
        <f t="shared" ref="J9:K9" si="7">ABS(E9-G9)</f>
        <v>2</v>
      </c>
      <c r="K9" s="2">
        <f t="shared" si="7"/>
        <v>2</v>
      </c>
    </row>
    <row r="10">
      <c r="A10" s="2">
        <v>16.0</v>
      </c>
      <c r="B10" s="2">
        <v>-10.0</v>
      </c>
      <c r="C10" s="2">
        <v>14.3</v>
      </c>
      <c r="D10" s="2">
        <v>-12.7</v>
      </c>
      <c r="E10" s="2">
        <v>-107.0</v>
      </c>
      <c r="F10" s="2">
        <v>95.0</v>
      </c>
      <c r="G10" s="2">
        <v>-108.0</v>
      </c>
      <c r="H10" s="2">
        <v>94.0</v>
      </c>
      <c r="I10" s="2">
        <f t="shared" si="2"/>
        <v>3.190611227</v>
      </c>
      <c r="J10" s="2">
        <f t="shared" ref="J10:K10" si="8">ABS(E10-G10)</f>
        <v>1</v>
      </c>
      <c r="K10" s="2">
        <f t="shared" si="8"/>
        <v>1</v>
      </c>
    </row>
    <row r="11">
      <c r="A11" s="2">
        <v>7.0</v>
      </c>
      <c r="B11" s="2">
        <v>-13.0</v>
      </c>
      <c r="C11" s="2">
        <v>6.3</v>
      </c>
      <c r="D11" s="2">
        <v>-13.7</v>
      </c>
      <c r="E11" s="2">
        <v>-173.0</v>
      </c>
      <c r="F11" s="2">
        <v>131.0</v>
      </c>
      <c r="G11" s="2">
        <v>-171.0</v>
      </c>
      <c r="H11" s="2">
        <v>130.0</v>
      </c>
      <c r="I11" s="2">
        <f t="shared" si="2"/>
        <v>0.9899494937</v>
      </c>
      <c r="J11" s="2">
        <f t="shared" ref="J11:K11" si="9">ABS(E11-G11)</f>
        <v>2</v>
      </c>
      <c r="K11" s="2">
        <f t="shared" si="9"/>
        <v>1</v>
      </c>
    </row>
    <row r="12">
      <c r="A12" s="1">
        <v>24.95</v>
      </c>
      <c r="B12" s="1">
        <v>0.0</v>
      </c>
      <c r="C12" s="1">
        <v>24.6</v>
      </c>
      <c r="D12" s="1">
        <v>-3.3</v>
      </c>
      <c r="E12" s="1">
        <v>0.0</v>
      </c>
      <c r="F12" s="1">
        <v>0.0</v>
      </c>
      <c r="G12" s="1">
        <v>-3.0</v>
      </c>
      <c r="H12" s="1">
        <v>0.0</v>
      </c>
      <c r="I12" s="2">
        <f t="shared" si="2"/>
        <v>3.318508701</v>
      </c>
      <c r="J12" s="2">
        <f t="shared" ref="J12:K12" si="10">ABS(E12-G12)</f>
        <v>3</v>
      </c>
      <c r="K12" s="2">
        <f t="shared" si="10"/>
        <v>0</v>
      </c>
    </row>
    <row r="13">
      <c r="A13" s="1">
        <v>0.0</v>
      </c>
      <c r="B13" s="1">
        <v>24.95</v>
      </c>
      <c r="C13" s="1">
        <v>0.5</v>
      </c>
      <c r="D13" s="1">
        <v>24.5</v>
      </c>
      <c r="E13" s="1">
        <v>90.0</v>
      </c>
      <c r="F13" s="1">
        <v>0.0</v>
      </c>
      <c r="G13" s="1">
        <v>89.0</v>
      </c>
      <c r="H13" s="1">
        <v>2.0</v>
      </c>
      <c r="I13" s="2">
        <f t="shared" si="2"/>
        <v>0.6726812024</v>
      </c>
      <c r="J13" s="2">
        <f t="shared" ref="J13:K13" si="11">ABS(E13-G13)</f>
        <v>1</v>
      </c>
      <c r="K13" s="2">
        <f t="shared" si="11"/>
        <v>2</v>
      </c>
    </row>
    <row r="14">
      <c r="A14" s="1">
        <v>-24.95</v>
      </c>
      <c r="B14" s="1">
        <v>0.0</v>
      </c>
      <c r="C14" s="1">
        <v>-24.6</v>
      </c>
      <c r="D14" s="1">
        <v>1.7</v>
      </c>
      <c r="E14" s="1">
        <v>180.0</v>
      </c>
      <c r="F14" s="1">
        <v>0.0</v>
      </c>
      <c r="G14" s="1">
        <v>179.0</v>
      </c>
      <c r="H14" s="1">
        <v>0.0</v>
      </c>
      <c r="I14" s="2">
        <f t="shared" si="2"/>
        <v>1.735655496</v>
      </c>
      <c r="J14" s="2">
        <f t="shared" ref="J14:K14" si="12">ABS(E14-G14)</f>
        <v>1</v>
      </c>
      <c r="K14" s="2">
        <f t="shared" si="12"/>
        <v>0</v>
      </c>
    </row>
    <row r="15">
      <c r="A15" s="1">
        <v>0.0</v>
      </c>
      <c r="B15" s="1">
        <v>-24.95</v>
      </c>
      <c r="C15" s="1">
        <v>-2.8</v>
      </c>
      <c r="D15" s="1">
        <v>-24.9</v>
      </c>
      <c r="E15" s="1">
        <v>-90.0</v>
      </c>
      <c r="F15" s="1">
        <v>0.0</v>
      </c>
      <c r="G15" s="1">
        <v>-91.0</v>
      </c>
      <c r="H15" s="1">
        <v>-1.0</v>
      </c>
      <c r="I15" s="2">
        <f t="shared" si="2"/>
        <v>2.800446393</v>
      </c>
      <c r="J15" s="2">
        <f t="shared" ref="J15:K15" si="13">ABS(E15-G15)</f>
        <v>1</v>
      </c>
      <c r="K15" s="2">
        <f t="shared" si="13"/>
        <v>1</v>
      </c>
    </row>
    <row r="16">
      <c r="H16" s="1" t="s">
        <v>12</v>
      </c>
      <c r="I16">
        <f t="shared" ref="I16:K16" si="14">AVERAGE(I4:I15)</f>
        <v>1.847111799</v>
      </c>
      <c r="J16">
        <f t="shared" si="14"/>
        <v>1.5</v>
      </c>
      <c r="K16">
        <f t="shared" si="14"/>
        <v>1</v>
      </c>
    </row>
    <row r="17">
      <c r="H17" s="1" t="s">
        <v>13</v>
      </c>
      <c r="I17">
        <f t="shared" ref="I17:K17" si="15">MAX(I4:I15)</f>
        <v>3.318508701</v>
      </c>
      <c r="J17">
        <f t="shared" si="15"/>
        <v>3</v>
      </c>
      <c r="K17">
        <f t="shared" si="15"/>
        <v>2</v>
      </c>
    </row>
    <row r="18">
      <c r="H18" s="1" t="s">
        <v>14</v>
      </c>
      <c r="I18">
        <f t="shared" ref="I18:K18" si="16">MIN(I4:I15)</f>
        <v>0.6726812024</v>
      </c>
      <c r="J18">
        <f t="shared" si="16"/>
        <v>0</v>
      </c>
      <c r="K18">
        <f t="shared" si="16"/>
        <v>0</v>
      </c>
    </row>
    <row r="21">
      <c r="A21" s="1" t="s">
        <v>15</v>
      </c>
    </row>
    <row r="22">
      <c r="A22" s="1" t="s">
        <v>16</v>
      </c>
      <c r="C22" s="1" t="s">
        <v>2</v>
      </c>
      <c r="E22" s="1" t="s">
        <v>16</v>
      </c>
      <c r="G22" s="1" t="s">
        <v>2</v>
      </c>
      <c r="I22" s="1" t="s">
        <v>16</v>
      </c>
      <c r="K22" s="1" t="s">
        <v>2</v>
      </c>
      <c r="M22" s="1" t="s">
        <v>5</v>
      </c>
    </row>
    <row r="23">
      <c r="A23" s="1" t="s">
        <v>17</v>
      </c>
      <c r="B23" s="1" t="s">
        <v>18</v>
      </c>
      <c r="C23" s="1" t="s">
        <v>17</v>
      </c>
      <c r="D23" s="1" t="s">
        <v>18</v>
      </c>
      <c r="E23" s="1" t="s">
        <v>19</v>
      </c>
      <c r="F23" s="1" t="s">
        <v>20</v>
      </c>
      <c r="G23" s="1" t="s">
        <v>19</v>
      </c>
      <c r="H23" s="1" t="s">
        <v>20</v>
      </c>
      <c r="I23" s="1" t="s">
        <v>21</v>
      </c>
      <c r="J23" s="1" t="s">
        <v>22</v>
      </c>
      <c r="K23" s="1" t="s">
        <v>21</v>
      </c>
      <c r="L23" s="1" t="s">
        <v>22</v>
      </c>
      <c r="M23" s="1" t="s">
        <v>23</v>
      </c>
      <c r="N23" s="1" t="s">
        <v>24</v>
      </c>
      <c r="O23" s="1" t="s">
        <v>25</v>
      </c>
    </row>
    <row r="24">
      <c r="A24" s="1">
        <v>18.68</v>
      </c>
      <c r="B24" s="1">
        <v>-0.69</v>
      </c>
      <c r="C24" s="1">
        <v>18.0</v>
      </c>
      <c r="D24" s="1">
        <v>0.0</v>
      </c>
      <c r="E24" s="1">
        <v>12.21</v>
      </c>
      <c r="F24" s="1">
        <v>-9.51</v>
      </c>
      <c r="G24" s="1">
        <v>12.0</v>
      </c>
      <c r="H24" s="1">
        <v>-8.0</v>
      </c>
      <c r="I24" s="1">
        <v>15.45</v>
      </c>
      <c r="J24" s="1">
        <v>-5.1</v>
      </c>
      <c r="K24">
        <f t="shared" ref="K24:L24" si="17">(C24+G24)/2</f>
        <v>15</v>
      </c>
      <c r="L24">
        <f t="shared" si="17"/>
        <v>-4</v>
      </c>
      <c r="M24">
        <f t="shared" ref="M24:M28" si="19">SQRT((A24-C24)^2+(B24-D24)^2)</f>
        <v>0.9687620967</v>
      </c>
      <c r="N24">
        <f t="shared" ref="N24:N28" si="20">SQRT((E24-G24)^2+(F24-H24)^2)</f>
        <v>1.524532715</v>
      </c>
      <c r="O24">
        <f t="shared" ref="O24:O28" si="21">SQRT((I24-K24)^2+(J24-L24)^2)</f>
        <v>1.188486432</v>
      </c>
    </row>
    <row r="25">
      <c r="A25" s="1">
        <v>11.51</v>
      </c>
      <c r="B25" s="1">
        <v>-9.84</v>
      </c>
      <c r="C25" s="1">
        <v>12.0</v>
      </c>
      <c r="D25" s="1">
        <v>-8.0</v>
      </c>
      <c r="E25" s="1">
        <v>-1.78</v>
      </c>
      <c r="F25" s="1">
        <v>-15.72</v>
      </c>
      <c r="G25" s="1">
        <v>0.0</v>
      </c>
      <c r="H25" s="1">
        <v>-15.0</v>
      </c>
      <c r="I25" s="1">
        <v>4.86</v>
      </c>
      <c r="J25" s="1">
        <v>-12.78</v>
      </c>
      <c r="K25">
        <f t="shared" ref="K25:L25" si="18">(C25+G25)/2</f>
        <v>6</v>
      </c>
      <c r="L25">
        <f t="shared" si="18"/>
        <v>-11.5</v>
      </c>
      <c r="M25">
        <f t="shared" si="19"/>
        <v>1.904127097</v>
      </c>
      <c r="N25">
        <f t="shared" si="20"/>
        <v>1.920104164</v>
      </c>
      <c r="O25">
        <f t="shared" si="21"/>
        <v>1.714059509</v>
      </c>
    </row>
    <row r="26">
      <c r="A26" s="1">
        <v>-2.21</v>
      </c>
      <c r="B26" s="1">
        <v>-15.43</v>
      </c>
      <c r="C26" s="1">
        <v>0.0</v>
      </c>
      <c r="D26" s="1">
        <v>-15.0</v>
      </c>
      <c r="E26" s="1">
        <v>-15.81</v>
      </c>
      <c r="F26" s="1">
        <v>-9.09</v>
      </c>
      <c r="G26" s="1">
        <v>-14.0</v>
      </c>
      <c r="H26" s="1">
        <v>-10.0</v>
      </c>
      <c r="I26" s="1">
        <v>-9.01</v>
      </c>
      <c r="J26" s="1">
        <v>-12.26</v>
      </c>
      <c r="K26">
        <f t="shared" ref="K26:L26" si="22">(C26+G26)/2</f>
        <v>-7</v>
      </c>
      <c r="L26">
        <f t="shared" si="22"/>
        <v>-12.5</v>
      </c>
      <c r="M26">
        <f t="shared" si="19"/>
        <v>2.251443981</v>
      </c>
      <c r="N26">
        <f t="shared" si="20"/>
        <v>2.025882524</v>
      </c>
      <c r="O26">
        <f t="shared" si="21"/>
        <v>2.024277649</v>
      </c>
    </row>
    <row r="27">
      <c r="A27" s="1">
        <v>-16.21</v>
      </c>
      <c r="B27" s="1">
        <v>-9.08</v>
      </c>
      <c r="C27" s="1">
        <v>-14.0</v>
      </c>
      <c r="D27" s="1">
        <v>-10.0</v>
      </c>
      <c r="E27" s="1">
        <v>-17.29</v>
      </c>
      <c r="F27" s="1">
        <v>12.78</v>
      </c>
      <c r="G27" s="1">
        <v>-17.0</v>
      </c>
      <c r="H27" s="1">
        <v>12.0</v>
      </c>
      <c r="I27" s="1">
        <v>-16.75</v>
      </c>
      <c r="J27" s="1">
        <v>1.85</v>
      </c>
      <c r="K27">
        <f t="shared" ref="K27:L27" si="23">(C27+G27)/2</f>
        <v>-15.5</v>
      </c>
      <c r="L27">
        <f t="shared" si="23"/>
        <v>1</v>
      </c>
      <c r="M27">
        <f t="shared" si="19"/>
        <v>2.393846277</v>
      </c>
      <c r="N27">
        <f t="shared" si="20"/>
        <v>0.8321658489</v>
      </c>
      <c r="O27">
        <f t="shared" si="21"/>
        <v>1.511621646</v>
      </c>
    </row>
    <row r="28">
      <c r="A28" s="1">
        <v>-17.99</v>
      </c>
      <c r="B28" s="1">
        <v>12.74</v>
      </c>
      <c r="C28" s="1">
        <v>-17.0</v>
      </c>
      <c r="D28" s="1">
        <v>12.0</v>
      </c>
      <c r="E28" s="1">
        <v>18.68</v>
      </c>
      <c r="F28" s="1">
        <v>14.22</v>
      </c>
      <c r="G28" s="1">
        <v>18.0</v>
      </c>
      <c r="H28" s="1">
        <v>15.0</v>
      </c>
      <c r="I28" s="1">
        <v>0.35</v>
      </c>
      <c r="J28" s="1">
        <v>13.48</v>
      </c>
      <c r="K28">
        <f t="shared" ref="K28:L28" si="24">(C28+G28)/2</f>
        <v>0.5</v>
      </c>
      <c r="L28">
        <f t="shared" si="24"/>
        <v>13.5</v>
      </c>
      <c r="M28">
        <f t="shared" si="19"/>
        <v>1.236001618</v>
      </c>
      <c r="N28">
        <f t="shared" si="20"/>
        <v>1.034794666</v>
      </c>
      <c r="O28">
        <f t="shared" si="21"/>
        <v>0.1513274595</v>
      </c>
    </row>
    <row r="29">
      <c r="L29" s="1" t="s">
        <v>12</v>
      </c>
      <c r="M29">
        <f t="shared" ref="M29:O29" si="25">AVERAGE(M24:M28)</f>
        <v>1.750836214</v>
      </c>
      <c r="N29">
        <f t="shared" si="25"/>
        <v>1.467495983</v>
      </c>
      <c r="O29">
        <f t="shared" si="25"/>
        <v>1.317954539</v>
      </c>
    </row>
    <row r="30">
      <c r="L30" s="1" t="s">
        <v>13</v>
      </c>
      <c r="M30">
        <f t="shared" ref="M30:O30" si="26">MAX(M24:M28)</f>
        <v>2.393846277</v>
      </c>
      <c r="N30">
        <f t="shared" si="26"/>
        <v>2.025882524</v>
      </c>
      <c r="O30">
        <f t="shared" si="26"/>
        <v>2.024277649</v>
      </c>
    </row>
    <row r="31">
      <c r="L31" s="1" t="s">
        <v>14</v>
      </c>
      <c r="M31">
        <f t="shared" ref="M31:O31" si="27">MIN(M24:M28)</f>
        <v>0.9687620967</v>
      </c>
      <c r="N31">
        <f t="shared" si="27"/>
        <v>0.8321658489</v>
      </c>
      <c r="O31">
        <f t="shared" si="27"/>
        <v>0.1513274595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