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411"/>
  <workbookPr dateCompatibility="0" defaultThemeVersion="166925"/>
  <mc:AlternateContent xmlns:mc="http://schemas.openxmlformats.org/markup-compatibility/2006">
    <mc:Choice Requires="x15">
      <x15ac:absPath xmlns:x15ac="http://schemas.microsoft.com/office/spreadsheetml/2010/11/ac" url="https://d.docs.live.net/b401c35ff10506f9/My Documents/PhD/Meta-analysis/MetaAnalysis/FinalScriptsAndData/Data/"/>
    </mc:Choice>
  </mc:AlternateContent>
  <xr:revisionPtr revIDLastSave="0" documentId="13_ncr:40009_{BE8284C8-85FD-4444-9E43-7E798975F1A4}" xr6:coauthVersionLast="46" xr6:coauthVersionMax="46" xr10:uidLastSave="{00000000-0000-0000-0000-000000000000}"/>
  <bookViews>
    <workbookView xWindow="28800" yWindow="-3600" windowWidth="38400" windowHeight="21600" activeTab="5"/>
  </bookViews>
  <sheets>
    <sheet name="04_RBsummary" sheetId="1" r:id="rId1"/>
    <sheet name="BiomeSummary" sheetId="2" r:id="rId2"/>
    <sheet name="Data deficient RBs" sheetId="4" r:id="rId3"/>
    <sheet name="Sheet4" sheetId="5" r:id="rId4"/>
    <sheet name="Table1" sheetId="3" r:id="rId5"/>
    <sheet name="Table2FinalRBs" sheetId="6" r:id="rId6"/>
  </sheets>
  <definedNames>
    <definedName name="_xlnm._FilterDatabase" localSheetId="2" hidden="1">'Data deficient RBs'!$A$1:$Z$65</definedName>
    <definedName name="_xlnm._FilterDatabase" localSheetId="3" hidden="1">Sheet4!$A$1:$AB$65</definedName>
    <definedName name="_xlnm._FilterDatabase" localSheetId="5" hidden="1">Table2FinalRBs!$A$1:$AB$65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AB65" i="5" l="1"/>
  <c r="AA65" i="5"/>
  <c r="Z65" i="5"/>
  <c r="Y65" i="5"/>
  <c r="X65" i="5"/>
  <c r="W65" i="5"/>
  <c r="V65" i="5"/>
  <c r="U65" i="5"/>
  <c r="T65" i="5"/>
  <c r="S65" i="5"/>
  <c r="R65" i="5"/>
  <c r="AB64" i="5"/>
  <c r="AA64" i="5"/>
  <c r="Z64" i="5"/>
  <c r="Y64" i="5"/>
  <c r="X64" i="5"/>
  <c r="W64" i="5"/>
  <c r="V64" i="5"/>
  <c r="U64" i="5"/>
  <c r="T64" i="5"/>
  <c r="S64" i="5"/>
  <c r="R64" i="5"/>
  <c r="AB63" i="5"/>
  <c r="AA63" i="5"/>
  <c r="Z63" i="5"/>
  <c r="Y63" i="5"/>
  <c r="X63" i="5"/>
  <c r="W63" i="5"/>
  <c r="V63" i="5"/>
  <c r="U63" i="5"/>
  <c r="T63" i="5"/>
  <c r="S63" i="5"/>
  <c r="R63" i="5"/>
  <c r="AB62" i="5"/>
  <c r="AA62" i="5"/>
  <c r="Z62" i="5"/>
  <c r="Y62" i="5"/>
  <c r="X62" i="5"/>
  <c r="W62" i="5"/>
  <c r="V62" i="5"/>
  <c r="U62" i="5"/>
  <c r="T62" i="5"/>
  <c r="S62" i="5"/>
  <c r="R62" i="5"/>
  <c r="AB61" i="5"/>
  <c r="AA61" i="5"/>
  <c r="Z61" i="5"/>
  <c r="Y61" i="5"/>
  <c r="X61" i="5"/>
  <c r="W61" i="5"/>
  <c r="V61" i="5"/>
  <c r="U61" i="5"/>
  <c r="T61" i="5"/>
  <c r="S61" i="5"/>
  <c r="R61" i="5"/>
  <c r="AB60" i="5"/>
  <c r="AA60" i="5"/>
  <c r="Z60" i="5"/>
  <c r="Y60" i="5"/>
  <c r="X60" i="5"/>
  <c r="W60" i="5"/>
  <c r="V60" i="5"/>
  <c r="U60" i="5"/>
  <c r="T60" i="5"/>
  <c r="S60" i="5"/>
  <c r="R60" i="5"/>
  <c r="AB59" i="5"/>
  <c r="AA59" i="5"/>
  <c r="Z59" i="5"/>
  <c r="Y59" i="5"/>
  <c r="X59" i="5"/>
  <c r="W59" i="5"/>
  <c r="V59" i="5"/>
  <c r="U59" i="5"/>
  <c r="T59" i="5"/>
  <c r="S59" i="5"/>
  <c r="R59" i="5"/>
  <c r="AB58" i="5"/>
  <c r="AA58" i="5"/>
  <c r="Z58" i="5"/>
  <c r="Y58" i="5"/>
  <c r="X58" i="5"/>
  <c r="W58" i="5"/>
  <c r="V58" i="5"/>
  <c r="U58" i="5"/>
  <c r="T58" i="5"/>
  <c r="S58" i="5"/>
  <c r="R58" i="5"/>
  <c r="AB57" i="5"/>
  <c r="AA57" i="5"/>
  <c r="Z57" i="5"/>
  <c r="Y57" i="5"/>
  <c r="X57" i="5"/>
  <c r="W57" i="5"/>
  <c r="V57" i="5"/>
  <c r="U57" i="5"/>
  <c r="T57" i="5"/>
  <c r="S57" i="5"/>
  <c r="R57" i="5"/>
  <c r="AB56" i="5"/>
  <c r="AA56" i="5"/>
  <c r="Z56" i="5"/>
  <c r="Y56" i="5"/>
  <c r="X56" i="5"/>
  <c r="W56" i="5"/>
  <c r="V56" i="5"/>
  <c r="U56" i="5"/>
  <c r="T56" i="5"/>
  <c r="S56" i="5"/>
  <c r="R56" i="5"/>
  <c r="AB55" i="5"/>
  <c r="AA55" i="5"/>
  <c r="Z55" i="5"/>
  <c r="Y55" i="5"/>
  <c r="X55" i="5"/>
  <c r="W55" i="5"/>
  <c r="V55" i="5"/>
  <c r="U55" i="5"/>
  <c r="T55" i="5"/>
  <c r="S55" i="5"/>
  <c r="R55" i="5"/>
  <c r="AB54" i="5"/>
  <c r="AA54" i="5"/>
  <c r="Z54" i="5"/>
  <c r="Y54" i="5"/>
  <c r="X54" i="5"/>
  <c r="W54" i="5"/>
  <c r="V54" i="5"/>
  <c r="U54" i="5"/>
  <c r="T54" i="5"/>
  <c r="S54" i="5"/>
  <c r="R54" i="5"/>
  <c r="AB53" i="5"/>
  <c r="AA53" i="5"/>
  <c r="Z53" i="5"/>
  <c r="Y53" i="5"/>
  <c r="X53" i="5"/>
  <c r="W53" i="5"/>
  <c r="V53" i="5"/>
  <c r="U53" i="5"/>
  <c r="T53" i="5"/>
  <c r="S53" i="5"/>
  <c r="R53" i="5"/>
  <c r="AB52" i="5"/>
  <c r="AA52" i="5"/>
  <c r="Z52" i="5"/>
  <c r="Y52" i="5"/>
  <c r="X52" i="5"/>
  <c r="W52" i="5"/>
  <c r="V52" i="5"/>
  <c r="U52" i="5"/>
  <c r="T52" i="5"/>
  <c r="S52" i="5"/>
  <c r="R52" i="5"/>
  <c r="AB51" i="5"/>
  <c r="AA51" i="5"/>
  <c r="Z51" i="5"/>
  <c r="Y51" i="5"/>
  <c r="X51" i="5"/>
  <c r="W51" i="5"/>
  <c r="V51" i="5"/>
  <c r="U51" i="5"/>
  <c r="T51" i="5"/>
  <c r="S51" i="5"/>
  <c r="R51" i="5"/>
  <c r="AB50" i="5"/>
  <c r="AA50" i="5"/>
  <c r="Z50" i="5"/>
  <c r="Y50" i="5"/>
  <c r="X50" i="5"/>
  <c r="W50" i="5"/>
  <c r="V50" i="5"/>
  <c r="U50" i="5"/>
  <c r="T50" i="5"/>
  <c r="S50" i="5"/>
  <c r="R50" i="5"/>
  <c r="AB49" i="5"/>
  <c r="AA49" i="5"/>
  <c r="Z49" i="5"/>
  <c r="Y49" i="5"/>
  <c r="X49" i="5"/>
  <c r="W49" i="5"/>
  <c r="V49" i="5"/>
  <c r="U49" i="5"/>
  <c r="T49" i="5"/>
  <c r="S49" i="5"/>
  <c r="R49" i="5"/>
  <c r="AB48" i="5"/>
  <c r="AA48" i="5"/>
  <c r="Z48" i="5"/>
  <c r="Y48" i="5"/>
  <c r="X48" i="5"/>
  <c r="W48" i="5"/>
  <c r="V48" i="5"/>
  <c r="U48" i="5"/>
  <c r="T48" i="5"/>
  <c r="S48" i="5"/>
  <c r="R48" i="5"/>
  <c r="AB47" i="5"/>
  <c r="AA47" i="5"/>
  <c r="Z47" i="5"/>
  <c r="Y47" i="5"/>
  <c r="X47" i="5"/>
  <c r="W47" i="5"/>
  <c r="V47" i="5"/>
  <c r="U47" i="5"/>
  <c r="T47" i="5"/>
  <c r="S47" i="5"/>
  <c r="R47" i="5"/>
  <c r="AB46" i="5"/>
  <c r="AA46" i="5"/>
  <c r="Z46" i="5"/>
  <c r="Y46" i="5"/>
  <c r="X46" i="5"/>
  <c r="W46" i="5"/>
  <c r="V46" i="5"/>
  <c r="U46" i="5"/>
  <c r="T46" i="5"/>
  <c r="S46" i="5"/>
  <c r="R46" i="5"/>
  <c r="AB45" i="5"/>
  <c r="AA45" i="5"/>
  <c r="Z45" i="5"/>
  <c r="Y45" i="5"/>
  <c r="X45" i="5"/>
  <c r="W45" i="5"/>
  <c r="V45" i="5"/>
  <c r="U45" i="5"/>
  <c r="T45" i="5"/>
  <c r="S45" i="5"/>
  <c r="R45" i="5"/>
  <c r="AB44" i="5"/>
  <c r="AA44" i="5"/>
  <c r="Z44" i="5"/>
  <c r="Y44" i="5"/>
  <c r="X44" i="5"/>
  <c r="W44" i="5"/>
  <c r="V44" i="5"/>
  <c r="U44" i="5"/>
  <c r="T44" i="5"/>
  <c r="S44" i="5"/>
  <c r="R44" i="5"/>
  <c r="AB43" i="5"/>
  <c r="AA43" i="5"/>
  <c r="Z43" i="5"/>
  <c r="Y43" i="5"/>
  <c r="X43" i="5"/>
  <c r="W43" i="5"/>
  <c r="V43" i="5"/>
  <c r="U43" i="5"/>
  <c r="T43" i="5"/>
  <c r="S43" i="5"/>
  <c r="R43" i="5"/>
  <c r="AB42" i="5"/>
  <c r="AA42" i="5"/>
  <c r="Z42" i="5"/>
  <c r="Y42" i="5"/>
  <c r="X42" i="5"/>
  <c r="W42" i="5"/>
  <c r="V42" i="5"/>
  <c r="U42" i="5"/>
  <c r="T42" i="5"/>
  <c r="S42" i="5"/>
  <c r="R42" i="5"/>
  <c r="AB41" i="5"/>
  <c r="AA41" i="5"/>
  <c r="Z41" i="5"/>
  <c r="Y41" i="5"/>
  <c r="X41" i="5"/>
  <c r="W41" i="5"/>
  <c r="V41" i="5"/>
  <c r="U41" i="5"/>
  <c r="T41" i="5"/>
  <c r="S41" i="5"/>
  <c r="R41" i="5"/>
  <c r="AB40" i="5"/>
  <c r="AA40" i="5"/>
  <c r="Z40" i="5"/>
  <c r="Y40" i="5"/>
  <c r="X40" i="5"/>
  <c r="W40" i="5"/>
  <c r="V40" i="5"/>
  <c r="U40" i="5"/>
  <c r="T40" i="5"/>
  <c r="S40" i="5"/>
  <c r="R40" i="5"/>
  <c r="AB39" i="5"/>
  <c r="AA39" i="5"/>
  <c r="Z39" i="5"/>
  <c r="Y39" i="5"/>
  <c r="X39" i="5"/>
  <c r="W39" i="5"/>
  <c r="V39" i="5"/>
  <c r="U39" i="5"/>
  <c r="T39" i="5"/>
  <c r="S39" i="5"/>
  <c r="R39" i="5"/>
  <c r="AB38" i="5"/>
  <c r="AA38" i="5"/>
  <c r="Z38" i="5"/>
  <c r="Y38" i="5"/>
  <c r="X38" i="5"/>
  <c r="W38" i="5"/>
  <c r="V38" i="5"/>
  <c r="U38" i="5"/>
  <c r="T38" i="5"/>
  <c r="S38" i="5"/>
  <c r="R38" i="5"/>
  <c r="AB37" i="5"/>
  <c r="AA37" i="5"/>
  <c r="Z37" i="5"/>
  <c r="Y37" i="5"/>
  <c r="X37" i="5"/>
  <c r="W37" i="5"/>
  <c r="V37" i="5"/>
  <c r="U37" i="5"/>
  <c r="T37" i="5"/>
  <c r="S37" i="5"/>
  <c r="R37" i="5"/>
  <c r="AB36" i="5"/>
  <c r="AA36" i="5"/>
  <c r="Z36" i="5"/>
  <c r="Y36" i="5"/>
  <c r="X36" i="5"/>
  <c r="W36" i="5"/>
  <c r="V36" i="5"/>
  <c r="U36" i="5"/>
  <c r="T36" i="5"/>
  <c r="S36" i="5"/>
  <c r="R36" i="5"/>
  <c r="AB35" i="5"/>
  <c r="AA35" i="5"/>
  <c r="Z35" i="5"/>
  <c r="Y35" i="5"/>
  <c r="X35" i="5"/>
  <c r="W35" i="5"/>
  <c r="V35" i="5"/>
  <c r="U35" i="5"/>
  <c r="T35" i="5"/>
  <c r="S35" i="5"/>
  <c r="R35" i="5"/>
  <c r="AB34" i="5"/>
  <c r="AA34" i="5"/>
  <c r="Z34" i="5"/>
  <c r="Y34" i="5"/>
  <c r="X34" i="5"/>
  <c r="W34" i="5"/>
  <c r="V34" i="5"/>
  <c r="U34" i="5"/>
  <c r="T34" i="5"/>
  <c r="S34" i="5"/>
  <c r="R34" i="5"/>
  <c r="AB33" i="5"/>
  <c r="AA33" i="5"/>
  <c r="Z33" i="5"/>
  <c r="Y33" i="5"/>
  <c r="X33" i="5"/>
  <c r="W33" i="5"/>
  <c r="V33" i="5"/>
  <c r="U33" i="5"/>
  <c r="T33" i="5"/>
  <c r="S33" i="5"/>
  <c r="R33" i="5"/>
  <c r="AB32" i="5"/>
  <c r="AA32" i="5"/>
  <c r="Z32" i="5"/>
  <c r="Y32" i="5"/>
  <c r="X32" i="5"/>
  <c r="W32" i="5"/>
  <c r="V32" i="5"/>
  <c r="U32" i="5"/>
  <c r="T32" i="5"/>
  <c r="S32" i="5"/>
  <c r="R32" i="5"/>
  <c r="AB31" i="5"/>
  <c r="AA31" i="5"/>
  <c r="Z31" i="5"/>
  <c r="Y31" i="5"/>
  <c r="X31" i="5"/>
  <c r="W31" i="5"/>
  <c r="V31" i="5"/>
  <c r="U31" i="5"/>
  <c r="T31" i="5"/>
  <c r="S31" i="5"/>
  <c r="R31" i="5"/>
  <c r="AB30" i="5"/>
  <c r="AA30" i="5"/>
  <c r="Z30" i="5"/>
  <c r="Y30" i="5"/>
  <c r="X30" i="5"/>
  <c r="W30" i="5"/>
  <c r="V30" i="5"/>
  <c r="U30" i="5"/>
  <c r="T30" i="5"/>
  <c r="S30" i="5"/>
  <c r="R30" i="5"/>
  <c r="AB29" i="5"/>
  <c r="AA29" i="5"/>
  <c r="Z29" i="5"/>
  <c r="Y29" i="5"/>
  <c r="X29" i="5"/>
  <c r="W29" i="5"/>
  <c r="V29" i="5"/>
  <c r="U29" i="5"/>
  <c r="T29" i="5"/>
  <c r="S29" i="5"/>
  <c r="R29" i="5"/>
  <c r="AB28" i="5"/>
  <c r="AA28" i="5"/>
  <c r="Z28" i="5"/>
  <c r="Y28" i="5"/>
  <c r="X28" i="5"/>
  <c r="W28" i="5"/>
  <c r="V28" i="5"/>
  <c r="U28" i="5"/>
  <c r="T28" i="5"/>
  <c r="S28" i="5"/>
  <c r="R28" i="5"/>
  <c r="AB27" i="5"/>
  <c r="AA27" i="5"/>
  <c r="Z27" i="5"/>
  <c r="Y27" i="5"/>
  <c r="X27" i="5"/>
  <c r="W27" i="5"/>
  <c r="V27" i="5"/>
  <c r="U27" i="5"/>
  <c r="T27" i="5"/>
  <c r="S27" i="5"/>
  <c r="R27" i="5"/>
  <c r="AB26" i="5"/>
  <c r="AA26" i="5"/>
  <c r="Z26" i="5"/>
  <c r="Y26" i="5"/>
  <c r="X26" i="5"/>
  <c r="W26" i="5"/>
  <c r="V26" i="5"/>
  <c r="U26" i="5"/>
  <c r="T26" i="5"/>
  <c r="S26" i="5"/>
  <c r="R26" i="5"/>
  <c r="AB25" i="5"/>
  <c r="AA25" i="5"/>
  <c r="Z25" i="5"/>
  <c r="Y25" i="5"/>
  <c r="X25" i="5"/>
  <c r="W25" i="5"/>
  <c r="V25" i="5"/>
  <c r="U25" i="5"/>
  <c r="T25" i="5"/>
  <c r="S25" i="5"/>
  <c r="R25" i="5"/>
  <c r="AB24" i="5"/>
  <c r="AA24" i="5"/>
  <c r="Z24" i="5"/>
  <c r="Y24" i="5"/>
  <c r="X24" i="5"/>
  <c r="W24" i="5"/>
  <c r="V24" i="5"/>
  <c r="U24" i="5"/>
  <c r="T24" i="5"/>
  <c r="S24" i="5"/>
  <c r="R24" i="5"/>
  <c r="AB23" i="5"/>
  <c r="AA23" i="5"/>
  <c r="Z23" i="5"/>
  <c r="Y23" i="5"/>
  <c r="X23" i="5"/>
  <c r="W23" i="5"/>
  <c r="V23" i="5"/>
  <c r="U23" i="5"/>
  <c r="T23" i="5"/>
  <c r="S23" i="5"/>
  <c r="R23" i="5"/>
  <c r="AB22" i="5"/>
  <c r="AA22" i="5"/>
  <c r="Z22" i="5"/>
  <c r="Y22" i="5"/>
  <c r="X22" i="5"/>
  <c r="W22" i="5"/>
  <c r="V22" i="5"/>
  <c r="U22" i="5"/>
  <c r="T22" i="5"/>
  <c r="S22" i="5"/>
  <c r="R22" i="5"/>
  <c r="AB21" i="5"/>
  <c r="AA21" i="5"/>
  <c r="Z21" i="5"/>
  <c r="Y21" i="5"/>
  <c r="X21" i="5"/>
  <c r="W21" i="5"/>
  <c r="V21" i="5"/>
  <c r="U21" i="5"/>
  <c r="T21" i="5"/>
  <c r="S21" i="5"/>
  <c r="R21" i="5"/>
  <c r="AB20" i="5"/>
  <c r="AA20" i="5"/>
  <c r="Z20" i="5"/>
  <c r="Y20" i="5"/>
  <c r="X20" i="5"/>
  <c r="W20" i="5"/>
  <c r="V20" i="5"/>
  <c r="U20" i="5"/>
  <c r="T20" i="5"/>
  <c r="S20" i="5"/>
  <c r="R20" i="5"/>
  <c r="AB19" i="5"/>
  <c r="AA19" i="5"/>
  <c r="Z19" i="5"/>
  <c r="Y19" i="5"/>
  <c r="X19" i="5"/>
  <c r="W19" i="5"/>
  <c r="V19" i="5"/>
  <c r="U19" i="5"/>
  <c r="T19" i="5"/>
  <c r="S19" i="5"/>
  <c r="R19" i="5"/>
  <c r="AB18" i="5"/>
  <c r="AA18" i="5"/>
  <c r="Z18" i="5"/>
  <c r="Y18" i="5"/>
  <c r="X18" i="5"/>
  <c r="W18" i="5"/>
  <c r="V18" i="5"/>
  <c r="U18" i="5"/>
  <c r="T18" i="5"/>
  <c r="S18" i="5"/>
  <c r="R18" i="5"/>
  <c r="AB17" i="5"/>
  <c r="AA17" i="5"/>
  <c r="Z17" i="5"/>
  <c r="Y17" i="5"/>
  <c r="X17" i="5"/>
  <c r="W17" i="5"/>
  <c r="V17" i="5"/>
  <c r="U17" i="5"/>
  <c r="T17" i="5"/>
  <c r="S17" i="5"/>
  <c r="R17" i="5"/>
  <c r="AB16" i="5"/>
  <c r="AA16" i="5"/>
  <c r="Z16" i="5"/>
  <c r="Y16" i="5"/>
  <c r="X16" i="5"/>
  <c r="W16" i="5"/>
  <c r="V16" i="5"/>
  <c r="U16" i="5"/>
  <c r="T16" i="5"/>
  <c r="S16" i="5"/>
  <c r="R16" i="5"/>
  <c r="AB15" i="5"/>
  <c r="AA15" i="5"/>
  <c r="Z15" i="5"/>
  <c r="Y15" i="5"/>
  <c r="X15" i="5"/>
  <c r="W15" i="5"/>
  <c r="V15" i="5"/>
  <c r="U15" i="5"/>
  <c r="T15" i="5"/>
  <c r="S15" i="5"/>
  <c r="R15" i="5"/>
  <c r="AB14" i="5"/>
  <c r="AA14" i="5"/>
  <c r="Z14" i="5"/>
  <c r="Y14" i="5"/>
  <c r="X14" i="5"/>
  <c r="W14" i="5"/>
  <c r="V14" i="5"/>
  <c r="U14" i="5"/>
  <c r="T14" i="5"/>
  <c r="S14" i="5"/>
  <c r="R14" i="5"/>
  <c r="AB13" i="5"/>
  <c r="AA13" i="5"/>
  <c r="Z13" i="5"/>
  <c r="Y13" i="5"/>
  <c r="X13" i="5"/>
  <c r="W13" i="5"/>
  <c r="V13" i="5"/>
  <c r="U13" i="5"/>
  <c r="T13" i="5"/>
  <c r="S13" i="5"/>
  <c r="R13" i="5"/>
  <c r="AB12" i="5"/>
  <c r="AA12" i="5"/>
  <c r="Z12" i="5"/>
  <c r="Y12" i="5"/>
  <c r="X12" i="5"/>
  <c r="W12" i="5"/>
  <c r="V12" i="5"/>
  <c r="U12" i="5"/>
  <c r="T12" i="5"/>
  <c r="S12" i="5"/>
  <c r="R12" i="5"/>
  <c r="AB11" i="5"/>
  <c r="AA11" i="5"/>
  <c r="Z11" i="5"/>
  <c r="Y11" i="5"/>
  <c r="X11" i="5"/>
  <c r="W11" i="5"/>
  <c r="V11" i="5"/>
  <c r="U11" i="5"/>
  <c r="T11" i="5"/>
  <c r="S11" i="5"/>
  <c r="R11" i="5"/>
  <c r="AB10" i="5"/>
  <c r="AA10" i="5"/>
  <c r="Z10" i="5"/>
  <c r="Y10" i="5"/>
  <c r="X10" i="5"/>
  <c r="W10" i="5"/>
  <c r="V10" i="5"/>
  <c r="U10" i="5"/>
  <c r="T10" i="5"/>
  <c r="S10" i="5"/>
  <c r="R10" i="5"/>
  <c r="AB9" i="5"/>
  <c r="AA9" i="5"/>
  <c r="Z9" i="5"/>
  <c r="Y9" i="5"/>
  <c r="X9" i="5"/>
  <c r="W9" i="5"/>
  <c r="V9" i="5"/>
  <c r="U9" i="5"/>
  <c r="T9" i="5"/>
  <c r="S9" i="5"/>
  <c r="R9" i="5"/>
  <c r="AB8" i="5"/>
  <c r="AA8" i="5"/>
  <c r="Z8" i="5"/>
  <c r="Y8" i="5"/>
  <c r="X8" i="5"/>
  <c r="W8" i="5"/>
  <c r="V8" i="5"/>
  <c r="U8" i="5"/>
  <c r="T8" i="5"/>
  <c r="S8" i="5"/>
  <c r="R8" i="5"/>
  <c r="AB7" i="5"/>
  <c r="AA7" i="5"/>
  <c r="Z7" i="5"/>
  <c r="Y7" i="5"/>
  <c r="X7" i="5"/>
  <c r="W7" i="5"/>
  <c r="V7" i="5"/>
  <c r="U7" i="5"/>
  <c r="T7" i="5"/>
  <c r="S7" i="5"/>
  <c r="R7" i="5"/>
  <c r="AB6" i="5"/>
  <c r="AA6" i="5"/>
  <c r="Z6" i="5"/>
  <c r="Y6" i="5"/>
  <c r="X6" i="5"/>
  <c r="W6" i="5"/>
  <c r="V6" i="5"/>
  <c r="U6" i="5"/>
  <c r="T6" i="5"/>
  <c r="S6" i="5"/>
  <c r="R6" i="5"/>
  <c r="AB5" i="5"/>
  <c r="AA5" i="5"/>
  <c r="Z5" i="5"/>
  <c r="Y5" i="5"/>
  <c r="X5" i="5"/>
  <c r="W5" i="5"/>
  <c r="V5" i="5"/>
  <c r="U5" i="5"/>
  <c r="T5" i="5"/>
  <c r="S5" i="5"/>
  <c r="R5" i="5"/>
  <c r="AB4" i="5"/>
  <c r="AA4" i="5"/>
  <c r="Z4" i="5"/>
  <c r="Y4" i="5"/>
  <c r="X4" i="5"/>
  <c r="W4" i="5"/>
  <c r="V4" i="5"/>
  <c r="U4" i="5"/>
  <c r="T4" i="5"/>
  <c r="S4" i="5"/>
  <c r="R4" i="5"/>
  <c r="AB3" i="5"/>
  <c r="AA3" i="5"/>
  <c r="Z3" i="5"/>
  <c r="Y3" i="5"/>
  <c r="X3" i="5"/>
  <c r="W3" i="5"/>
  <c r="V3" i="5"/>
  <c r="U3" i="5"/>
  <c r="T3" i="5"/>
  <c r="S3" i="5"/>
  <c r="R3" i="5"/>
  <c r="AB2" i="5"/>
  <c r="AA2" i="5"/>
  <c r="Z2" i="5"/>
  <c r="Y2" i="5"/>
  <c r="X2" i="5"/>
  <c r="W2" i="5"/>
  <c r="V2" i="5"/>
  <c r="U2" i="5"/>
  <c r="T2" i="5"/>
  <c r="S2" i="5"/>
  <c r="R2" i="5"/>
  <c r="AD3" i="4"/>
  <c r="AE3" i="4"/>
  <c r="AF3" i="4"/>
  <c r="AG3" i="4"/>
  <c r="AH3" i="4"/>
  <c r="AI3" i="4"/>
  <c r="AJ3" i="4"/>
  <c r="AK3" i="4"/>
  <c r="AD4" i="4"/>
  <c r="AE4" i="4"/>
  <c r="AF4" i="4"/>
  <c r="AG4" i="4"/>
  <c r="AH4" i="4"/>
  <c r="AI4" i="4"/>
  <c r="AJ4" i="4"/>
  <c r="AK4" i="4"/>
  <c r="AD5" i="4"/>
  <c r="AE5" i="4"/>
  <c r="AF5" i="4"/>
  <c r="AG5" i="4"/>
  <c r="AH5" i="4"/>
  <c r="AI5" i="4"/>
  <c r="AJ5" i="4"/>
  <c r="AK5" i="4"/>
  <c r="AD6" i="4"/>
  <c r="AE6" i="4"/>
  <c r="AF6" i="4"/>
  <c r="AG6" i="4"/>
  <c r="AH6" i="4"/>
  <c r="AI6" i="4"/>
  <c r="AJ6" i="4"/>
  <c r="AK6" i="4"/>
  <c r="AD7" i="4"/>
  <c r="AE7" i="4"/>
  <c r="AF7" i="4"/>
  <c r="AG7" i="4"/>
  <c r="AH7" i="4"/>
  <c r="AI7" i="4"/>
  <c r="AJ7" i="4"/>
  <c r="AK7" i="4"/>
  <c r="AD8" i="4"/>
  <c r="AE8" i="4"/>
  <c r="AF8" i="4"/>
  <c r="AG8" i="4"/>
  <c r="AH8" i="4"/>
  <c r="AI8" i="4"/>
  <c r="AJ8" i="4"/>
  <c r="AK8" i="4"/>
  <c r="AD9" i="4"/>
  <c r="AE9" i="4"/>
  <c r="AF9" i="4"/>
  <c r="AG9" i="4"/>
  <c r="AH9" i="4"/>
  <c r="AI9" i="4"/>
  <c r="AJ9" i="4"/>
  <c r="AK9" i="4"/>
  <c r="AD10" i="4"/>
  <c r="AE10" i="4"/>
  <c r="AF10" i="4"/>
  <c r="AG10" i="4"/>
  <c r="AH10" i="4"/>
  <c r="AI10" i="4"/>
  <c r="AJ10" i="4"/>
  <c r="AK10" i="4"/>
  <c r="AD11" i="4"/>
  <c r="AE11" i="4"/>
  <c r="AF11" i="4"/>
  <c r="AG11" i="4"/>
  <c r="AH11" i="4"/>
  <c r="AI11" i="4"/>
  <c r="AJ11" i="4"/>
  <c r="AK11" i="4"/>
  <c r="AD12" i="4"/>
  <c r="AE12" i="4"/>
  <c r="AF12" i="4"/>
  <c r="AG12" i="4"/>
  <c r="AH12" i="4"/>
  <c r="AI12" i="4"/>
  <c r="AJ12" i="4"/>
  <c r="AK12" i="4"/>
  <c r="AD13" i="4"/>
  <c r="AE13" i="4"/>
  <c r="AF13" i="4"/>
  <c r="AG13" i="4"/>
  <c r="AH13" i="4"/>
  <c r="AI13" i="4"/>
  <c r="AJ13" i="4"/>
  <c r="AK13" i="4"/>
  <c r="AD14" i="4"/>
  <c r="AE14" i="4"/>
  <c r="AF14" i="4"/>
  <c r="AG14" i="4"/>
  <c r="AH14" i="4"/>
  <c r="AI14" i="4"/>
  <c r="AJ14" i="4"/>
  <c r="AK14" i="4"/>
  <c r="AD15" i="4"/>
  <c r="AE15" i="4"/>
  <c r="AF15" i="4"/>
  <c r="AG15" i="4"/>
  <c r="AH15" i="4"/>
  <c r="AI15" i="4"/>
  <c r="AJ15" i="4"/>
  <c r="AK15" i="4"/>
  <c r="AD16" i="4"/>
  <c r="AE16" i="4"/>
  <c r="AF16" i="4"/>
  <c r="AG16" i="4"/>
  <c r="AH16" i="4"/>
  <c r="AI16" i="4"/>
  <c r="AJ16" i="4"/>
  <c r="AK16" i="4"/>
  <c r="AD17" i="4"/>
  <c r="AE17" i="4"/>
  <c r="AF17" i="4"/>
  <c r="AG17" i="4"/>
  <c r="AH17" i="4"/>
  <c r="AI17" i="4"/>
  <c r="AJ17" i="4"/>
  <c r="AK17" i="4"/>
  <c r="AD18" i="4"/>
  <c r="AE18" i="4"/>
  <c r="AF18" i="4"/>
  <c r="AG18" i="4"/>
  <c r="AH18" i="4"/>
  <c r="AI18" i="4"/>
  <c r="AJ18" i="4"/>
  <c r="AK18" i="4"/>
  <c r="AD19" i="4"/>
  <c r="AE19" i="4"/>
  <c r="AF19" i="4"/>
  <c r="AG19" i="4"/>
  <c r="AH19" i="4"/>
  <c r="AI19" i="4"/>
  <c r="AJ19" i="4"/>
  <c r="AK19" i="4"/>
  <c r="AD20" i="4"/>
  <c r="AE20" i="4"/>
  <c r="AF20" i="4"/>
  <c r="AG20" i="4"/>
  <c r="AH20" i="4"/>
  <c r="AI20" i="4"/>
  <c r="AJ20" i="4"/>
  <c r="AK20" i="4"/>
  <c r="AD21" i="4"/>
  <c r="AE21" i="4"/>
  <c r="AF21" i="4"/>
  <c r="AG21" i="4"/>
  <c r="AH21" i="4"/>
  <c r="AI21" i="4"/>
  <c r="AJ21" i="4"/>
  <c r="AK21" i="4"/>
  <c r="AD22" i="4"/>
  <c r="AE22" i="4"/>
  <c r="AF22" i="4"/>
  <c r="AG22" i="4"/>
  <c r="AH22" i="4"/>
  <c r="AI22" i="4"/>
  <c r="AJ22" i="4"/>
  <c r="AK22" i="4"/>
  <c r="AD23" i="4"/>
  <c r="AE23" i="4"/>
  <c r="AF23" i="4"/>
  <c r="AG23" i="4"/>
  <c r="AH23" i="4"/>
  <c r="AI23" i="4"/>
  <c r="AJ23" i="4"/>
  <c r="AK23" i="4"/>
  <c r="AD24" i="4"/>
  <c r="AE24" i="4"/>
  <c r="AF24" i="4"/>
  <c r="AG24" i="4"/>
  <c r="AH24" i="4"/>
  <c r="AI24" i="4"/>
  <c r="AJ24" i="4"/>
  <c r="AK24" i="4"/>
  <c r="AD25" i="4"/>
  <c r="AE25" i="4"/>
  <c r="AF25" i="4"/>
  <c r="AG25" i="4"/>
  <c r="AH25" i="4"/>
  <c r="AI25" i="4"/>
  <c r="AJ25" i="4"/>
  <c r="AK25" i="4"/>
  <c r="AD26" i="4"/>
  <c r="AE26" i="4"/>
  <c r="AF26" i="4"/>
  <c r="AG26" i="4"/>
  <c r="AH26" i="4"/>
  <c r="AI26" i="4"/>
  <c r="AJ26" i="4"/>
  <c r="AK26" i="4"/>
  <c r="AD27" i="4"/>
  <c r="AE27" i="4"/>
  <c r="AF27" i="4"/>
  <c r="AG27" i="4"/>
  <c r="AH27" i="4"/>
  <c r="AI27" i="4"/>
  <c r="AJ27" i="4"/>
  <c r="AK27" i="4"/>
  <c r="AD28" i="4"/>
  <c r="AE28" i="4"/>
  <c r="AF28" i="4"/>
  <c r="AG28" i="4"/>
  <c r="AH28" i="4"/>
  <c r="AI28" i="4"/>
  <c r="AJ28" i="4"/>
  <c r="AK28" i="4"/>
  <c r="AD29" i="4"/>
  <c r="AE29" i="4"/>
  <c r="AF29" i="4"/>
  <c r="AG29" i="4"/>
  <c r="AH29" i="4"/>
  <c r="AI29" i="4"/>
  <c r="AJ29" i="4"/>
  <c r="AK29" i="4"/>
  <c r="AD30" i="4"/>
  <c r="AE30" i="4"/>
  <c r="AF30" i="4"/>
  <c r="AG30" i="4"/>
  <c r="AH30" i="4"/>
  <c r="AI30" i="4"/>
  <c r="AJ30" i="4"/>
  <c r="AK30" i="4"/>
  <c r="AD31" i="4"/>
  <c r="AE31" i="4"/>
  <c r="AF31" i="4"/>
  <c r="AG31" i="4"/>
  <c r="AH31" i="4"/>
  <c r="AI31" i="4"/>
  <c r="AJ31" i="4"/>
  <c r="AK31" i="4"/>
  <c r="AD32" i="4"/>
  <c r="AE32" i="4"/>
  <c r="AF32" i="4"/>
  <c r="AG32" i="4"/>
  <c r="AH32" i="4"/>
  <c r="AI32" i="4"/>
  <c r="AJ32" i="4"/>
  <c r="AK32" i="4"/>
  <c r="AD33" i="4"/>
  <c r="AE33" i="4"/>
  <c r="AF33" i="4"/>
  <c r="AG33" i="4"/>
  <c r="AH33" i="4"/>
  <c r="AI33" i="4"/>
  <c r="AJ33" i="4"/>
  <c r="AK33" i="4"/>
  <c r="AD34" i="4"/>
  <c r="AE34" i="4"/>
  <c r="AF34" i="4"/>
  <c r="AG34" i="4"/>
  <c r="AH34" i="4"/>
  <c r="AI34" i="4"/>
  <c r="AJ34" i="4"/>
  <c r="AK34" i="4"/>
  <c r="AD35" i="4"/>
  <c r="AE35" i="4"/>
  <c r="AF35" i="4"/>
  <c r="AG35" i="4"/>
  <c r="AH35" i="4"/>
  <c r="AI35" i="4"/>
  <c r="AJ35" i="4"/>
  <c r="AK35" i="4"/>
  <c r="AD36" i="4"/>
  <c r="AE36" i="4"/>
  <c r="AF36" i="4"/>
  <c r="AG36" i="4"/>
  <c r="AH36" i="4"/>
  <c r="AI36" i="4"/>
  <c r="AJ36" i="4"/>
  <c r="AK36" i="4"/>
  <c r="AD37" i="4"/>
  <c r="AE37" i="4"/>
  <c r="AF37" i="4"/>
  <c r="AG37" i="4"/>
  <c r="AH37" i="4"/>
  <c r="AI37" i="4"/>
  <c r="AJ37" i="4"/>
  <c r="AK37" i="4"/>
  <c r="AD38" i="4"/>
  <c r="AE38" i="4"/>
  <c r="AF38" i="4"/>
  <c r="AG38" i="4"/>
  <c r="AH38" i="4"/>
  <c r="AI38" i="4"/>
  <c r="AJ38" i="4"/>
  <c r="AK38" i="4"/>
  <c r="AD39" i="4"/>
  <c r="AE39" i="4"/>
  <c r="AF39" i="4"/>
  <c r="AG39" i="4"/>
  <c r="AH39" i="4"/>
  <c r="AI39" i="4"/>
  <c r="AJ39" i="4"/>
  <c r="AK39" i="4"/>
  <c r="AD40" i="4"/>
  <c r="AE40" i="4"/>
  <c r="AF40" i="4"/>
  <c r="AG40" i="4"/>
  <c r="AH40" i="4"/>
  <c r="AI40" i="4"/>
  <c r="AJ40" i="4"/>
  <c r="AK40" i="4"/>
  <c r="AD41" i="4"/>
  <c r="AE41" i="4"/>
  <c r="AF41" i="4"/>
  <c r="AG41" i="4"/>
  <c r="AH41" i="4"/>
  <c r="AI41" i="4"/>
  <c r="AJ41" i="4"/>
  <c r="AK41" i="4"/>
  <c r="AD42" i="4"/>
  <c r="AE42" i="4"/>
  <c r="AF42" i="4"/>
  <c r="AG42" i="4"/>
  <c r="AH42" i="4"/>
  <c r="AI42" i="4"/>
  <c r="AJ42" i="4"/>
  <c r="AK42" i="4"/>
  <c r="AD43" i="4"/>
  <c r="AE43" i="4"/>
  <c r="AF43" i="4"/>
  <c r="AG43" i="4"/>
  <c r="AH43" i="4"/>
  <c r="AI43" i="4"/>
  <c r="AJ43" i="4"/>
  <c r="AK43" i="4"/>
  <c r="AD44" i="4"/>
  <c r="AE44" i="4"/>
  <c r="AF44" i="4"/>
  <c r="AG44" i="4"/>
  <c r="AH44" i="4"/>
  <c r="AI44" i="4"/>
  <c r="AJ44" i="4"/>
  <c r="AK44" i="4"/>
  <c r="AD45" i="4"/>
  <c r="AE45" i="4"/>
  <c r="AF45" i="4"/>
  <c r="AG45" i="4"/>
  <c r="AH45" i="4"/>
  <c r="AI45" i="4"/>
  <c r="AJ45" i="4"/>
  <c r="AK45" i="4"/>
  <c r="AD46" i="4"/>
  <c r="AE46" i="4"/>
  <c r="AF46" i="4"/>
  <c r="AG46" i="4"/>
  <c r="AH46" i="4"/>
  <c r="AI46" i="4"/>
  <c r="AJ46" i="4"/>
  <c r="AK46" i="4"/>
  <c r="AD47" i="4"/>
  <c r="AE47" i="4"/>
  <c r="AF47" i="4"/>
  <c r="AG47" i="4"/>
  <c r="AH47" i="4"/>
  <c r="AI47" i="4"/>
  <c r="AJ47" i="4"/>
  <c r="AK47" i="4"/>
  <c r="AD48" i="4"/>
  <c r="AE48" i="4"/>
  <c r="AF48" i="4"/>
  <c r="AG48" i="4"/>
  <c r="AH48" i="4"/>
  <c r="AI48" i="4"/>
  <c r="AJ48" i="4"/>
  <c r="AK48" i="4"/>
  <c r="AD49" i="4"/>
  <c r="AE49" i="4"/>
  <c r="AF49" i="4"/>
  <c r="AG49" i="4"/>
  <c r="AH49" i="4"/>
  <c r="AI49" i="4"/>
  <c r="AJ49" i="4"/>
  <c r="AK49" i="4"/>
  <c r="AD50" i="4"/>
  <c r="AE50" i="4"/>
  <c r="AF50" i="4"/>
  <c r="AG50" i="4"/>
  <c r="AH50" i="4"/>
  <c r="AI50" i="4"/>
  <c r="AJ50" i="4"/>
  <c r="AK50" i="4"/>
  <c r="AD51" i="4"/>
  <c r="AE51" i="4"/>
  <c r="AF51" i="4"/>
  <c r="AG51" i="4"/>
  <c r="AH51" i="4"/>
  <c r="AI51" i="4"/>
  <c r="AJ51" i="4"/>
  <c r="AK51" i="4"/>
  <c r="AD52" i="4"/>
  <c r="AE52" i="4"/>
  <c r="AF52" i="4"/>
  <c r="AG52" i="4"/>
  <c r="AH52" i="4"/>
  <c r="AI52" i="4"/>
  <c r="AJ52" i="4"/>
  <c r="AK52" i="4"/>
  <c r="AD53" i="4"/>
  <c r="AE53" i="4"/>
  <c r="AF53" i="4"/>
  <c r="AG53" i="4"/>
  <c r="AH53" i="4"/>
  <c r="AI53" i="4"/>
  <c r="AJ53" i="4"/>
  <c r="AK53" i="4"/>
  <c r="AD54" i="4"/>
  <c r="AE54" i="4"/>
  <c r="AF54" i="4"/>
  <c r="AG54" i="4"/>
  <c r="AH54" i="4"/>
  <c r="AI54" i="4"/>
  <c r="AJ54" i="4"/>
  <c r="AK54" i="4"/>
  <c r="AD55" i="4"/>
  <c r="AE55" i="4"/>
  <c r="AF55" i="4"/>
  <c r="AG55" i="4"/>
  <c r="AH55" i="4"/>
  <c r="AI55" i="4"/>
  <c r="AJ55" i="4"/>
  <c r="AK55" i="4"/>
  <c r="AD56" i="4"/>
  <c r="AE56" i="4"/>
  <c r="AF56" i="4"/>
  <c r="AG56" i="4"/>
  <c r="AH56" i="4"/>
  <c r="AI56" i="4"/>
  <c r="AJ56" i="4"/>
  <c r="AK56" i="4"/>
  <c r="AD57" i="4"/>
  <c r="AE57" i="4"/>
  <c r="AF57" i="4"/>
  <c r="AG57" i="4"/>
  <c r="AH57" i="4"/>
  <c r="AI57" i="4"/>
  <c r="AJ57" i="4"/>
  <c r="AK57" i="4"/>
  <c r="AD58" i="4"/>
  <c r="AE58" i="4"/>
  <c r="AF58" i="4"/>
  <c r="AG58" i="4"/>
  <c r="AH58" i="4"/>
  <c r="AI58" i="4"/>
  <c r="AJ58" i="4"/>
  <c r="AK58" i="4"/>
  <c r="AD59" i="4"/>
  <c r="AE59" i="4"/>
  <c r="AF59" i="4"/>
  <c r="AG59" i="4"/>
  <c r="AH59" i="4"/>
  <c r="AI59" i="4"/>
  <c r="AJ59" i="4"/>
  <c r="AK59" i="4"/>
  <c r="AD60" i="4"/>
  <c r="AE60" i="4"/>
  <c r="AF60" i="4"/>
  <c r="AG60" i="4"/>
  <c r="AH60" i="4"/>
  <c r="AI60" i="4"/>
  <c r="AJ60" i="4"/>
  <c r="AK60" i="4"/>
  <c r="AD61" i="4"/>
  <c r="AE61" i="4"/>
  <c r="AF61" i="4"/>
  <c r="AG61" i="4"/>
  <c r="AH61" i="4"/>
  <c r="AI61" i="4"/>
  <c r="AJ61" i="4"/>
  <c r="AK61" i="4"/>
  <c r="AD62" i="4"/>
  <c r="AE62" i="4"/>
  <c r="AF62" i="4"/>
  <c r="AG62" i="4"/>
  <c r="AH62" i="4"/>
  <c r="AI62" i="4"/>
  <c r="AJ62" i="4"/>
  <c r="AK62" i="4"/>
  <c r="AD63" i="4"/>
  <c r="AE63" i="4"/>
  <c r="AF63" i="4"/>
  <c r="AG63" i="4"/>
  <c r="AH63" i="4"/>
  <c r="AI63" i="4"/>
  <c r="AJ63" i="4"/>
  <c r="AK63" i="4"/>
  <c r="AD64" i="4"/>
  <c r="AE64" i="4"/>
  <c r="AF64" i="4"/>
  <c r="AG64" i="4"/>
  <c r="AH64" i="4"/>
  <c r="AI64" i="4"/>
  <c r="AJ64" i="4"/>
  <c r="AK64" i="4"/>
  <c r="AD65" i="4"/>
  <c r="AE65" i="4"/>
  <c r="AF65" i="4"/>
  <c r="AG65" i="4"/>
  <c r="AH65" i="4"/>
  <c r="AI65" i="4"/>
  <c r="AJ65" i="4"/>
  <c r="AK65" i="4"/>
  <c r="AK2" i="4"/>
  <c r="AJ2" i="4"/>
  <c r="AI2" i="4"/>
  <c r="AH2" i="4"/>
  <c r="AG2" i="4"/>
  <c r="AF2" i="4"/>
  <c r="AE2" i="4"/>
  <c r="AD2" i="4"/>
  <c r="AC3" i="4"/>
  <c r="AC4" i="4"/>
  <c r="AC5" i="4"/>
  <c r="AC6" i="4"/>
  <c r="AC7" i="4"/>
  <c r="AC8" i="4"/>
  <c r="AC9" i="4"/>
  <c r="AC10" i="4"/>
  <c r="AC11" i="4"/>
  <c r="AC12" i="4"/>
  <c r="AC13" i="4"/>
  <c r="AC14" i="4"/>
  <c r="AC15" i="4"/>
  <c r="AC16" i="4"/>
  <c r="AC17" i="4"/>
  <c r="AC18" i="4"/>
  <c r="AC19" i="4"/>
  <c r="AC20" i="4"/>
  <c r="AC21" i="4"/>
  <c r="AC22" i="4"/>
  <c r="AC23" i="4"/>
  <c r="AC24" i="4"/>
  <c r="AC25" i="4"/>
  <c r="AC26" i="4"/>
  <c r="AC27" i="4"/>
  <c r="AC28" i="4"/>
  <c r="AC29" i="4"/>
  <c r="AC30" i="4"/>
  <c r="AC31" i="4"/>
  <c r="AC32" i="4"/>
  <c r="AC33" i="4"/>
  <c r="AC34" i="4"/>
  <c r="AC35" i="4"/>
  <c r="AC36" i="4"/>
  <c r="AC37" i="4"/>
  <c r="AC38" i="4"/>
  <c r="AC39" i="4"/>
  <c r="AC40" i="4"/>
  <c r="AC41" i="4"/>
  <c r="AC42" i="4"/>
  <c r="AC43" i="4"/>
  <c r="AC44" i="4"/>
  <c r="AC45" i="4"/>
  <c r="AC46" i="4"/>
  <c r="AC47" i="4"/>
  <c r="AC48" i="4"/>
  <c r="AC49" i="4"/>
  <c r="AC50" i="4"/>
  <c r="AC51" i="4"/>
  <c r="AC52" i="4"/>
  <c r="AC53" i="4"/>
  <c r="AC54" i="4"/>
  <c r="AC55" i="4"/>
  <c r="AC56" i="4"/>
  <c r="AC57" i="4"/>
  <c r="AC58" i="4"/>
  <c r="AC59" i="4"/>
  <c r="AC60" i="4"/>
  <c r="AC61" i="4"/>
  <c r="AC62" i="4"/>
  <c r="AC63" i="4"/>
  <c r="AC64" i="4"/>
  <c r="AC65" i="4"/>
  <c r="AC2" i="4"/>
  <c r="AB3" i="4"/>
  <c r="AB4" i="4"/>
  <c r="AB5" i="4"/>
  <c r="AB6" i="4"/>
  <c r="AB7" i="4"/>
  <c r="AB8" i="4"/>
  <c r="AB9" i="4"/>
  <c r="AB10" i="4"/>
  <c r="AB11" i="4"/>
  <c r="AB12" i="4"/>
  <c r="AB13" i="4"/>
  <c r="AB14" i="4"/>
  <c r="AB15" i="4"/>
  <c r="AB16" i="4"/>
  <c r="AB17" i="4"/>
  <c r="AB18" i="4"/>
  <c r="AB19" i="4"/>
  <c r="AB20" i="4"/>
  <c r="AB21" i="4"/>
  <c r="AB22" i="4"/>
  <c r="AB23" i="4"/>
  <c r="AB24" i="4"/>
  <c r="AB25" i="4"/>
  <c r="AB26" i="4"/>
  <c r="AB27" i="4"/>
  <c r="AB28" i="4"/>
  <c r="AB29" i="4"/>
  <c r="AB30" i="4"/>
  <c r="AB31" i="4"/>
  <c r="AB32" i="4"/>
  <c r="AB33" i="4"/>
  <c r="AB34" i="4"/>
  <c r="AB35" i="4"/>
  <c r="AB36" i="4"/>
  <c r="AB37" i="4"/>
  <c r="AB38" i="4"/>
  <c r="AB39" i="4"/>
  <c r="AB40" i="4"/>
  <c r="AB41" i="4"/>
  <c r="AB42" i="4"/>
  <c r="AB43" i="4"/>
  <c r="AB44" i="4"/>
  <c r="AB45" i="4"/>
  <c r="AB46" i="4"/>
  <c r="AB47" i="4"/>
  <c r="AB48" i="4"/>
  <c r="AB49" i="4"/>
  <c r="AB50" i="4"/>
  <c r="AB51" i="4"/>
  <c r="AB52" i="4"/>
  <c r="AB53" i="4"/>
  <c r="AB54" i="4"/>
  <c r="AB55" i="4"/>
  <c r="AB56" i="4"/>
  <c r="AB57" i="4"/>
  <c r="AB58" i="4"/>
  <c r="AB59" i="4"/>
  <c r="AB60" i="4"/>
  <c r="AB61" i="4"/>
  <c r="AB62" i="4"/>
  <c r="AB63" i="4"/>
  <c r="AB64" i="4"/>
  <c r="AB65" i="4"/>
  <c r="AB2" i="4"/>
  <c r="AA56" i="4"/>
  <c r="AA57" i="4"/>
  <c r="AA58" i="4"/>
  <c r="AA59" i="4"/>
  <c r="AA60" i="4"/>
  <c r="AA61" i="4"/>
  <c r="AA62" i="4"/>
  <c r="AA63" i="4"/>
  <c r="AA64" i="4"/>
  <c r="AA65" i="4"/>
  <c r="AA36" i="4"/>
  <c r="AA37" i="4"/>
  <c r="AA38" i="4"/>
  <c r="AA39" i="4"/>
  <c r="AA40" i="4"/>
  <c r="AA41" i="4"/>
  <c r="AA42" i="4"/>
  <c r="AA43" i="4"/>
  <c r="AA44" i="4"/>
  <c r="AA45" i="4"/>
  <c r="AA46" i="4"/>
  <c r="AA47" i="4"/>
  <c r="AA48" i="4"/>
  <c r="AA49" i="4"/>
  <c r="AA50" i="4"/>
  <c r="AA51" i="4"/>
  <c r="AA52" i="4"/>
  <c r="AA53" i="4"/>
  <c r="AA54" i="4"/>
  <c r="AA55" i="4"/>
  <c r="AA3" i="4"/>
  <c r="AA4" i="4"/>
  <c r="AA5" i="4"/>
  <c r="AA6" i="4"/>
  <c r="AA7" i="4"/>
  <c r="AA8" i="4"/>
  <c r="AA9" i="4"/>
  <c r="AA10" i="4"/>
  <c r="AA11" i="4"/>
  <c r="AA12" i="4"/>
  <c r="AA13" i="4"/>
  <c r="AA14" i="4"/>
  <c r="AA15" i="4"/>
  <c r="AA16" i="4"/>
  <c r="AA17" i="4"/>
  <c r="AA18" i="4"/>
  <c r="AA19" i="4"/>
  <c r="AA20" i="4"/>
  <c r="AA21" i="4"/>
  <c r="AA22" i="4"/>
  <c r="AA23" i="4"/>
  <c r="AA24" i="4"/>
  <c r="AA25" i="4"/>
  <c r="AA26" i="4"/>
  <c r="AA27" i="4"/>
  <c r="AA28" i="4"/>
  <c r="AA29" i="4"/>
  <c r="AA30" i="4"/>
  <c r="AA31" i="4"/>
  <c r="AA32" i="4"/>
  <c r="AA33" i="4"/>
  <c r="AA34" i="4"/>
  <c r="AA35" i="4"/>
  <c r="AA2" i="4"/>
  <c r="M9" i="2"/>
  <c r="M10" i="2"/>
  <c r="M11" i="2"/>
  <c r="M12" i="2"/>
  <c r="M13" i="2"/>
  <c r="M14" i="2"/>
  <c r="M16" i="2"/>
  <c r="M17" i="2"/>
  <c r="M18" i="2"/>
  <c r="M20" i="2"/>
  <c r="M21" i="2"/>
  <c r="M22" i="2"/>
  <c r="M23" i="2"/>
  <c r="M24" i="2"/>
  <c r="M26" i="2"/>
  <c r="M27" i="2"/>
  <c r="M28" i="2"/>
  <c r="M30" i="2"/>
  <c r="M31" i="2"/>
  <c r="M33" i="2"/>
  <c r="M34" i="2"/>
  <c r="M35" i="2"/>
  <c r="M36" i="2"/>
  <c r="M37" i="2"/>
  <c r="M38" i="2"/>
  <c r="M40" i="2"/>
  <c r="M41" i="2"/>
  <c r="M42" i="2"/>
  <c r="M43" i="2"/>
  <c r="M44" i="2"/>
  <c r="M46" i="2"/>
  <c r="M47" i="2"/>
  <c r="M48" i="2"/>
  <c r="M49" i="2"/>
  <c r="M51" i="2"/>
  <c r="M52" i="2"/>
  <c r="M53" i="2"/>
  <c r="M54" i="2"/>
  <c r="M55" i="2"/>
  <c r="M57" i="2"/>
  <c r="M58" i="2"/>
  <c r="M59" i="2"/>
  <c r="M60" i="2"/>
  <c r="M62" i="2"/>
  <c r="M63" i="2"/>
  <c r="M64" i="2"/>
  <c r="M65" i="2"/>
  <c r="M66" i="2"/>
  <c r="M68" i="2"/>
  <c r="M69" i="2"/>
  <c r="M70" i="2"/>
  <c r="M71" i="2"/>
  <c r="M72" i="2"/>
  <c r="M73" i="2"/>
  <c r="M75" i="2"/>
  <c r="M76" i="2"/>
  <c r="M77" i="2"/>
  <c r="M78" i="2"/>
  <c r="Z79" i="2"/>
  <c r="Y79" i="2"/>
  <c r="X79" i="2"/>
  <c r="W79" i="2"/>
  <c r="V79" i="2"/>
  <c r="U79" i="2"/>
  <c r="T79" i="2"/>
  <c r="S79" i="2"/>
  <c r="R79" i="2"/>
  <c r="Q79" i="2"/>
  <c r="P79" i="2"/>
  <c r="O79" i="2"/>
  <c r="N79" i="2"/>
  <c r="L79" i="2"/>
  <c r="K79" i="2"/>
  <c r="J79" i="2"/>
  <c r="I79" i="2"/>
  <c r="H79" i="2"/>
  <c r="G79" i="2"/>
  <c r="F79" i="2"/>
  <c r="Z74" i="2"/>
  <c r="Y74" i="2"/>
  <c r="X74" i="2"/>
  <c r="W74" i="2"/>
  <c r="V74" i="2"/>
  <c r="U74" i="2"/>
  <c r="T74" i="2"/>
  <c r="S74" i="2"/>
  <c r="R74" i="2"/>
  <c r="Q74" i="2"/>
  <c r="P74" i="2"/>
  <c r="O74" i="2"/>
  <c r="N74" i="2"/>
  <c r="L74" i="2"/>
  <c r="K74" i="2"/>
  <c r="J74" i="2"/>
  <c r="I74" i="2"/>
  <c r="H74" i="2"/>
  <c r="G74" i="2"/>
  <c r="F74" i="2"/>
  <c r="Z67" i="2"/>
  <c r="Y67" i="2"/>
  <c r="X67" i="2"/>
  <c r="W67" i="2"/>
  <c r="V67" i="2"/>
  <c r="U67" i="2"/>
  <c r="T67" i="2"/>
  <c r="S67" i="2"/>
  <c r="R67" i="2"/>
  <c r="Q67" i="2"/>
  <c r="P67" i="2"/>
  <c r="O67" i="2"/>
  <c r="N67" i="2"/>
  <c r="L67" i="2"/>
  <c r="K67" i="2"/>
  <c r="J67" i="2"/>
  <c r="I67" i="2"/>
  <c r="H67" i="2"/>
  <c r="G67" i="2"/>
  <c r="F67" i="2"/>
  <c r="Z61" i="2"/>
  <c r="Y61" i="2"/>
  <c r="X61" i="2"/>
  <c r="W61" i="2"/>
  <c r="V61" i="2"/>
  <c r="U61" i="2"/>
  <c r="T61" i="2"/>
  <c r="S61" i="2"/>
  <c r="R61" i="2"/>
  <c r="Q61" i="2"/>
  <c r="P61" i="2"/>
  <c r="O61" i="2"/>
  <c r="N61" i="2"/>
  <c r="L61" i="2"/>
  <c r="K61" i="2"/>
  <c r="J61" i="2"/>
  <c r="I61" i="2"/>
  <c r="H61" i="2"/>
  <c r="G61" i="2"/>
  <c r="F61" i="2"/>
  <c r="Z56" i="2"/>
  <c r="Y56" i="2"/>
  <c r="X56" i="2"/>
  <c r="W56" i="2"/>
  <c r="V56" i="2"/>
  <c r="U56" i="2"/>
  <c r="T56" i="2"/>
  <c r="S56" i="2"/>
  <c r="R56" i="2"/>
  <c r="Q56" i="2"/>
  <c r="P56" i="2"/>
  <c r="O56" i="2"/>
  <c r="N56" i="2"/>
  <c r="L56" i="2"/>
  <c r="K56" i="2"/>
  <c r="J56" i="2"/>
  <c r="I56" i="2"/>
  <c r="H56" i="2"/>
  <c r="G56" i="2"/>
  <c r="F56" i="2"/>
  <c r="Z50" i="2"/>
  <c r="Y50" i="2"/>
  <c r="X50" i="2"/>
  <c r="W50" i="2"/>
  <c r="V50" i="2"/>
  <c r="U50" i="2"/>
  <c r="T50" i="2"/>
  <c r="S50" i="2"/>
  <c r="R50" i="2"/>
  <c r="Q50" i="2"/>
  <c r="P50" i="2"/>
  <c r="O50" i="2"/>
  <c r="N50" i="2"/>
  <c r="L50" i="2"/>
  <c r="K50" i="2"/>
  <c r="J50" i="2"/>
  <c r="I50" i="2"/>
  <c r="H50" i="2"/>
  <c r="G50" i="2"/>
  <c r="F50" i="2"/>
  <c r="Z45" i="2"/>
  <c r="Y45" i="2"/>
  <c r="X45" i="2"/>
  <c r="W45" i="2"/>
  <c r="V45" i="2"/>
  <c r="U45" i="2"/>
  <c r="T45" i="2"/>
  <c r="S45" i="2"/>
  <c r="R45" i="2"/>
  <c r="Q45" i="2"/>
  <c r="P45" i="2"/>
  <c r="O45" i="2"/>
  <c r="N45" i="2"/>
  <c r="L45" i="2"/>
  <c r="K45" i="2"/>
  <c r="J45" i="2"/>
  <c r="I45" i="2"/>
  <c r="H45" i="2"/>
  <c r="G45" i="2"/>
  <c r="F45" i="2"/>
  <c r="Z39" i="2"/>
  <c r="Y39" i="2"/>
  <c r="X39" i="2"/>
  <c r="W39" i="2"/>
  <c r="V39" i="2"/>
  <c r="U39" i="2"/>
  <c r="T39" i="2"/>
  <c r="S39" i="2"/>
  <c r="R39" i="2"/>
  <c r="Q39" i="2"/>
  <c r="P39" i="2"/>
  <c r="O39" i="2"/>
  <c r="N39" i="2"/>
  <c r="L39" i="2"/>
  <c r="K39" i="2"/>
  <c r="J39" i="2"/>
  <c r="I39" i="2"/>
  <c r="H39" i="2"/>
  <c r="G39" i="2"/>
  <c r="F39" i="2"/>
  <c r="Z32" i="2"/>
  <c r="Y32" i="2"/>
  <c r="X32" i="2"/>
  <c r="W32" i="2"/>
  <c r="V32" i="2"/>
  <c r="U32" i="2"/>
  <c r="T32" i="2"/>
  <c r="S32" i="2"/>
  <c r="R32" i="2"/>
  <c r="Q32" i="2"/>
  <c r="P32" i="2"/>
  <c r="O32" i="2"/>
  <c r="N32" i="2"/>
  <c r="L32" i="2"/>
  <c r="K32" i="2"/>
  <c r="J32" i="2"/>
  <c r="I32" i="2"/>
  <c r="H32" i="2"/>
  <c r="G32" i="2"/>
  <c r="F32" i="2"/>
  <c r="Z29" i="2"/>
  <c r="Y29" i="2"/>
  <c r="X29" i="2"/>
  <c r="W29" i="2"/>
  <c r="V29" i="2"/>
  <c r="U29" i="2"/>
  <c r="T29" i="2"/>
  <c r="S29" i="2"/>
  <c r="R29" i="2"/>
  <c r="Q29" i="2"/>
  <c r="P29" i="2"/>
  <c r="O29" i="2"/>
  <c r="N29" i="2"/>
  <c r="L29" i="2"/>
  <c r="K29" i="2"/>
  <c r="J29" i="2"/>
  <c r="I29" i="2"/>
  <c r="H29" i="2"/>
  <c r="G29" i="2"/>
  <c r="F29" i="2"/>
  <c r="Z25" i="2"/>
  <c r="Y25" i="2"/>
  <c r="X25" i="2"/>
  <c r="W25" i="2"/>
  <c r="V25" i="2"/>
  <c r="U25" i="2"/>
  <c r="T25" i="2"/>
  <c r="S25" i="2"/>
  <c r="R25" i="2"/>
  <c r="Q25" i="2"/>
  <c r="P25" i="2"/>
  <c r="O25" i="2"/>
  <c r="N25" i="2"/>
  <c r="L25" i="2"/>
  <c r="K25" i="2"/>
  <c r="J25" i="2"/>
  <c r="I25" i="2"/>
  <c r="H25" i="2"/>
  <c r="G25" i="2"/>
  <c r="F25" i="2"/>
  <c r="Z19" i="2"/>
  <c r="Y19" i="2"/>
  <c r="X19" i="2"/>
  <c r="W19" i="2"/>
  <c r="V19" i="2"/>
  <c r="U19" i="2"/>
  <c r="T19" i="2"/>
  <c r="S19" i="2"/>
  <c r="R19" i="2"/>
  <c r="Q19" i="2"/>
  <c r="P19" i="2"/>
  <c r="O19" i="2"/>
  <c r="N19" i="2"/>
  <c r="L19" i="2"/>
  <c r="K19" i="2"/>
  <c r="J19" i="2"/>
  <c r="I19" i="2"/>
  <c r="H19" i="2"/>
  <c r="G19" i="2"/>
  <c r="F19" i="2"/>
  <c r="Z15" i="2"/>
  <c r="Y15" i="2"/>
  <c r="X15" i="2"/>
  <c r="W15" i="2"/>
  <c r="V15" i="2"/>
  <c r="U15" i="2"/>
  <c r="T15" i="2"/>
  <c r="S15" i="2"/>
  <c r="R15" i="2"/>
  <c r="Q15" i="2"/>
  <c r="P15" i="2"/>
  <c r="O15" i="2"/>
  <c r="N15" i="2"/>
  <c r="L15" i="2"/>
  <c r="K15" i="2"/>
  <c r="J15" i="2"/>
  <c r="I15" i="2"/>
  <c r="H15" i="2"/>
  <c r="G15" i="2"/>
  <c r="F15" i="2"/>
  <c r="Z8" i="2"/>
  <c r="Y8" i="2"/>
  <c r="X8" i="2"/>
  <c r="W8" i="2"/>
  <c r="V8" i="2"/>
  <c r="U8" i="2"/>
  <c r="T8" i="2"/>
  <c r="T80" i="2" s="1"/>
  <c r="S8" i="2"/>
  <c r="R8" i="2"/>
  <c r="Q8" i="2"/>
  <c r="P8" i="2"/>
  <c r="O8" i="2"/>
  <c r="N8" i="2"/>
  <c r="L8" i="2"/>
  <c r="K8" i="2"/>
  <c r="K80" i="2" s="1"/>
  <c r="J8" i="2"/>
  <c r="I8" i="2"/>
  <c r="H8" i="2"/>
  <c r="G8" i="2"/>
  <c r="F8" i="2"/>
  <c r="L80" i="2" l="1"/>
  <c r="N80" i="2"/>
  <c r="V80" i="2"/>
  <c r="M15" i="2"/>
  <c r="M25" i="2"/>
  <c r="M32" i="2"/>
  <c r="M45" i="2"/>
  <c r="M56" i="2"/>
  <c r="M67" i="2"/>
  <c r="M79" i="2"/>
  <c r="U80" i="2"/>
  <c r="G80" i="2"/>
  <c r="P80" i="2"/>
  <c r="X80" i="2"/>
  <c r="I80" i="2"/>
  <c r="M80" i="2" s="1"/>
  <c r="M19" i="2"/>
  <c r="M29" i="2"/>
  <c r="M39" i="2"/>
  <c r="M50" i="2"/>
  <c r="M61" i="2"/>
  <c r="M74" i="2"/>
  <c r="J80" i="2"/>
  <c r="S80" i="2"/>
  <c r="M8" i="2"/>
  <c r="H80" i="2"/>
  <c r="Q80" i="2"/>
  <c r="Y80" i="2"/>
  <c r="R80" i="2"/>
  <c r="Z80" i="2"/>
  <c r="F80" i="2"/>
  <c r="O80" i="2"/>
  <c r="W80" i="2"/>
</calcChain>
</file>

<file path=xl/sharedStrings.xml><?xml version="1.0" encoding="utf-8"?>
<sst xmlns="http://purl.oclc.org/ooxml/spreadsheetml/main" count="2826" uniqueCount="196">
  <si>
    <t>RB_tnc</t>
  </si>
  <si>
    <t>Realm_code</t>
  </si>
  <si>
    <t>Biome_num</t>
  </si>
  <si>
    <t>Realm</t>
  </si>
  <si>
    <t>Biome</t>
  </si>
  <si>
    <t>n_studies</t>
  </si>
  <si>
    <t>n_sources</t>
  </si>
  <si>
    <t>n_sites</t>
  </si>
  <si>
    <t>n_ecoregions</t>
  </si>
  <si>
    <t>n_taxa</t>
  </si>
  <si>
    <t>n_country</t>
  </si>
  <si>
    <t>t_ecoregions</t>
  </si>
  <si>
    <t>p_ecoregions</t>
  </si>
  <si>
    <t>Primary Vegetation</t>
  </si>
  <si>
    <t>Secondary Vegetation</t>
  </si>
  <si>
    <t>Plantation forest</t>
  </si>
  <si>
    <t>Cropland</t>
  </si>
  <si>
    <t>Pasture</t>
  </si>
  <si>
    <t>Agriculture</t>
  </si>
  <si>
    <t>Plant</t>
  </si>
  <si>
    <t>Fungi</t>
  </si>
  <si>
    <t>Herptile</t>
  </si>
  <si>
    <t>Invertebrate</t>
  </si>
  <si>
    <t>Bird</t>
  </si>
  <si>
    <t>Mammal</t>
  </si>
  <si>
    <t>Vertebrate</t>
  </si>
  <si>
    <t>AA1</t>
  </si>
  <si>
    <t>AA</t>
  </si>
  <si>
    <t>Australasia</t>
  </si>
  <si>
    <t>Tropical &amp; Subtropical Moist Broadleaf Forests</t>
  </si>
  <si>
    <t>NA</t>
  </si>
  <si>
    <t>AA10</t>
  </si>
  <si>
    <t>Montane Grasslands &amp; Shrublands</t>
  </si>
  <si>
    <t>AA11</t>
  </si>
  <si>
    <t>Tundra</t>
  </si>
  <si>
    <t>AA12</t>
  </si>
  <si>
    <t>Mediterranean Forests, Woodlands &amp; Scrub</t>
  </si>
  <si>
    <t>AA13</t>
  </si>
  <si>
    <t>Deserts &amp; Xeric Shrublands</t>
  </si>
  <si>
    <t>AA14</t>
  </si>
  <si>
    <t>Mangroves</t>
  </si>
  <si>
    <t>AA2</t>
  </si>
  <si>
    <t>Tropical &amp; Subtropical Dry Broadleaf Forests</t>
  </si>
  <si>
    <t>AA4</t>
  </si>
  <si>
    <t>Temperate Broadleaf &amp; Mixed Forests</t>
  </si>
  <si>
    <t>AA7</t>
  </si>
  <si>
    <t>Tropical &amp; Subtropical Grasslands, Savannas &amp; Shrublands</t>
  </si>
  <si>
    <t>AA8</t>
  </si>
  <si>
    <t>Temperate Grasslands, Savannas &amp; Shrublands</t>
  </si>
  <si>
    <t>AN11</t>
  </si>
  <si>
    <t>AN</t>
  </si>
  <si>
    <t>Antarctica</t>
  </si>
  <si>
    <t>AT1</t>
  </si>
  <si>
    <t>AT</t>
  </si>
  <si>
    <t>Afrotropic</t>
  </si>
  <si>
    <t>AT10</t>
  </si>
  <si>
    <t>AT12</t>
  </si>
  <si>
    <t>AT13</t>
  </si>
  <si>
    <t>AT14</t>
  </si>
  <si>
    <t>AT2</t>
  </si>
  <si>
    <t>AT7</t>
  </si>
  <si>
    <t>AT8</t>
  </si>
  <si>
    <t>AT9</t>
  </si>
  <si>
    <t>Flooded Grasslands &amp; Savannas</t>
  </si>
  <si>
    <t>IM1</t>
  </si>
  <si>
    <t>IM</t>
  </si>
  <si>
    <t>Indo-Malay</t>
  </si>
  <si>
    <t>IM10</t>
  </si>
  <si>
    <t>IM13</t>
  </si>
  <si>
    <t>IM14</t>
  </si>
  <si>
    <t>IM2</t>
  </si>
  <si>
    <t>IM3</t>
  </si>
  <si>
    <t>Tropical &amp; Subtropical Coniferous Forests</t>
  </si>
  <si>
    <t>IM4</t>
  </si>
  <si>
    <t>IM5</t>
  </si>
  <si>
    <t>Temperate Conifer Forests</t>
  </si>
  <si>
    <t>IM7</t>
  </si>
  <si>
    <t>IM9</t>
  </si>
  <si>
    <t>NA11</t>
  </si>
  <si>
    <t>Nearctic</t>
  </si>
  <si>
    <t>NA12</t>
  </si>
  <si>
    <t>NA13</t>
  </si>
  <si>
    <t>NA2</t>
  </si>
  <si>
    <t>NA3</t>
  </si>
  <si>
    <t>NA4</t>
  </si>
  <si>
    <t>NA5</t>
  </si>
  <si>
    <t>NA6</t>
  </si>
  <si>
    <t>Boreal Forests/Taiga</t>
  </si>
  <si>
    <t>NA7</t>
  </si>
  <si>
    <t>NA8</t>
  </si>
  <si>
    <t>NT1</t>
  </si>
  <si>
    <t>NT</t>
  </si>
  <si>
    <t>Neotropic</t>
  </si>
  <si>
    <t>NT10</t>
  </si>
  <si>
    <t>NT12</t>
  </si>
  <si>
    <t>NT13</t>
  </si>
  <si>
    <t>NT14</t>
  </si>
  <si>
    <t>NT2</t>
  </si>
  <si>
    <t>NT3</t>
  </si>
  <si>
    <t>NT4</t>
  </si>
  <si>
    <t>NT7</t>
  </si>
  <si>
    <t>NT8</t>
  </si>
  <si>
    <t>NT9</t>
  </si>
  <si>
    <t>OC1</t>
  </si>
  <si>
    <t>OC</t>
  </si>
  <si>
    <t>Oceania</t>
  </si>
  <si>
    <t>OC2</t>
  </si>
  <si>
    <t>OC7</t>
  </si>
  <si>
    <t>PA1</t>
  </si>
  <si>
    <t>PA</t>
  </si>
  <si>
    <t>Palearctic</t>
  </si>
  <si>
    <t>PA10</t>
  </si>
  <si>
    <t>PA11</t>
  </si>
  <si>
    <t>PA12</t>
  </si>
  <si>
    <t>PA13</t>
  </si>
  <si>
    <t>PA4</t>
  </si>
  <si>
    <t>PA5</t>
  </si>
  <si>
    <t>PA6</t>
  </si>
  <si>
    <t>PA8</t>
  </si>
  <si>
    <t>PA9</t>
  </si>
  <si>
    <t>Tropical &amp; Subtropical Moist Broadleaf Forests Total</t>
  </si>
  <si>
    <t>Tropical &amp; Subtropical Dry Broadleaf Forests Total</t>
  </si>
  <si>
    <t>Tropical &amp; Subtropical Coniferous Forests Total</t>
  </si>
  <si>
    <t>Temperate Broadleaf &amp; Mixed Forests Total</t>
  </si>
  <si>
    <t>Temperate Conifer Forests Total</t>
  </si>
  <si>
    <t>Boreal Forests/Taiga Total</t>
  </si>
  <si>
    <t>Tropical &amp; Subtropical Grasslands, Savannas &amp; Shrublands Total</t>
  </si>
  <si>
    <t>Temperate Grasslands, Savannas &amp; Shrublands Total</t>
  </si>
  <si>
    <t>Flooded Grasslands &amp; Savannas Total</t>
  </si>
  <si>
    <t>Montane Grasslands &amp; Shrublands Total</t>
  </si>
  <si>
    <t>Tundra Total</t>
  </si>
  <si>
    <t>Mediterranean Forests, Woodlands &amp; Scrub Total</t>
  </si>
  <si>
    <t>Deserts &amp; Xeric Shrublands Total</t>
  </si>
  <si>
    <t>Mangroves Total</t>
  </si>
  <si>
    <t>Grand Total</t>
  </si>
  <si>
    <t>site.th1</t>
  </si>
  <si>
    <t>site.th50</t>
  </si>
  <si>
    <t>site.th100</t>
  </si>
  <si>
    <t>PV.th1</t>
  </si>
  <si>
    <t>PV.th5</t>
  </si>
  <si>
    <t>PV.th25</t>
  </si>
  <si>
    <t>PV.th50</t>
  </si>
  <si>
    <t>Ag.th1</t>
  </si>
  <si>
    <t>Ag.th5</t>
  </si>
  <si>
    <t>Ag.th25</t>
  </si>
  <si>
    <t>Ag.th50</t>
  </si>
  <si>
    <t>Afrotopic</t>
  </si>
  <si>
    <t>Indo- Malay</t>
  </si>
  <si>
    <t>2274 (118)</t>
  </si>
  <si>
    <t>2081 (44)</t>
  </si>
  <si>
    <t>1781 (63)</t>
  </si>
  <si>
    <t>178 (15)</t>
  </si>
  <si>
    <t>263 (4)</t>
  </si>
  <si>
    <t>236 (16)</t>
  </si>
  <si>
    <t>44 (2)</t>
  </si>
  <si>
    <t>90 (3)</t>
  </si>
  <si>
    <t>44 (1)</t>
  </si>
  <si>
    <t xml:space="preserve">1 (1) </t>
  </si>
  <si>
    <t>322 (4)</t>
  </si>
  <si>
    <t>43 (2)</t>
  </si>
  <si>
    <t>856 (24)</t>
  </si>
  <si>
    <t>577 (16)</t>
  </si>
  <si>
    <t>3986 (131)</t>
  </si>
  <si>
    <t>74 (3)</t>
  </si>
  <si>
    <t>336 (16)</t>
  </si>
  <si>
    <t>128 (2)</t>
  </si>
  <si>
    <t>279 (12)</t>
  </si>
  <si>
    <t>1 (1)</t>
  </si>
  <si>
    <t>687 (16)</t>
  </si>
  <si>
    <t>134 (8)</t>
  </si>
  <si>
    <t>190 (16)</t>
  </si>
  <si>
    <t>1663 (26)</t>
  </si>
  <si>
    <t>502 (13)</t>
  </si>
  <si>
    <t>83 (5)</t>
  </si>
  <si>
    <t>796 (7)</t>
  </si>
  <si>
    <t>503 (11)</t>
  </si>
  <si>
    <t>12 (1)</t>
  </si>
  <si>
    <t>2 (2)</t>
  </si>
  <si>
    <t>54 (4)</t>
  </si>
  <si>
    <t>395 (13)</t>
  </si>
  <si>
    <t>22 (2)</t>
  </si>
  <si>
    <t>461 (7)</t>
  </si>
  <si>
    <t>24 (4)</t>
  </si>
  <si>
    <t>20 (2)</t>
  </si>
  <si>
    <t>8 (1)</t>
  </si>
  <si>
    <t>1624 (39)</t>
  </si>
  <si>
    <t>52 (3)</t>
  </si>
  <si>
    <t>140 (4)</t>
  </si>
  <si>
    <t>Desert &amp; Xeric Shrublands</t>
  </si>
  <si>
    <t>16 (2)</t>
  </si>
  <si>
    <t>18 (3)</t>
  </si>
  <si>
    <t>71 (3)</t>
  </si>
  <si>
    <t>117 (8)</t>
  </si>
  <si>
    <t>30 (1)</t>
  </si>
  <si>
    <t>30 (7)</t>
  </si>
  <si>
    <t>Table 1. Coverage of regional biomes in the PREDICTs database. Each cell shows the number of observations within each regional biome with the number of studies in brackets. These total numbers are after sites on Urban and Undecided land use have been removed. Greyed out cells are intersections of realm and biome (regional biome) that do not exist. Double crossed cells are regional biomes that are not covered by the PREDICTs database. Single crossed out cells are regional biomes that are covered by PREDICTs, but are data deficient (&lt;5 sites in either primary vegetation or any human dominated land use type, or less than 20% of ecoregions covered)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</si>
</sst>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10"/>
      <color rgb="FF000000"/>
      <name val="Arial"/>
      <family val="2"/>
    </font>
    <font>
      <sz val="9"/>
      <color rgb="FF000000"/>
      <name val="Arial"/>
      <family val="2"/>
    </font>
    <font>
      <sz val="10"/>
      <name val="Arial"/>
      <family val="2"/>
    </font>
    <font>
      <sz val="11"/>
      <color rgb="FF000000"/>
      <name val="Arial"/>
      <family val="2"/>
    </font>
    <font>
      <sz val="12"/>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s>
  <borders count="4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theme="2"/>
      </start>
      <end style="thin">
        <color theme="2"/>
      </end>
      <top style="thin">
        <color theme="1"/>
      </top>
      <bottom style="thin">
        <color theme="1"/>
      </bottom>
      <diagonal/>
    </border>
    <border>
      <start/>
      <end style="thin">
        <color indexed="64"/>
      </end>
      <top/>
      <bottom/>
      <diagonal/>
    </border>
    <border>
      <start style="thin">
        <color indexed="64"/>
      </start>
      <end style="thin">
        <color theme="0" tint="-0.249977111117893"/>
      </end>
      <top style="thin">
        <color theme="1"/>
      </top>
      <bottom/>
      <diagonal/>
    </border>
    <border>
      <start style="thin">
        <color theme="0" tint="-0.249977111117893"/>
      </start>
      <end/>
      <top style="thin">
        <color theme="1"/>
      </top>
      <bottom/>
      <diagonal/>
    </border>
    <border>
      <start/>
      <end style="thin">
        <color theme="0" tint="-0.249977111117893"/>
      </end>
      <top/>
      <bottom/>
      <diagonal/>
    </border>
    <border diagonalUp="1" diagonalDown="1">
      <start style="thin">
        <color theme="0" tint="-0.249977111117893"/>
      </start>
      <end style="thin">
        <color theme="0" tint="-0.249977111117893"/>
      </end>
      <top/>
      <bottom style="thin">
        <color theme="0" tint="-0.249977111117893"/>
      </bottom>
      <diagonal style="thin">
        <color theme="0" tint="-0.34998626667073579"/>
      </diagonal>
    </border>
    <border>
      <start/>
      <end style="thin">
        <color theme="1"/>
      </end>
      <top/>
      <bottom/>
      <diagonal/>
    </border>
    <border>
      <start style="thin">
        <color indexed="64"/>
      </start>
      <end/>
      <top/>
      <bottom/>
      <diagonal/>
    </border>
    <border>
      <start style="thin">
        <color theme="0" tint="-0.249977111117893"/>
      </start>
      <end/>
      <top/>
      <bottom/>
      <diagonal/>
    </border>
    <border diagonalUp="1" diagonalDown="1">
      <start style="thin">
        <color theme="0" tint="-0.249977111117893"/>
      </start>
      <end style="thin">
        <color theme="0" tint="-0.249977111117893"/>
      </end>
      <top style="thin">
        <color theme="0" tint="-0.249977111117893"/>
      </top>
      <bottom style="thin">
        <color theme="0" tint="-0.249977111117893"/>
      </bottom>
      <diagonal style="thin">
        <color theme="0" tint="-0.34998626667073579"/>
      </diagonal>
    </border>
    <border diagonalDown="1">
      <start/>
      <end/>
      <top/>
      <bottom/>
      <diagonal style="thin">
        <color theme="0" tint="-0.34998626667073579"/>
      </diagonal>
    </border>
    <border diagonalDown="1">
      <start style="thin">
        <color theme="0" tint="-0.249977111117893"/>
      </start>
      <end/>
      <top/>
      <bottom/>
      <diagonal style="thin">
        <color theme="0" tint="-0.249977111117893"/>
      </diagonal>
    </border>
    <border>
      <start style="thin">
        <color theme="0" tint="-0.249977111117893"/>
      </start>
      <end/>
      <top/>
      <bottom style="thin">
        <color theme="0" tint="-0.249977111117893"/>
      </bottom>
      <diagonal/>
    </border>
    <border diagonalDown="1">
      <start style="thin">
        <color theme="0" tint="-0.249977111117893"/>
      </start>
      <end style="thin">
        <color theme="0" tint="-0.249977111117893"/>
      </end>
      <top style="thin">
        <color theme="0" tint="-0.249977111117893"/>
      </top>
      <bottom style="thin">
        <color theme="0" tint="-0.249977111117893"/>
      </bottom>
      <diagonal style="thin">
        <color theme="0" tint="-0.249977111117893"/>
      </diagonal>
    </border>
    <border diagonalUp="1" diagonalDown="1">
      <start style="thin">
        <color theme="0" tint="-0.249977111117893"/>
      </start>
      <end style="thin">
        <color theme="0" tint="-0.249977111117893"/>
      </end>
      <top style="thin">
        <color theme="0" tint="-0.249977111117893"/>
      </top>
      <bottom style="thin">
        <color theme="0" tint="-0.249977111117893"/>
      </bottom>
      <diagonal style="thin">
        <color theme="0" tint="-0.249977111117893"/>
      </diagonal>
    </border>
    <border>
      <start/>
      <end/>
      <top style="thin">
        <color theme="0" tint="-0.249977111117893"/>
      </top>
      <bottom/>
      <diagonal/>
    </border>
    <border diagonalDown="1">
      <start/>
      <end style="thin">
        <color theme="0" tint="-0.249977111117893"/>
      </end>
      <top/>
      <bottom/>
      <diagonal style="thin">
        <color theme="0" tint="-0.249977111117893"/>
      </diagonal>
    </border>
    <border diagonalDown="1">
      <start/>
      <end/>
      <top style="thin">
        <color theme="0" tint="-0.249977111117893"/>
      </top>
      <bottom/>
      <diagonal style="thin">
        <color theme="0" tint="-0.249977111117893"/>
      </diagonal>
    </border>
    <border diagonalUp="1" diagonalDown="1">
      <start style="thin">
        <color theme="0" tint="-0.249977111117893"/>
      </start>
      <end style="thin">
        <color theme="1"/>
      </end>
      <top style="thin">
        <color theme="0" tint="-0.249977111117893"/>
      </top>
      <bottom style="thin">
        <color theme="0" tint="-0.249977111117893"/>
      </bottom>
      <diagonal style="thin">
        <color theme="0" tint="-0.34998626667073579"/>
      </diagonal>
    </border>
    <border diagonalDown="1">
      <start/>
      <end/>
      <top/>
      <bottom/>
      <diagonal style="thin">
        <color theme="0" tint="-0.24994659260841701"/>
      </diagonal>
    </border>
    <border>
      <start style="thin">
        <color indexed="64"/>
      </start>
      <end/>
      <top/>
      <bottom style="thin">
        <color theme="1"/>
      </bottom>
      <diagonal/>
    </border>
    <border>
      <start/>
      <end/>
      <top/>
      <bottom style="thin">
        <color theme="1"/>
      </bottom>
      <diagonal/>
    </border>
    <border diagonalUp="1" diagonalDown="1">
      <start style="thin">
        <color theme="0" tint="-0.249977111117893"/>
      </start>
      <end style="thin">
        <color theme="0" tint="-0.249977111117893"/>
      </end>
      <top style="thin">
        <color theme="0" tint="-0.249977111117893"/>
      </top>
      <bottom style="thin">
        <color theme="1"/>
      </bottom>
      <diagonal style="thin">
        <color theme="0" tint="-0.34998626667073579"/>
      </diagonal>
    </border>
    <border>
      <start/>
      <end style="thin">
        <color theme="1"/>
      </end>
      <top/>
      <bottom style="thin">
        <color theme="1"/>
      </bottom>
      <diagonal/>
    </border>
    <border>
      <start/>
      <end/>
      <top/>
      <bottom style="medium">
        <color indexed="64"/>
      </bottom>
      <diagonal/>
    </border>
    <border>
      <start/>
      <end/>
      <top style="medium">
        <color indexed="64"/>
      </top>
      <bottom/>
      <diagonal/>
    </border>
    <border>
      <start/>
      <end style="medium">
        <color indexed="64"/>
      </end>
      <top/>
      <bottom style="medium">
        <color indexed="64"/>
      </bottom>
      <diagonal/>
    </border>
    <border>
      <start/>
      <end style="medium">
        <color indexed="64"/>
      </end>
      <top/>
      <bottom/>
      <diagonal/>
    </border>
    <border>
      <start style="medium">
        <color indexed="64"/>
      </start>
      <end/>
      <top/>
      <bottom/>
      <diagonal/>
    </border>
    <border>
      <start style="medium">
        <color indexed="64"/>
      </start>
      <end/>
      <top/>
      <bottom style="medium">
        <color indexed="64"/>
      </bottom>
      <diagonal/>
    </border>
    <border diagonalDown="1">
      <start/>
      <end/>
      <top style="thin">
        <color theme="1"/>
      </top>
      <bottom style="thin">
        <color theme="0" tint="-0.249977111117893"/>
      </bottom>
      <diagonal style="thin">
        <color theme="0" tint="-0.24994659260841701"/>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0">
    <xf numFmtId="0" fontId="0" fillId="0" borderId="0" xfId="0"/>
    <xf numFmtId="0" fontId="0" fillId="0" borderId="0" xfId="0" applyAlignment="1">
      <alignment horizontal="center"/>
    </xf>
    <xf numFmtId="0" fontId="16" fillId="0" borderId="0" xfId="0" applyFont="1"/>
    <xf numFmtId="0" fontId="18" fillId="0" borderId="0" xfId="0" applyFont="1"/>
    <xf numFmtId="0" fontId="18" fillId="0" borderId="0" xfId="0" applyFont="1" applyFill="1"/>
    <xf numFmtId="0" fontId="18" fillId="33" borderId="0" xfId="0" applyFont="1" applyFill="1"/>
    <xf numFmtId="0" fontId="19" fillId="0" borderId="0" xfId="0" applyFont="1"/>
    <xf numFmtId="0" fontId="20" fillId="0" borderId="10" xfId="0" applyFont="1" applyBorder="1" applyAlignment="1">
      <alignment horizontal="center" textRotation="135"/>
    </xf>
    <xf numFmtId="0" fontId="20" fillId="0" borderId="0" xfId="0" applyFont="1" applyAlignment="1">
      <alignment textRotation="135"/>
    </xf>
    <xf numFmtId="0" fontId="0" fillId="0" borderId="11" xfId="0" applyBorder="1" applyAlignment="1">
      <alignment horizontal="center" vertical="center"/>
    </xf>
    <xf numFmtId="0" fontId="19" fillId="0" borderId="12" xfId="0" applyFont="1" applyBorder="1" applyAlignment="1">
      <alignment wrapText="1"/>
    </xf>
    <xf numFmtId="0" fontId="19" fillId="0" borderId="13" xfId="0" applyFont="1" applyBorder="1"/>
    <xf numFmtId="0" fontId="19" fillId="34" borderId="14" xfId="0" applyFont="1" applyFill="1" applyBorder="1" applyAlignment="1">
      <alignment horizontal="center" vertical="center" wrapText="1"/>
    </xf>
    <xf numFmtId="0" fontId="19" fillId="0" borderId="0" xfId="0" applyFont="1" applyAlignment="1">
      <alignment horizontal="center" vertical="center" wrapText="1"/>
    </xf>
    <xf numFmtId="0" fontId="0" fillId="0" borderId="15" xfId="0" applyBorder="1" applyAlignment="1">
      <alignment horizontal="center" vertical="center" wrapText="1"/>
    </xf>
    <xf numFmtId="0" fontId="19" fillId="34" borderId="16" xfId="0" applyFont="1" applyFill="1" applyBorder="1" applyAlignment="1">
      <alignment horizontal="center" vertical="center" wrapText="1"/>
    </xf>
    <xf numFmtId="0" fontId="19" fillId="0" borderId="17" xfId="0" applyFont="1" applyBorder="1" applyAlignment="1">
      <alignment wrapText="1"/>
    </xf>
    <xf numFmtId="0" fontId="19" fillId="0" borderId="18" xfId="0" applyFont="1" applyBorder="1"/>
    <xf numFmtId="0" fontId="0" fillId="0" borderId="19" xfId="0" applyBorder="1" applyAlignment="1">
      <alignment horizontal="center" vertical="center" wrapText="1"/>
    </xf>
    <xf numFmtId="0" fontId="19" fillId="34" borderId="0" xfId="0" applyFont="1" applyFill="1" applyAlignment="1">
      <alignment horizontal="center" vertical="center" wrapText="1"/>
    </xf>
    <xf numFmtId="0" fontId="19" fillId="0" borderId="20" xfId="0" applyFont="1" applyBorder="1" applyAlignment="1">
      <alignment horizontal="center" vertical="center" wrapText="1"/>
    </xf>
    <xf numFmtId="0" fontId="19" fillId="0" borderId="21" xfId="0" applyFont="1" applyBorder="1" applyAlignment="1">
      <alignment horizontal="center" vertical="center" wrapText="1"/>
    </xf>
    <xf numFmtId="0" fontId="19" fillId="0" borderId="22" xfId="0" applyFont="1" applyBorder="1"/>
    <xf numFmtId="0" fontId="19" fillId="0" borderId="23" xfId="0" applyFont="1" applyBorder="1" applyAlignment="1">
      <alignment horizontal="center" vertical="center" wrapText="1" shrinkToFit="1"/>
    </xf>
    <xf numFmtId="0" fontId="0" fillId="0" borderId="24" xfId="0" applyBorder="1" applyAlignment="1">
      <alignment horizontal="center" vertical="center" wrapText="1"/>
    </xf>
    <xf numFmtId="0" fontId="19" fillId="0" borderId="25" xfId="0" applyFont="1" applyBorder="1" applyAlignment="1">
      <alignment horizontal="center" vertical="center" wrapText="1"/>
    </xf>
    <xf numFmtId="0" fontId="19" fillId="0" borderId="26" xfId="0" applyFont="1" applyBorder="1" applyAlignment="1">
      <alignment horizontal="center" vertical="center" wrapText="1"/>
    </xf>
    <xf numFmtId="0" fontId="19" fillId="0" borderId="27" xfId="0" applyFont="1" applyBorder="1" applyAlignment="1">
      <alignment horizontal="center" vertical="center" wrapText="1"/>
    </xf>
    <xf numFmtId="0" fontId="0" fillId="0" borderId="28" xfId="0" applyBorder="1" applyAlignment="1">
      <alignment horizontal="center" vertical="center" wrapText="1"/>
    </xf>
    <xf numFmtId="0" fontId="19" fillId="0" borderId="29" xfId="0" applyFont="1" applyBorder="1" applyAlignment="1">
      <alignment horizontal="center" vertical="center" wrapText="1"/>
    </xf>
    <xf numFmtId="0" fontId="19" fillId="0" borderId="30" xfId="0" applyFont="1" applyBorder="1" applyAlignment="1">
      <alignment wrapText="1"/>
    </xf>
    <xf numFmtId="0" fontId="19" fillId="0" borderId="31" xfId="0" applyFont="1" applyBorder="1"/>
    <xf numFmtId="0" fontId="19" fillId="34" borderId="31" xfId="0" applyFont="1" applyFill="1" applyBorder="1" applyAlignment="1">
      <alignment horizontal="center" vertical="center" wrapText="1"/>
    </xf>
    <xf numFmtId="0" fontId="19" fillId="0" borderId="31" xfId="0" applyFont="1" applyBorder="1" applyAlignment="1">
      <alignment horizontal="center" vertical="center" wrapText="1"/>
    </xf>
    <xf numFmtId="0" fontId="0" fillId="0" borderId="32" xfId="0" applyBorder="1" applyAlignment="1">
      <alignment horizontal="center" vertical="center" wrapText="1"/>
    </xf>
    <xf numFmtId="0" fontId="19" fillId="34" borderId="33" xfId="0" applyFont="1" applyFill="1" applyBorder="1" applyAlignment="1">
      <alignment horizontal="center" vertical="center" wrapText="1"/>
    </xf>
    <xf numFmtId="0" fontId="19" fillId="0" borderId="0" xfId="0" applyFont="1" applyAlignment="1">
      <alignment wrapText="1"/>
    </xf>
    <xf numFmtId="0" fontId="21" fillId="0" borderId="0" xfId="0" applyFont="1" applyAlignment="1">
      <alignment horizontal="center" vertical="center" wrapText="1"/>
    </xf>
    <xf numFmtId="0" fontId="18" fillId="0" borderId="0" xfId="0" applyFont="1" applyAlignment="1">
      <alignment horizontal="center" vertical="center" wrapText="1"/>
    </xf>
    <xf numFmtId="0" fontId="22" fillId="0" borderId="0" xfId="0" applyFont="1" applyAlignment="1">
      <alignment horizontal="center" wrapText="1"/>
    </xf>
    <xf numFmtId="0" fontId="0" fillId="0" borderId="0" xfId="0" applyFill="1"/>
    <xf numFmtId="0" fontId="0" fillId="0" borderId="34" xfId="0" applyBorder="1"/>
    <xf numFmtId="0" fontId="0" fillId="0" borderId="35" xfId="0" applyBorder="1" applyAlignment="1">
      <alignment horizontal="center" wrapText="1"/>
    </xf>
    <xf numFmtId="0" fontId="0" fillId="0" borderId="0" xfId="0" applyBorder="1" applyAlignment="1">
      <alignment horizontal="center" wrapText="1"/>
    </xf>
    <xf numFmtId="0" fontId="0" fillId="0" borderId="34" xfId="0" applyBorder="1" applyAlignment="1">
      <alignment horizontal="center" wrapText="1"/>
    </xf>
    <xf numFmtId="0" fontId="18" fillId="0" borderId="35" xfId="0" applyFont="1" applyBorder="1" applyAlignment="1">
      <alignment horizontal="center" wrapText="1"/>
    </xf>
    <xf numFmtId="0" fontId="18" fillId="0" borderId="0" xfId="0" applyFont="1" applyBorder="1" applyAlignment="1">
      <alignment horizontal="center" wrapText="1"/>
    </xf>
    <xf numFmtId="0" fontId="18" fillId="0" borderId="34" xfId="0" applyFont="1" applyBorder="1" applyAlignment="1">
      <alignment horizontal="center" wrapText="1"/>
    </xf>
    <xf numFmtId="0" fontId="18" fillId="0" borderId="34" xfId="0" applyFont="1" applyBorder="1"/>
    <xf numFmtId="0" fontId="18" fillId="0" borderId="34" xfId="0" applyFont="1" applyFill="1" applyBorder="1"/>
    <xf numFmtId="0" fontId="0" fillId="0" borderId="36" xfId="0" applyBorder="1"/>
    <xf numFmtId="0" fontId="18" fillId="0" borderId="37" xfId="0" applyFont="1" applyBorder="1"/>
    <xf numFmtId="0" fontId="18" fillId="0" borderId="36" xfId="0" applyFont="1" applyBorder="1"/>
    <xf numFmtId="0" fontId="0" fillId="0" borderId="37" xfId="0" applyBorder="1"/>
    <xf numFmtId="0" fontId="0" fillId="0" borderId="39" xfId="0" applyBorder="1"/>
    <xf numFmtId="0" fontId="0" fillId="0" borderId="38" xfId="0" applyBorder="1"/>
    <xf numFmtId="0" fontId="23" fillId="0" borderId="34" xfId="0" applyFont="1" applyBorder="1"/>
    <xf numFmtId="0" fontId="23" fillId="0" borderId="36" xfId="0" applyFont="1" applyBorder="1"/>
    <xf numFmtId="0" fontId="23" fillId="0" borderId="0" xfId="0" applyFont="1"/>
    <xf numFmtId="0" fontId="23" fillId="0" borderId="37" xfId="0" applyFont="1" applyBorder="1"/>
    <xf numFmtId="0" fontId="23" fillId="0" borderId="0" xfId="0" applyFont="1" applyAlignment="1">
      <alignment horizontal="center" wrapText="1"/>
    </xf>
    <xf numFmtId="0" fontId="0" fillId="0" borderId="0" xfId="0" applyFill="1" applyBorder="1"/>
    <xf numFmtId="0" fontId="18" fillId="0" borderId="0" xfId="0" applyFont="1" applyFill="1" applyBorder="1"/>
    <xf numFmtId="0" fontId="23" fillId="0" borderId="0" xfId="0" applyFont="1" applyBorder="1"/>
    <xf numFmtId="0" fontId="23" fillId="0" borderId="0" xfId="0" applyFont="1" applyBorder="1" applyAlignment="1">
      <alignment horizontal="center" wrapText="1"/>
    </xf>
    <xf numFmtId="0" fontId="0" fillId="0" borderId="0" xfId="0" applyBorder="1"/>
    <xf numFmtId="0" fontId="18" fillId="35" borderId="37" xfId="0" applyFont="1" applyFill="1" applyBorder="1"/>
    <xf numFmtId="0" fontId="23" fillId="35" borderId="36" xfId="0" applyFont="1" applyFill="1" applyBorder="1"/>
    <xf numFmtId="0" fontId="19" fillId="0" borderId="40" xfId="0" applyFont="1" applyBorder="1" applyAlignment="1">
      <alignment horizontal="center" vertical="center" wrapText="1"/>
    </xf>
    <xf numFmtId="0" fontId="19" fillId="0" borderId="23"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65"/>
  <sheetViews>
    <sheetView workbookViewId="0">
      <selection activeCell="D42" sqref="A1:Z65"/>
    </sheetView>
  </sheetViews>
  <sheetFormatPr baseColWidth="10" defaultRowHeight="16" x14ac:dyDescent="0.2"/>
  <cols>
    <col min="5" max="5" width="29.33203125" customWidth="1"/>
  </cols>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t="s">
        <v>26</v>
      </c>
      <c r="B2" t="s">
        <v>27</v>
      </c>
      <c r="C2">
        <v>1</v>
      </c>
      <c r="D2" t="s">
        <v>28</v>
      </c>
      <c r="E2" t="s">
        <v>29</v>
      </c>
      <c r="F2">
        <v>15</v>
      </c>
      <c r="G2">
        <v>9</v>
      </c>
      <c r="H2">
        <v>178</v>
      </c>
      <c r="I2">
        <v>5</v>
      </c>
      <c r="J2">
        <v>14</v>
      </c>
      <c r="K2">
        <v>4</v>
      </c>
      <c r="L2">
        <v>28</v>
      </c>
      <c r="M2">
        <v>0.18</v>
      </c>
      <c r="N2">
        <v>58</v>
      </c>
      <c r="O2">
        <v>31</v>
      </c>
      <c r="P2">
        <v>82</v>
      </c>
      <c r="Q2">
        <v>3</v>
      </c>
      <c r="R2">
        <v>4</v>
      </c>
      <c r="S2">
        <v>89</v>
      </c>
      <c r="T2">
        <v>78</v>
      </c>
      <c r="U2" t="s">
        <v>30</v>
      </c>
      <c r="V2" t="s">
        <v>30</v>
      </c>
      <c r="W2">
        <v>59</v>
      </c>
      <c r="X2">
        <v>35</v>
      </c>
      <c r="Y2">
        <v>6</v>
      </c>
      <c r="Z2">
        <v>41</v>
      </c>
    </row>
    <row r="3" spans="1:26" x14ac:dyDescent="0.2">
      <c r="A3" t="s">
        <v>52</v>
      </c>
      <c r="B3" t="s">
        <v>53</v>
      </c>
      <c r="C3">
        <v>1</v>
      </c>
      <c r="D3" t="s">
        <v>54</v>
      </c>
      <c r="E3" t="s">
        <v>29</v>
      </c>
      <c r="F3">
        <v>44</v>
      </c>
      <c r="G3">
        <v>36</v>
      </c>
      <c r="H3">
        <v>2081</v>
      </c>
      <c r="I3">
        <v>19</v>
      </c>
      <c r="J3">
        <v>39</v>
      </c>
      <c r="K3">
        <v>15</v>
      </c>
      <c r="L3">
        <v>30</v>
      </c>
      <c r="M3">
        <v>0.63</v>
      </c>
      <c r="N3">
        <v>782</v>
      </c>
      <c r="O3">
        <v>444</v>
      </c>
      <c r="P3">
        <v>440</v>
      </c>
      <c r="Q3">
        <v>254</v>
      </c>
      <c r="R3">
        <v>161</v>
      </c>
      <c r="S3">
        <v>855</v>
      </c>
      <c r="T3">
        <v>534</v>
      </c>
      <c r="U3" t="s">
        <v>30</v>
      </c>
      <c r="V3">
        <v>70</v>
      </c>
      <c r="W3">
        <v>191</v>
      </c>
      <c r="X3">
        <v>1007</v>
      </c>
      <c r="Y3">
        <v>279</v>
      </c>
      <c r="Z3">
        <v>1356</v>
      </c>
    </row>
    <row r="4" spans="1:26" x14ac:dyDescent="0.2">
      <c r="A4" t="s">
        <v>64</v>
      </c>
      <c r="B4" t="s">
        <v>65</v>
      </c>
      <c r="C4">
        <v>1</v>
      </c>
      <c r="D4" t="s">
        <v>66</v>
      </c>
      <c r="E4" t="s">
        <v>29</v>
      </c>
      <c r="F4">
        <v>63</v>
      </c>
      <c r="G4">
        <v>53</v>
      </c>
      <c r="H4">
        <v>1781</v>
      </c>
      <c r="I4">
        <v>22</v>
      </c>
      <c r="J4">
        <v>53</v>
      </c>
      <c r="K4">
        <v>11</v>
      </c>
      <c r="L4">
        <v>72</v>
      </c>
      <c r="M4">
        <v>0.31</v>
      </c>
      <c r="N4">
        <v>694</v>
      </c>
      <c r="O4">
        <v>622</v>
      </c>
      <c r="P4">
        <v>397</v>
      </c>
      <c r="Q4">
        <v>67</v>
      </c>
      <c r="R4">
        <v>1</v>
      </c>
      <c r="S4">
        <v>465</v>
      </c>
      <c r="T4">
        <v>622</v>
      </c>
      <c r="U4" t="s">
        <v>30</v>
      </c>
      <c r="V4">
        <v>25</v>
      </c>
      <c r="W4">
        <v>478</v>
      </c>
      <c r="X4">
        <v>223</v>
      </c>
      <c r="Y4">
        <v>433</v>
      </c>
      <c r="Z4">
        <v>681</v>
      </c>
    </row>
    <row r="5" spans="1:26" x14ac:dyDescent="0.2">
      <c r="A5" t="s">
        <v>90</v>
      </c>
      <c r="B5" t="s">
        <v>91</v>
      </c>
      <c r="C5">
        <v>1</v>
      </c>
      <c r="D5" t="s">
        <v>92</v>
      </c>
      <c r="E5" t="s">
        <v>29</v>
      </c>
      <c r="F5">
        <v>118</v>
      </c>
      <c r="G5">
        <v>97</v>
      </c>
      <c r="H5">
        <v>2274</v>
      </c>
      <c r="I5">
        <v>46</v>
      </c>
      <c r="J5">
        <v>115</v>
      </c>
      <c r="K5">
        <v>17</v>
      </c>
      <c r="L5">
        <v>81</v>
      </c>
      <c r="M5">
        <v>0.56999999999999995</v>
      </c>
      <c r="N5">
        <v>760</v>
      </c>
      <c r="O5">
        <v>740</v>
      </c>
      <c r="P5">
        <v>339</v>
      </c>
      <c r="Q5">
        <v>133</v>
      </c>
      <c r="R5">
        <v>302</v>
      </c>
      <c r="S5">
        <v>774</v>
      </c>
      <c r="T5">
        <v>208</v>
      </c>
      <c r="U5">
        <v>11</v>
      </c>
      <c r="V5">
        <v>585</v>
      </c>
      <c r="W5">
        <v>896</v>
      </c>
      <c r="X5">
        <v>390</v>
      </c>
      <c r="Y5">
        <v>184</v>
      </c>
      <c r="Z5">
        <v>1159</v>
      </c>
    </row>
    <row r="6" spans="1:26" x14ac:dyDescent="0.2">
      <c r="A6" t="s">
        <v>103</v>
      </c>
      <c r="B6" t="s">
        <v>104</v>
      </c>
      <c r="C6">
        <v>1</v>
      </c>
      <c r="D6" t="s">
        <v>105</v>
      </c>
      <c r="E6" t="s">
        <v>29</v>
      </c>
      <c r="F6">
        <v>4</v>
      </c>
      <c r="G6">
        <v>4</v>
      </c>
      <c r="H6">
        <v>263</v>
      </c>
      <c r="I6">
        <v>3</v>
      </c>
      <c r="J6">
        <v>4</v>
      </c>
      <c r="K6">
        <v>3</v>
      </c>
      <c r="L6">
        <v>17</v>
      </c>
      <c r="M6">
        <v>0.18</v>
      </c>
      <c r="N6">
        <v>91</v>
      </c>
      <c r="O6">
        <v>154</v>
      </c>
      <c r="P6" t="s">
        <v>30</v>
      </c>
      <c r="Q6">
        <v>16</v>
      </c>
      <c r="R6">
        <v>2</v>
      </c>
      <c r="S6">
        <v>18</v>
      </c>
      <c r="T6" t="s">
        <v>30</v>
      </c>
      <c r="U6" t="s">
        <v>30</v>
      </c>
      <c r="V6" t="s">
        <v>30</v>
      </c>
      <c r="W6">
        <v>229</v>
      </c>
      <c r="X6">
        <v>2</v>
      </c>
      <c r="Y6">
        <v>32</v>
      </c>
      <c r="Z6">
        <v>34</v>
      </c>
    </row>
    <row r="7" spans="1:26" x14ac:dyDescent="0.2">
      <c r="A7" t="s">
        <v>108</v>
      </c>
      <c r="B7" t="s">
        <v>109</v>
      </c>
      <c r="C7">
        <v>1</v>
      </c>
      <c r="D7" t="s">
        <v>110</v>
      </c>
      <c r="E7" t="s">
        <v>29</v>
      </c>
      <c r="F7">
        <v>0</v>
      </c>
      <c r="G7">
        <v>0</v>
      </c>
      <c r="H7">
        <v>0</v>
      </c>
      <c r="I7">
        <v>0</v>
      </c>
      <c r="J7">
        <v>0</v>
      </c>
      <c r="K7">
        <v>0</v>
      </c>
      <c r="L7">
        <v>2</v>
      </c>
      <c r="M7">
        <v>0</v>
      </c>
      <c r="N7" t="s">
        <v>30</v>
      </c>
      <c r="O7" t="s">
        <v>30</v>
      </c>
      <c r="P7" t="s">
        <v>30</v>
      </c>
      <c r="Q7" t="s">
        <v>30</v>
      </c>
      <c r="R7" t="s">
        <v>30</v>
      </c>
      <c r="S7">
        <v>0</v>
      </c>
      <c r="T7" t="s">
        <v>30</v>
      </c>
      <c r="U7" t="s">
        <v>30</v>
      </c>
      <c r="V7" t="s">
        <v>30</v>
      </c>
      <c r="W7" t="s">
        <v>30</v>
      </c>
      <c r="X7" t="s">
        <v>30</v>
      </c>
      <c r="Y7" t="s">
        <v>30</v>
      </c>
      <c r="Z7">
        <v>0</v>
      </c>
    </row>
    <row r="8" spans="1:26" x14ac:dyDescent="0.2">
      <c r="A8" t="s">
        <v>41</v>
      </c>
      <c r="B8" t="s">
        <v>27</v>
      </c>
      <c r="C8">
        <v>2</v>
      </c>
      <c r="D8" t="s">
        <v>28</v>
      </c>
      <c r="E8" t="s">
        <v>42</v>
      </c>
      <c r="F8">
        <v>0</v>
      </c>
      <c r="G8">
        <v>0</v>
      </c>
      <c r="H8">
        <v>0</v>
      </c>
      <c r="I8">
        <v>0</v>
      </c>
      <c r="J8">
        <v>0</v>
      </c>
      <c r="K8">
        <v>0</v>
      </c>
      <c r="L8">
        <v>4</v>
      </c>
      <c r="M8">
        <v>0</v>
      </c>
      <c r="N8" t="s">
        <v>30</v>
      </c>
      <c r="O8" t="s">
        <v>30</v>
      </c>
      <c r="P8" t="s">
        <v>30</v>
      </c>
      <c r="Q8" t="s">
        <v>30</v>
      </c>
      <c r="R8" t="s">
        <v>30</v>
      </c>
      <c r="S8">
        <v>0</v>
      </c>
      <c r="T8" t="s">
        <v>30</v>
      </c>
      <c r="U8" t="s">
        <v>30</v>
      </c>
      <c r="V8" t="s">
        <v>30</v>
      </c>
      <c r="W8" t="s">
        <v>30</v>
      </c>
      <c r="X8" t="s">
        <v>30</v>
      </c>
      <c r="Y8" t="s">
        <v>30</v>
      </c>
      <c r="Z8">
        <v>0</v>
      </c>
    </row>
    <row r="9" spans="1:26" x14ac:dyDescent="0.2">
      <c r="A9" t="s">
        <v>59</v>
      </c>
      <c r="B9" t="s">
        <v>53</v>
      </c>
      <c r="C9">
        <v>2</v>
      </c>
      <c r="D9" t="s">
        <v>54</v>
      </c>
      <c r="E9" t="s">
        <v>42</v>
      </c>
      <c r="F9">
        <v>2</v>
      </c>
      <c r="G9">
        <v>2</v>
      </c>
      <c r="H9">
        <v>44</v>
      </c>
      <c r="I9">
        <v>1</v>
      </c>
      <c r="J9">
        <v>2</v>
      </c>
      <c r="K9">
        <v>1</v>
      </c>
      <c r="L9">
        <v>3</v>
      </c>
      <c r="M9">
        <v>0.33</v>
      </c>
      <c r="N9">
        <v>19</v>
      </c>
      <c r="O9">
        <v>22</v>
      </c>
      <c r="P9">
        <v>3</v>
      </c>
      <c r="Q9" t="s">
        <v>30</v>
      </c>
      <c r="R9" t="s">
        <v>30</v>
      </c>
      <c r="S9">
        <v>3</v>
      </c>
      <c r="T9" t="s">
        <v>30</v>
      </c>
      <c r="U9" t="s">
        <v>30</v>
      </c>
      <c r="V9">
        <v>9</v>
      </c>
      <c r="W9" t="s">
        <v>30</v>
      </c>
      <c r="X9">
        <v>35</v>
      </c>
      <c r="Y9" t="s">
        <v>30</v>
      </c>
      <c r="Z9">
        <v>44</v>
      </c>
    </row>
    <row r="10" spans="1:26" x14ac:dyDescent="0.2">
      <c r="A10" t="s">
        <v>70</v>
      </c>
      <c r="B10" t="s">
        <v>65</v>
      </c>
      <c r="C10">
        <v>2</v>
      </c>
      <c r="D10" t="s">
        <v>66</v>
      </c>
      <c r="E10" t="s">
        <v>42</v>
      </c>
      <c r="F10">
        <v>3</v>
      </c>
      <c r="G10">
        <v>2</v>
      </c>
      <c r="H10">
        <v>90</v>
      </c>
      <c r="I10">
        <v>1</v>
      </c>
      <c r="J10">
        <v>2</v>
      </c>
      <c r="K10">
        <v>1</v>
      </c>
      <c r="L10">
        <v>12</v>
      </c>
      <c r="M10">
        <v>0.08</v>
      </c>
      <c r="N10">
        <v>90</v>
      </c>
      <c r="O10" t="s">
        <v>30</v>
      </c>
      <c r="P10" t="s">
        <v>30</v>
      </c>
      <c r="Q10" t="s">
        <v>30</v>
      </c>
      <c r="R10" t="s">
        <v>30</v>
      </c>
      <c r="S10">
        <v>0</v>
      </c>
      <c r="T10">
        <v>60</v>
      </c>
      <c r="U10" t="s">
        <v>30</v>
      </c>
      <c r="V10" t="s">
        <v>30</v>
      </c>
      <c r="W10" t="s">
        <v>30</v>
      </c>
      <c r="X10">
        <v>30</v>
      </c>
      <c r="Y10" t="s">
        <v>30</v>
      </c>
      <c r="Z10">
        <v>30</v>
      </c>
    </row>
    <row r="11" spans="1:26" x14ac:dyDescent="0.2">
      <c r="A11" t="s">
        <v>82</v>
      </c>
      <c r="B11" t="s">
        <v>30</v>
      </c>
      <c r="C11">
        <v>2</v>
      </c>
      <c r="D11" t="s">
        <v>79</v>
      </c>
      <c r="E11" t="s">
        <v>42</v>
      </c>
      <c r="F11">
        <v>0</v>
      </c>
      <c r="G11">
        <v>0</v>
      </c>
      <c r="H11">
        <v>0</v>
      </c>
      <c r="I11">
        <v>0</v>
      </c>
      <c r="J11">
        <v>0</v>
      </c>
      <c r="K11">
        <v>0</v>
      </c>
      <c r="L11">
        <v>1</v>
      </c>
      <c r="M11">
        <v>0</v>
      </c>
      <c r="N11" t="s">
        <v>30</v>
      </c>
      <c r="O11" t="s">
        <v>30</v>
      </c>
      <c r="P11" t="s">
        <v>30</v>
      </c>
      <c r="Q11" t="s">
        <v>30</v>
      </c>
      <c r="R11" t="s">
        <v>30</v>
      </c>
      <c r="S11">
        <v>0</v>
      </c>
      <c r="T11" t="s">
        <v>30</v>
      </c>
      <c r="U11" t="s">
        <v>30</v>
      </c>
      <c r="V11" t="s">
        <v>30</v>
      </c>
      <c r="W11" t="s">
        <v>30</v>
      </c>
      <c r="X11" t="s">
        <v>30</v>
      </c>
      <c r="Y11" t="s">
        <v>30</v>
      </c>
      <c r="Z11">
        <v>0</v>
      </c>
    </row>
    <row r="12" spans="1:26" x14ac:dyDescent="0.2">
      <c r="A12" t="s">
        <v>97</v>
      </c>
      <c r="B12" t="s">
        <v>91</v>
      </c>
      <c r="C12">
        <v>2</v>
      </c>
      <c r="D12" t="s">
        <v>92</v>
      </c>
      <c r="E12" t="s">
        <v>42</v>
      </c>
      <c r="F12">
        <v>16</v>
      </c>
      <c r="G12">
        <v>13</v>
      </c>
      <c r="H12">
        <v>236</v>
      </c>
      <c r="I12">
        <v>10</v>
      </c>
      <c r="J12">
        <v>14</v>
      </c>
      <c r="K12">
        <v>8</v>
      </c>
      <c r="L12">
        <v>31</v>
      </c>
      <c r="M12">
        <v>0.32</v>
      </c>
      <c r="N12">
        <v>28</v>
      </c>
      <c r="O12">
        <v>65</v>
      </c>
      <c r="P12">
        <v>19</v>
      </c>
      <c r="Q12">
        <v>71</v>
      </c>
      <c r="R12">
        <v>53</v>
      </c>
      <c r="S12">
        <v>143</v>
      </c>
      <c r="T12">
        <v>3</v>
      </c>
      <c r="U12" t="s">
        <v>30</v>
      </c>
      <c r="V12">
        <v>15</v>
      </c>
      <c r="W12">
        <v>199</v>
      </c>
      <c r="X12">
        <v>10</v>
      </c>
      <c r="Y12">
        <v>9</v>
      </c>
      <c r="Z12">
        <v>34</v>
      </c>
    </row>
    <row r="13" spans="1:26" x14ac:dyDescent="0.2">
      <c r="A13" t="s">
        <v>106</v>
      </c>
      <c r="B13" t="s">
        <v>104</v>
      </c>
      <c r="C13">
        <v>2</v>
      </c>
      <c r="D13" t="s">
        <v>105</v>
      </c>
      <c r="E13" t="s">
        <v>42</v>
      </c>
      <c r="F13">
        <v>1</v>
      </c>
      <c r="G13">
        <v>1</v>
      </c>
      <c r="H13">
        <v>44</v>
      </c>
      <c r="I13">
        <v>1</v>
      </c>
      <c r="J13">
        <v>1</v>
      </c>
      <c r="K13">
        <v>1</v>
      </c>
      <c r="L13">
        <v>4</v>
      </c>
      <c r="M13">
        <v>0.25</v>
      </c>
      <c r="N13" t="s">
        <v>30</v>
      </c>
      <c r="O13">
        <v>38</v>
      </c>
      <c r="P13" t="s">
        <v>30</v>
      </c>
      <c r="Q13" t="s">
        <v>30</v>
      </c>
      <c r="R13">
        <v>6</v>
      </c>
      <c r="S13">
        <v>6</v>
      </c>
      <c r="T13" t="s">
        <v>30</v>
      </c>
      <c r="U13" t="s">
        <v>30</v>
      </c>
      <c r="V13" t="s">
        <v>30</v>
      </c>
      <c r="W13">
        <v>44</v>
      </c>
      <c r="X13" t="s">
        <v>30</v>
      </c>
      <c r="Y13" t="s">
        <v>30</v>
      </c>
      <c r="Z13">
        <v>0</v>
      </c>
    </row>
    <row r="14" spans="1:26" x14ac:dyDescent="0.2">
      <c r="A14" t="s">
        <v>71</v>
      </c>
      <c r="B14" t="s">
        <v>65</v>
      </c>
      <c r="C14">
        <v>3</v>
      </c>
      <c r="D14" t="s">
        <v>66</v>
      </c>
      <c r="E14" t="s">
        <v>72</v>
      </c>
      <c r="F14">
        <v>2</v>
      </c>
      <c r="G14">
        <v>2</v>
      </c>
      <c r="H14">
        <v>43</v>
      </c>
      <c r="I14">
        <v>1</v>
      </c>
      <c r="J14">
        <v>2</v>
      </c>
      <c r="K14">
        <v>2</v>
      </c>
      <c r="L14">
        <v>4</v>
      </c>
      <c r="M14">
        <v>0.25</v>
      </c>
      <c r="N14">
        <v>43</v>
      </c>
      <c r="O14" t="s">
        <v>30</v>
      </c>
      <c r="P14" t="s">
        <v>30</v>
      </c>
      <c r="Q14" t="s">
        <v>30</v>
      </c>
      <c r="R14" t="s">
        <v>30</v>
      </c>
      <c r="S14">
        <v>0</v>
      </c>
      <c r="T14">
        <v>40</v>
      </c>
      <c r="U14" t="s">
        <v>30</v>
      </c>
      <c r="V14" t="s">
        <v>30</v>
      </c>
      <c r="W14" t="s">
        <v>30</v>
      </c>
      <c r="X14">
        <v>3</v>
      </c>
      <c r="Y14" t="s">
        <v>30</v>
      </c>
      <c r="Z14">
        <v>3</v>
      </c>
    </row>
    <row r="15" spans="1:26" x14ac:dyDescent="0.2">
      <c r="A15" t="s">
        <v>83</v>
      </c>
      <c r="B15" t="s">
        <v>30</v>
      </c>
      <c r="C15">
        <v>3</v>
      </c>
      <c r="D15" t="s">
        <v>79</v>
      </c>
      <c r="E15" t="s">
        <v>72</v>
      </c>
      <c r="F15">
        <v>1</v>
      </c>
      <c r="G15">
        <v>1</v>
      </c>
      <c r="H15">
        <v>1</v>
      </c>
      <c r="I15">
        <v>1</v>
      </c>
      <c r="J15">
        <v>1</v>
      </c>
      <c r="K15">
        <v>1</v>
      </c>
      <c r="L15">
        <v>3</v>
      </c>
      <c r="M15">
        <v>0.33</v>
      </c>
      <c r="N15" t="s">
        <v>30</v>
      </c>
      <c r="O15">
        <v>1</v>
      </c>
      <c r="P15" t="s">
        <v>30</v>
      </c>
      <c r="Q15" t="s">
        <v>30</v>
      </c>
      <c r="R15" t="s">
        <v>30</v>
      </c>
      <c r="S15">
        <v>0</v>
      </c>
      <c r="T15" t="s">
        <v>30</v>
      </c>
      <c r="U15" t="s">
        <v>30</v>
      </c>
      <c r="V15" t="s">
        <v>30</v>
      </c>
      <c r="W15">
        <v>1</v>
      </c>
      <c r="X15" t="s">
        <v>30</v>
      </c>
      <c r="Y15" t="s">
        <v>30</v>
      </c>
      <c r="Z15">
        <v>0</v>
      </c>
    </row>
    <row r="16" spans="1:26" x14ac:dyDescent="0.2">
      <c r="A16" t="s">
        <v>98</v>
      </c>
      <c r="B16" t="s">
        <v>91</v>
      </c>
      <c r="C16">
        <v>3</v>
      </c>
      <c r="D16" t="s">
        <v>92</v>
      </c>
      <c r="E16" t="s">
        <v>72</v>
      </c>
      <c r="F16">
        <v>4</v>
      </c>
      <c r="G16">
        <v>2</v>
      </c>
      <c r="H16">
        <v>322</v>
      </c>
      <c r="I16">
        <v>2</v>
      </c>
      <c r="J16">
        <v>4</v>
      </c>
      <c r="K16">
        <v>2</v>
      </c>
      <c r="L16">
        <v>10</v>
      </c>
      <c r="M16">
        <v>0.2</v>
      </c>
      <c r="N16">
        <v>37</v>
      </c>
      <c r="O16">
        <v>180</v>
      </c>
      <c r="P16">
        <v>37</v>
      </c>
      <c r="Q16">
        <v>5</v>
      </c>
      <c r="R16">
        <v>63</v>
      </c>
      <c r="S16">
        <v>105</v>
      </c>
      <c r="T16">
        <v>89</v>
      </c>
      <c r="U16" t="s">
        <v>30</v>
      </c>
      <c r="V16" t="s">
        <v>30</v>
      </c>
      <c r="W16">
        <v>154</v>
      </c>
      <c r="X16">
        <v>79</v>
      </c>
      <c r="Y16" t="s">
        <v>30</v>
      </c>
      <c r="Z16">
        <v>79</v>
      </c>
    </row>
    <row r="17" spans="1:26" x14ac:dyDescent="0.2">
      <c r="A17" t="s">
        <v>43</v>
      </c>
      <c r="B17" t="s">
        <v>27</v>
      </c>
      <c r="C17">
        <v>4</v>
      </c>
      <c r="D17" t="s">
        <v>28</v>
      </c>
      <c r="E17" t="s">
        <v>44</v>
      </c>
      <c r="F17">
        <v>16</v>
      </c>
      <c r="G17">
        <v>14</v>
      </c>
      <c r="H17">
        <v>336</v>
      </c>
      <c r="I17">
        <v>6</v>
      </c>
      <c r="J17">
        <v>15</v>
      </c>
      <c r="K17">
        <v>2</v>
      </c>
      <c r="L17">
        <v>14</v>
      </c>
      <c r="M17">
        <v>0.43</v>
      </c>
      <c r="N17">
        <v>85</v>
      </c>
      <c r="O17">
        <v>34</v>
      </c>
      <c r="P17">
        <v>66</v>
      </c>
      <c r="Q17">
        <v>29</v>
      </c>
      <c r="R17">
        <v>122</v>
      </c>
      <c r="S17">
        <v>217</v>
      </c>
      <c r="T17" t="s">
        <v>30</v>
      </c>
      <c r="U17" t="s">
        <v>30</v>
      </c>
      <c r="V17" t="s">
        <v>30</v>
      </c>
      <c r="W17">
        <v>324</v>
      </c>
      <c r="X17" t="s">
        <v>30</v>
      </c>
      <c r="Y17">
        <v>12</v>
      </c>
      <c r="Z17">
        <v>12</v>
      </c>
    </row>
    <row r="18" spans="1:26" x14ac:dyDescent="0.2">
      <c r="A18" t="s">
        <v>73</v>
      </c>
      <c r="B18" t="s">
        <v>65</v>
      </c>
      <c r="C18">
        <v>4</v>
      </c>
      <c r="D18" t="s">
        <v>66</v>
      </c>
      <c r="E18" t="s">
        <v>44</v>
      </c>
      <c r="F18">
        <v>3</v>
      </c>
      <c r="G18">
        <v>3</v>
      </c>
      <c r="H18">
        <v>74</v>
      </c>
      <c r="I18">
        <v>2</v>
      </c>
      <c r="J18">
        <v>3</v>
      </c>
      <c r="K18">
        <v>1</v>
      </c>
      <c r="L18">
        <v>3</v>
      </c>
      <c r="M18">
        <v>0.67</v>
      </c>
      <c r="N18">
        <v>66</v>
      </c>
      <c r="O18">
        <v>8</v>
      </c>
      <c r="P18" t="s">
        <v>30</v>
      </c>
      <c r="Q18" t="s">
        <v>30</v>
      </c>
      <c r="R18" t="s">
        <v>30</v>
      </c>
      <c r="S18">
        <v>0</v>
      </c>
      <c r="T18">
        <v>74</v>
      </c>
      <c r="U18" t="s">
        <v>30</v>
      </c>
      <c r="V18" t="s">
        <v>30</v>
      </c>
      <c r="W18" t="s">
        <v>30</v>
      </c>
      <c r="X18" t="s">
        <v>30</v>
      </c>
      <c r="Y18" t="s">
        <v>30</v>
      </c>
      <c r="Z18">
        <v>0</v>
      </c>
    </row>
    <row r="19" spans="1:26" x14ac:dyDescent="0.2">
      <c r="A19" t="s">
        <v>84</v>
      </c>
      <c r="B19" t="s">
        <v>30</v>
      </c>
      <c r="C19">
        <v>4</v>
      </c>
      <c r="D19" t="s">
        <v>79</v>
      </c>
      <c r="E19" t="s">
        <v>44</v>
      </c>
      <c r="F19">
        <v>24</v>
      </c>
      <c r="G19">
        <v>17</v>
      </c>
      <c r="H19">
        <v>856</v>
      </c>
      <c r="I19">
        <v>13</v>
      </c>
      <c r="J19">
        <v>15</v>
      </c>
      <c r="K19">
        <v>2</v>
      </c>
      <c r="L19">
        <v>21</v>
      </c>
      <c r="M19">
        <v>0.62</v>
      </c>
      <c r="N19">
        <v>417</v>
      </c>
      <c r="O19">
        <v>242</v>
      </c>
      <c r="P19">
        <v>21</v>
      </c>
      <c r="Q19">
        <v>149</v>
      </c>
      <c r="R19">
        <v>27</v>
      </c>
      <c r="S19">
        <v>197</v>
      </c>
      <c r="T19">
        <v>22</v>
      </c>
      <c r="U19" t="s">
        <v>30</v>
      </c>
      <c r="V19">
        <v>7</v>
      </c>
      <c r="W19">
        <v>377</v>
      </c>
      <c r="X19">
        <v>450</v>
      </c>
      <c r="Y19" t="s">
        <v>30</v>
      </c>
      <c r="Z19">
        <v>457</v>
      </c>
    </row>
    <row r="20" spans="1:26" x14ac:dyDescent="0.2">
      <c r="A20" t="s">
        <v>99</v>
      </c>
      <c r="B20" t="s">
        <v>91</v>
      </c>
      <c r="C20">
        <v>4</v>
      </c>
      <c r="D20" t="s">
        <v>92</v>
      </c>
      <c r="E20" t="s">
        <v>44</v>
      </c>
      <c r="F20">
        <v>16</v>
      </c>
      <c r="G20">
        <v>12</v>
      </c>
      <c r="H20">
        <v>577</v>
      </c>
      <c r="I20">
        <v>2</v>
      </c>
      <c r="J20">
        <v>14</v>
      </c>
      <c r="K20">
        <v>2</v>
      </c>
      <c r="L20">
        <v>4</v>
      </c>
      <c r="M20">
        <v>0.5</v>
      </c>
      <c r="N20">
        <v>301</v>
      </c>
      <c r="O20">
        <v>59</v>
      </c>
      <c r="P20">
        <v>105</v>
      </c>
      <c r="Q20" t="s">
        <v>30</v>
      </c>
      <c r="R20">
        <v>112</v>
      </c>
      <c r="S20">
        <v>217</v>
      </c>
      <c r="T20">
        <v>324</v>
      </c>
      <c r="U20" t="s">
        <v>30</v>
      </c>
      <c r="V20">
        <v>16</v>
      </c>
      <c r="W20">
        <v>12</v>
      </c>
      <c r="X20">
        <v>47</v>
      </c>
      <c r="Y20">
        <v>178</v>
      </c>
      <c r="Z20">
        <v>241</v>
      </c>
    </row>
    <row r="21" spans="1:26" x14ac:dyDescent="0.2">
      <c r="A21" t="s">
        <v>115</v>
      </c>
      <c r="B21" t="s">
        <v>109</v>
      </c>
      <c r="C21">
        <v>4</v>
      </c>
      <c r="D21" t="s">
        <v>110</v>
      </c>
      <c r="E21" t="s">
        <v>44</v>
      </c>
      <c r="F21">
        <v>131</v>
      </c>
      <c r="G21">
        <v>84</v>
      </c>
      <c r="H21">
        <v>3986</v>
      </c>
      <c r="I21">
        <v>23</v>
      </c>
      <c r="J21">
        <v>84</v>
      </c>
      <c r="K21">
        <v>22</v>
      </c>
      <c r="L21">
        <v>46</v>
      </c>
      <c r="M21">
        <v>0.5</v>
      </c>
      <c r="N21">
        <v>423</v>
      </c>
      <c r="O21">
        <v>1159</v>
      </c>
      <c r="P21">
        <v>184</v>
      </c>
      <c r="Q21">
        <v>1203</v>
      </c>
      <c r="R21">
        <v>1017</v>
      </c>
      <c r="S21">
        <v>2404</v>
      </c>
      <c r="T21">
        <v>1009</v>
      </c>
      <c r="U21">
        <v>18</v>
      </c>
      <c r="V21">
        <v>42</v>
      </c>
      <c r="W21">
        <v>2699</v>
      </c>
      <c r="X21">
        <v>189</v>
      </c>
      <c r="Y21">
        <v>29</v>
      </c>
      <c r="Z21">
        <v>260</v>
      </c>
    </row>
    <row r="22" spans="1:26" x14ac:dyDescent="0.2">
      <c r="A22" t="s">
        <v>74</v>
      </c>
      <c r="B22" t="s">
        <v>65</v>
      </c>
      <c r="C22">
        <v>5</v>
      </c>
      <c r="D22" t="s">
        <v>66</v>
      </c>
      <c r="E22" t="s">
        <v>75</v>
      </c>
      <c r="F22">
        <v>1</v>
      </c>
      <c r="G22">
        <v>1</v>
      </c>
      <c r="H22">
        <v>1</v>
      </c>
      <c r="I22">
        <v>1</v>
      </c>
      <c r="J22">
        <v>1</v>
      </c>
      <c r="K22">
        <v>1</v>
      </c>
      <c r="L22">
        <v>2</v>
      </c>
      <c r="M22">
        <v>0.5</v>
      </c>
      <c r="N22">
        <v>1</v>
      </c>
      <c r="O22" t="s">
        <v>30</v>
      </c>
      <c r="P22" t="s">
        <v>30</v>
      </c>
      <c r="Q22" t="s">
        <v>30</v>
      </c>
      <c r="R22" t="s">
        <v>30</v>
      </c>
      <c r="S22">
        <v>0</v>
      </c>
      <c r="T22">
        <v>1</v>
      </c>
      <c r="U22" t="s">
        <v>30</v>
      </c>
      <c r="V22" t="s">
        <v>30</v>
      </c>
      <c r="W22" t="s">
        <v>30</v>
      </c>
      <c r="X22" t="s">
        <v>30</v>
      </c>
      <c r="Y22" t="s">
        <v>30</v>
      </c>
      <c r="Z22">
        <v>0</v>
      </c>
    </row>
    <row r="23" spans="1:26" x14ac:dyDescent="0.2">
      <c r="A23" t="s">
        <v>85</v>
      </c>
      <c r="B23" t="s">
        <v>30</v>
      </c>
      <c r="C23">
        <v>5</v>
      </c>
      <c r="D23" t="s">
        <v>79</v>
      </c>
      <c r="E23" t="s">
        <v>75</v>
      </c>
      <c r="F23">
        <v>2</v>
      </c>
      <c r="G23">
        <v>2</v>
      </c>
      <c r="H23">
        <v>128</v>
      </c>
      <c r="I23">
        <v>2</v>
      </c>
      <c r="J23">
        <v>2</v>
      </c>
      <c r="K23">
        <v>2</v>
      </c>
      <c r="L23">
        <v>25</v>
      </c>
      <c r="M23">
        <v>0.08</v>
      </c>
      <c r="N23" t="s">
        <v>30</v>
      </c>
      <c r="O23">
        <v>63</v>
      </c>
      <c r="P23" t="s">
        <v>30</v>
      </c>
      <c r="Q23" t="s">
        <v>30</v>
      </c>
      <c r="R23">
        <v>65</v>
      </c>
      <c r="S23">
        <v>65</v>
      </c>
      <c r="T23" t="s">
        <v>30</v>
      </c>
      <c r="U23" t="s">
        <v>30</v>
      </c>
      <c r="V23" t="s">
        <v>30</v>
      </c>
      <c r="W23">
        <v>128</v>
      </c>
      <c r="X23" t="s">
        <v>30</v>
      </c>
      <c r="Y23" t="s">
        <v>30</v>
      </c>
      <c r="Z23">
        <v>0</v>
      </c>
    </row>
    <row r="24" spans="1:26" x14ac:dyDescent="0.2">
      <c r="A24" t="s">
        <v>116</v>
      </c>
      <c r="B24" t="s">
        <v>109</v>
      </c>
      <c r="C24">
        <v>5</v>
      </c>
      <c r="D24" t="s">
        <v>110</v>
      </c>
      <c r="E24" t="s">
        <v>75</v>
      </c>
      <c r="F24">
        <v>12</v>
      </c>
      <c r="G24">
        <v>9</v>
      </c>
      <c r="H24">
        <v>279</v>
      </c>
      <c r="I24">
        <v>6</v>
      </c>
      <c r="J24">
        <v>12</v>
      </c>
      <c r="K24">
        <v>9</v>
      </c>
      <c r="L24">
        <v>21</v>
      </c>
      <c r="M24">
        <v>0.28999999999999998</v>
      </c>
      <c r="N24">
        <v>127</v>
      </c>
      <c r="O24">
        <v>98</v>
      </c>
      <c r="P24">
        <v>4</v>
      </c>
      <c r="Q24">
        <v>5</v>
      </c>
      <c r="R24">
        <v>45</v>
      </c>
      <c r="S24">
        <v>54</v>
      </c>
      <c r="T24">
        <v>53</v>
      </c>
      <c r="U24">
        <v>4</v>
      </c>
      <c r="V24" t="s">
        <v>30</v>
      </c>
      <c r="W24">
        <v>93</v>
      </c>
      <c r="X24">
        <v>124</v>
      </c>
      <c r="Y24">
        <v>5</v>
      </c>
      <c r="Z24">
        <v>129</v>
      </c>
    </row>
    <row r="25" spans="1:26" x14ac:dyDescent="0.2">
      <c r="A25" t="s">
        <v>86</v>
      </c>
      <c r="B25" t="s">
        <v>30</v>
      </c>
      <c r="C25">
        <v>6</v>
      </c>
      <c r="D25" t="s">
        <v>79</v>
      </c>
      <c r="E25" t="s">
        <v>87</v>
      </c>
      <c r="F25">
        <v>16</v>
      </c>
      <c r="G25">
        <v>7</v>
      </c>
      <c r="H25">
        <v>687</v>
      </c>
      <c r="I25">
        <v>4</v>
      </c>
      <c r="J25">
        <v>12</v>
      </c>
      <c r="K25">
        <v>1</v>
      </c>
      <c r="L25">
        <v>11</v>
      </c>
      <c r="M25">
        <v>0.36</v>
      </c>
      <c r="N25">
        <v>602</v>
      </c>
      <c r="O25">
        <v>52</v>
      </c>
      <c r="P25">
        <v>12</v>
      </c>
      <c r="Q25">
        <v>14</v>
      </c>
      <c r="R25">
        <v>7</v>
      </c>
      <c r="S25">
        <v>33</v>
      </c>
      <c r="T25">
        <v>12</v>
      </c>
      <c r="U25" t="s">
        <v>30</v>
      </c>
      <c r="V25" t="s">
        <v>30</v>
      </c>
      <c r="W25">
        <v>400</v>
      </c>
      <c r="X25">
        <v>60</v>
      </c>
      <c r="Y25">
        <v>215</v>
      </c>
      <c r="Z25">
        <v>275</v>
      </c>
    </row>
    <row r="26" spans="1:26" x14ac:dyDescent="0.2">
      <c r="A26" t="s">
        <v>117</v>
      </c>
      <c r="B26" t="s">
        <v>109</v>
      </c>
      <c r="C26">
        <v>6</v>
      </c>
      <c r="D26" t="s">
        <v>110</v>
      </c>
      <c r="E26" t="s">
        <v>87</v>
      </c>
      <c r="F26">
        <v>8</v>
      </c>
      <c r="G26">
        <v>7</v>
      </c>
      <c r="H26">
        <v>134</v>
      </c>
      <c r="I26">
        <v>1</v>
      </c>
      <c r="J26">
        <v>7</v>
      </c>
      <c r="K26">
        <v>3</v>
      </c>
      <c r="L26">
        <v>11</v>
      </c>
      <c r="M26">
        <v>0.09</v>
      </c>
      <c r="N26">
        <v>72</v>
      </c>
      <c r="O26">
        <v>54</v>
      </c>
      <c r="P26" t="s">
        <v>30</v>
      </c>
      <c r="Q26">
        <v>5</v>
      </c>
      <c r="R26">
        <v>3</v>
      </c>
      <c r="S26">
        <v>8</v>
      </c>
      <c r="T26">
        <v>35</v>
      </c>
      <c r="U26">
        <v>1</v>
      </c>
      <c r="V26" t="s">
        <v>30</v>
      </c>
      <c r="W26">
        <v>98</v>
      </c>
      <c r="X26" t="s">
        <v>30</v>
      </c>
      <c r="Y26" t="s">
        <v>30</v>
      </c>
      <c r="Z26">
        <v>0</v>
      </c>
    </row>
    <row r="27" spans="1:26" x14ac:dyDescent="0.2">
      <c r="A27" t="s">
        <v>45</v>
      </c>
      <c r="B27" t="s">
        <v>27</v>
      </c>
      <c r="C27">
        <v>7</v>
      </c>
      <c r="D27" t="s">
        <v>28</v>
      </c>
      <c r="E27" t="s">
        <v>46</v>
      </c>
      <c r="F27">
        <v>13</v>
      </c>
      <c r="G27">
        <v>9</v>
      </c>
      <c r="H27">
        <v>502</v>
      </c>
      <c r="I27">
        <v>4</v>
      </c>
      <c r="J27">
        <v>13</v>
      </c>
      <c r="K27">
        <v>1</v>
      </c>
      <c r="L27">
        <v>9</v>
      </c>
      <c r="M27">
        <v>0.44</v>
      </c>
      <c r="N27">
        <v>255</v>
      </c>
      <c r="O27">
        <v>175</v>
      </c>
      <c r="P27">
        <v>8</v>
      </c>
      <c r="Q27">
        <v>2</v>
      </c>
      <c r="R27">
        <v>62</v>
      </c>
      <c r="S27">
        <v>72</v>
      </c>
      <c r="T27">
        <v>1</v>
      </c>
      <c r="U27" t="s">
        <v>30</v>
      </c>
      <c r="V27">
        <v>229</v>
      </c>
      <c r="W27">
        <v>69</v>
      </c>
      <c r="X27">
        <v>203</v>
      </c>
      <c r="Y27" t="s">
        <v>30</v>
      </c>
      <c r="Z27">
        <v>432</v>
      </c>
    </row>
    <row r="28" spans="1:26" x14ac:dyDescent="0.2">
      <c r="A28" t="s">
        <v>60</v>
      </c>
      <c r="B28" t="s">
        <v>53</v>
      </c>
      <c r="C28">
        <v>7</v>
      </c>
      <c r="D28" t="s">
        <v>54</v>
      </c>
      <c r="E28" t="s">
        <v>46</v>
      </c>
      <c r="F28">
        <v>26</v>
      </c>
      <c r="G28">
        <v>19</v>
      </c>
      <c r="H28">
        <v>1663</v>
      </c>
      <c r="I28">
        <v>7</v>
      </c>
      <c r="J28">
        <v>20</v>
      </c>
      <c r="K28">
        <v>7</v>
      </c>
      <c r="L28">
        <v>26</v>
      </c>
      <c r="M28">
        <v>0.27</v>
      </c>
      <c r="N28">
        <v>634</v>
      </c>
      <c r="O28">
        <v>159</v>
      </c>
      <c r="P28">
        <v>201</v>
      </c>
      <c r="Q28">
        <v>472</v>
      </c>
      <c r="R28">
        <v>197</v>
      </c>
      <c r="S28">
        <v>870</v>
      </c>
      <c r="T28">
        <v>521</v>
      </c>
      <c r="U28" t="s">
        <v>30</v>
      </c>
      <c r="V28">
        <v>6</v>
      </c>
      <c r="W28">
        <v>236</v>
      </c>
      <c r="X28">
        <v>805</v>
      </c>
      <c r="Y28">
        <v>95</v>
      </c>
      <c r="Z28">
        <v>906</v>
      </c>
    </row>
    <row r="29" spans="1:26" x14ac:dyDescent="0.2">
      <c r="A29" t="s">
        <v>76</v>
      </c>
      <c r="B29" t="s">
        <v>65</v>
      </c>
      <c r="C29">
        <v>7</v>
      </c>
      <c r="D29" t="s">
        <v>66</v>
      </c>
      <c r="E29" t="s">
        <v>46</v>
      </c>
      <c r="F29">
        <v>0</v>
      </c>
      <c r="G29">
        <v>0</v>
      </c>
      <c r="H29">
        <v>0</v>
      </c>
      <c r="I29">
        <v>0</v>
      </c>
      <c r="J29">
        <v>0</v>
      </c>
      <c r="K29">
        <v>0</v>
      </c>
      <c r="L29">
        <v>1</v>
      </c>
      <c r="M29">
        <v>0</v>
      </c>
      <c r="N29" t="s">
        <v>30</v>
      </c>
      <c r="O29" t="s">
        <v>30</v>
      </c>
      <c r="P29" t="s">
        <v>30</v>
      </c>
      <c r="Q29" t="s">
        <v>30</v>
      </c>
      <c r="R29" t="s">
        <v>30</v>
      </c>
      <c r="S29">
        <v>0</v>
      </c>
      <c r="T29" t="s">
        <v>30</v>
      </c>
      <c r="U29" t="s">
        <v>30</v>
      </c>
      <c r="V29" t="s">
        <v>30</v>
      </c>
      <c r="W29" t="s">
        <v>30</v>
      </c>
      <c r="X29" t="s">
        <v>30</v>
      </c>
      <c r="Y29" t="s">
        <v>30</v>
      </c>
      <c r="Z29">
        <v>0</v>
      </c>
    </row>
    <row r="30" spans="1:26" x14ac:dyDescent="0.2">
      <c r="A30" t="s">
        <v>88</v>
      </c>
      <c r="B30" t="s">
        <v>30</v>
      </c>
      <c r="C30">
        <v>7</v>
      </c>
      <c r="D30" t="s">
        <v>79</v>
      </c>
      <c r="E30" t="s">
        <v>46</v>
      </c>
      <c r="F30">
        <v>0</v>
      </c>
      <c r="G30">
        <v>0</v>
      </c>
      <c r="H30">
        <v>0</v>
      </c>
      <c r="I30">
        <v>0</v>
      </c>
      <c r="J30">
        <v>0</v>
      </c>
      <c r="K30">
        <v>0</v>
      </c>
      <c r="L30">
        <v>1</v>
      </c>
      <c r="M30">
        <v>0</v>
      </c>
      <c r="N30" t="s">
        <v>30</v>
      </c>
      <c r="O30" t="s">
        <v>30</v>
      </c>
      <c r="P30" t="s">
        <v>30</v>
      </c>
      <c r="Q30" t="s">
        <v>30</v>
      </c>
      <c r="R30" t="s">
        <v>30</v>
      </c>
      <c r="S30">
        <v>0</v>
      </c>
      <c r="T30" t="s">
        <v>30</v>
      </c>
      <c r="U30" t="s">
        <v>30</v>
      </c>
      <c r="V30" t="s">
        <v>30</v>
      </c>
      <c r="W30" t="s">
        <v>30</v>
      </c>
      <c r="X30" t="s">
        <v>30</v>
      </c>
      <c r="Y30" t="s">
        <v>30</v>
      </c>
      <c r="Z30">
        <v>0</v>
      </c>
    </row>
    <row r="31" spans="1:26" x14ac:dyDescent="0.2">
      <c r="A31" t="s">
        <v>100</v>
      </c>
      <c r="B31" t="s">
        <v>91</v>
      </c>
      <c r="C31">
        <v>7</v>
      </c>
      <c r="D31" t="s">
        <v>92</v>
      </c>
      <c r="E31" t="s">
        <v>46</v>
      </c>
      <c r="F31">
        <v>16</v>
      </c>
      <c r="G31">
        <v>14</v>
      </c>
      <c r="H31">
        <v>190</v>
      </c>
      <c r="I31">
        <v>3</v>
      </c>
      <c r="J31">
        <v>18</v>
      </c>
      <c r="K31">
        <v>4</v>
      </c>
      <c r="L31">
        <v>8</v>
      </c>
      <c r="M31">
        <v>0.38</v>
      </c>
      <c r="N31">
        <v>84</v>
      </c>
      <c r="O31">
        <v>12</v>
      </c>
      <c r="P31">
        <v>63</v>
      </c>
      <c r="Q31">
        <v>14</v>
      </c>
      <c r="R31">
        <v>17</v>
      </c>
      <c r="S31">
        <v>94</v>
      </c>
      <c r="T31" t="s">
        <v>30</v>
      </c>
      <c r="U31" t="s">
        <v>30</v>
      </c>
      <c r="V31">
        <v>23</v>
      </c>
      <c r="W31">
        <v>66</v>
      </c>
      <c r="X31">
        <v>5</v>
      </c>
      <c r="Y31">
        <v>96</v>
      </c>
      <c r="Z31">
        <v>124</v>
      </c>
    </row>
    <row r="32" spans="1:26" x14ac:dyDescent="0.2">
      <c r="A32" t="s">
        <v>107</v>
      </c>
      <c r="B32" t="s">
        <v>104</v>
      </c>
      <c r="C32">
        <v>7</v>
      </c>
      <c r="D32" t="s">
        <v>105</v>
      </c>
      <c r="E32" t="s">
        <v>46</v>
      </c>
      <c r="F32">
        <v>0</v>
      </c>
      <c r="G32">
        <v>0</v>
      </c>
      <c r="H32">
        <v>0</v>
      </c>
      <c r="I32">
        <v>0</v>
      </c>
      <c r="J32">
        <v>0</v>
      </c>
      <c r="K32">
        <v>0</v>
      </c>
      <c r="L32">
        <v>3</v>
      </c>
      <c r="M32">
        <v>0</v>
      </c>
      <c r="N32" t="s">
        <v>30</v>
      </c>
      <c r="O32" t="s">
        <v>30</v>
      </c>
      <c r="P32" t="s">
        <v>30</v>
      </c>
      <c r="Q32" t="s">
        <v>30</v>
      </c>
      <c r="R32" t="s">
        <v>30</v>
      </c>
      <c r="S32">
        <v>0</v>
      </c>
      <c r="T32" t="s">
        <v>30</v>
      </c>
      <c r="U32" t="s">
        <v>30</v>
      </c>
      <c r="V32" t="s">
        <v>30</v>
      </c>
      <c r="W32" t="s">
        <v>30</v>
      </c>
      <c r="X32" t="s">
        <v>30</v>
      </c>
      <c r="Y32" t="s">
        <v>30</v>
      </c>
      <c r="Z32">
        <v>0</v>
      </c>
    </row>
    <row r="33" spans="1:26" x14ac:dyDescent="0.2">
      <c r="A33" t="s">
        <v>47</v>
      </c>
      <c r="B33" t="s">
        <v>27</v>
      </c>
      <c r="C33">
        <v>8</v>
      </c>
      <c r="D33" t="s">
        <v>28</v>
      </c>
      <c r="E33" t="s">
        <v>48</v>
      </c>
      <c r="F33">
        <v>11</v>
      </c>
      <c r="G33">
        <v>8</v>
      </c>
      <c r="H33">
        <v>503</v>
      </c>
      <c r="I33">
        <v>2</v>
      </c>
      <c r="J33">
        <v>11</v>
      </c>
      <c r="K33">
        <v>2</v>
      </c>
      <c r="L33">
        <v>3</v>
      </c>
      <c r="M33">
        <v>0.67</v>
      </c>
      <c r="N33">
        <v>180</v>
      </c>
      <c r="O33">
        <v>80</v>
      </c>
      <c r="P33">
        <v>6</v>
      </c>
      <c r="Q33">
        <v>6</v>
      </c>
      <c r="R33">
        <v>231</v>
      </c>
      <c r="S33">
        <v>243</v>
      </c>
      <c r="T33">
        <v>390</v>
      </c>
      <c r="U33" t="s">
        <v>30</v>
      </c>
      <c r="V33" t="s">
        <v>30</v>
      </c>
      <c r="W33">
        <v>107</v>
      </c>
      <c r="X33">
        <v>6</v>
      </c>
      <c r="Y33" t="s">
        <v>30</v>
      </c>
      <c r="Z33">
        <v>6</v>
      </c>
    </row>
    <row r="34" spans="1:26" x14ac:dyDescent="0.2">
      <c r="A34" t="s">
        <v>61</v>
      </c>
      <c r="B34" t="s">
        <v>53</v>
      </c>
      <c r="C34">
        <v>8</v>
      </c>
      <c r="D34" t="s">
        <v>54</v>
      </c>
      <c r="E34" t="s">
        <v>48</v>
      </c>
      <c r="F34">
        <v>0</v>
      </c>
      <c r="G34">
        <v>0</v>
      </c>
      <c r="H34">
        <v>0</v>
      </c>
      <c r="I34">
        <v>0</v>
      </c>
      <c r="J34">
        <v>0</v>
      </c>
      <c r="K34">
        <v>0</v>
      </c>
      <c r="L34">
        <v>3</v>
      </c>
      <c r="M34">
        <v>0</v>
      </c>
      <c r="N34" t="s">
        <v>30</v>
      </c>
      <c r="O34" t="s">
        <v>30</v>
      </c>
      <c r="P34" t="s">
        <v>30</v>
      </c>
      <c r="Q34" t="s">
        <v>30</v>
      </c>
      <c r="R34" t="s">
        <v>30</v>
      </c>
      <c r="S34">
        <v>0</v>
      </c>
      <c r="T34" t="s">
        <v>30</v>
      </c>
      <c r="U34" t="s">
        <v>30</v>
      </c>
      <c r="V34" t="s">
        <v>30</v>
      </c>
      <c r="W34" t="s">
        <v>30</v>
      </c>
      <c r="X34" t="s">
        <v>30</v>
      </c>
      <c r="Y34" t="s">
        <v>30</v>
      </c>
      <c r="Z34">
        <v>0</v>
      </c>
    </row>
    <row r="35" spans="1:26" x14ac:dyDescent="0.2">
      <c r="A35" t="s">
        <v>89</v>
      </c>
      <c r="B35" t="s">
        <v>30</v>
      </c>
      <c r="C35">
        <v>8</v>
      </c>
      <c r="D35" t="s">
        <v>79</v>
      </c>
      <c r="E35" t="s">
        <v>48</v>
      </c>
      <c r="F35">
        <v>5</v>
      </c>
      <c r="G35">
        <v>5</v>
      </c>
      <c r="H35">
        <v>83</v>
      </c>
      <c r="I35">
        <v>3</v>
      </c>
      <c r="J35">
        <v>5</v>
      </c>
      <c r="K35">
        <v>2</v>
      </c>
      <c r="L35">
        <v>12</v>
      </c>
      <c r="M35">
        <v>0.25</v>
      </c>
      <c r="N35">
        <v>42</v>
      </c>
      <c r="O35">
        <v>35</v>
      </c>
      <c r="P35" t="s">
        <v>30</v>
      </c>
      <c r="Q35">
        <v>2</v>
      </c>
      <c r="R35">
        <v>4</v>
      </c>
      <c r="S35">
        <v>6</v>
      </c>
      <c r="T35" t="s">
        <v>30</v>
      </c>
      <c r="U35" t="s">
        <v>30</v>
      </c>
      <c r="V35">
        <v>53</v>
      </c>
      <c r="W35">
        <v>30</v>
      </c>
      <c r="X35" t="s">
        <v>30</v>
      </c>
      <c r="Y35" t="s">
        <v>30</v>
      </c>
      <c r="Z35">
        <v>53</v>
      </c>
    </row>
    <row r="36" spans="1:26" x14ac:dyDescent="0.2">
      <c r="A36" t="s">
        <v>101</v>
      </c>
      <c r="B36" t="s">
        <v>91</v>
      </c>
      <c r="C36">
        <v>8</v>
      </c>
      <c r="D36" t="s">
        <v>92</v>
      </c>
      <c r="E36" t="s">
        <v>48</v>
      </c>
      <c r="F36">
        <v>7</v>
      </c>
      <c r="G36">
        <v>6</v>
      </c>
      <c r="H36">
        <v>796</v>
      </c>
      <c r="I36">
        <v>3</v>
      </c>
      <c r="J36">
        <v>6</v>
      </c>
      <c r="K36">
        <v>1</v>
      </c>
      <c r="L36">
        <v>4</v>
      </c>
      <c r="M36">
        <v>0.75</v>
      </c>
      <c r="N36">
        <v>21</v>
      </c>
      <c r="O36">
        <v>87</v>
      </c>
      <c r="P36">
        <v>11</v>
      </c>
      <c r="Q36">
        <v>348</v>
      </c>
      <c r="R36">
        <v>329</v>
      </c>
      <c r="S36">
        <v>688</v>
      </c>
      <c r="T36">
        <v>412</v>
      </c>
      <c r="U36" t="s">
        <v>30</v>
      </c>
      <c r="V36" t="s">
        <v>30</v>
      </c>
      <c r="W36" t="s">
        <v>30</v>
      </c>
      <c r="X36">
        <v>380</v>
      </c>
      <c r="Y36">
        <v>4</v>
      </c>
      <c r="Z36">
        <v>384</v>
      </c>
    </row>
    <row r="37" spans="1:26" x14ac:dyDescent="0.2">
      <c r="A37" t="s">
        <v>118</v>
      </c>
      <c r="B37" t="s">
        <v>109</v>
      </c>
      <c r="C37">
        <v>8</v>
      </c>
      <c r="D37" t="s">
        <v>110</v>
      </c>
      <c r="E37" t="s">
        <v>48</v>
      </c>
      <c r="F37">
        <v>0</v>
      </c>
      <c r="G37">
        <v>0</v>
      </c>
      <c r="H37">
        <v>0</v>
      </c>
      <c r="I37">
        <v>0</v>
      </c>
      <c r="J37">
        <v>0</v>
      </c>
      <c r="K37">
        <v>0</v>
      </c>
      <c r="L37">
        <v>18</v>
      </c>
      <c r="M37">
        <v>0</v>
      </c>
      <c r="N37" t="s">
        <v>30</v>
      </c>
      <c r="O37" t="s">
        <v>30</v>
      </c>
      <c r="P37" t="s">
        <v>30</v>
      </c>
      <c r="Q37" t="s">
        <v>30</v>
      </c>
      <c r="R37" t="s">
        <v>30</v>
      </c>
      <c r="S37">
        <v>0</v>
      </c>
      <c r="T37" t="s">
        <v>30</v>
      </c>
      <c r="U37" t="s">
        <v>30</v>
      </c>
      <c r="V37" t="s">
        <v>30</v>
      </c>
      <c r="W37" t="s">
        <v>30</v>
      </c>
      <c r="X37" t="s">
        <v>30</v>
      </c>
      <c r="Y37" t="s">
        <v>30</v>
      </c>
      <c r="Z37">
        <v>0</v>
      </c>
    </row>
    <row r="38" spans="1:26" x14ac:dyDescent="0.2">
      <c r="A38" t="s">
        <v>62</v>
      </c>
      <c r="B38" t="s">
        <v>53</v>
      </c>
      <c r="C38">
        <v>9</v>
      </c>
      <c r="D38" t="s">
        <v>54</v>
      </c>
      <c r="E38" t="s">
        <v>63</v>
      </c>
      <c r="F38">
        <v>0</v>
      </c>
      <c r="G38">
        <v>0</v>
      </c>
      <c r="H38">
        <v>0</v>
      </c>
      <c r="I38">
        <v>0</v>
      </c>
      <c r="J38">
        <v>0</v>
      </c>
      <c r="K38">
        <v>0</v>
      </c>
      <c r="L38">
        <v>8</v>
      </c>
      <c r="M38">
        <v>0</v>
      </c>
      <c r="N38" t="s">
        <v>30</v>
      </c>
      <c r="O38" t="s">
        <v>30</v>
      </c>
      <c r="P38" t="s">
        <v>30</v>
      </c>
      <c r="Q38" t="s">
        <v>30</v>
      </c>
      <c r="R38" t="s">
        <v>30</v>
      </c>
      <c r="S38">
        <v>0</v>
      </c>
      <c r="T38" t="s">
        <v>30</v>
      </c>
      <c r="U38" t="s">
        <v>30</v>
      </c>
      <c r="V38" t="s">
        <v>30</v>
      </c>
      <c r="W38" t="s">
        <v>30</v>
      </c>
      <c r="X38" t="s">
        <v>30</v>
      </c>
      <c r="Y38" t="s">
        <v>30</v>
      </c>
      <c r="Z38">
        <v>0</v>
      </c>
    </row>
    <row r="39" spans="1:26" x14ac:dyDescent="0.2">
      <c r="A39" t="s">
        <v>77</v>
      </c>
      <c r="B39" t="s">
        <v>65</v>
      </c>
      <c r="C39">
        <v>9</v>
      </c>
      <c r="D39" t="s">
        <v>66</v>
      </c>
      <c r="E39" t="s">
        <v>63</v>
      </c>
      <c r="F39">
        <v>0</v>
      </c>
      <c r="G39">
        <v>0</v>
      </c>
      <c r="H39">
        <v>0</v>
      </c>
      <c r="I39">
        <v>0</v>
      </c>
      <c r="J39">
        <v>0</v>
      </c>
      <c r="K39">
        <v>0</v>
      </c>
      <c r="L39">
        <v>1</v>
      </c>
      <c r="M39">
        <v>0</v>
      </c>
      <c r="N39" t="s">
        <v>30</v>
      </c>
      <c r="O39" t="s">
        <v>30</v>
      </c>
      <c r="P39" t="s">
        <v>30</v>
      </c>
      <c r="Q39" t="s">
        <v>30</v>
      </c>
      <c r="R39" t="s">
        <v>30</v>
      </c>
      <c r="S39">
        <v>0</v>
      </c>
      <c r="T39" t="s">
        <v>30</v>
      </c>
      <c r="U39" t="s">
        <v>30</v>
      </c>
      <c r="V39" t="s">
        <v>30</v>
      </c>
      <c r="W39" t="s">
        <v>30</v>
      </c>
      <c r="X39" t="s">
        <v>30</v>
      </c>
      <c r="Y39" t="s">
        <v>30</v>
      </c>
      <c r="Z39">
        <v>0</v>
      </c>
    </row>
    <row r="40" spans="1:26" x14ac:dyDescent="0.2">
      <c r="A40" t="s">
        <v>102</v>
      </c>
      <c r="B40" t="s">
        <v>91</v>
      </c>
      <c r="C40">
        <v>9</v>
      </c>
      <c r="D40" t="s">
        <v>92</v>
      </c>
      <c r="E40" t="s">
        <v>63</v>
      </c>
      <c r="F40">
        <v>1</v>
      </c>
      <c r="G40">
        <v>1</v>
      </c>
      <c r="H40">
        <v>12</v>
      </c>
      <c r="I40">
        <v>1</v>
      </c>
      <c r="J40">
        <v>1</v>
      </c>
      <c r="K40">
        <v>1</v>
      </c>
      <c r="L40">
        <v>9</v>
      </c>
      <c r="M40">
        <v>0.11</v>
      </c>
      <c r="N40" t="s">
        <v>30</v>
      </c>
      <c r="O40" t="s">
        <v>30</v>
      </c>
      <c r="P40" t="s">
        <v>30</v>
      </c>
      <c r="Q40" t="s">
        <v>30</v>
      </c>
      <c r="R40">
        <v>12</v>
      </c>
      <c r="S40">
        <v>12</v>
      </c>
      <c r="T40" t="s">
        <v>30</v>
      </c>
      <c r="U40" t="s">
        <v>30</v>
      </c>
      <c r="V40" t="s">
        <v>30</v>
      </c>
      <c r="W40">
        <v>12</v>
      </c>
      <c r="X40" t="s">
        <v>30</v>
      </c>
      <c r="Y40" t="s">
        <v>30</v>
      </c>
      <c r="Z40">
        <v>0</v>
      </c>
    </row>
    <row r="41" spans="1:26" x14ac:dyDescent="0.2">
      <c r="A41" t="s">
        <v>119</v>
      </c>
      <c r="B41" t="s">
        <v>109</v>
      </c>
      <c r="C41">
        <v>9</v>
      </c>
      <c r="D41" t="s">
        <v>110</v>
      </c>
      <c r="E41" t="s">
        <v>63</v>
      </c>
      <c r="F41">
        <v>0</v>
      </c>
      <c r="G41">
        <v>0</v>
      </c>
      <c r="H41">
        <v>0</v>
      </c>
      <c r="I41">
        <v>0</v>
      </c>
      <c r="J41">
        <v>0</v>
      </c>
      <c r="K41">
        <v>0</v>
      </c>
      <c r="L41">
        <v>8</v>
      </c>
      <c r="M41">
        <v>0</v>
      </c>
      <c r="N41" t="s">
        <v>30</v>
      </c>
      <c r="O41" t="s">
        <v>30</v>
      </c>
      <c r="P41" t="s">
        <v>30</v>
      </c>
      <c r="Q41" t="s">
        <v>30</v>
      </c>
      <c r="R41" t="s">
        <v>30</v>
      </c>
      <c r="S41">
        <v>0</v>
      </c>
      <c r="T41" t="s">
        <v>30</v>
      </c>
      <c r="U41" t="s">
        <v>30</v>
      </c>
      <c r="V41" t="s">
        <v>30</v>
      </c>
      <c r="W41" t="s">
        <v>30</v>
      </c>
      <c r="X41" t="s">
        <v>30</v>
      </c>
      <c r="Y41" t="s">
        <v>30</v>
      </c>
      <c r="Z41">
        <v>0</v>
      </c>
    </row>
    <row r="42" spans="1:26" x14ac:dyDescent="0.2">
      <c r="A42" t="s">
        <v>31</v>
      </c>
      <c r="B42" t="s">
        <v>27</v>
      </c>
      <c r="C42">
        <v>10</v>
      </c>
      <c r="D42" t="s">
        <v>28</v>
      </c>
      <c r="E42" t="s">
        <v>32</v>
      </c>
      <c r="F42">
        <v>7</v>
      </c>
      <c r="G42">
        <v>6</v>
      </c>
      <c r="H42">
        <v>461</v>
      </c>
      <c r="I42">
        <v>1</v>
      </c>
      <c r="J42">
        <v>6</v>
      </c>
      <c r="K42">
        <v>1</v>
      </c>
      <c r="L42">
        <v>3</v>
      </c>
      <c r="M42">
        <v>0.33</v>
      </c>
      <c r="N42">
        <v>228</v>
      </c>
      <c r="O42">
        <v>33</v>
      </c>
      <c r="P42" t="s">
        <v>30</v>
      </c>
      <c r="Q42" t="s">
        <v>30</v>
      </c>
      <c r="R42">
        <v>200</v>
      </c>
      <c r="S42">
        <v>200</v>
      </c>
      <c r="T42" t="s">
        <v>30</v>
      </c>
      <c r="U42" t="s">
        <v>30</v>
      </c>
      <c r="V42" t="s">
        <v>30</v>
      </c>
      <c r="W42">
        <v>461</v>
      </c>
      <c r="X42" t="s">
        <v>30</v>
      </c>
      <c r="Y42" t="s">
        <v>30</v>
      </c>
      <c r="Z42">
        <v>0</v>
      </c>
    </row>
    <row r="43" spans="1:26" x14ac:dyDescent="0.2">
      <c r="A43" t="s">
        <v>55</v>
      </c>
      <c r="B43" t="s">
        <v>53</v>
      </c>
      <c r="C43">
        <v>10</v>
      </c>
      <c r="D43" t="s">
        <v>54</v>
      </c>
      <c r="E43" t="s">
        <v>32</v>
      </c>
      <c r="F43">
        <v>13</v>
      </c>
      <c r="G43">
        <v>9</v>
      </c>
      <c r="H43">
        <v>395</v>
      </c>
      <c r="I43">
        <v>5</v>
      </c>
      <c r="J43">
        <v>14</v>
      </c>
      <c r="K43">
        <v>3</v>
      </c>
      <c r="L43">
        <v>15</v>
      </c>
      <c r="M43">
        <v>0.33</v>
      </c>
      <c r="N43">
        <v>139</v>
      </c>
      <c r="O43">
        <v>76</v>
      </c>
      <c r="P43">
        <v>144</v>
      </c>
      <c r="Q43">
        <v>9</v>
      </c>
      <c r="R43">
        <v>27</v>
      </c>
      <c r="S43">
        <v>180</v>
      </c>
      <c r="T43">
        <v>321</v>
      </c>
      <c r="U43" t="s">
        <v>30</v>
      </c>
      <c r="V43">
        <v>6</v>
      </c>
      <c r="W43">
        <v>8</v>
      </c>
      <c r="X43">
        <v>60</v>
      </c>
      <c r="Y43" t="s">
        <v>30</v>
      </c>
      <c r="Z43">
        <v>66</v>
      </c>
    </row>
    <row r="44" spans="1:26" x14ac:dyDescent="0.2">
      <c r="A44" t="s">
        <v>67</v>
      </c>
      <c r="B44" t="s">
        <v>65</v>
      </c>
      <c r="C44">
        <v>10</v>
      </c>
      <c r="D44" t="s">
        <v>66</v>
      </c>
      <c r="E44" t="s">
        <v>32</v>
      </c>
      <c r="F44">
        <v>2</v>
      </c>
      <c r="G44">
        <v>2</v>
      </c>
      <c r="H44">
        <v>22</v>
      </c>
      <c r="I44">
        <v>1</v>
      </c>
      <c r="J44">
        <v>2</v>
      </c>
      <c r="K44">
        <v>1</v>
      </c>
      <c r="L44">
        <v>1</v>
      </c>
      <c r="M44">
        <v>1</v>
      </c>
      <c r="N44">
        <v>22</v>
      </c>
      <c r="O44" t="s">
        <v>30</v>
      </c>
      <c r="P44" t="s">
        <v>30</v>
      </c>
      <c r="Q44" t="s">
        <v>30</v>
      </c>
      <c r="R44" t="s">
        <v>30</v>
      </c>
      <c r="S44">
        <v>0</v>
      </c>
      <c r="T44" t="s">
        <v>30</v>
      </c>
      <c r="U44" t="s">
        <v>30</v>
      </c>
      <c r="V44" t="s">
        <v>30</v>
      </c>
      <c r="W44">
        <v>19</v>
      </c>
      <c r="X44" t="s">
        <v>30</v>
      </c>
      <c r="Y44">
        <v>3</v>
      </c>
      <c r="Z44">
        <v>3</v>
      </c>
    </row>
    <row r="45" spans="1:26" x14ac:dyDescent="0.2">
      <c r="A45" t="s">
        <v>93</v>
      </c>
      <c r="B45" t="s">
        <v>91</v>
      </c>
      <c r="C45">
        <v>10</v>
      </c>
      <c r="D45" t="s">
        <v>92</v>
      </c>
      <c r="E45" t="s">
        <v>32</v>
      </c>
      <c r="F45">
        <v>2</v>
      </c>
      <c r="G45">
        <v>1</v>
      </c>
      <c r="H45">
        <v>2</v>
      </c>
      <c r="I45">
        <v>1</v>
      </c>
      <c r="J45">
        <v>1</v>
      </c>
      <c r="K45">
        <v>1</v>
      </c>
      <c r="L45">
        <v>9</v>
      </c>
      <c r="M45">
        <v>0.11</v>
      </c>
      <c r="N45" t="s">
        <v>30</v>
      </c>
      <c r="O45" t="s">
        <v>30</v>
      </c>
      <c r="P45" t="s">
        <v>30</v>
      </c>
      <c r="Q45">
        <v>2</v>
      </c>
      <c r="R45" t="s">
        <v>30</v>
      </c>
      <c r="S45">
        <v>2</v>
      </c>
      <c r="T45" t="s">
        <v>30</v>
      </c>
      <c r="U45" t="s">
        <v>30</v>
      </c>
      <c r="V45" t="s">
        <v>30</v>
      </c>
      <c r="W45">
        <v>2</v>
      </c>
      <c r="X45" t="s">
        <v>30</v>
      </c>
      <c r="Y45" t="s">
        <v>30</v>
      </c>
      <c r="Z45">
        <v>0</v>
      </c>
    </row>
    <row r="46" spans="1:26" x14ac:dyDescent="0.2">
      <c r="A46" t="s">
        <v>111</v>
      </c>
      <c r="B46" t="s">
        <v>109</v>
      </c>
      <c r="C46">
        <v>10</v>
      </c>
      <c r="D46" t="s">
        <v>110</v>
      </c>
      <c r="E46" t="s">
        <v>32</v>
      </c>
      <c r="F46">
        <v>4</v>
      </c>
      <c r="G46">
        <v>3</v>
      </c>
      <c r="H46">
        <v>54</v>
      </c>
      <c r="I46">
        <v>3</v>
      </c>
      <c r="J46">
        <v>4</v>
      </c>
      <c r="K46">
        <v>3</v>
      </c>
      <c r="L46">
        <v>22</v>
      </c>
      <c r="M46">
        <v>0.14000000000000001</v>
      </c>
      <c r="N46">
        <v>54</v>
      </c>
      <c r="O46" t="s">
        <v>30</v>
      </c>
      <c r="P46" t="s">
        <v>30</v>
      </c>
      <c r="Q46" t="s">
        <v>30</v>
      </c>
      <c r="R46" t="s">
        <v>30</v>
      </c>
      <c r="S46">
        <v>0</v>
      </c>
      <c r="T46">
        <v>2</v>
      </c>
      <c r="U46" t="s">
        <v>30</v>
      </c>
      <c r="V46" t="s">
        <v>30</v>
      </c>
      <c r="W46" t="s">
        <v>30</v>
      </c>
      <c r="X46">
        <v>6</v>
      </c>
      <c r="Y46">
        <v>46</v>
      </c>
      <c r="Z46">
        <v>52</v>
      </c>
    </row>
    <row r="47" spans="1:26" x14ac:dyDescent="0.2">
      <c r="A47" t="s">
        <v>33</v>
      </c>
      <c r="B47" t="s">
        <v>27</v>
      </c>
      <c r="C47">
        <v>11</v>
      </c>
      <c r="D47" t="s">
        <v>28</v>
      </c>
      <c r="E47" t="s">
        <v>34</v>
      </c>
      <c r="F47">
        <v>0</v>
      </c>
      <c r="G47">
        <v>0</v>
      </c>
      <c r="H47">
        <v>0</v>
      </c>
      <c r="I47">
        <v>0</v>
      </c>
      <c r="J47">
        <v>0</v>
      </c>
      <c r="K47">
        <v>0</v>
      </c>
      <c r="L47">
        <v>1</v>
      </c>
      <c r="M47">
        <v>0</v>
      </c>
      <c r="N47" t="s">
        <v>30</v>
      </c>
      <c r="O47" t="s">
        <v>30</v>
      </c>
      <c r="P47" t="s">
        <v>30</v>
      </c>
      <c r="Q47" t="s">
        <v>30</v>
      </c>
      <c r="R47" t="s">
        <v>30</v>
      </c>
      <c r="S47">
        <v>0</v>
      </c>
      <c r="T47" t="s">
        <v>30</v>
      </c>
      <c r="U47" t="s">
        <v>30</v>
      </c>
      <c r="V47" t="s">
        <v>30</v>
      </c>
      <c r="W47" t="s">
        <v>30</v>
      </c>
      <c r="X47" t="s">
        <v>30</v>
      </c>
      <c r="Y47" t="s">
        <v>30</v>
      </c>
      <c r="Z47">
        <v>0</v>
      </c>
    </row>
    <row r="48" spans="1:26" x14ac:dyDescent="0.2">
      <c r="A48" t="s">
        <v>49</v>
      </c>
      <c r="B48" t="s">
        <v>50</v>
      </c>
      <c r="C48">
        <v>11</v>
      </c>
      <c r="D48" t="s">
        <v>51</v>
      </c>
      <c r="E48" t="s">
        <v>34</v>
      </c>
      <c r="F48">
        <v>0</v>
      </c>
      <c r="G48">
        <v>0</v>
      </c>
      <c r="H48">
        <v>0</v>
      </c>
      <c r="I48">
        <v>0</v>
      </c>
      <c r="J48">
        <v>0</v>
      </c>
      <c r="K48">
        <v>0</v>
      </c>
      <c r="L48">
        <v>4</v>
      </c>
      <c r="M48">
        <v>0</v>
      </c>
      <c r="N48" t="s">
        <v>30</v>
      </c>
      <c r="O48" t="s">
        <v>30</v>
      </c>
      <c r="P48" t="s">
        <v>30</v>
      </c>
      <c r="Q48" t="s">
        <v>30</v>
      </c>
      <c r="R48" t="s">
        <v>30</v>
      </c>
      <c r="S48">
        <v>0</v>
      </c>
      <c r="T48" t="s">
        <v>30</v>
      </c>
      <c r="U48" t="s">
        <v>30</v>
      </c>
      <c r="V48" t="s">
        <v>30</v>
      </c>
      <c r="W48" t="s">
        <v>30</v>
      </c>
      <c r="X48" t="s">
        <v>30</v>
      </c>
      <c r="Y48" t="s">
        <v>30</v>
      </c>
      <c r="Z48">
        <v>0</v>
      </c>
    </row>
    <row r="49" spans="1:26" x14ac:dyDescent="0.2">
      <c r="A49" t="s">
        <v>78</v>
      </c>
      <c r="B49" t="s">
        <v>30</v>
      </c>
      <c r="C49">
        <v>11</v>
      </c>
      <c r="D49" t="s">
        <v>79</v>
      </c>
      <c r="E49" t="s">
        <v>34</v>
      </c>
      <c r="F49">
        <v>0</v>
      </c>
      <c r="G49">
        <v>0</v>
      </c>
      <c r="H49">
        <v>0</v>
      </c>
      <c r="I49">
        <v>0</v>
      </c>
      <c r="J49">
        <v>0</v>
      </c>
      <c r="K49">
        <v>0</v>
      </c>
      <c r="L49">
        <v>11</v>
      </c>
      <c r="M49">
        <v>0</v>
      </c>
      <c r="N49" t="s">
        <v>30</v>
      </c>
      <c r="O49" t="s">
        <v>30</v>
      </c>
      <c r="P49" t="s">
        <v>30</v>
      </c>
      <c r="Q49" t="s">
        <v>30</v>
      </c>
      <c r="R49" t="s">
        <v>30</v>
      </c>
      <c r="S49">
        <v>0</v>
      </c>
      <c r="T49" t="s">
        <v>30</v>
      </c>
      <c r="U49" t="s">
        <v>30</v>
      </c>
      <c r="V49" t="s">
        <v>30</v>
      </c>
      <c r="W49" t="s">
        <v>30</v>
      </c>
      <c r="X49" t="s">
        <v>30</v>
      </c>
      <c r="Y49" t="s">
        <v>30</v>
      </c>
      <c r="Z49">
        <v>0</v>
      </c>
    </row>
    <row r="50" spans="1:26" x14ac:dyDescent="0.2">
      <c r="A50" t="s">
        <v>112</v>
      </c>
      <c r="B50" t="s">
        <v>109</v>
      </c>
      <c r="C50">
        <v>11</v>
      </c>
      <c r="D50" t="s">
        <v>110</v>
      </c>
      <c r="E50" t="s">
        <v>34</v>
      </c>
      <c r="F50">
        <v>4</v>
      </c>
      <c r="G50">
        <v>2</v>
      </c>
      <c r="H50">
        <v>24</v>
      </c>
      <c r="I50">
        <v>3</v>
      </c>
      <c r="J50">
        <v>3</v>
      </c>
      <c r="K50">
        <v>2</v>
      </c>
      <c r="L50">
        <v>14</v>
      </c>
      <c r="M50">
        <v>0.21</v>
      </c>
      <c r="N50">
        <v>13</v>
      </c>
      <c r="O50" t="s">
        <v>30</v>
      </c>
      <c r="P50" t="s">
        <v>30</v>
      </c>
      <c r="Q50" t="s">
        <v>30</v>
      </c>
      <c r="R50">
        <v>11</v>
      </c>
      <c r="S50">
        <v>11</v>
      </c>
      <c r="T50" t="s">
        <v>30</v>
      </c>
      <c r="U50">
        <v>3</v>
      </c>
      <c r="V50" t="s">
        <v>30</v>
      </c>
      <c r="W50" t="s">
        <v>30</v>
      </c>
      <c r="X50">
        <v>21</v>
      </c>
      <c r="Y50" t="s">
        <v>30</v>
      </c>
      <c r="Z50">
        <v>21</v>
      </c>
    </row>
    <row r="51" spans="1:26" x14ac:dyDescent="0.2">
      <c r="A51" t="s">
        <v>35</v>
      </c>
      <c r="B51" t="s">
        <v>27</v>
      </c>
      <c r="C51">
        <v>12</v>
      </c>
      <c r="D51" t="s">
        <v>28</v>
      </c>
      <c r="E51" t="s">
        <v>36</v>
      </c>
      <c r="F51">
        <v>4</v>
      </c>
      <c r="G51">
        <v>6</v>
      </c>
      <c r="H51">
        <v>140</v>
      </c>
      <c r="I51">
        <v>2</v>
      </c>
      <c r="J51">
        <v>3</v>
      </c>
      <c r="K51">
        <v>1</v>
      </c>
      <c r="L51">
        <v>10</v>
      </c>
      <c r="M51">
        <v>0.2</v>
      </c>
      <c r="N51">
        <v>72</v>
      </c>
      <c r="O51">
        <v>68</v>
      </c>
      <c r="P51" t="s">
        <v>30</v>
      </c>
      <c r="Q51" t="s">
        <v>30</v>
      </c>
      <c r="R51" t="s">
        <v>30</v>
      </c>
      <c r="S51">
        <v>0</v>
      </c>
      <c r="T51" t="s">
        <v>30</v>
      </c>
      <c r="U51">
        <v>48</v>
      </c>
      <c r="V51">
        <v>76</v>
      </c>
      <c r="W51">
        <v>16</v>
      </c>
      <c r="X51" t="s">
        <v>30</v>
      </c>
      <c r="Y51" t="s">
        <v>30</v>
      </c>
      <c r="Z51">
        <v>76</v>
      </c>
    </row>
    <row r="52" spans="1:26" x14ac:dyDescent="0.2">
      <c r="A52" t="s">
        <v>56</v>
      </c>
      <c r="B52" t="s">
        <v>53</v>
      </c>
      <c r="C52">
        <v>12</v>
      </c>
      <c r="D52" t="s">
        <v>54</v>
      </c>
      <c r="E52" t="s">
        <v>36</v>
      </c>
      <c r="F52">
        <v>3</v>
      </c>
      <c r="G52">
        <v>3</v>
      </c>
      <c r="H52">
        <v>52</v>
      </c>
      <c r="I52">
        <v>2</v>
      </c>
      <c r="J52">
        <v>4</v>
      </c>
      <c r="K52">
        <v>1</v>
      </c>
      <c r="L52">
        <v>3</v>
      </c>
      <c r="M52">
        <v>0.67</v>
      </c>
      <c r="N52">
        <v>42</v>
      </c>
      <c r="O52">
        <v>1</v>
      </c>
      <c r="P52">
        <v>7</v>
      </c>
      <c r="Q52">
        <v>2</v>
      </c>
      <c r="R52" t="s">
        <v>30</v>
      </c>
      <c r="S52">
        <v>9</v>
      </c>
      <c r="T52">
        <v>3</v>
      </c>
      <c r="U52" t="s">
        <v>30</v>
      </c>
      <c r="V52" t="s">
        <v>30</v>
      </c>
      <c r="W52">
        <v>10</v>
      </c>
      <c r="X52">
        <v>39</v>
      </c>
      <c r="Y52" t="s">
        <v>30</v>
      </c>
      <c r="Z52">
        <v>39</v>
      </c>
    </row>
    <row r="53" spans="1:26" x14ac:dyDescent="0.2">
      <c r="A53" t="s">
        <v>80</v>
      </c>
      <c r="B53" t="s">
        <v>30</v>
      </c>
      <c r="C53">
        <v>12</v>
      </c>
      <c r="D53" t="s">
        <v>79</v>
      </c>
      <c r="E53" t="s">
        <v>36</v>
      </c>
      <c r="F53">
        <v>2</v>
      </c>
      <c r="G53">
        <v>1</v>
      </c>
      <c r="H53">
        <v>20</v>
      </c>
      <c r="I53">
        <v>1</v>
      </c>
      <c r="J53">
        <v>1</v>
      </c>
      <c r="K53">
        <v>1</v>
      </c>
      <c r="L53">
        <v>3</v>
      </c>
      <c r="M53">
        <v>0.33</v>
      </c>
      <c r="N53">
        <v>20</v>
      </c>
      <c r="O53" t="s">
        <v>30</v>
      </c>
      <c r="P53" t="s">
        <v>30</v>
      </c>
      <c r="Q53" t="s">
        <v>30</v>
      </c>
      <c r="R53" t="s">
        <v>30</v>
      </c>
      <c r="S53">
        <v>0</v>
      </c>
      <c r="T53" t="s">
        <v>30</v>
      </c>
      <c r="U53" t="s">
        <v>30</v>
      </c>
      <c r="V53" t="s">
        <v>30</v>
      </c>
      <c r="W53">
        <v>20</v>
      </c>
      <c r="X53" t="s">
        <v>30</v>
      </c>
      <c r="Y53" t="s">
        <v>30</v>
      </c>
      <c r="Z53">
        <v>0</v>
      </c>
    </row>
    <row r="54" spans="1:26" x14ac:dyDescent="0.2">
      <c r="A54" t="s">
        <v>94</v>
      </c>
      <c r="B54" t="s">
        <v>91</v>
      </c>
      <c r="C54">
        <v>12</v>
      </c>
      <c r="D54" t="s">
        <v>92</v>
      </c>
      <c r="E54" t="s">
        <v>36</v>
      </c>
      <c r="F54">
        <v>1</v>
      </c>
      <c r="G54">
        <v>1</v>
      </c>
      <c r="H54">
        <v>8</v>
      </c>
      <c r="I54">
        <v>1</v>
      </c>
      <c r="J54">
        <v>1</v>
      </c>
      <c r="K54">
        <v>1</v>
      </c>
      <c r="L54">
        <v>1</v>
      </c>
      <c r="M54">
        <v>1</v>
      </c>
      <c r="N54" t="s">
        <v>30</v>
      </c>
      <c r="O54">
        <v>4</v>
      </c>
      <c r="P54" t="s">
        <v>30</v>
      </c>
      <c r="Q54">
        <v>4</v>
      </c>
      <c r="R54" t="s">
        <v>30</v>
      </c>
      <c r="S54">
        <v>4</v>
      </c>
      <c r="T54" t="s">
        <v>30</v>
      </c>
      <c r="U54" t="s">
        <v>30</v>
      </c>
      <c r="V54" t="s">
        <v>30</v>
      </c>
      <c r="W54">
        <v>8</v>
      </c>
      <c r="X54" t="s">
        <v>30</v>
      </c>
      <c r="Y54" t="s">
        <v>30</v>
      </c>
      <c r="Z54">
        <v>0</v>
      </c>
    </row>
    <row r="55" spans="1:26" x14ac:dyDescent="0.2">
      <c r="A55" t="s">
        <v>113</v>
      </c>
      <c r="B55" t="s">
        <v>109</v>
      </c>
      <c r="C55">
        <v>12</v>
      </c>
      <c r="D55" t="s">
        <v>110</v>
      </c>
      <c r="E55" t="s">
        <v>36</v>
      </c>
      <c r="F55">
        <v>39</v>
      </c>
      <c r="G55">
        <v>29</v>
      </c>
      <c r="H55">
        <v>1624</v>
      </c>
      <c r="I55">
        <v>13</v>
      </c>
      <c r="J55">
        <v>33</v>
      </c>
      <c r="K55">
        <v>9</v>
      </c>
      <c r="L55">
        <v>22</v>
      </c>
      <c r="M55">
        <v>0.59</v>
      </c>
      <c r="N55">
        <v>341</v>
      </c>
      <c r="O55">
        <v>662</v>
      </c>
      <c r="P55">
        <v>175</v>
      </c>
      <c r="Q55">
        <v>325</v>
      </c>
      <c r="R55">
        <v>121</v>
      </c>
      <c r="S55">
        <v>621</v>
      </c>
      <c r="T55">
        <v>489</v>
      </c>
      <c r="U55">
        <v>249</v>
      </c>
      <c r="V55" t="s">
        <v>30</v>
      </c>
      <c r="W55">
        <v>296</v>
      </c>
      <c r="X55">
        <v>572</v>
      </c>
      <c r="Y55">
        <v>18</v>
      </c>
      <c r="Z55">
        <v>590</v>
      </c>
    </row>
    <row r="56" spans="1:26" x14ac:dyDescent="0.2">
      <c r="A56" t="s">
        <v>37</v>
      </c>
      <c r="B56" t="s">
        <v>27</v>
      </c>
      <c r="C56">
        <v>13</v>
      </c>
      <c r="D56" t="s">
        <v>28</v>
      </c>
      <c r="E56" t="s">
        <v>38</v>
      </c>
      <c r="F56">
        <v>1</v>
      </c>
      <c r="G56">
        <v>1</v>
      </c>
      <c r="H56">
        <v>30</v>
      </c>
      <c r="I56">
        <v>2</v>
      </c>
      <c r="J56">
        <v>1</v>
      </c>
      <c r="K56">
        <v>1</v>
      </c>
      <c r="L56">
        <v>10</v>
      </c>
      <c r="M56">
        <v>0.2</v>
      </c>
      <c r="N56">
        <v>18</v>
      </c>
      <c r="O56" t="s">
        <v>30</v>
      </c>
      <c r="P56" t="s">
        <v>30</v>
      </c>
      <c r="Q56" t="s">
        <v>30</v>
      </c>
      <c r="R56">
        <v>12</v>
      </c>
      <c r="S56">
        <v>12</v>
      </c>
      <c r="T56" t="s">
        <v>30</v>
      </c>
      <c r="U56" t="s">
        <v>30</v>
      </c>
      <c r="V56" t="s">
        <v>30</v>
      </c>
      <c r="W56" t="s">
        <v>30</v>
      </c>
      <c r="X56">
        <v>30</v>
      </c>
      <c r="Y56" t="s">
        <v>30</v>
      </c>
      <c r="Z56">
        <v>30</v>
      </c>
    </row>
    <row r="57" spans="1:26" x14ac:dyDescent="0.2">
      <c r="A57" t="s">
        <v>57</v>
      </c>
      <c r="B57" t="s">
        <v>53</v>
      </c>
      <c r="C57">
        <v>13</v>
      </c>
      <c r="D57" t="s">
        <v>54</v>
      </c>
      <c r="E57" t="s">
        <v>38</v>
      </c>
      <c r="F57">
        <v>8</v>
      </c>
      <c r="G57">
        <v>6</v>
      </c>
      <c r="H57">
        <v>117</v>
      </c>
      <c r="I57">
        <v>4</v>
      </c>
      <c r="J57">
        <v>8</v>
      </c>
      <c r="K57">
        <v>3</v>
      </c>
      <c r="L57">
        <v>20</v>
      </c>
      <c r="M57">
        <v>0.2</v>
      </c>
      <c r="N57">
        <v>27</v>
      </c>
      <c r="O57">
        <v>27</v>
      </c>
      <c r="P57" t="s">
        <v>30</v>
      </c>
      <c r="Q57">
        <v>2</v>
      </c>
      <c r="R57">
        <v>61</v>
      </c>
      <c r="S57">
        <v>63</v>
      </c>
      <c r="T57">
        <v>57</v>
      </c>
      <c r="U57" t="s">
        <v>30</v>
      </c>
      <c r="V57">
        <v>12</v>
      </c>
      <c r="W57">
        <v>14</v>
      </c>
      <c r="X57" t="s">
        <v>30</v>
      </c>
      <c r="Y57">
        <v>34</v>
      </c>
      <c r="Z57">
        <v>46</v>
      </c>
    </row>
    <row r="58" spans="1:26" x14ac:dyDescent="0.2">
      <c r="A58" t="s">
        <v>68</v>
      </c>
      <c r="B58" t="s">
        <v>65</v>
      </c>
      <c r="C58">
        <v>13</v>
      </c>
      <c r="D58" t="s">
        <v>66</v>
      </c>
      <c r="E58" t="s">
        <v>38</v>
      </c>
      <c r="F58">
        <v>0</v>
      </c>
      <c r="G58">
        <v>0</v>
      </c>
      <c r="H58">
        <v>0</v>
      </c>
      <c r="I58">
        <v>0</v>
      </c>
      <c r="J58">
        <v>0</v>
      </c>
      <c r="K58">
        <v>0</v>
      </c>
      <c r="L58">
        <v>4</v>
      </c>
      <c r="M58">
        <v>0</v>
      </c>
      <c r="N58" t="s">
        <v>30</v>
      </c>
      <c r="O58" t="s">
        <v>30</v>
      </c>
      <c r="P58" t="s">
        <v>30</v>
      </c>
      <c r="Q58" t="s">
        <v>30</v>
      </c>
      <c r="R58" t="s">
        <v>30</v>
      </c>
      <c r="S58">
        <v>0</v>
      </c>
      <c r="T58" t="s">
        <v>30</v>
      </c>
      <c r="U58" t="s">
        <v>30</v>
      </c>
      <c r="V58" t="s">
        <v>30</v>
      </c>
      <c r="W58" t="s">
        <v>30</v>
      </c>
      <c r="X58" t="s">
        <v>30</v>
      </c>
      <c r="Y58" t="s">
        <v>30</v>
      </c>
      <c r="Z58">
        <v>0</v>
      </c>
    </row>
    <row r="59" spans="1:26" x14ac:dyDescent="0.2">
      <c r="A59" t="s">
        <v>81</v>
      </c>
      <c r="B59" t="s">
        <v>30</v>
      </c>
      <c r="C59">
        <v>13</v>
      </c>
      <c r="D59" t="s">
        <v>79</v>
      </c>
      <c r="E59" t="s">
        <v>38</v>
      </c>
      <c r="F59">
        <v>2</v>
      </c>
      <c r="G59">
        <v>2</v>
      </c>
      <c r="H59">
        <v>16</v>
      </c>
      <c r="I59">
        <v>2</v>
      </c>
      <c r="J59">
        <v>2</v>
      </c>
      <c r="K59">
        <v>2</v>
      </c>
      <c r="L59">
        <v>13</v>
      </c>
      <c r="M59">
        <v>0.15</v>
      </c>
      <c r="N59">
        <v>8</v>
      </c>
      <c r="O59">
        <v>3</v>
      </c>
      <c r="P59" t="s">
        <v>30</v>
      </c>
      <c r="Q59">
        <v>5</v>
      </c>
      <c r="R59" t="s">
        <v>30</v>
      </c>
      <c r="S59">
        <v>5</v>
      </c>
      <c r="T59" t="s">
        <v>30</v>
      </c>
      <c r="U59" t="s">
        <v>30</v>
      </c>
      <c r="V59" t="s">
        <v>30</v>
      </c>
      <c r="W59">
        <v>16</v>
      </c>
      <c r="X59" t="s">
        <v>30</v>
      </c>
      <c r="Y59" t="s">
        <v>30</v>
      </c>
      <c r="Z59">
        <v>0</v>
      </c>
    </row>
    <row r="60" spans="1:26" x14ac:dyDescent="0.2">
      <c r="A60" t="s">
        <v>95</v>
      </c>
      <c r="B60" t="s">
        <v>91</v>
      </c>
      <c r="C60">
        <v>13</v>
      </c>
      <c r="D60" t="s">
        <v>92</v>
      </c>
      <c r="E60" t="s">
        <v>38</v>
      </c>
      <c r="F60">
        <v>3</v>
      </c>
      <c r="G60">
        <v>3</v>
      </c>
      <c r="H60">
        <v>18</v>
      </c>
      <c r="I60">
        <v>2</v>
      </c>
      <c r="J60">
        <v>3</v>
      </c>
      <c r="K60">
        <v>2</v>
      </c>
      <c r="L60">
        <v>15</v>
      </c>
      <c r="M60">
        <v>0.13</v>
      </c>
      <c r="N60">
        <v>2</v>
      </c>
      <c r="O60">
        <v>13</v>
      </c>
      <c r="P60" t="s">
        <v>30</v>
      </c>
      <c r="Q60">
        <v>2</v>
      </c>
      <c r="R60">
        <v>1</v>
      </c>
      <c r="S60">
        <v>3</v>
      </c>
      <c r="T60" t="s">
        <v>30</v>
      </c>
      <c r="U60">
        <v>3</v>
      </c>
      <c r="V60" t="s">
        <v>30</v>
      </c>
      <c r="W60">
        <v>15</v>
      </c>
      <c r="X60" t="s">
        <v>30</v>
      </c>
      <c r="Y60" t="s">
        <v>30</v>
      </c>
      <c r="Z60">
        <v>0</v>
      </c>
    </row>
    <row r="61" spans="1:26" x14ac:dyDescent="0.2">
      <c r="A61" t="s">
        <v>114</v>
      </c>
      <c r="B61" t="s">
        <v>109</v>
      </c>
      <c r="C61">
        <v>13</v>
      </c>
      <c r="D61" t="s">
        <v>110</v>
      </c>
      <c r="E61" t="s">
        <v>38</v>
      </c>
      <c r="F61">
        <v>3</v>
      </c>
      <c r="G61">
        <v>3</v>
      </c>
      <c r="H61">
        <v>71</v>
      </c>
      <c r="I61">
        <v>3</v>
      </c>
      <c r="J61">
        <v>3</v>
      </c>
      <c r="K61">
        <v>2</v>
      </c>
      <c r="L61">
        <v>33</v>
      </c>
      <c r="M61">
        <v>0.09</v>
      </c>
      <c r="N61">
        <v>21</v>
      </c>
      <c r="O61">
        <v>7</v>
      </c>
      <c r="P61">
        <v>21</v>
      </c>
      <c r="Q61">
        <v>22</v>
      </c>
      <c r="R61" t="s">
        <v>30</v>
      </c>
      <c r="S61">
        <v>43</v>
      </c>
      <c r="T61">
        <v>27</v>
      </c>
      <c r="U61" t="s">
        <v>30</v>
      </c>
      <c r="V61" t="s">
        <v>30</v>
      </c>
      <c r="W61">
        <v>44</v>
      </c>
      <c r="X61" t="s">
        <v>30</v>
      </c>
      <c r="Y61" t="s">
        <v>30</v>
      </c>
      <c r="Z61">
        <v>0</v>
      </c>
    </row>
    <row r="62" spans="1:26" x14ac:dyDescent="0.2">
      <c r="A62" t="s">
        <v>39</v>
      </c>
      <c r="B62" t="s">
        <v>27</v>
      </c>
      <c r="C62">
        <v>14</v>
      </c>
      <c r="D62" t="s">
        <v>28</v>
      </c>
      <c r="E62" t="s">
        <v>40</v>
      </c>
      <c r="F62">
        <v>0</v>
      </c>
      <c r="G62">
        <v>0</v>
      </c>
      <c r="H62">
        <v>0</v>
      </c>
      <c r="I62">
        <v>0</v>
      </c>
      <c r="J62">
        <v>0</v>
      </c>
      <c r="K62">
        <v>0</v>
      </c>
      <c r="L62">
        <v>1</v>
      </c>
      <c r="M62">
        <v>0</v>
      </c>
      <c r="N62" t="s">
        <v>30</v>
      </c>
      <c r="O62" t="s">
        <v>30</v>
      </c>
      <c r="P62" t="s">
        <v>30</v>
      </c>
      <c r="Q62" t="s">
        <v>30</v>
      </c>
      <c r="R62" t="s">
        <v>30</v>
      </c>
      <c r="S62">
        <v>0</v>
      </c>
      <c r="T62" t="s">
        <v>30</v>
      </c>
      <c r="U62" t="s">
        <v>30</v>
      </c>
      <c r="V62" t="s">
        <v>30</v>
      </c>
      <c r="W62" t="s">
        <v>30</v>
      </c>
      <c r="X62" t="s">
        <v>30</v>
      </c>
      <c r="Y62" t="s">
        <v>30</v>
      </c>
      <c r="Z62">
        <v>0</v>
      </c>
    </row>
    <row r="63" spans="1:26" x14ac:dyDescent="0.2">
      <c r="A63" t="s">
        <v>58</v>
      </c>
      <c r="B63" t="s">
        <v>53</v>
      </c>
      <c r="C63">
        <v>14</v>
      </c>
      <c r="D63" t="s">
        <v>54</v>
      </c>
      <c r="E63" t="s">
        <v>40</v>
      </c>
      <c r="F63">
        <v>0</v>
      </c>
      <c r="G63">
        <v>0</v>
      </c>
      <c r="H63">
        <v>0</v>
      </c>
      <c r="I63">
        <v>0</v>
      </c>
      <c r="J63">
        <v>0</v>
      </c>
      <c r="K63">
        <v>0</v>
      </c>
      <c r="L63">
        <v>5</v>
      </c>
      <c r="M63">
        <v>0</v>
      </c>
      <c r="N63" t="s">
        <v>30</v>
      </c>
      <c r="O63" t="s">
        <v>30</v>
      </c>
      <c r="P63" t="s">
        <v>30</v>
      </c>
      <c r="Q63" t="s">
        <v>30</v>
      </c>
      <c r="R63" t="s">
        <v>30</v>
      </c>
      <c r="S63">
        <v>0</v>
      </c>
      <c r="T63" t="s">
        <v>30</v>
      </c>
      <c r="U63" t="s">
        <v>30</v>
      </c>
      <c r="V63" t="s">
        <v>30</v>
      </c>
      <c r="W63" t="s">
        <v>30</v>
      </c>
      <c r="X63" t="s">
        <v>30</v>
      </c>
      <c r="Y63" t="s">
        <v>30</v>
      </c>
      <c r="Z63">
        <v>0</v>
      </c>
    </row>
    <row r="64" spans="1:26" x14ac:dyDescent="0.2">
      <c r="A64" t="s">
        <v>69</v>
      </c>
      <c r="B64" t="s">
        <v>65</v>
      </c>
      <c r="C64">
        <v>14</v>
      </c>
      <c r="D64" t="s">
        <v>66</v>
      </c>
      <c r="E64" t="s">
        <v>40</v>
      </c>
      <c r="F64">
        <v>0</v>
      </c>
      <c r="G64">
        <v>0</v>
      </c>
      <c r="H64">
        <v>0</v>
      </c>
      <c r="I64">
        <v>0</v>
      </c>
      <c r="J64">
        <v>0</v>
      </c>
      <c r="K64">
        <v>0</v>
      </c>
      <c r="L64">
        <v>6</v>
      </c>
      <c r="M64">
        <v>0</v>
      </c>
      <c r="N64" t="s">
        <v>30</v>
      </c>
      <c r="O64" t="s">
        <v>30</v>
      </c>
      <c r="P64" t="s">
        <v>30</v>
      </c>
      <c r="Q64" t="s">
        <v>30</v>
      </c>
      <c r="R64" t="s">
        <v>30</v>
      </c>
      <c r="S64">
        <v>0</v>
      </c>
      <c r="T64" t="s">
        <v>30</v>
      </c>
      <c r="U64" t="s">
        <v>30</v>
      </c>
      <c r="V64" t="s">
        <v>30</v>
      </c>
      <c r="W64" t="s">
        <v>30</v>
      </c>
      <c r="X64" t="s">
        <v>30</v>
      </c>
      <c r="Y64" t="s">
        <v>30</v>
      </c>
      <c r="Z64">
        <v>0</v>
      </c>
    </row>
    <row r="65" spans="1:26" x14ac:dyDescent="0.2">
      <c r="A65" t="s">
        <v>96</v>
      </c>
      <c r="B65" t="s">
        <v>91</v>
      </c>
      <c r="C65">
        <v>14</v>
      </c>
      <c r="D65" t="s">
        <v>92</v>
      </c>
      <c r="E65" t="s">
        <v>40</v>
      </c>
      <c r="F65">
        <v>7</v>
      </c>
      <c r="G65">
        <v>6</v>
      </c>
      <c r="H65">
        <v>30</v>
      </c>
      <c r="I65">
        <v>4</v>
      </c>
      <c r="J65">
        <v>6</v>
      </c>
      <c r="K65">
        <v>5</v>
      </c>
      <c r="L65">
        <v>7</v>
      </c>
      <c r="M65">
        <v>0.56999999999999995</v>
      </c>
      <c r="N65">
        <v>7</v>
      </c>
      <c r="O65">
        <v>15</v>
      </c>
      <c r="P65" t="s">
        <v>30</v>
      </c>
      <c r="Q65">
        <v>8</v>
      </c>
      <c r="R65" t="s">
        <v>30</v>
      </c>
      <c r="S65">
        <v>8</v>
      </c>
      <c r="T65" t="s">
        <v>30</v>
      </c>
      <c r="U65" t="s">
        <v>30</v>
      </c>
      <c r="V65" t="s">
        <v>30</v>
      </c>
      <c r="W65">
        <v>28</v>
      </c>
      <c r="X65">
        <v>1</v>
      </c>
      <c r="Y65">
        <v>1</v>
      </c>
      <c r="Z65">
        <v>2</v>
      </c>
    </row>
  </sheetData>
  <sortState xmlns:xlrd2="http://schemas.microsoft.com/office/spreadsheetml/2017/richdata2" ref="A2:Z65">
    <sortCondition ref="C1:C65"/>
  </sortState>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80"/>
  <sheetViews>
    <sheetView workbookViewId="0">
      <selection activeCell="E84" sqref="E84"/>
    </sheetView>
  </sheetViews>
  <sheetFormatPr baseColWidth="10" defaultRowHeight="16" outlineLevelRow="2" x14ac:dyDescent="0.2"/>
  <cols>
    <col min="5" max="5" width="43.1640625" customWidth="1"/>
  </cols>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idden="1" outlineLevel="2" x14ac:dyDescent="0.2">
      <c r="A2" t="s">
        <v>26</v>
      </c>
      <c r="B2" t="s">
        <v>27</v>
      </c>
      <c r="C2">
        <v>1</v>
      </c>
      <c r="D2" t="s">
        <v>28</v>
      </c>
      <c r="E2" t="s">
        <v>29</v>
      </c>
      <c r="F2">
        <v>15</v>
      </c>
      <c r="G2">
        <v>9</v>
      </c>
      <c r="H2">
        <v>178</v>
      </c>
      <c r="I2">
        <v>5</v>
      </c>
      <c r="J2">
        <v>14</v>
      </c>
      <c r="K2">
        <v>4</v>
      </c>
      <c r="L2">
        <v>28</v>
      </c>
      <c r="M2">
        <v>0.18</v>
      </c>
      <c r="N2">
        <v>58</v>
      </c>
      <c r="O2">
        <v>31</v>
      </c>
      <c r="P2">
        <v>82</v>
      </c>
      <c r="Q2">
        <v>3</v>
      </c>
      <c r="R2">
        <v>4</v>
      </c>
      <c r="S2">
        <v>89</v>
      </c>
      <c r="T2">
        <v>78</v>
      </c>
      <c r="U2" t="s">
        <v>30</v>
      </c>
      <c r="V2" t="s">
        <v>30</v>
      </c>
      <c r="W2">
        <v>59</v>
      </c>
      <c r="X2">
        <v>35</v>
      </c>
      <c r="Y2">
        <v>6</v>
      </c>
      <c r="Z2">
        <v>41</v>
      </c>
    </row>
    <row r="3" spans="1:26" hidden="1" outlineLevel="2" x14ac:dyDescent="0.2">
      <c r="A3" t="s">
        <v>52</v>
      </c>
      <c r="B3" t="s">
        <v>53</v>
      </c>
      <c r="C3">
        <v>1</v>
      </c>
      <c r="D3" t="s">
        <v>54</v>
      </c>
      <c r="E3" t="s">
        <v>29</v>
      </c>
      <c r="F3">
        <v>44</v>
      </c>
      <c r="G3">
        <v>36</v>
      </c>
      <c r="H3">
        <v>2081</v>
      </c>
      <c r="I3">
        <v>19</v>
      </c>
      <c r="J3">
        <v>39</v>
      </c>
      <c r="K3">
        <v>15</v>
      </c>
      <c r="L3">
        <v>30</v>
      </c>
      <c r="M3">
        <v>0.63</v>
      </c>
      <c r="N3">
        <v>782</v>
      </c>
      <c r="O3">
        <v>444</v>
      </c>
      <c r="P3">
        <v>440</v>
      </c>
      <c r="Q3">
        <v>254</v>
      </c>
      <c r="R3">
        <v>161</v>
      </c>
      <c r="S3">
        <v>855</v>
      </c>
      <c r="T3">
        <v>534</v>
      </c>
      <c r="U3" t="s">
        <v>30</v>
      </c>
      <c r="V3">
        <v>70</v>
      </c>
      <c r="W3">
        <v>191</v>
      </c>
      <c r="X3">
        <v>1007</v>
      </c>
      <c r="Y3">
        <v>279</v>
      </c>
      <c r="Z3">
        <v>1356</v>
      </c>
    </row>
    <row r="4" spans="1:26" hidden="1" outlineLevel="2" x14ac:dyDescent="0.2">
      <c r="A4" t="s">
        <v>64</v>
      </c>
      <c r="B4" t="s">
        <v>65</v>
      </c>
      <c r="C4">
        <v>1</v>
      </c>
      <c r="D4" t="s">
        <v>66</v>
      </c>
      <c r="E4" t="s">
        <v>29</v>
      </c>
      <c r="F4">
        <v>63</v>
      </c>
      <c r="G4">
        <v>53</v>
      </c>
      <c r="H4">
        <v>1781</v>
      </c>
      <c r="I4">
        <v>22</v>
      </c>
      <c r="J4">
        <v>53</v>
      </c>
      <c r="K4">
        <v>11</v>
      </c>
      <c r="L4">
        <v>72</v>
      </c>
      <c r="M4">
        <v>0.31</v>
      </c>
      <c r="N4">
        <v>694</v>
      </c>
      <c r="O4">
        <v>622</v>
      </c>
      <c r="P4">
        <v>397</v>
      </c>
      <c r="Q4">
        <v>67</v>
      </c>
      <c r="R4">
        <v>1</v>
      </c>
      <c r="S4">
        <v>465</v>
      </c>
      <c r="T4">
        <v>622</v>
      </c>
      <c r="U4" t="s">
        <v>30</v>
      </c>
      <c r="V4">
        <v>25</v>
      </c>
      <c r="W4">
        <v>478</v>
      </c>
      <c r="X4">
        <v>223</v>
      </c>
      <c r="Y4">
        <v>433</v>
      </c>
      <c r="Z4">
        <v>681</v>
      </c>
    </row>
    <row r="5" spans="1:26" hidden="1" outlineLevel="2" x14ac:dyDescent="0.2">
      <c r="A5" t="s">
        <v>90</v>
      </c>
      <c r="B5" t="s">
        <v>91</v>
      </c>
      <c r="C5">
        <v>1</v>
      </c>
      <c r="D5" t="s">
        <v>92</v>
      </c>
      <c r="E5" t="s">
        <v>29</v>
      </c>
      <c r="F5">
        <v>118</v>
      </c>
      <c r="G5">
        <v>97</v>
      </c>
      <c r="H5">
        <v>2274</v>
      </c>
      <c r="I5">
        <v>46</v>
      </c>
      <c r="J5">
        <v>115</v>
      </c>
      <c r="K5">
        <v>17</v>
      </c>
      <c r="L5">
        <v>81</v>
      </c>
      <c r="M5">
        <v>0.56999999999999995</v>
      </c>
      <c r="N5">
        <v>760</v>
      </c>
      <c r="O5">
        <v>740</v>
      </c>
      <c r="P5">
        <v>339</v>
      </c>
      <c r="Q5">
        <v>133</v>
      </c>
      <c r="R5">
        <v>302</v>
      </c>
      <c r="S5">
        <v>774</v>
      </c>
      <c r="T5">
        <v>208</v>
      </c>
      <c r="U5">
        <v>11</v>
      </c>
      <c r="V5">
        <v>585</v>
      </c>
      <c r="W5">
        <v>896</v>
      </c>
      <c r="X5">
        <v>390</v>
      </c>
      <c r="Y5">
        <v>184</v>
      </c>
      <c r="Z5">
        <v>1159</v>
      </c>
    </row>
    <row r="6" spans="1:26" hidden="1" outlineLevel="2" x14ac:dyDescent="0.2">
      <c r="A6" t="s">
        <v>103</v>
      </c>
      <c r="B6" t="s">
        <v>104</v>
      </c>
      <c r="C6">
        <v>1</v>
      </c>
      <c r="D6" t="s">
        <v>105</v>
      </c>
      <c r="E6" t="s">
        <v>29</v>
      </c>
      <c r="F6">
        <v>4</v>
      </c>
      <c r="G6">
        <v>4</v>
      </c>
      <c r="H6">
        <v>263</v>
      </c>
      <c r="I6">
        <v>3</v>
      </c>
      <c r="J6">
        <v>4</v>
      </c>
      <c r="K6">
        <v>3</v>
      </c>
      <c r="L6">
        <v>17</v>
      </c>
      <c r="M6">
        <v>0.18</v>
      </c>
      <c r="N6">
        <v>91</v>
      </c>
      <c r="O6">
        <v>154</v>
      </c>
      <c r="P6" t="s">
        <v>30</v>
      </c>
      <c r="Q6">
        <v>16</v>
      </c>
      <c r="R6">
        <v>2</v>
      </c>
      <c r="S6">
        <v>18</v>
      </c>
      <c r="T6" t="s">
        <v>30</v>
      </c>
      <c r="U6" t="s">
        <v>30</v>
      </c>
      <c r="V6" t="s">
        <v>30</v>
      </c>
      <c r="W6">
        <v>229</v>
      </c>
      <c r="X6">
        <v>2</v>
      </c>
      <c r="Y6">
        <v>32</v>
      </c>
      <c r="Z6">
        <v>34</v>
      </c>
    </row>
    <row r="7" spans="1:26" hidden="1" outlineLevel="2" x14ac:dyDescent="0.2">
      <c r="A7" t="s">
        <v>108</v>
      </c>
      <c r="B7" t="s">
        <v>109</v>
      </c>
      <c r="C7">
        <v>1</v>
      </c>
      <c r="D7" t="s">
        <v>110</v>
      </c>
      <c r="E7" t="s">
        <v>29</v>
      </c>
      <c r="F7">
        <v>0</v>
      </c>
      <c r="G7">
        <v>0</v>
      </c>
      <c r="H7">
        <v>0</v>
      </c>
      <c r="I7">
        <v>0</v>
      </c>
      <c r="J7">
        <v>0</v>
      </c>
      <c r="K7">
        <v>0</v>
      </c>
      <c r="L7">
        <v>2</v>
      </c>
      <c r="M7">
        <v>0</v>
      </c>
      <c r="N7" t="s">
        <v>30</v>
      </c>
      <c r="O7" t="s">
        <v>30</v>
      </c>
      <c r="P7" t="s">
        <v>30</v>
      </c>
      <c r="Q7" t="s">
        <v>30</v>
      </c>
      <c r="R7" t="s">
        <v>30</v>
      </c>
      <c r="S7">
        <v>0</v>
      </c>
      <c r="T7" t="s">
        <v>30</v>
      </c>
      <c r="U7" t="s">
        <v>30</v>
      </c>
      <c r="V7" t="s">
        <v>30</v>
      </c>
      <c r="W7" t="s">
        <v>30</v>
      </c>
      <c r="X7" t="s">
        <v>30</v>
      </c>
      <c r="Y7" t="s">
        <v>30</v>
      </c>
      <c r="Z7">
        <v>0</v>
      </c>
    </row>
    <row r="8" spans="1:26" outlineLevel="1" collapsed="1" x14ac:dyDescent="0.2">
      <c r="E8" s="2" t="s">
        <v>120</v>
      </c>
      <c r="F8">
        <f>SUBTOTAL(9,F2:F7)</f>
        <v>244</v>
      </c>
      <c r="G8">
        <f>SUBTOTAL(9,G2:G7)</f>
        <v>199</v>
      </c>
      <c r="H8">
        <f>SUBTOTAL(9,H2:H7)</f>
        <v>6577</v>
      </c>
      <c r="I8">
        <f>SUBTOTAL(9,I2:I7)</f>
        <v>95</v>
      </c>
      <c r="J8">
        <f>SUBTOTAL(9,J2:J7)</f>
        <v>225</v>
      </c>
      <c r="K8">
        <f>SUBTOTAL(9,K2:K7)</f>
        <v>50</v>
      </c>
      <c r="L8">
        <f>SUBTOTAL(9,L2:L7)</f>
        <v>230</v>
      </c>
      <c r="M8">
        <f>I8/L8</f>
        <v>0.41304347826086957</v>
      </c>
      <c r="N8">
        <f>SUBTOTAL(9,N2:N7)</f>
        <v>2385</v>
      </c>
      <c r="O8">
        <f>SUBTOTAL(9,O2:O7)</f>
        <v>1991</v>
      </c>
      <c r="P8">
        <f>SUBTOTAL(9,P2:P7)</f>
        <v>1258</v>
      </c>
      <c r="Q8">
        <f>SUBTOTAL(9,Q2:Q7)</f>
        <v>473</v>
      </c>
      <c r="R8">
        <f>SUBTOTAL(9,R2:R7)</f>
        <v>470</v>
      </c>
      <c r="S8">
        <f>SUBTOTAL(9,S2:S7)</f>
        <v>2201</v>
      </c>
      <c r="T8">
        <f>SUBTOTAL(9,T2:T7)</f>
        <v>1442</v>
      </c>
      <c r="U8">
        <f>SUBTOTAL(9,U2:U7)</f>
        <v>11</v>
      </c>
      <c r="V8">
        <f>SUBTOTAL(9,V2:V7)</f>
        <v>680</v>
      </c>
      <c r="W8">
        <f>SUBTOTAL(9,W2:W7)</f>
        <v>1853</v>
      </c>
      <c r="X8">
        <f>SUBTOTAL(9,X2:X7)</f>
        <v>1657</v>
      </c>
      <c r="Y8">
        <f>SUBTOTAL(9,Y2:Y7)</f>
        <v>934</v>
      </c>
      <c r="Z8">
        <f>SUBTOTAL(9,Z2:Z7)</f>
        <v>3271</v>
      </c>
    </row>
    <row r="9" spans="1:26" hidden="1" outlineLevel="2" x14ac:dyDescent="0.2">
      <c r="A9" t="s">
        <v>41</v>
      </c>
      <c r="B9" t="s">
        <v>27</v>
      </c>
      <c r="C9">
        <v>2</v>
      </c>
      <c r="D9" t="s">
        <v>28</v>
      </c>
      <c r="E9" t="s">
        <v>42</v>
      </c>
      <c r="F9">
        <v>0</v>
      </c>
      <c r="G9">
        <v>0</v>
      </c>
      <c r="H9">
        <v>0</v>
      </c>
      <c r="I9">
        <v>0</v>
      </c>
      <c r="J9">
        <v>0</v>
      </c>
      <c r="K9">
        <v>0</v>
      </c>
      <c r="L9">
        <v>4</v>
      </c>
      <c r="M9">
        <f t="shared" ref="M9:M72" si="0">I9/L9</f>
        <v>0</v>
      </c>
      <c r="N9" t="s">
        <v>30</v>
      </c>
      <c r="O9" t="s">
        <v>30</v>
      </c>
      <c r="P9" t="s">
        <v>30</v>
      </c>
      <c r="Q9" t="s">
        <v>30</v>
      </c>
      <c r="R9" t="s">
        <v>30</v>
      </c>
      <c r="S9">
        <v>0</v>
      </c>
      <c r="T9" t="s">
        <v>30</v>
      </c>
      <c r="U9" t="s">
        <v>30</v>
      </c>
      <c r="V9" t="s">
        <v>30</v>
      </c>
      <c r="W9" t="s">
        <v>30</v>
      </c>
      <c r="X9" t="s">
        <v>30</v>
      </c>
      <c r="Y9" t="s">
        <v>30</v>
      </c>
      <c r="Z9">
        <v>0</v>
      </c>
    </row>
    <row r="10" spans="1:26" hidden="1" outlineLevel="2" x14ac:dyDescent="0.2">
      <c r="A10" t="s">
        <v>59</v>
      </c>
      <c r="B10" t="s">
        <v>53</v>
      </c>
      <c r="C10">
        <v>2</v>
      </c>
      <c r="D10" t="s">
        <v>54</v>
      </c>
      <c r="E10" t="s">
        <v>42</v>
      </c>
      <c r="F10">
        <v>2</v>
      </c>
      <c r="G10">
        <v>2</v>
      </c>
      <c r="H10">
        <v>44</v>
      </c>
      <c r="I10">
        <v>1</v>
      </c>
      <c r="J10">
        <v>2</v>
      </c>
      <c r="K10">
        <v>1</v>
      </c>
      <c r="L10">
        <v>3</v>
      </c>
      <c r="M10">
        <f t="shared" si="0"/>
        <v>0.33333333333333331</v>
      </c>
      <c r="N10">
        <v>19</v>
      </c>
      <c r="O10">
        <v>22</v>
      </c>
      <c r="P10">
        <v>3</v>
      </c>
      <c r="Q10" t="s">
        <v>30</v>
      </c>
      <c r="R10" t="s">
        <v>30</v>
      </c>
      <c r="S10">
        <v>3</v>
      </c>
      <c r="T10" t="s">
        <v>30</v>
      </c>
      <c r="U10" t="s">
        <v>30</v>
      </c>
      <c r="V10">
        <v>9</v>
      </c>
      <c r="W10" t="s">
        <v>30</v>
      </c>
      <c r="X10">
        <v>35</v>
      </c>
      <c r="Y10" t="s">
        <v>30</v>
      </c>
      <c r="Z10">
        <v>44</v>
      </c>
    </row>
    <row r="11" spans="1:26" hidden="1" outlineLevel="2" x14ac:dyDescent="0.2">
      <c r="A11" t="s">
        <v>70</v>
      </c>
      <c r="B11" t="s">
        <v>65</v>
      </c>
      <c r="C11">
        <v>2</v>
      </c>
      <c r="D11" t="s">
        <v>66</v>
      </c>
      <c r="E11" t="s">
        <v>42</v>
      </c>
      <c r="F11">
        <v>3</v>
      </c>
      <c r="G11">
        <v>2</v>
      </c>
      <c r="H11">
        <v>90</v>
      </c>
      <c r="I11">
        <v>1</v>
      </c>
      <c r="J11">
        <v>2</v>
      </c>
      <c r="K11">
        <v>1</v>
      </c>
      <c r="L11">
        <v>12</v>
      </c>
      <c r="M11">
        <f t="shared" si="0"/>
        <v>8.3333333333333329E-2</v>
      </c>
      <c r="N11">
        <v>90</v>
      </c>
      <c r="O11" t="s">
        <v>30</v>
      </c>
      <c r="P11" t="s">
        <v>30</v>
      </c>
      <c r="Q11" t="s">
        <v>30</v>
      </c>
      <c r="R11" t="s">
        <v>30</v>
      </c>
      <c r="S11">
        <v>0</v>
      </c>
      <c r="T11">
        <v>60</v>
      </c>
      <c r="U11" t="s">
        <v>30</v>
      </c>
      <c r="V11" t="s">
        <v>30</v>
      </c>
      <c r="W11" t="s">
        <v>30</v>
      </c>
      <c r="X11">
        <v>30</v>
      </c>
      <c r="Y11" t="s">
        <v>30</v>
      </c>
      <c r="Z11">
        <v>30</v>
      </c>
    </row>
    <row r="12" spans="1:26" hidden="1" outlineLevel="2" x14ac:dyDescent="0.2">
      <c r="A12" t="s">
        <v>82</v>
      </c>
      <c r="B12" t="s">
        <v>30</v>
      </c>
      <c r="C12">
        <v>2</v>
      </c>
      <c r="D12" t="s">
        <v>79</v>
      </c>
      <c r="E12" t="s">
        <v>42</v>
      </c>
      <c r="F12">
        <v>0</v>
      </c>
      <c r="G12">
        <v>0</v>
      </c>
      <c r="H12">
        <v>0</v>
      </c>
      <c r="I12">
        <v>0</v>
      </c>
      <c r="J12">
        <v>0</v>
      </c>
      <c r="K12">
        <v>0</v>
      </c>
      <c r="L12">
        <v>1</v>
      </c>
      <c r="M12">
        <f t="shared" si="0"/>
        <v>0</v>
      </c>
      <c r="N12" t="s">
        <v>30</v>
      </c>
      <c r="O12" t="s">
        <v>30</v>
      </c>
      <c r="P12" t="s">
        <v>30</v>
      </c>
      <c r="Q12" t="s">
        <v>30</v>
      </c>
      <c r="R12" t="s">
        <v>30</v>
      </c>
      <c r="S12">
        <v>0</v>
      </c>
      <c r="T12" t="s">
        <v>30</v>
      </c>
      <c r="U12" t="s">
        <v>30</v>
      </c>
      <c r="V12" t="s">
        <v>30</v>
      </c>
      <c r="W12" t="s">
        <v>30</v>
      </c>
      <c r="X12" t="s">
        <v>30</v>
      </c>
      <c r="Y12" t="s">
        <v>30</v>
      </c>
      <c r="Z12">
        <v>0</v>
      </c>
    </row>
    <row r="13" spans="1:26" hidden="1" outlineLevel="2" x14ac:dyDescent="0.2">
      <c r="A13" t="s">
        <v>97</v>
      </c>
      <c r="B13" t="s">
        <v>91</v>
      </c>
      <c r="C13">
        <v>2</v>
      </c>
      <c r="D13" t="s">
        <v>92</v>
      </c>
      <c r="E13" t="s">
        <v>42</v>
      </c>
      <c r="F13">
        <v>16</v>
      </c>
      <c r="G13">
        <v>13</v>
      </c>
      <c r="H13">
        <v>236</v>
      </c>
      <c r="I13">
        <v>10</v>
      </c>
      <c r="J13">
        <v>14</v>
      </c>
      <c r="K13">
        <v>8</v>
      </c>
      <c r="L13">
        <v>31</v>
      </c>
      <c r="M13">
        <f t="shared" si="0"/>
        <v>0.32258064516129031</v>
      </c>
      <c r="N13">
        <v>28</v>
      </c>
      <c r="O13">
        <v>65</v>
      </c>
      <c r="P13">
        <v>19</v>
      </c>
      <c r="Q13">
        <v>71</v>
      </c>
      <c r="R13">
        <v>53</v>
      </c>
      <c r="S13">
        <v>143</v>
      </c>
      <c r="T13">
        <v>3</v>
      </c>
      <c r="U13" t="s">
        <v>30</v>
      </c>
      <c r="V13">
        <v>15</v>
      </c>
      <c r="W13">
        <v>199</v>
      </c>
      <c r="X13">
        <v>10</v>
      </c>
      <c r="Y13">
        <v>9</v>
      </c>
      <c r="Z13">
        <v>34</v>
      </c>
    </row>
    <row r="14" spans="1:26" hidden="1" outlineLevel="2" x14ac:dyDescent="0.2">
      <c r="A14" t="s">
        <v>106</v>
      </c>
      <c r="B14" t="s">
        <v>104</v>
      </c>
      <c r="C14">
        <v>2</v>
      </c>
      <c r="D14" t="s">
        <v>105</v>
      </c>
      <c r="E14" t="s">
        <v>42</v>
      </c>
      <c r="F14">
        <v>1</v>
      </c>
      <c r="G14">
        <v>1</v>
      </c>
      <c r="H14">
        <v>44</v>
      </c>
      <c r="I14">
        <v>1</v>
      </c>
      <c r="J14">
        <v>1</v>
      </c>
      <c r="K14">
        <v>1</v>
      </c>
      <c r="L14">
        <v>4</v>
      </c>
      <c r="M14">
        <f t="shared" si="0"/>
        <v>0.25</v>
      </c>
      <c r="N14" t="s">
        <v>30</v>
      </c>
      <c r="O14">
        <v>38</v>
      </c>
      <c r="P14" t="s">
        <v>30</v>
      </c>
      <c r="Q14" t="s">
        <v>30</v>
      </c>
      <c r="R14">
        <v>6</v>
      </c>
      <c r="S14">
        <v>6</v>
      </c>
      <c r="T14" t="s">
        <v>30</v>
      </c>
      <c r="U14" t="s">
        <v>30</v>
      </c>
      <c r="V14" t="s">
        <v>30</v>
      </c>
      <c r="W14">
        <v>44</v>
      </c>
      <c r="X14" t="s">
        <v>30</v>
      </c>
      <c r="Y14" t="s">
        <v>30</v>
      </c>
      <c r="Z14">
        <v>0</v>
      </c>
    </row>
    <row r="15" spans="1:26" outlineLevel="1" collapsed="1" x14ac:dyDescent="0.2">
      <c r="E15" s="2" t="s">
        <v>121</v>
      </c>
      <c r="F15">
        <f>SUBTOTAL(9,F9:F14)</f>
        <v>22</v>
      </c>
      <c r="G15">
        <f>SUBTOTAL(9,G9:G14)</f>
        <v>18</v>
      </c>
      <c r="H15">
        <f>SUBTOTAL(9,H9:H14)</f>
        <v>414</v>
      </c>
      <c r="I15">
        <f>SUBTOTAL(9,I9:I14)</f>
        <v>13</v>
      </c>
      <c r="J15">
        <f>SUBTOTAL(9,J9:J14)</f>
        <v>19</v>
      </c>
      <c r="K15">
        <f>SUBTOTAL(9,K9:K14)</f>
        <v>11</v>
      </c>
      <c r="L15">
        <f>SUBTOTAL(9,L9:L14)</f>
        <v>55</v>
      </c>
      <c r="M15">
        <f t="shared" si="0"/>
        <v>0.23636363636363636</v>
      </c>
      <c r="N15">
        <f>SUBTOTAL(9,N9:N14)</f>
        <v>137</v>
      </c>
      <c r="O15">
        <f>SUBTOTAL(9,O9:O14)</f>
        <v>125</v>
      </c>
      <c r="P15">
        <f>SUBTOTAL(9,P9:P14)</f>
        <v>22</v>
      </c>
      <c r="Q15">
        <f>SUBTOTAL(9,Q9:Q14)</f>
        <v>71</v>
      </c>
      <c r="R15">
        <f>SUBTOTAL(9,R9:R14)</f>
        <v>59</v>
      </c>
      <c r="S15">
        <f>SUBTOTAL(9,S9:S14)</f>
        <v>152</v>
      </c>
      <c r="T15">
        <f>SUBTOTAL(9,T9:T14)</f>
        <v>63</v>
      </c>
      <c r="U15">
        <f>SUBTOTAL(9,U9:U14)</f>
        <v>0</v>
      </c>
      <c r="V15">
        <f>SUBTOTAL(9,V9:V14)</f>
        <v>24</v>
      </c>
      <c r="W15">
        <f>SUBTOTAL(9,W9:W14)</f>
        <v>243</v>
      </c>
      <c r="X15">
        <f>SUBTOTAL(9,X9:X14)</f>
        <v>75</v>
      </c>
      <c r="Y15">
        <f>SUBTOTAL(9,Y9:Y14)</f>
        <v>9</v>
      </c>
      <c r="Z15">
        <f>SUBTOTAL(9,Z9:Z14)</f>
        <v>108</v>
      </c>
    </row>
    <row r="16" spans="1:26" hidden="1" outlineLevel="2" x14ac:dyDescent="0.2">
      <c r="A16" t="s">
        <v>71</v>
      </c>
      <c r="B16" t="s">
        <v>65</v>
      </c>
      <c r="C16">
        <v>3</v>
      </c>
      <c r="D16" t="s">
        <v>66</v>
      </c>
      <c r="E16" t="s">
        <v>72</v>
      </c>
      <c r="F16">
        <v>2</v>
      </c>
      <c r="G16">
        <v>2</v>
      </c>
      <c r="H16">
        <v>43</v>
      </c>
      <c r="I16">
        <v>1</v>
      </c>
      <c r="J16">
        <v>2</v>
      </c>
      <c r="K16">
        <v>2</v>
      </c>
      <c r="L16">
        <v>4</v>
      </c>
      <c r="M16">
        <f t="shared" si="0"/>
        <v>0.25</v>
      </c>
      <c r="N16">
        <v>43</v>
      </c>
      <c r="O16" t="s">
        <v>30</v>
      </c>
      <c r="P16" t="s">
        <v>30</v>
      </c>
      <c r="Q16" t="s">
        <v>30</v>
      </c>
      <c r="R16" t="s">
        <v>30</v>
      </c>
      <c r="S16">
        <v>0</v>
      </c>
      <c r="T16">
        <v>40</v>
      </c>
      <c r="U16" t="s">
        <v>30</v>
      </c>
      <c r="V16" t="s">
        <v>30</v>
      </c>
      <c r="W16" t="s">
        <v>30</v>
      </c>
      <c r="X16">
        <v>3</v>
      </c>
      <c r="Y16" t="s">
        <v>30</v>
      </c>
      <c r="Z16">
        <v>3</v>
      </c>
    </row>
    <row r="17" spans="1:26" hidden="1" outlineLevel="2" x14ac:dyDescent="0.2">
      <c r="A17" t="s">
        <v>83</v>
      </c>
      <c r="B17" t="s">
        <v>30</v>
      </c>
      <c r="C17">
        <v>3</v>
      </c>
      <c r="D17" t="s">
        <v>79</v>
      </c>
      <c r="E17" t="s">
        <v>72</v>
      </c>
      <c r="F17">
        <v>1</v>
      </c>
      <c r="G17">
        <v>1</v>
      </c>
      <c r="H17">
        <v>1</v>
      </c>
      <c r="I17">
        <v>1</v>
      </c>
      <c r="J17">
        <v>1</v>
      </c>
      <c r="K17">
        <v>1</v>
      </c>
      <c r="L17">
        <v>3</v>
      </c>
      <c r="M17">
        <f t="shared" si="0"/>
        <v>0.33333333333333331</v>
      </c>
      <c r="N17" t="s">
        <v>30</v>
      </c>
      <c r="O17">
        <v>1</v>
      </c>
      <c r="P17" t="s">
        <v>30</v>
      </c>
      <c r="Q17" t="s">
        <v>30</v>
      </c>
      <c r="R17" t="s">
        <v>30</v>
      </c>
      <c r="S17">
        <v>0</v>
      </c>
      <c r="T17" t="s">
        <v>30</v>
      </c>
      <c r="U17" t="s">
        <v>30</v>
      </c>
      <c r="V17" t="s">
        <v>30</v>
      </c>
      <c r="W17">
        <v>1</v>
      </c>
      <c r="X17" t="s">
        <v>30</v>
      </c>
      <c r="Y17" t="s">
        <v>30</v>
      </c>
      <c r="Z17">
        <v>0</v>
      </c>
    </row>
    <row r="18" spans="1:26" hidden="1" outlineLevel="2" x14ac:dyDescent="0.2">
      <c r="A18" t="s">
        <v>98</v>
      </c>
      <c r="B18" t="s">
        <v>91</v>
      </c>
      <c r="C18">
        <v>3</v>
      </c>
      <c r="D18" t="s">
        <v>92</v>
      </c>
      <c r="E18" t="s">
        <v>72</v>
      </c>
      <c r="F18">
        <v>4</v>
      </c>
      <c r="G18">
        <v>2</v>
      </c>
      <c r="H18">
        <v>322</v>
      </c>
      <c r="I18">
        <v>2</v>
      </c>
      <c r="J18">
        <v>4</v>
      </c>
      <c r="K18">
        <v>2</v>
      </c>
      <c r="L18">
        <v>10</v>
      </c>
      <c r="M18">
        <f t="shared" si="0"/>
        <v>0.2</v>
      </c>
      <c r="N18">
        <v>37</v>
      </c>
      <c r="O18">
        <v>180</v>
      </c>
      <c r="P18">
        <v>37</v>
      </c>
      <c r="Q18">
        <v>5</v>
      </c>
      <c r="R18">
        <v>63</v>
      </c>
      <c r="S18">
        <v>105</v>
      </c>
      <c r="T18">
        <v>89</v>
      </c>
      <c r="U18" t="s">
        <v>30</v>
      </c>
      <c r="V18" t="s">
        <v>30</v>
      </c>
      <c r="W18">
        <v>154</v>
      </c>
      <c r="X18">
        <v>79</v>
      </c>
      <c r="Y18" t="s">
        <v>30</v>
      </c>
      <c r="Z18">
        <v>79</v>
      </c>
    </row>
    <row r="19" spans="1:26" outlineLevel="1" collapsed="1" x14ac:dyDescent="0.2">
      <c r="E19" s="2" t="s">
        <v>122</v>
      </c>
      <c r="F19">
        <f>SUBTOTAL(9,F16:F18)</f>
        <v>7</v>
      </c>
      <c r="G19">
        <f>SUBTOTAL(9,G16:G18)</f>
        <v>5</v>
      </c>
      <c r="H19">
        <f>SUBTOTAL(9,H16:H18)</f>
        <v>366</v>
      </c>
      <c r="I19">
        <f>SUBTOTAL(9,I16:I18)</f>
        <v>4</v>
      </c>
      <c r="J19">
        <f>SUBTOTAL(9,J16:J18)</f>
        <v>7</v>
      </c>
      <c r="K19">
        <f>SUBTOTAL(9,K16:K18)</f>
        <v>5</v>
      </c>
      <c r="L19">
        <f>SUBTOTAL(9,L16:L18)</f>
        <v>17</v>
      </c>
      <c r="M19">
        <f t="shared" si="0"/>
        <v>0.23529411764705882</v>
      </c>
      <c r="N19">
        <f>SUBTOTAL(9,N16:N18)</f>
        <v>80</v>
      </c>
      <c r="O19">
        <f>SUBTOTAL(9,O16:O18)</f>
        <v>181</v>
      </c>
      <c r="P19">
        <f>SUBTOTAL(9,P16:P18)</f>
        <v>37</v>
      </c>
      <c r="Q19">
        <f>SUBTOTAL(9,Q16:Q18)</f>
        <v>5</v>
      </c>
      <c r="R19">
        <f>SUBTOTAL(9,R16:R18)</f>
        <v>63</v>
      </c>
      <c r="S19">
        <f>SUBTOTAL(9,S16:S18)</f>
        <v>105</v>
      </c>
      <c r="T19">
        <f>SUBTOTAL(9,T16:T18)</f>
        <v>129</v>
      </c>
      <c r="U19">
        <f>SUBTOTAL(9,U16:U18)</f>
        <v>0</v>
      </c>
      <c r="V19">
        <f>SUBTOTAL(9,V16:V18)</f>
        <v>0</v>
      </c>
      <c r="W19">
        <f>SUBTOTAL(9,W16:W18)</f>
        <v>155</v>
      </c>
      <c r="X19">
        <f>SUBTOTAL(9,X16:X18)</f>
        <v>82</v>
      </c>
      <c r="Y19">
        <f>SUBTOTAL(9,Y16:Y18)</f>
        <v>0</v>
      </c>
      <c r="Z19">
        <f>SUBTOTAL(9,Z16:Z18)</f>
        <v>82</v>
      </c>
    </row>
    <row r="20" spans="1:26" hidden="1" outlineLevel="2" x14ac:dyDescent="0.2">
      <c r="A20" t="s">
        <v>43</v>
      </c>
      <c r="B20" t="s">
        <v>27</v>
      </c>
      <c r="C20">
        <v>4</v>
      </c>
      <c r="D20" t="s">
        <v>28</v>
      </c>
      <c r="E20" t="s">
        <v>44</v>
      </c>
      <c r="F20">
        <v>16</v>
      </c>
      <c r="G20">
        <v>14</v>
      </c>
      <c r="H20">
        <v>336</v>
      </c>
      <c r="I20">
        <v>6</v>
      </c>
      <c r="J20">
        <v>15</v>
      </c>
      <c r="K20">
        <v>2</v>
      </c>
      <c r="L20">
        <v>14</v>
      </c>
      <c r="M20">
        <f t="shared" si="0"/>
        <v>0.42857142857142855</v>
      </c>
      <c r="N20">
        <v>85</v>
      </c>
      <c r="O20">
        <v>34</v>
      </c>
      <c r="P20">
        <v>66</v>
      </c>
      <c r="Q20">
        <v>29</v>
      </c>
      <c r="R20">
        <v>122</v>
      </c>
      <c r="S20">
        <v>217</v>
      </c>
      <c r="T20" t="s">
        <v>30</v>
      </c>
      <c r="U20" t="s">
        <v>30</v>
      </c>
      <c r="V20" t="s">
        <v>30</v>
      </c>
      <c r="W20">
        <v>324</v>
      </c>
      <c r="X20" t="s">
        <v>30</v>
      </c>
      <c r="Y20">
        <v>12</v>
      </c>
      <c r="Z20">
        <v>12</v>
      </c>
    </row>
    <row r="21" spans="1:26" hidden="1" outlineLevel="2" x14ac:dyDescent="0.2">
      <c r="A21" t="s">
        <v>73</v>
      </c>
      <c r="B21" t="s">
        <v>65</v>
      </c>
      <c r="C21">
        <v>4</v>
      </c>
      <c r="D21" t="s">
        <v>66</v>
      </c>
      <c r="E21" t="s">
        <v>44</v>
      </c>
      <c r="F21">
        <v>3</v>
      </c>
      <c r="G21">
        <v>3</v>
      </c>
      <c r="H21">
        <v>74</v>
      </c>
      <c r="I21">
        <v>2</v>
      </c>
      <c r="J21">
        <v>3</v>
      </c>
      <c r="K21">
        <v>1</v>
      </c>
      <c r="L21">
        <v>3</v>
      </c>
      <c r="M21">
        <f t="shared" si="0"/>
        <v>0.66666666666666663</v>
      </c>
      <c r="N21">
        <v>66</v>
      </c>
      <c r="O21">
        <v>8</v>
      </c>
      <c r="P21" t="s">
        <v>30</v>
      </c>
      <c r="Q21" t="s">
        <v>30</v>
      </c>
      <c r="R21" t="s">
        <v>30</v>
      </c>
      <c r="S21">
        <v>0</v>
      </c>
      <c r="T21">
        <v>74</v>
      </c>
      <c r="U21" t="s">
        <v>30</v>
      </c>
      <c r="V21" t="s">
        <v>30</v>
      </c>
      <c r="W21" t="s">
        <v>30</v>
      </c>
      <c r="X21" t="s">
        <v>30</v>
      </c>
      <c r="Y21" t="s">
        <v>30</v>
      </c>
      <c r="Z21">
        <v>0</v>
      </c>
    </row>
    <row r="22" spans="1:26" hidden="1" outlineLevel="2" x14ac:dyDescent="0.2">
      <c r="A22" t="s">
        <v>84</v>
      </c>
      <c r="B22" t="s">
        <v>30</v>
      </c>
      <c r="C22">
        <v>4</v>
      </c>
      <c r="D22" t="s">
        <v>79</v>
      </c>
      <c r="E22" t="s">
        <v>44</v>
      </c>
      <c r="F22">
        <v>24</v>
      </c>
      <c r="G22">
        <v>17</v>
      </c>
      <c r="H22">
        <v>856</v>
      </c>
      <c r="I22">
        <v>13</v>
      </c>
      <c r="J22">
        <v>15</v>
      </c>
      <c r="K22">
        <v>2</v>
      </c>
      <c r="L22">
        <v>21</v>
      </c>
      <c r="M22">
        <f t="shared" si="0"/>
        <v>0.61904761904761907</v>
      </c>
      <c r="N22">
        <v>417</v>
      </c>
      <c r="O22">
        <v>242</v>
      </c>
      <c r="P22">
        <v>21</v>
      </c>
      <c r="Q22">
        <v>149</v>
      </c>
      <c r="R22">
        <v>27</v>
      </c>
      <c r="S22">
        <v>197</v>
      </c>
      <c r="T22">
        <v>22</v>
      </c>
      <c r="U22" t="s">
        <v>30</v>
      </c>
      <c r="V22">
        <v>7</v>
      </c>
      <c r="W22">
        <v>377</v>
      </c>
      <c r="X22">
        <v>450</v>
      </c>
      <c r="Y22" t="s">
        <v>30</v>
      </c>
      <c r="Z22">
        <v>457</v>
      </c>
    </row>
    <row r="23" spans="1:26" hidden="1" outlineLevel="2" x14ac:dyDescent="0.2">
      <c r="A23" t="s">
        <v>99</v>
      </c>
      <c r="B23" t="s">
        <v>91</v>
      </c>
      <c r="C23">
        <v>4</v>
      </c>
      <c r="D23" t="s">
        <v>92</v>
      </c>
      <c r="E23" t="s">
        <v>44</v>
      </c>
      <c r="F23">
        <v>16</v>
      </c>
      <c r="G23">
        <v>12</v>
      </c>
      <c r="H23">
        <v>577</v>
      </c>
      <c r="I23">
        <v>2</v>
      </c>
      <c r="J23">
        <v>14</v>
      </c>
      <c r="K23">
        <v>2</v>
      </c>
      <c r="L23">
        <v>4</v>
      </c>
      <c r="M23">
        <f t="shared" si="0"/>
        <v>0.5</v>
      </c>
      <c r="N23">
        <v>301</v>
      </c>
      <c r="O23">
        <v>59</v>
      </c>
      <c r="P23">
        <v>105</v>
      </c>
      <c r="Q23" t="s">
        <v>30</v>
      </c>
      <c r="R23">
        <v>112</v>
      </c>
      <c r="S23">
        <v>217</v>
      </c>
      <c r="T23">
        <v>324</v>
      </c>
      <c r="U23" t="s">
        <v>30</v>
      </c>
      <c r="V23">
        <v>16</v>
      </c>
      <c r="W23">
        <v>12</v>
      </c>
      <c r="X23">
        <v>47</v>
      </c>
      <c r="Y23">
        <v>178</v>
      </c>
      <c r="Z23">
        <v>241</v>
      </c>
    </row>
    <row r="24" spans="1:26" hidden="1" outlineLevel="2" x14ac:dyDescent="0.2">
      <c r="A24" t="s">
        <v>115</v>
      </c>
      <c r="B24" t="s">
        <v>109</v>
      </c>
      <c r="C24">
        <v>4</v>
      </c>
      <c r="D24" t="s">
        <v>110</v>
      </c>
      <c r="E24" t="s">
        <v>44</v>
      </c>
      <c r="F24">
        <v>131</v>
      </c>
      <c r="G24">
        <v>84</v>
      </c>
      <c r="H24">
        <v>3986</v>
      </c>
      <c r="I24">
        <v>23</v>
      </c>
      <c r="J24">
        <v>84</v>
      </c>
      <c r="K24">
        <v>22</v>
      </c>
      <c r="L24">
        <v>46</v>
      </c>
      <c r="M24">
        <f t="shared" si="0"/>
        <v>0.5</v>
      </c>
      <c r="N24">
        <v>423</v>
      </c>
      <c r="O24">
        <v>1159</v>
      </c>
      <c r="P24">
        <v>184</v>
      </c>
      <c r="Q24">
        <v>1203</v>
      </c>
      <c r="R24">
        <v>1017</v>
      </c>
      <c r="S24">
        <v>2404</v>
      </c>
      <c r="T24">
        <v>1009</v>
      </c>
      <c r="U24">
        <v>18</v>
      </c>
      <c r="V24">
        <v>42</v>
      </c>
      <c r="W24">
        <v>2699</v>
      </c>
      <c r="X24">
        <v>189</v>
      </c>
      <c r="Y24">
        <v>29</v>
      </c>
      <c r="Z24">
        <v>260</v>
      </c>
    </row>
    <row r="25" spans="1:26" outlineLevel="1" collapsed="1" x14ac:dyDescent="0.2">
      <c r="E25" s="2" t="s">
        <v>123</v>
      </c>
      <c r="F25">
        <f>SUBTOTAL(9,F20:F24)</f>
        <v>190</v>
      </c>
      <c r="G25">
        <f>SUBTOTAL(9,G20:G24)</f>
        <v>130</v>
      </c>
      <c r="H25">
        <f>SUBTOTAL(9,H20:H24)</f>
        <v>5829</v>
      </c>
      <c r="I25">
        <f>SUBTOTAL(9,I20:I24)</f>
        <v>46</v>
      </c>
      <c r="J25">
        <f>SUBTOTAL(9,J20:J24)</f>
        <v>131</v>
      </c>
      <c r="K25">
        <f>SUBTOTAL(9,K20:K24)</f>
        <v>29</v>
      </c>
      <c r="L25">
        <f>SUBTOTAL(9,L20:L24)</f>
        <v>88</v>
      </c>
      <c r="M25">
        <f t="shared" si="0"/>
        <v>0.52272727272727271</v>
      </c>
      <c r="N25">
        <f>SUBTOTAL(9,N20:N24)</f>
        <v>1292</v>
      </c>
      <c r="O25">
        <f>SUBTOTAL(9,O20:O24)</f>
        <v>1502</v>
      </c>
      <c r="P25">
        <f>SUBTOTAL(9,P20:P24)</f>
        <v>376</v>
      </c>
      <c r="Q25">
        <f>SUBTOTAL(9,Q20:Q24)</f>
        <v>1381</v>
      </c>
      <c r="R25">
        <f>SUBTOTAL(9,R20:R24)</f>
        <v>1278</v>
      </c>
      <c r="S25">
        <f>SUBTOTAL(9,S20:S24)</f>
        <v>3035</v>
      </c>
      <c r="T25">
        <f>SUBTOTAL(9,T20:T24)</f>
        <v>1429</v>
      </c>
      <c r="U25">
        <f>SUBTOTAL(9,U20:U24)</f>
        <v>18</v>
      </c>
      <c r="V25">
        <f>SUBTOTAL(9,V20:V24)</f>
        <v>65</v>
      </c>
      <c r="W25">
        <f>SUBTOTAL(9,W20:W24)</f>
        <v>3412</v>
      </c>
      <c r="X25">
        <f>SUBTOTAL(9,X20:X24)</f>
        <v>686</v>
      </c>
      <c r="Y25">
        <f>SUBTOTAL(9,Y20:Y24)</f>
        <v>219</v>
      </c>
      <c r="Z25">
        <f>SUBTOTAL(9,Z20:Z24)</f>
        <v>970</v>
      </c>
    </row>
    <row r="26" spans="1:26" hidden="1" outlineLevel="2" x14ac:dyDescent="0.2">
      <c r="A26" t="s">
        <v>74</v>
      </c>
      <c r="B26" t="s">
        <v>65</v>
      </c>
      <c r="C26">
        <v>5</v>
      </c>
      <c r="D26" t="s">
        <v>66</v>
      </c>
      <c r="E26" t="s">
        <v>75</v>
      </c>
      <c r="F26">
        <v>1</v>
      </c>
      <c r="G26">
        <v>1</v>
      </c>
      <c r="H26">
        <v>1</v>
      </c>
      <c r="I26">
        <v>1</v>
      </c>
      <c r="J26">
        <v>1</v>
      </c>
      <c r="K26">
        <v>1</v>
      </c>
      <c r="L26">
        <v>2</v>
      </c>
      <c r="M26">
        <f t="shared" si="0"/>
        <v>0.5</v>
      </c>
      <c r="N26">
        <v>1</v>
      </c>
      <c r="O26" t="s">
        <v>30</v>
      </c>
      <c r="P26" t="s">
        <v>30</v>
      </c>
      <c r="Q26" t="s">
        <v>30</v>
      </c>
      <c r="R26" t="s">
        <v>30</v>
      </c>
      <c r="S26">
        <v>0</v>
      </c>
      <c r="T26">
        <v>1</v>
      </c>
      <c r="U26" t="s">
        <v>30</v>
      </c>
      <c r="V26" t="s">
        <v>30</v>
      </c>
      <c r="W26" t="s">
        <v>30</v>
      </c>
      <c r="X26" t="s">
        <v>30</v>
      </c>
      <c r="Y26" t="s">
        <v>30</v>
      </c>
      <c r="Z26">
        <v>0</v>
      </c>
    </row>
    <row r="27" spans="1:26" hidden="1" outlineLevel="2" x14ac:dyDescent="0.2">
      <c r="A27" t="s">
        <v>85</v>
      </c>
      <c r="B27" t="s">
        <v>30</v>
      </c>
      <c r="C27">
        <v>5</v>
      </c>
      <c r="D27" t="s">
        <v>79</v>
      </c>
      <c r="E27" t="s">
        <v>75</v>
      </c>
      <c r="F27">
        <v>2</v>
      </c>
      <c r="G27">
        <v>2</v>
      </c>
      <c r="H27">
        <v>128</v>
      </c>
      <c r="I27">
        <v>2</v>
      </c>
      <c r="J27">
        <v>2</v>
      </c>
      <c r="K27">
        <v>2</v>
      </c>
      <c r="L27">
        <v>25</v>
      </c>
      <c r="M27">
        <f t="shared" si="0"/>
        <v>0.08</v>
      </c>
      <c r="N27" t="s">
        <v>30</v>
      </c>
      <c r="O27">
        <v>63</v>
      </c>
      <c r="P27" t="s">
        <v>30</v>
      </c>
      <c r="Q27" t="s">
        <v>30</v>
      </c>
      <c r="R27">
        <v>65</v>
      </c>
      <c r="S27">
        <v>65</v>
      </c>
      <c r="T27" t="s">
        <v>30</v>
      </c>
      <c r="U27" t="s">
        <v>30</v>
      </c>
      <c r="V27" t="s">
        <v>30</v>
      </c>
      <c r="W27">
        <v>128</v>
      </c>
      <c r="X27" t="s">
        <v>30</v>
      </c>
      <c r="Y27" t="s">
        <v>30</v>
      </c>
      <c r="Z27">
        <v>0</v>
      </c>
    </row>
    <row r="28" spans="1:26" hidden="1" outlineLevel="2" x14ac:dyDescent="0.2">
      <c r="A28" t="s">
        <v>116</v>
      </c>
      <c r="B28" t="s">
        <v>109</v>
      </c>
      <c r="C28">
        <v>5</v>
      </c>
      <c r="D28" t="s">
        <v>110</v>
      </c>
      <c r="E28" t="s">
        <v>75</v>
      </c>
      <c r="F28">
        <v>12</v>
      </c>
      <c r="G28">
        <v>9</v>
      </c>
      <c r="H28">
        <v>279</v>
      </c>
      <c r="I28">
        <v>6</v>
      </c>
      <c r="J28">
        <v>12</v>
      </c>
      <c r="K28">
        <v>9</v>
      </c>
      <c r="L28">
        <v>21</v>
      </c>
      <c r="M28">
        <f t="shared" si="0"/>
        <v>0.2857142857142857</v>
      </c>
      <c r="N28">
        <v>127</v>
      </c>
      <c r="O28">
        <v>98</v>
      </c>
      <c r="P28">
        <v>4</v>
      </c>
      <c r="Q28">
        <v>5</v>
      </c>
      <c r="R28">
        <v>45</v>
      </c>
      <c r="S28">
        <v>54</v>
      </c>
      <c r="T28">
        <v>53</v>
      </c>
      <c r="U28">
        <v>4</v>
      </c>
      <c r="V28" t="s">
        <v>30</v>
      </c>
      <c r="W28">
        <v>93</v>
      </c>
      <c r="X28">
        <v>124</v>
      </c>
      <c r="Y28">
        <v>5</v>
      </c>
      <c r="Z28">
        <v>129</v>
      </c>
    </row>
    <row r="29" spans="1:26" outlineLevel="1" collapsed="1" x14ac:dyDescent="0.2">
      <c r="E29" s="2" t="s">
        <v>124</v>
      </c>
      <c r="F29">
        <f>SUBTOTAL(9,F26:F28)</f>
        <v>15</v>
      </c>
      <c r="G29">
        <f>SUBTOTAL(9,G26:G28)</f>
        <v>12</v>
      </c>
      <c r="H29">
        <f>SUBTOTAL(9,H26:H28)</f>
        <v>408</v>
      </c>
      <c r="I29">
        <f>SUBTOTAL(9,I26:I28)</f>
        <v>9</v>
      </c>
      <c r="J29">
        <f>SUBTOTAL(9,J26:J28)</f>
        <v>15</v>
      </c>
      <c r="K29">
        <f>SUBTOTAL(9,K26:K28)</f>
        <v>12</v>
      </c>
      <c r="L29">
        <f>SUBTOTAL(9,L26:L28)</f>
        <v>48</v>
      </c>
      <c r="M29">
        <f t="shared" si="0"/>
        <v>0.1875</v>
      </c>
      <c r="N29">
        <f>SUBTOTAL(9,N26:N28)</f>
        <v>128</v>
      </c>
      <c r="O29">
        <f>SUBTOTAL(9,O26:O28)</f>
        <v>161</v>
      </c>
      <c r="P29">
        <f>SUBTOTAL(9,P26:P28)</f>
        <v>4</v>
      </c>
      <c r="Q29">
        <f>SUBTOTAL(9,Q26:Q28)</f>
        <v>5</v>
      </c>
      <c r="R29">
        <f>SUBTOTAL(9,R26:R28)</f>
        <v>110</v>
      </c>
      <c r="S29">
        <f>SUBTOTAL(9,S26:S28)</f>
        <v>119</v>
      </c>
      <c r="T29">
        <f>SUBTOTAL(9,T26:T28)</f>
        <v>54</v>
      </c>
      <c r="U29">
        <f>SUBTOTAL(9,U26:U28)</f>
        <v>4</v>
      </c>
      <c r="V29">
        <f>SUBTOTAL(9,V26:V28)</f>
        <v>0</v>
      </c>
      <c r="W29">
        <f>SUBTOTAL(9,W26:W28)</f>
        <v>221</v>
      </c>
      <c r="X29">
        <f>SUBTOTAL(9,X26:X28)</f>
        <v>124</v>
      </c>
      <c r="Y29">
        <f>SUBTOTAL(9,Y26:Y28)</f>
        <v>5</v>
      </c>
      <c r="Z29">
        <f>SUBTOTAL(9,Z26:Z28)</f>
        <v>129</v>
      </c>
    </row>
    <row r="30" spans="1:26" hidden="1" outlineLevel="2" x14ac:dyDescent="0.2">
      <c r="A30" t="s">
        <v>86</v>
      </c>
      <c r="B30" t="s">
        <v>30</v>
      </c>
      <c r="C30">
        <v>6</v>
      </c>
      <c r="D30" t="s">
        <v>79</v>
      </c>
      <c r="E30" t="s">
        <v>87</v>
      </c>
      <c r="F30">
        <v>16</v>
      </c>
      <c r="G30">
        <v>7</v>
      </c>
      <c r="H30">
        <v>687</v>
      </c>
      <c r="I30">
        <v>4</v>
      </c>
      <c r="J30">
        <v>12</v>
      </c>
      <c r="K30">
        <v>1</v>
      </c>
      <c r="L30">
        <v>11</v>
      </c>
      <c r="M30">
        <f t="shared" si="0"/>
        <v>0.36363636363636365</v>
      </c>
      <c r="N30">
        <v>602</v>
      </c>
      <c r="O30">
        <v>52</v>
      </c>
      <c r="P30">
        <v>12</v>
      </c>
      <c r="Q30">
        <v>14</v>
      </c>
      <c r="R30">
        <v>7</v>
      </c>
      <c r="S30">
        <v>33</v>
      </c>
      <c r="T30">
        <v>12</v>
      </c>
      <c r="U30" t="s">
        <v>30</v>
      </c>
      <c r="V30" t="s">
        <v>30</v>
      </c>
      <c r="W30">
        <v>400</v>
      </c>
      <c r="X30">
        <v>60</v>
      </c>
      <c r="Y30">
        <v>215</v>
      </c>
      <c r="Z30">
        <v>275</v>
      </c>
    </row>
    <row r="31" spans="1:26" hidden="1" outlineLevel="2" x14ac:dyDescent="0.2">
      <c r="A31" t="s">
        <v>117</v>
      </c>
      <c r="B31" t="s">
        <v>109</v>
      </c>
      <c r="C31">
        <v>6</v>
      </c>
      <c r="D31" t="s">
        <v>110</v>
      </c>
      <c r="E31" t="s">
        <v>87</v>
      </c>
      <c r="F31">
        <v>8</v>
      </c>
      <c r="G31">
        <v>7</v>
      </c>
      <c r="H31">
        <v>134</v>
      </c>
      <c r="I31">
        <v>1</v>
      </c>
      <c r="J31">
        <v>7</v>
      </c>
      <c r="K31">
        <v>3</v>
      </c>
      <c r="L31">
        <v>11</v>
      </c>
      <c r="M31">
        <f t="shared" si="0"/>
        <v>9.0909090909090912E-2</v>
      </c>
      <c r="N31">
        <v>72</v>
      </c>
      <c r="O31">
        <v>54</v>
      </c>
      <c r="P31" t="s">
        <v>30</v>
      </c>
      <c r="Q31">
        <v>5</v>
      </c>
      <c r="R31">
        <v>3</v>
      </c>
      <c r="S31">
        <v>8</v>
      </c>
      <c r="T31">
        <v>35</v>
      </c>
      <c r="U31">
        <v>1</v>
      </c>
      <c r="V31" t="s">
        <v>30</v>
      </c>
      <c r="W31">
        <v>98</v>
      </c>
      <c r="X31" t="s">
        <v>30</v>
      </c>
      <c r="Y31" t="s">
        <v>30</v>
      </c>
      <c r="Z31">
        <v>0</v>
      </c>
    </row>
    <row r="32" spans="1:26" outlineLevel="1" collapsed="1" x14ac:dyDescent="0.2">
      <c r="E32" s="2" t="s">
        <v>125</v>
      </c>
      <c r="F32">
        <f>SUBTOTAL(9,F30:F31)</f>
        <v>24</v>
      </c>
      <c r="G32">
        <f>SUBTOTAL(9,G30:G31)</f>
        <v>14</v>
      </c>
      <c r="H32">
        <f>SUBTOTAL(9,H30:H31)</f>
        <v>821</v>
      </c>
      <c r="I32">
        <f>SUBTOTAL(9,I30:I31)</f>
        <v>5</v>
      </c>
      <c r="J32">
        <f>SUBTOTAL(9,J30:J31)</f>
        <v>19</v>
      </c>
      <c r="K32">
        <f>SUBTOTAL(9,K30:K31)</f>
        <v>4</v>
      </c>
      <c r="L32">
        <f>SUBTOTAL(9,L30:L31)</f>
        <v>22</v>
      </c>
      <c r="M32">
        <f t="shared" si="0"/>
        <v>0.22727272727272727</v>
      </c>
      <c r="N32">
        <f>SUBTOTAL(9,N30:N31)</f>
        <v>674</v>
      </c>
      <c r="O32">
        <f>SUBTOTAL(9,O30:O31)</f>
        <v>106</v>
      </c>
      <c r="P32">
        <f>SUBTOTAL(9,P30:P31)</f>
        <v>12</v>
      </c>
      <c r="Q32">
        <f>SUBTOTAL(9,Q30:Q31)</f>
        <v>19</v>
      </c>
      <c r="R32">
        <f>SUBTOTAL(9,R30:R31)</f>
        <v>10</v>
      </c>
      <c r="S32">
        <f>SUBTOTAL(9,S30:S31)</f>
        <v>41</v>
      </c>
      <c r="T32">
        <f>SUBTOTAL(9,T30:T31)</f>
        <v>47</v>
      </c>
      <c r="U32">
        <f>SUBTOTAL(9,U30:U31)</f>
        <v>1</v>
      </c>
      <c r="V32">
        <f>SUBTOTAL(9,V30:V31)</f>
        <v>0</v>
      </c>
      <c r="W32">
        <f>SUBTOTAL(9,W30:W31)</f>
        <v>498</v>
      </c>
      <c r="X32">
        <f>SUBTOTAL(9,X30:X31)</f>
        <v>60</v>
      </c>
      <c r="Y32">
        <f>SUBTOTAL(9,Y30:Y31)</f>
        <v>215</v>
      </c>
      <c r="Z32">
        <f>SUBTOTAL(9,Z30:Z31)</f>
        <v>275</v>
      </c>
    </row>
    <row r="33" spans="1:26" hidden="1" outlineLevel="2" x14ac:dyDescent="0.2">
      <c r="A33" t="s">
        <v>45</v>
      </c>
      <c r="B33" t="s">
        <v>27</v>
      </c>
      <c r="C33">
        <v>7</v>
      </c>
      <c r="D33" t="s">
        <v>28</v>
      </c>
      <c r="E33" t="s">
        <v>46</v>
      </c>
      <c r="F33">
        <v>13</v>
      </c>
      <c r="G33">
        <v>9</v>
      </c>
      <c r="H33">
        <v>502</v>
      </c>
      <c r="I33">
        <v>4</v>
      </c>
      <c r="J33">
        <v>13</v>
      </c>
      <c r="K33">
        <v>1</v>
      </c>
      <c r="L33">
        <v>9</v>
      </c>
      <c r="M33">
        <f t="shared" si="0"/>
        <v>0.44444444444444442</v>
      </c>
      <c r="N33">
        <v>255</v>
      </c>
      <c r="O33">
        <v>175</v>
      </c>
      <c r="P33">
        <v>8</v>
      </c>
      <c r="Q33">
        <v>2</v>
      </c>
      <c r="R33">
        <v>62</v>
      </c>
      <c r="S33">
        <v>72</v>
      </c>
      <c r="T33">
        <v>1</v>
      </c>
      <c r="U33" t="s">
        <v>30</v>
      </c>
      <c r="V33">
        <v>229</v>
      </c>
      <c r="W33">
        <v>69</v>
      </c>
      <c r="X33">
        <v>203</v>
      </c>
      <c r="Y33" t="s">
        <v>30</v>
      </c>
      <c r="Z33">
        <v>432</v>
      </c>
    </row>
    <row r="34" spans="1:26" hidden="1" outlineLevel="2" x14ac:dyDescent="0.2">
      <c r="A34" t="s">
        <v>60</v>
      </c>
      <c r="B34" t="s">
        <v>53</v>
      </c>
      <c r="C34">
        <v>7</v>
      </c>
      <c r="D34" t="s">
        <v>54</v>
      </c>
      <c r="E34" t="s">
        <v>46</v>
      </c>
      <c r="F34">
        <v>26</v>
      </c>
      <c r="G34">
        <v>19</v>
      </c>
      <c r="H34">
        <v>1663</v>
      </c>
      <c r="I34">
        <v>7</v>
      </c>
      <c r="J34">
        <v>20</v>
      </c>
      <c r="K34">
        <v>7</v>
      </c>
      <c r="L34">
        <v>26</v>
      </c>
      <c r="M34">
        <f t="shared" si="0"/>
        <v>0.26923076923076922</v>
      </c>
      <c r="N34">
        <v>634</v>
      </c>
      <c r="O34">
        <v>159</v>
      </c>
      <c r="P34">
        <v>201</v>
      </c>
      <c r="Q34">
        <v>472</v>
      </c>
      <c r="R34">
        <v>197</v>
      </c>
      <c r="S34">
        <v>870</v>
      </c>
      <c r="T34">
        <v>521</v>
      </c>
      <c r="U34" t="s">
        <v>30</v>
      </c>
      <c r="V34">
        <v>6</v>
      </c>
      <c r="W34">
        <v>236</v>
      </c>
      <c r="X34">
        <v>805</v>
      </c>
      <c r="Y34">
        <v>95</v>
      </c>
      <c r="Z34">
        <v>906</v>
      </c>
    </row>
    <row r="35" spans="1:26" hidden="1" outlineLevel="2" x14ac:dyDescent="0.2">
      <c r="A35" t="s">
        <v>76</v>
      </c>
      <c r="B35" t="s">
        <v>65</v>
      </c>
      <c r="C35">
        <v>7</v>
      </c>
      <c r="D35" t="s">
        <v>66</v>
      </c>
      <c r="E35" t="s">
        <v>46</v>
      </c>
      <c r="F35">
        <v>0</v>
      </c>
      <c r="G35">
        <v>0</v>
      </c>
      <c r="H35">
        <v>0</v>
      </c>
      <c r="I35">
        <v>0</v>
      </c>
      <c r="J35">
        <v>0</v>
      </c>
      <c r="K35">
        <v>0</v>
      </c>
      <c r="L35">
        <v>1</v>
      </c>
      <c r="M35">
        <f t="shared" si="0"/>
        <v>0</v>
      </c>
      <c r="N35" t="s">
        <v>30</v>
      </c>
      <c r="O35" t="s">
        <v>30</v>
      </c>
      <c r="P35" t="s">
        <v>30</v>
      </c>
      <c r="Q35" t="s">
        <v>30</v>
      </c>
      <c r="R35" t="s">
        <v>30</v>
      </c>
      <c r="S35">
        <v>0</v>
      </c>
      <c r="T35" t="s">
        <v>30</v>
      </c>
      <c r="U35" t="s">
        <v>30</v>
      </c>
      <c r="V35" t="s">
        <v>30</v>
      </c>
      <c r="W35" t="s">
        <v>30</v>
      </c>
      <c r="X35" t="s">
        <v>30</v>
      </c>
      <c r="Y35" t="s">
        <v>30</v>
      </c>
      <c r="Z35">
        <v>0</v>
      </c>
    </row>
    <row r="36" spans="1:26" hidden="1" outlineLevel="2" x14ac:dyDescent="0.2">
      <c r="A36" t="s">
        <v>88</v>
      </c>
      <c r="B36" t="s">
        <v>30</v>
      </c>
      <c r="C36">
        <v>7</v>
      </c>
      <c r="D36" t="s">
        <v>79</v>
      </c>
      <c r="E36" t="s">
        <v>46</v>
      </c>
      <c r="F36">
        <v>0</v>
      </c>
      <c r="G36">
        <v>0</v>
      </c>
      <c r="H36">
        <v>0</v>
      </c>
      <c r="I36">
        <v>0</v>
      </c>
      <c r="J36">
        <v>0</v>
      </c>
      <c r="K36">
        <v>0</v>
      </c>
      <c r="L36">
        <v>1</v>
      </c>
      <c r="M36">
        <f t="shared" si="0"/>
        <v>0</v>
      </c>
      <c r="N36" t="s">
        <v>30</v>
      </c>
      <c r="O36" t="s">
        <v>30</v>
      </c>
      <c r="P36" t="s">
        <v>30</v>
      </c>
      <c r="Q36" t="s">
        <v>30</v>
      </c>
      <c r="R36" t="s">
        <v>30</v>
      </c>
      <c r="S36">
        <v>0</v>
      </c>
      <c r="T36" t="s">
        <v>30</v>
      </c>
      <c r="U36" t="s">
        <v>30</v>
      </c>
      <c r="V36" t="s">
        <v>30</v>
      </c>
      <c r="W36" t="s">
        <v>30</v>
      </c>
      <c r="X36" t="s">
        <v>30</v>
      </c>
      <c r="Y36" t="s">
        <v>30</v>
      </c>
      <c r="Z36">
        <v>0</v>
      </c>
    </row>
    <row r="37" spans="1:26" hidden="1" outlineLevel="2" x14ac:dyDescent="0.2">
      <c r="A37" t="s">
        <v>100</v>
      </c>
      <c r="B37" t="s">
        <v>91</v>
      </c>
      <c r="C37">
        <v>7</v>
      </c>
      <c r="D37" t="s">
        <v>92</v>
      </c>
      <c r="E37" t="s">
        <v>46</v>
      </c>
      <c r="F37">
        <v>16</v>
      </c>
      <c r="G37">
        <v>14</v>
      </c>
      <c r="H37">
        <v>190</v>
      </c>
      <c r="I37">
        <v>3</v>
      </c>
      <c r="J37">
        <v>18</v>
      </c>
      <c r="K37">
        <v>4</v>
      </c>
      <c r="L37">
        <v>8</v>
      </c>
      <c r="M37">
        <f t="shared" si="0"/>
        <v>0.375</v>
      </c>
      <c r="N37">
        <v>84</v>
      </c>
      <c r="O37">
        <v>12</v>
      </c>
      <c r="P37">
        <v>63</v>
      </c>
      <c r="Q37">
        <v>14</v>
      </c>
      <c r="R37">
        <v>17</v>
      </c>
      <c r="S37">
        <v>94</v>
      </c>
      <c r="T37" t="s">
        <v>30</v>
      </c>
      <c r="U37" t="s">
        <v>30</v>
      </c>
      <c r="V37">
        <v>23</v>
      </c>
      <c r="W37">
        <v>66</v>
      </c>
      <c r="X37">
        <v>5</v>
      </c>
      <c r="Y37">
        <v>96</v>
      </c>
      <c r="Z37">
        <v>124</v>
      </c>
    </row>
    <row r="38" spans="1:26" hidden="1" outlineLevel="2" x14ac:dyDescent="0.2">
      <c r="A38" t="s">
        <v>107</v>
      </c>
      <c r="B38" t="s">
        <v>104</v>
      </c>
      <c r="C38">
        <v>7</v>
      </c>
      <c r="D38" t="s">
        <v>105</v>
      </c>
      <c r="E38" t="s">
        <v>46</v>
      </c>
      <c r="F38">
        <v>0</v>
      </c>
      <c r="G38">
        <v>0</v>
      </c>
      <c r="H38">
        <v>0</v>
      </c>
      <c r="I38">
        <v>0</v>
      </c>
      <c r="J38">
        <v>0</v>
      </c>
      <c r="K38">
        <v>0</v>
      </c>
      <c r="L38">
        <v>3</v>
      </c>
      <c r="M38">
        <f t="shared" si="0"/>
        <v>0</v>
      </c>
      <c r="N38" t="s">
        <v>30</v>
      </c>
      <c r="O38" t="s">
        <v>30</v>
      </c>
      <c r="P38" t="s">
        <v>30</v>
      </c>
      <c r="Q38" t="s">
        <v>30</v>
      </c>
      <c r="R38" t="s">
        <v>30</v>
      </c>
      <c r="S38">
        <v>0</v>
      </c>
      <c r="T38" t="s">
        <v>30</v>
      </c>
      <c r="U38" t="s">
        <v>30</v>
      </c>
      <c r="V38" t="s">
        <v>30</v>
      </c>
      <c r="W38" t="s">
        <v>30</v>
      </c>
      <c r="X38" t="s">
        <v>30</v>
      </c>
      <c r="Y38" t="s">
        <v>30</v>
      </c>
      <c r="Z38">
        <v>0</v>
      </c>
    </row>
    <row r="39" spans="1:26" outlineLevel="1" collapsed="1" x14ac:dyDescent="0.2">
      <c r="E39" s="2" t="s">
        <v>126</v>
      </c>
      <c r="F39">
        <f>SUBTOTAL(9,F33:F38)</f>
        <v>55</v>
      </c>
      <c r="G39">
        <f>SUBTOTAL(9,G33:G38)</f>
        <v>42</v>
      </c>
      <c r="H39">
        <f>SUBTOTAL(9,H33:H38)</f>
        <v>2355</v>
      </c>
      <c r="I39">
        <f>SUBTOTAL(9,I33:I38)</f>
        <v>14</v>
      </c>
      <c r="J39">
        <f>SUBTOTAL(9,J33:J38)</f>
        <v>51</v>
      </c>
      <c r="K39">
        <f>SUBTOTAL(9,K33:K38)</f>
        <v>12</v>
      </c>
      <c r="L39">
        <f>SUBTOTAL(9,L33:L38)</f>
        <v>48</v>
      </c>
      <c r="M39">
        <f t="shared" si="0"/>
        <v>0.29166666666666669</v>
      </c>
      <c r="N39">
        <f>SUBTOTAL(9,N33:N38)</f>
        <v>973</v>
      </c>
      <c r="O39">
        <f>SUBTOTAL(9,O33:O38)</f>
        <v>346</v>
      </c>
      <c r="P39">
        <f>SUBTOTAL(9,P33:P38)</f>
        <v>272</v>
      </c>
      <c r="Q39">
        <f>SUBTOTAL(9,Q33:Q38)</f>
        <v>488</v>
      </c>
      <c r="R39">
        <f>SUBTOTAL(9,R33:R38)</f>
        <v>276</v>
      </c>
      <c r="S39">
        <f>SUBTOTAL(9,S33:S38)</f>
        <v>1036</v>
      </c>
      <c r="T39">
        <f>SUBTOTAL(9,T33:T38)</f>
        <v>522</v>
      </c>
      <c r="U39">
        <f>SUBTOTAL(9,U33:U38)</f>
        <v>0</v>
      </c>
      <c r="V39">
        <f>SUBTOTAL(9,V33:V38)</f>
        <v>258</v>
      </c>
      <c r="W39">
        <f>SUBTOTAL(9,W33:W38)</f>
        <v>371</v>
      </c>
      <c r="X39">
        <f>SUBTOTAL(9,X33:X38)</f>
        <v>1013</v>
      </c>
      <c r="Y39">
        <f>SUBTOTAL(9,Y33:Y38)</f>
        <v>191</v>
      </c>
      <c r="Z39">
        <f>SUBTOTAL(9,Z33:Z38)</f>
        <v>1462</v>
      </c>
    </row>
    <row r="40" spans="1:26" hidden="1" outlineLevel="2" x14ac:dyDescent="0.2">
      <c r="A40" t="s">
        <v>47</v>
      </c>
      <c r="B40" t="s">
        <v>27</v>
      </c>
      <c r="C40">
        <v>8</v>
      </c>
      <c r="D40" t="s">
        <v>28</v>
      </c>
      <c r="E40" t="s">
        <v>48</v>
      </c>
      <c r="F40">
        <v>11</v>
      </c>
      <c r="G40">
        <v>8</v>
      </c>
      <c r="H40">
        <v>503</v>
      </c>
      <c r="I40">
        <v>2</v>
      </c>
      <c r="J40">
        <v>11</v>
      </c>
      <c r="K40">
        <v>2</v>
      </c>
      <c r="L40">
        <v>3</v>
      </c>
      <c r="M40">
        <f t="shared" si="0"/>
        <v>0.66666666666666663</v>
      </c>
      <c r="N40">
        <v>180</v>
      </c>
      <c r="O40">
        <v>80</v>
      </c>
      <c r="P40">
        <v>6</v>
      </c>
      <c r="Q40">
        <v>6</v>
      </c>
      <c r="R40">
        <v>231</v>
      </c>
      <c r="S40">
        <v>243</v>
      </c>
      <c r="T40">
        <v>390</v>
      </c>
      <c r="U40" t="s">
        <v>30</v>
      </c>
      <c r="V40" t="s">
        <v>30</v>
      </c>
      <c r="W40">
        <v>107</v>
      </c>
      <c r="X40">
        <v>6</v>
      </c>
      <c r="Y40" t="s">
        <v>30</v>
      </c>
      <c r="Z40">
        <v>6</v>
      </c>
    </row>
    <row r="41" spans="1:26" hidden="1" outlineLevel="2" x14ac:dyDescent="0.2">
      <c r="A41" t="s">
        <v>61</v>
      </c>
      <c r="B41" t="s">
        <v>53</v>
      </c>
      <c r="C41">
        <v>8</v>
      </c>
      <c r="D41" t="s">
        <v>54</v>
      </c>
      <c r="E41" t="s">
        <v>48</v>
      </c>
      <c r="F41">
        <v>0</v>
      </c>
      <c r="G41">
        <v>0</v>
      </c>
      <c r="H41">
        <v>0</v>
      </c>
      <c r="I41">
        <v>0</v>
      </c>
      <c r="J41">
        <v>0</v>
      </c>
      <c r="K41">
        <v>0</v>
      </c>
      <c r="L41">
        <v>3</v>
      </c>
      <c r="M41">
        <f t="shared" si="0"/>
        <v>0</v>
      </c>
      <c r="N41" t="s">
        <v>30</v>
      </c>
      <c r="O41" t="s">
        <v>30</v>
      </c>
      <c r="P41" t="s">
        <v>30</v>
      </c>
      <c r="Q41" t="s">
        <v>30</v>
      </c>
      <c r="R41" t="s">
        <v>30</v>
      </c>
      <c r="S41">
        <v>0</v>
      </c>
      <c r="T41" t="s">
        <v>30</v>
      </c>
      <c r="U41" t="s">
        <v>30</v>
      </c>
      <c r="V41" t="s">
        <v>30</v>
      </c>
      <c r="W41" t="s">
        <v>30</v>
      </c>
      <c r="X41" t="s">
        <v>30</v>
      </c>
      <c r="Y41" t="s">
        <v>30</v>
      </c>
      <c r="Z41">
        <v>0</v>
      </c>
    </row>
    <row r="42" spans="1:26" hidden="1" outlineLevel="2" x14ac:dyDescent="0.2">
      <c r="A42" t="s">
        <v>89</v>
      </c>
      <c r="B42" t="s">
        <v>30</v>
      </c>
      <c r="C42">
        <v>8</v>
      </c>
      <c r="D42" t="s">
        <v>79</v>
      </c>
      <c r="E42" t="s">
        <v>48</v>
      </c>
      <c r="F42">
        <v>5</v>
      </c>
      <c r="G42">
        <v>5</v>
      </c>
      <c r="H42">
        <v>83</v>
      </c>
      <c r="I42">
        <v>3</v>
      </c>
      <c r="J42">
        <v>5</v>
      </c>
      <c r="K42">
        <v>2</v>
      </c>
      <c r="L42">
        <v>12</v>
      </c>
      <c r="M42">
        <f t="shared" si="0"/>
        <v>0.25</v>
      </c>
      <c r="N42">
        <v>42</v>
      </c>
      <c r="O42">
        <v>35</v>
      </c>
      <c r="P42" t="s">
        <v>30</v>
      </c>
      <c r="Q42">
        <v>2</v>
      </c>
      <c r="R42">
        <v>4</v>
      </c>
      <c r="S42">
        <v>6</v>
      </c>
      <c r="T42" t="s">
        <v>30</v>
      </c>
      <c r="U42" t="s">
        <v>30</v>
      </c>
      <c r="V42">
        <v>53</v>
      </c>
      <c r="W42">
        <v>30</v>
      </c>
      <c r="X42" t="s">
        <v>30</v>
      </c>
      <c r="Y42" t="s">
        <v>30</v>
      </c>
      <c r="Z42">
        <v>53</v>
      </c>
    </row>
    <row r="43" spans="1:26" hidden="1" outlineLevel="2" x14ac:dyDescent="0.2">
      <c r="A43" t="s">
        <v>101</v>
      </c>
      <c r="B43" t="s">
        <v>91</v>
      </c>
      <c r="C43">
        <v>8</v>
      </c>
      <c r="D43" t="s">
        <v>92</v>
      </c>
      <c r="E43" t="s">
        <v>48</v>
      </c>
      <c r="F43">
        <v>7</v>
      </c>
      <c r="G43">
        <v>6</v>
      </c>
      <c r="H43">
        <v>796</v>
      </c>
      <c r="I43">
        <v>3</v>
      </c>
      <c r="J43">
        <v>6</v>
      </c>
      <c r="K43">
        <v>1</v>
      </c>
      <c r="L43">
        <v>4</v>
      </c>
      <c r="M43">
        <f t="shared" si="0"/>
        <v>0.75</v>
      </c>
      <c r="N43">
        <v>21</v>
      </c>
      <c r="O43">
        <v>87</v>
      </c>
      <c r="P43">
        <v>11</v>
      </c>
      <c r="Q43">
        <v>348</v>
      </c>
      <c r="R43">
        <v>329</v>
      </c>
      <c r="S43">
        <v>688</v>
      </c>
      <c r="T43">
        <v>412</v>
      </c>
      <c r="U43" t="s">
        <v>30</v>
      </c>
      <c r="V43" t="s">
        <v>30</v>
      </c>
      <c r="W43" t="s">
        <v>30</v>
      </c>
      <c r="X43">
        <v>380</v>
      </c>
      <c r="Y43">
        <v>4</v>
      </c>
      <c r="Z43">
        <v>384</v>
      </c>
    </row>
    <row r="44" spans="1:26" hidden="1" outlineLevel="2" x14ac:dyDescent="0.2">
      <c r="A44" t="s">
        <v>118</v>
      </c>
      <c r="B44" t="s">
        <v>109</v>
      </c>
      <c r="C44">
        <v>8</v>
      </c>
      <c r="D44" t="s">
        <v>110</v>
      </c>
      <c r="E44" t="s">
        <v>48</v>
      </c>
      <c r="F44">
        <v>0</v>
      </c>
      <c r="G44">
        <v>0</v>
      </c>
      <c r="H44">
        <v>0</v>
      </c>
      <c r="I44">
        <v>0</v>
      </c>
      <c r="J44">
        <v>0</v>
      </c>
      <c r="K44">
        <v>0</v>
      </c>
      <c r="L44">
        <v>18</v>
      </c>
      <c r="M44">
        <f t="shared" si="0"/>
        <v>0</v>
      </c>
      <c r="N44" t="s">
        <v>30</v>
      </c>
      <c r="O44" t="s">
        <v>30</v>
      </c>
      <c r="P44" t="s">
        <v>30</v>
      </c>
      <c r="Q44" t="s">
        <v>30</v>
      </c>
      <c r="R44" t="s">
        <v>30</v>
      </c>
      <c r="S44">
        <v>0</v>
      </c>
      <c r="T44" t="s">
        <v>30</v>
      </c>
      <c r="U44" t="s">
        <v>30</v>
      </c>
      <c r="V44" t="s">
        <v>30</v>
      </c>
      <c r="W44" t="s">
        <v>30</v>
      </c>
      <c r="X44" t="s">
        <v>30</v>
      </c>
      <c r="Y44" t="s">
        <v>30</v>
      </c>
      <c r="Z44">
        <v>0</v>
      </c>
    </row>
    <row r="45" spans="1:26" outlineLevel="1" collapsed="1" x14ac:dyDescent="0.2">
      <c r="E45" s="2" t="s">
        <v>127</v>
      </c>
      <c r="F45">
        <f>SUBTOTAL(9,F40:F44)</f>
        <v>23</v>
      </c>
      <c r="G45">
        <f>SUBTOTAL(9,G40:G44)</f>
        <v>19</v>
      </c>
      <c r="H45">
        <f>SUBTOTAL(9,H40:H44)</f>
        <v>1382</v>
      </c>
      <c r="I45">
        <f>SUBTOTAL(9,I40:I44)</f>
        <v>8</v>
      </c>
      <c r="J45">
        <f>SUBTOTAL(9,J40:J44)</f>
        <v>22</v>
      </c>
      <c r="K45">
        <f>SUBTOTAL(9,K40:K44)</f>
        <v>5</v>
      </c>
      <c r="L45">
        <f>SUBTOTAL(9,L40:L44)</f>
        <v>40</v>
      </c>
      <c r="M45">
        <f t="shared" si="0"/>
        <v>0.2</v>
      </c>
      <c r="N45">
        <f>SUBTOTAL(9,N40:N44)</f>
        <v>243</v>
      </c>
      <c r="O45">
        <f>SUBTOTAL(9,O40:O44)</f>
        <v>202</v>
      </c>
      <c r="P45">
        <f>SUBTOTAL(9,P40:P44)</f>
        <v>17</v>
      </c>
      <c r="Q45">
        <f>SUBTOTAL(9,Q40:Q44)</f>
        <v>356</v>
      </c>
      <c r="R45">
        <f>SUBTOTAL(9,R40:R44)</f>
        <v>564</v>
      </c>
      <c r="S45">
        <f>SUBTOTAL(9,S40:S44)</f>
        <v>937</v>
      </c>
      <c r="T45">
        <f>SUBTOTAL(9,T40:T44)</f>
        <v>802</v>
      </c>
      <c r="U45">
        <f>SUBTOTAL(9,U40:U44)</f>
        <v>0</v>
      </c>
      <c r="V45">
        <f>SUBTOTAL(9,V40:V44)</f>
        <v>53</v>
      </c>
      <c r="W45">
        <f>SUBTOTAL(9,W40:W44)</f>
        <v>137</v>
      </c>
      <c r="X45">
        <f>SUBTOTAL(9,X40:X44)</f>
        <v>386</v>
      </c>
      <c r="Y45">
        <f>SUBTOTAL(9,Y40:Y44)</f>
        <v>4</v>
      </c>
      <c r="Z45">
        <f>SUBTOTAL(9,Z40:Z44)</f>
        <v>443</v>
      </c>
    </row>
    <row r="46" spans="1:26" hidden="1" outlineLevel="2" x14ac:dyDescent="0.2">
      <c r="A46" t="s">
        <v>62</v>
      </c>
      <c r="B46" t="s">
        <v>53</v>
      </c>
      <c r="C46">
        <v>9</v>
      </c>
      <c r="D46" t="s">
        <v>54</v>
      </c>
      <c r="E46" t="s">
        <v>63</v>
      </c>
      <c r="F46">
        <v>0</v>
      </c>
      <c r="G46">
        <v>0</v>
      </c>
      <c r="H46">
        <v>0</v>
      </c>
      <c r="I46">
        <v>0</v>
      </c>
      <c r="J46">
        <v>0</v>
      </c>
      <c r="K46">
        <v>0</v>
      </c>
      <c r="L46">
        <v>8</v>
      </c>
      <c r="M46">
        <f t="shared" si="0"/>
        <v>0</v>
      </c>
      <c r="N46" t="s">
        <v>30</v>
      </c>
      <c r="O46" t="s">
        <v>30</v>
      </c>
      <c r="P46" t="s">
        <v>30</v>
      </c>
      <c r="Q46" t="s">
        <v>30</v>
      </c>
      <c r="R46" t="s">
        <v>30</v>
      </c>
      <c r="S46">
        <v>0</v>
      </c>
      <c r="T46" t="s">
        <v>30</v>
      </c>
      <c r="U46" t="s">
        <v>30</v>
      </c>
      <c r="V46" t="s">
        <v>30</v>
      </c>
      <c r="W46" t="s">
        <v>30</v>
      </c>
      <c r="X46" t="s">
        <v>30</v>
      </c>
      <c r="Y46" t="s">
        <v>30</v>
      </c>
      <c r="Z46">
        <v>0</v>
      </c>
    </row>
    <row r="47" spans="1:26" hidden="1" outlineLevel="2" x14ac:dyDescent="0.2">
      <c r="A47" t="s">
        <v>77</v>
      </c>
      <c r="B47" t="s">
        <v>65</v>
      </c>
      <c r="C47">
        <v>9</v>
      </c>
      <c r="D47" t="s">
        <v>66</v>
      </c>
      <c r="E47" t="s">
        <v>63</v>
      </c>
      <c r="F47">
        <v>0</v>
      </c>
      <c r="G47">
        <v>0</v>
      </c>
      <c r="H47">
        <v>0</v>
      </c>
      <c r="I47">
        <v>0</v>
      </c>
      <c r="J47">
        <v>0</v>
      </c>
      <c r="K47">
        <v>0</v>
      </c>
      <c r="L47">
        <v>1</v>
      </c>
      <c r="M47">
        <f t="shared" si="0"/>
        <v>0</v>
      </c>
      <c r="N47" t="s">
        <v>30</v>
      </c>
      <c r="O47" t="s">
        <v>30</v>
      </c>
      <c r="P47" t="s">
        <v>30</v>
      </c>
      <c r="Q47" t="s">
        <v>30</v>
      </c>
      <c r="R47" t="s">
        <v>30</v>
      </c>
      <c r="S47">
        <v>0</v>
      </c>
      <c r="T47" t="s">
        <v>30</v>
      </c>
      <c r="U47" t="s">
        <v>30</v>
      </c>
      <c r="V47" t="s">
        <v>30</v>
      </c>
      <c r="W47" t="s">
        <v>30</v>
      </c>
      <c r="X47" t="s">
        <v>30</v>
      </c>
      <c r="Y47" t="s">
        <v>30</v>
      </c>
      <c r="Z47">
        <v>0</v>
      </c>
    </row>
    <row r="48" spans="1:26" hidden="1" outlineLevel="2" x14ac:dyDescent="0.2">
      <c r="A48" t="s">
        <v>102</v>
      </c>
      <c r="B48" t="s">
        <v>91</v>
      </c>
      <c r="C48">
        <v>9</v>
      </c>
      <c r="D48" t="s">
        <v>92</v>
      </c>
      <c r="E48" t="s">
        <v>63</v>
      </c>
      <c r="F48">
        <v>1</v>
      </c>
      <c r="G48">
        <v>1</v>
      </c>
      <c r="H48">
        <v>12</v>
      </c>
      <c r="I48">
        <v>1</v>
      </c>
      <c r="J48">
        <v>1</v>
      </c>
      <c r="K48">
        <v>1</v>
      </c>
      <c r="L48">
        <v>9</v>
      </c>
      <c r="M48">
        <f t="shared" si="0"/>
        <v>0.1111111111111111</v>
      </c>
      <c r="N48" t="s">
        <v>30</v>
      </c>
      <c r="O48" t="s">
        <v>30</v>
      </c>
      <c r="P48" t="s">
        <v>30</v>
      </c>
      <c r="Q48" t="s">
        <v>30</v>
      </c>
      <c r="R48">
        <v>12</v>
      </c>
      <c r="S48">
        <v>12</v>
      </c>
      <c r="T48" t="s">
        <v>30</v>
      </c>
      <c r="U48" t="s">
        <v>30</v>
      </c>
      <c r="V48" t="s">
        <v>30</v>
      </c>
      <c r="W48">
        <v>12</v>
      </c>
      <c r="X48" t="s">
        <v>30</v>
      </c>
      <c r="Y48" t="s">
        <v>30</v>
      </c>
      <c r="Z48">
        <v>0</v>
      </c>
    </row>
    <row r="49" spans="1:26" hidden="1" outlineLevel="2" x14ac:dyDescent="0.2">
      <c r="A49" t="s">
        <v>119</v>
      </c>
      <c r="B49" t="s">
        <v>109</v>
      </c>
      <c r="C49">
        <v>9</v>
      </c>
      <c r="D49" t="s">
        <v>110</v>
      </c>
      <c r="E49" t="s">
        <v>63</v>
      </c>
      <c r="F49">
        <v>0</v>
      </c>
      <c r="G49">
        <v>0</v>
      </c>
      <c r="H49">
        <v>0</v>
      </c>
      <c r="I49">
        <v>0</v>
      </c>
      <c r="J49">
        <v>0</v>
      </c>
      <c r="K49">
        <v>0</v>
      </c>
      <c r="L49">
        <v>8</v>
      </c>
      <c r="M49">
        <f t="shared" si="0"/>
        <v>0</v>
      </c>
      <c r="N49" t="s">
        <v>30</v>
      </c>
      <c r="O49" t="s">
        <v>30</v>
      </c>
      <c r="P49" t="s">
        <v>30</v>
      </c>
      <c r="Q49" t="s">
        <v>30</v>
      </c>
      <c r="R49" t="s">
        <v>30</v>
      </c>
      <c r="S49">
        <v>0</v>
      </c>
      <c r="T49" t="s">
        <v>30</v>
      </c>
      <c r="U49" t="s">
        <v>30</v>
      </c>
      <c r="V49" t="s">
        <v>30</v>
      </c>
      <c r="W49" t="s">
        <v>30</v>
      </c>
      <c r="X49" t="s">
        <v>30</v>
      </c>
      <c r="Y49" t="s">
        <v>30</v>
      </c>
      <c r="Z49">
        <v>0</v>
      </c>
    </row>
    <row r="50" spans="1:26" outlineLevel="1" collapsed="1" x14ac:dyDescent="0.2">
      <c r="E50" s="2" t="s">
        <v>128</v>
      </c>
      <c r="F50">
        <f>SUBTOTAL(9,F46:F49)</f>
        <v>1</v>
      </c>
      <c r="G50">
        <f>SUBTOTAL(9,G46:G49)</f>
        <v>1</v>
      </c>
      <c r="H50">
        <f>SUBTOTAL(9,H46:H49)</f>
        <v>12</v>
      </c>
      <c r="I50">
        <f>SUBTOTAL(9,I46:I49)</f>
        <v>1</v>
      </c>
      <c r="J50">
        <f>SUBTOTAL(9,J46:J49)</f>
        <v>1</v>
      </c>
      <c r="K50">
        <f>SUBTOTAL(9,K46:K49)</f>
        <v>1</v>
      </c>
      <c r="L50">
        <f>SUBTOTAL(9,L46:L49)</f>
        <v>26</v>
      </c>
      <c r="M50">
        <f t="shared" si="0"/>
        <v>3.8461538461538464E-2</v>
      </c>
      <c r="N50">
        <f>SUBTOTAL(9,N46:N49)</f>
        <v>0</v>
      </c>
      <c r="O50">
        <f>SUBTOTAL(9,O46:O49)</f>
        <v>0</v>
      </c>
      <c r="P50">
        <f>SUBTOTAL(9,P46:P49)</f>
        <v>0</v>
      </c>
      <c r="Q50">
        <f>SUBTOTAL(9,Q46:Q49)</f>
        <v>0</v>
      </c>
      <c r="R50">
        <f>SUBTOTAL(9,R46:R49)</f>
        <v>12</v>
      </c>
      <c r="S50">
        <f>SUBTOTAL(9,S46:S49)</f>
        <v>12</v>
      </c>
      <c r="T50">
        <f>SUBTOTAL(9,T46:T49)</f>
        <v>0</v>
      </c>
      <c r="U50">
        <f>SUBTOTAL(9,U46:U49)</f>
        <v>0</v>
      </c>
      <c r="V50">
        <f>SUBTOTAL(9,V46:V49)</f>
        <v>0</v>
      </c>
      <c r="W50">
        <f>SUBTOTAL(9,W46:W49)</f>
        <v>12</v>
      </c>
      <c r="X50">
        <f>SUBTOTAL(9,X46:X49)</f>
        <v>0</v>
      </c>
      <c r="Y50">
        <f>SUBTOTAL(9,Y46:Y49)</f>
        <v>0</v>
      </c>
      <c r="Z50">
        <f>SUBTOTAL(9,Z46:Z49)</f>
        <v>0</v>
      </c>
    </row>
    <row r="51" spans="1:26" hidden="1" outlineLevel="2" x14ac:dyDescent="0.2">
      <c r="A51" t="s">
        <v>31</v>
      </c>
      <c r="B51" t="s">
        <v>27</v>
      </c>
      <c r="C51">
        <v>10</v>
      </c>
      <c r="D51" t="s">
        <v>28</v>
      </c>
      <c r="E51" t="s">
        <v>32</v>
      </c>
      <c r="F51">
        <v>7</v>
      </c>
      <c r="G51">
        <v>6</v>
      </c>
      <c r="H51">
        <v>461</v>
      </c>
      <c r="I51">
        <v>1</v>
      </c>
      <c r="J51">
        <v>6</v>
      </c>
      <c r="K51">
        <v>1</v>
      </c>
      <c r="L51">
        <v>3</v>
      </c>
      <c r="M51">
        <f t="shared" si="0"/>
        <v>0.33333333333333331</v>
      </c>
      <c r="N51">
        <v>228</v>
      </c>
      <c r="O51">
        <v>33</v>
      </c>
      <c r="P51" t="s">
        <v>30</v>
      </c>
      <c r="Q51" t="s">
        <v>30</v>
      </c>
      <c r="R51">
        <v>200</v>
      </c>
      <c r="S51">
        <v>200</v>
      </c>
      <c r="T51" t="s">
        <v>30</v>
      </c>
      <c r="U51" t="s">
        <v>30</v>
      </c>
      <c r="V51" t="s">
        <v>30</v>
      </c>
      <c r="W51">
        <v>461</v>
      </c>
      <c r="X51" t="s">
        <v>30</v>
      </c>
      <c r="Y51" t="s">
        <v>30</v>
      </c>
      <c r="Z51">
        <v>0</v>
      </c>
    </row>
    <row r="52" spans="1:26" hidden="1" outlineLevel="2" x14ac:dyDescent="0.2">
      <c r="A52" t="s">
        <v>55</v>
      </c>
      <c r="B52" t="s">
        <v>53</v>
      </c>
      <c r="C52">
        <v>10</v>
      </c>
      <c r="D52" t="s">
        <v>54</v>
      </c>
      <c r="E52" t="s">
        <v>32</v>
      </c>
      <c r="F52">
        <v>13</v>
      </c>
      <c r="G52">
        <v>9</v>
      </c>
      <c r="H52">
        <v>395</v>
      </c>
      <c r="I52">
        <v>5</v>
      </c>
      <c r="J52">
        <v>14</v>
      </c>
      <c r="K52">
        <v>3</v>
      </c>
      <c r="L52">
        <v>15</v>
      </c>
      <c r="M52">
        <f t="shared" si="0"/>
        <v>0.33333333333333331</v>
      </c>
      <c r="N52">
        <v>139</v>
      </c>
      <c r="O52">
        <v>76</v>
      </c>
      <c r="P52">
        <v>144</v>
      </c>
      <c r="Q52">
        <v>9</v>
      </c>
      <c r="R52">
        <v>27</v>
      </c>
      <c r="S52">
        <v>180</v>
      </c>
      <c r="T52">
        <v>321</v>
      </c>
      <c r="U52" t="s">
        <v>30</v>
      </c>
      <c r="V52">
        <v>6</v>
      </c>
      <c r="W52">
        <v>8</v>
      </c>
      <c r="X52">
        <v>60</v>
      </c>
      <c r="Y52" t="s">
        <v>30</v>
      </c>
      <c r="Z52">
        <v>66</v>
      </c>
    </row>
    <row r="53" spans="1:26" hidden="1" outlineLevel="2" x14ac:dyDescent="0.2">
      <c r="A53" t="s">
        <v>67</v>
      </c>
      <c r="B53" t="s">
        <v>65</v>
      </c>
      <c r="C53">
        <v>10</v>
      </c>
      <c r="D53" t="s">
        <v>66</v>
      </c>
      <c r="E53" t="s">
        <v>32</v>
      </c>
      <c r="F53">
        <v>2</v>
      </c>
      <c r="G53">
        <v>2</v>
      </c>
      <c r="H53">
        <v>22</v>
      </c>
      <c r="I53">
        <v>1</v>
      </c>
      <c r="J53">
        <v>2</v>
      </c>
      <c r="K53">
        <v>1</v>
      </c>
      <c r="L53">
        <v>1</v>
      </c>
      <c r="M53">
        <f t="shared" si="0"/>
        <v>1</v>
      </c>
      <c r="N53">
        <v>22</v>
      </c>
      <c r="O53" t="s">
        <v>30</v>
      </c>
      <c r="P53" t="s">
        <v>30</v>
      </c>
      <c r="Q53" t="s">
        <v>30</v>
      </c>
      <c r="R53" t="s">
        <v>30</v>
      </c>
      <c r="S53">
        <v>0</v>
      </c>
      <c r="T53" t="s">
        <v>30</v>
      </c>
      <c r="U53" t="s">
        <v>30</v>
      </c>
      <c r="V53" t="s">
        <v>30</v>
      </c>
      <c r="W53">
        <v>19</v>
      </c>
      <c r="X53" t="s">
        <v>30</v>
      </c>
      <c r="Y53">
        <v>3</v>
      </c>
      <c r="Z53">
        <v>3</v>
      </c>
    </row>
    <row r="54" spans="1:26" hidden="1" outlineLevel="2" x14ac:dyDescent="0.2">
      <c r="A54" t="s">
        <v>93</v>
      </c>
      <c r="B54" t="s">
        <v>91</v>
      </c>
      <c r="C54">
        <v>10</v>
      </c>
      <c r="D54" t="s">
        <v>92</v>
      </c>
      <c r="E54" t="s">
        <v>32</v>
      </c>
      <c r="F54">
        <v>2</v>
      </c>
      <c r="G54">
        <v>1</v>
      </c>
      <c r="H54">
        <v>2</v>
      </c>
      <c r="I54">
        <v>1</v>
      </c>
      <c r="J54">
        <v>1</v>
      </c>
      <c r="K54">
        <v>1</v>
      </c>
      <c r="L54">
        <v>9</v>
      </c>
      <c r="M54">
        <f t="shared" si="0"/>
        <v>0.1111111111111111</v>
      </c>
      <c r="N54" t="s">
        <v>30</v>
      </c>
      <c r="O54" t="s">
        <v>30</v>
      </c>
      <c r="P54" t="s">
        <v>30</v>
      </c>
      <c r="Q54">
        <v>2</v>
      </c>
      <c r="R54" t="s">
        <v>30</v>
      </c>
      <c r="S54">
        <v>2</v>
      </c>
      <c r="T54" t="s">
        <v>30</v>
      </c>
      <c r="U54" t="s">
        <v>30</v>
      </c>
      <c r="V54" t="s">
        <v>30</v>
      </c>
      <c r="W54">
        <v>2</v>
      </c>
      <c r="X54" t="s">
        <v>30</v>
      </c>
      <c r="Y54" t="s">
        <v>30</v>
      </c>
      <c r="Z54">
        <v>0</v>
      </c>
    </row>
    <row r="55" spans="1:26" hidden="1" outlineLevel="2" x14ac:dyDescent="0.2">
      <c r="A55" t="s">
        <v>111</v>
      </c>
      <c r="B55" t="s">
        <v>109</v>
      </c>
      <c r="C55">
        <v>10</v>
      </c>
      <c r="D55" t="s">
        <v>110</v>
      </c>
      <c r="E55" t="s">
        <v>32</v>
      </c>
      <c r="F55">
        <v>4</v>
      </c>
      <c r="G55">
        <v>3</v>
      </c>
      <c r="H55">
        <v>54</v>
      </c>
      <c r="I55">
        <v>3</v>
      </c>
      <c r="J55">
        <v>4</v>
      </c>
      <c r="K55">
        <v>3</v>
      </c>
      <c r="L55">
        <v>22</v>
      </c>
      <c r="M55">
        <f t="shared" si="0"/>
        <v>0.13636363636363635</v>
      </c>
      <c r="N55">
        <v>54</v>
      </c>
      <c r="O55" t="s">
        <v>30</v>
      </c>
      <c r="P55" t="s">
        <v>30</v>
      </c>
      <c r="Q55" t="s">
        <v>30</v>
      </c>
      <c r="R55" t="s">
        <v>30</v>
      </c>
      <c r="S55">
        <v>0</v>
      </c>
      <c r="T55">
        <v>2</v>
      </c>
      <c r="U55" t="s">
        <v>30</v>
      </c>
      <c r="V55" t="s">
        <v>30</v>
      </c>
      <c r="W55" t="s">
        <v>30</v>
      </c>
      <c r="X55">
        <v>6</v>
      </c>
      <c r="Y55">
        <v>46</v>
      </c>
      <c r="Z55">
        <v>52</v>
      </c>
    </row>
    <row r="56" spans="1:26" outlineLevel="1" collapsed="1" x14ac:dyDescent="0.2">
      <c r="E56" s="2" t="s">
        <v>129</v>
      </c>
      <c r="F56">
        <f>SUBTOTAL(9,F51:F55)</f>
        <v>28</v>
      </c>
      <c r="G56">
        <f>SUBTOTAL(9,G51:G55)</f>
        <v>21</v>
      </c>
      <c r="H56">
        <f>SUBTOTAL(9,H51:H55)</f>
        <v>934</v>
      </c>
      <c r="I56">
        <f>SUBTOTAL(9,I51:I55)</f>
        <v>11</v>
      </c>
      <c r="J56">
        <f>SUBTOTAL(9,J51:J55)</f>
        <v>27</v>
      </c>
      <c r="K56">
        <f>SUBTOTAL(9,K51:K55)</f>
        <v>9</v>
      </c>
      <c r="L56">
        <f>SUBTOTAL(9,L51:L55)</f>
        <v>50</v>
      </c>
      <c r="M56">
        <f t="shared" si="0"/>
        <v>0.22</v>
      </c>
      <c r="N56">
        <f>SUBTOTAL(9,N51:N55)</f>
        <v>443</v>
      </c>
      <c r="O56">
        <f>SUBTOTAL(9,O51:O55)</f>
        <v>109</v>
      </c>
      <c r="P56">
        <f>SUBTOTAL(9,P51:P55)</f>
        <v>144</v>
      </c>
      <c r="Q56">
        <f>SUBTOTAL(9,Q51:Q55)</f>
        <v>11</v>
      </c>
      <c r="R56">
        <f>SUBTOTAL(9,R51:R55)</f>
        <v>227</v>
      </c>
      <c r="S56">
        <f>SUBTOTAL(9,S51:S55)</f>
        <v>382</v>
      </c>
      <c r="T56">
        <f>SUBTOTAL(9,T51:T55)</f>
        <v>323</v>
      </c>
      <c r="U56">
        <f>SUBTOTAL(9,U51:U55)</f>
        <v>0</v>
      </c>
      <c r="V56">
        <f>SUBTOTAL(9,V51:V55)</f>
        <v>6</v>
      </c>
      <c r="W56">
        <f>SUBTOTAL(9,W51:W55)</f>
        <v>490</v>
      </c>
      <c r="X56">
        <f>SUBTOTAL(9,X51:X55)</f>
        <v>66</v>
      </c>
      <c r="Y56">
        <f>SUBTOTAL(9,Y51:Y55)</f>
        <v>49</v>
      </c>
      <c r="Z56">
        <f>SUBTOTAL(9,Z51:Z55)</f>
        <v>121</v>
      </c>
    </row>
    <row r="57" spans="1:26" hidden="1" outlineLevel="2" x14ac:dyDescent="0.2">
      <c r="A57" t="s">
        <v>33</v>
      </c>
      <c r="B57" t="s">
        <v>27</v>
      </c>
      <c r="C57">
        <v>11</v>
      </c>
      <c r="D57" t="s">
        <v>28</v>
      </c>
      <c r="E57" t="s">
        <v>34</v>
      </c>
      <c r="F57">
        <v>0</v>
      </c>
      <c r="G57">
        <v>0</v>
      </c>
      <c r="H57">
        <v>0</v>
      </c>
      <c r="I57">
        <v>0</v>
      </c>
      <c r="J57">
        <v>0</v>
      </c>
      <c r="K57">
        <v>0</v>
      </c>
      <c r="L57">
        <v>1</v>
      </c>
      <c r="M57">
        <f t="shared" si="0"/>
        <v>0</v>
      </c>
      <c r="N57" t="s">
        <v>30</v>
      </c>
      <c r="O57" t="s">
        <v>30</v>
      </c>
      <c r="P57" t="s">
        <v>30</v>
      </c>
      <c r="Q57" t="s">
        <v>30</v>
      </c>
      <c r="R57" t="s">
        <v>30</v>
      </c>
      <c r="S57">
        <v>0</v>
      </c>
      <c r="T57" t="s">
        <v>30</v>
      </c>
      <c r="U57" t="s">
        <v>30</v>
      </c>
      <c r="V57" t="s">
        <v>30</v>
      </c>
      <c r="W57" t="s">
        <v>30</v>
      </c>
      <c r="X57" t="s">
        <v>30</v>
      </c>
      <c r="Y57" t="s">
        <v>30</v>
      </c>
      <c r="Z57">
        <v>0</v>
      </c>
    </row>
    <row r="58" spans="1:26" hidden="1" outlineLevel="2" x14ac:dyDescent="0.2">
      <c r="A58" t="s">
        <v>49</v>
      </c>
      <c r="B58" t="s">
        <v>50</v>
      </c>
      <c r="C58">
        <v>11</v>
      </c>
      <c r="D58" t="s">
        <v>51</v>
      </c>
      <c r="E58" t="s">
        <v>34</v>
      </c>
      <c r="F58">
        <v>0</v>
      </c>
      <c r="G58">
        <v>0</v>
      </c>
      <c r="H58">
        <v>0</v>
      </c>
      <c r="I58">
        <v>0</v>
      </c>
      <c r="J58">
        <v>0</v>
      </c>
      <c r="K58">
        <v>0</v>
      </c>
      <c r="L58">
        <v>4</v>
      </c>
      <c r="M58">
        <f t="shared" si="0"/>
        <v>0</v>
      </c>
      <c r="N58" t="s">
        <v>30</v>
      </c>
      <c r="O58" t="s">
        <v>30</v>
      </c>
      <c r="P58" t="s">
        <v>30</v>
      </c>
      <c r="Q58" t="s">
        <v>30</v>
      </c>
      <c r="R58" t="s">
        <v>30</v>
      </c>
      <c r="S58">
        <v>0</v>
      </c>
      <c r="T58" t="s">
        <v>30</v>
      </c>
      <c r="U58" t="s">
        <v>30</v>
      </c>
      <c r="V58" t="s">
        <v>30</v>
      </c>
      <c r="W58" t="s">
        <v>30</v>
      </c>
      <c r="X58" t="s">
        <v>30</v>
      </c>
      <c r="Y58" t="s">
        <v>30</v>
      </c>
      <c r="Z58">
        <v>0</v>
      </c>
    </row>
    <row r="59" spans="1:26" hidden="1" outlineLevel="2" x14ac:dyDescent="0.2">
      <c r="A59" t="s">
        <v>78</v>
      </c>
      <c r="B59" t="s">
        <v>30</v>
      </c>
      <c r="C59">
        <v>11</v>
      </c>
      <c r="D59" t="s">
        <v>79</v>
      </c>
      <c r="E59" t="s">
        <v>34</v>
      </c>
      <c r="F59">
        <v>0</v>
      </c>
      <c r="G59">
        <v>0</v>
      </c>
      <c r="H59">
        <v>0</v>
      </c>
      <c r="I59">
        <v>0</v>
      </c>
      <c r="J59">
        <v>0</v>
      </c>
      <c r="K59">
        <v>0</v>
      </c>
      <c r="L59">
        <v>11</v>
      </c>
      <c r="M59">
        <f t="shared" si="0"/>
        <v>0</v>
      </c>
      <c r="N59" t="s">
        <v>30</v>
      </c>
      <c r="O59" t="s">
        <v>30</v>
      </c>
      <c r="P59" t="s">
        <v>30</v>
      </c>
      <c r="Q59" t="s">
        <v>30</v>
      </c>
      <c r="R59" t="s">
        <v>30</v>
      </c>
      <c r="S59">
        <v>0</v>
      </c>
      <c r="T59" t="s">
        <v>30</v>
      </c>
      <c r="U59" t="s">
        <v>30</v>
      </c>
      <c r="V59" t="s">
        <v>30</v>
      </c>
      <c r="W59" t="s">
        <v>30</v>
      </c>
      <c r="X59" t="s">
        <v>30</v>
      </c>
      <c r="Y59" t="s">
        <v>30</v>
      </c>
      <c r="Z59">
        <v>0</v>
      </c>
    </row>
    <row r="60" spans="1:26" hidden="1" outlineLevel="2" x14ac:dyDescent="0.2">
      <c r="A60" t="s">
        <v>112</v>
      </c>
      <c r="B60" t="s">
        <v>109</v>
      </c>
      <c r="C60">
        <v>11</v>
      </c>
      <c r="D60" t="s">
        <v>110</v>
      </c>
      <c r="E60" t="s">
        <v>34</v>
      </c>
      <c r="F60">
        <v>4</v>
      </c>
      <c r="G60">
        <v>2</v>
      </c>
      <c r="H60">
        <v>24</v>
      </c>
      <c r="I60">
        <v>3</v>
      </c>
      <c r="J60">
        <v>3</v>
      </c>
      <c r="K60">
        <v>2</v>
      </c>
      <c r="L60">
        <v>14</v>
      </c>
      <c r="M60">
        <f t="shared" si="0"/>
        <v>0.21428571428571427</v>
      </c>
      <c r="N60">
        <v>13</v>
      </c>
      <c r="O60" t="s">
        <v>30</v>
      </c>
      <c r="P60" t="s">
        <v>30</v>
      </c>
      <c r="Q60" t="s">
        <v>30</v>
      </c>
      <c r="R60">
        <v>11</v>
      </c>
      <c r="S60">
        <v>11</v>
      </c>
      <c r="T60" t="s">
        <v>30</v>
      </c>
      <c r="U60">
        <v>3</v>
      </c>
      <c r="V60" t="s">
        <v>30</v>
      </c>
      <c r="W60" t="s">
        <v>30</v>
      </c>
      <c r="X60">
        <v>21</v>
      </c>
      <c r="Y60" t="s">
        <v>30</v>
      </c>
      <c r="Z60">
        <v>21</v>
      </c>
    </row>
    <row r="61" spans="1:26" outlineLevel="1" collapsed="1" x14ac:dyDescent="0.2">
      <c r="E61" s="2" t="s">
        <v>130</v>
      </c>
      <c r="F61">
        <f>SUBTOTAL(9,F57:F60)</f>
        <v>4</v>
      </c>
      <c r="G61">
        <f>SUBTOTAL(9,G57:G60)</f>
        <v>2</v>
      </c>
      <c r="H61">
        <f>SUBTOTAL(9,H57:H60)</f>
        <v>24</v>
      </c>
      <c r="I61">
        <f>SUBTOTAL(9,I57:I60)</f>
        <v>3</v>
      </c>
      <c r="J61">
        <f>SUBTOTAL(9,J57:J60)</f>
        <v>3</v>
      </c>
      <c r="K61">
        <f>SUBTOTAL(9,K57:K60)</f>
        <v>2</v>
      </c>
      <c r="L61">
        <f>SUBTOTAL(9,L57:L60)</f>
        <v>30</v>
      </c>
      <c r="M61">
        <f t="shared" si="0"/>
        <v>0.1</v>
      </c>
      <c r="N61">
        <f>SUBTOTAL(9,N57:N60)</f>
        <v>13</v>
      </c>
      <c r="O61">
        <f>SUBTOTAL(9,O57:O60)</f>
        <v>0</v>
      </c>
      <c r="P61">
        <f>SUBTOTAL(9,P57:P60)</f>
        <v>0</v>
      </c>
      <c r="Q61">
        <f>SUBTOTAL(9,Q57:Q60)</f>
        <v>0</v>
      </c>
      <c r="R61">
        <f>SUBTOTAL(9,R57:R60)</f>
        <v>11</v>
      </c>
      <c r="S61">
        <f>SUBTOTAL(9,S57:S60)</f>
        <v>11</v>
      </c>
      <c r="T61">
        <f>SUBTOTAL(9,T57:T60)</f>
        <v>0</v>
      </c>
      <c r="U61">
        <f>SUBTOTAL(9,U57:U60)</f>
        <v>3</v>
      </c>
      <c r="V61">
        <f>SUBTOTAL(9,V57:V60)</f>
        <v>0</v>
      </c>
      <c r="W61">
        <f>SUBTOTAL(9,W57:W60)</f>
        <v>0</v>
      </c>
      <c r="X61">
        <f>SUBTOTAL(9,X57:X60)</f>
        <v>21</v>
      </c>
      <c r="Y61">
        <f>SUBTOTAL(9,Y57:Y60)</f>
        <v>0</v>
      </c>
      <c r="Z61">
        <f>SUBTOTAL(9,Z57:Z60)</f>
        <v>21</v>
      </c>
    </row>
    <row r="62" spans="1:26" hidden="1" outlineLevel="2" x14ac:dyDescent="0.2">
      <c r="A62" t="s">
        <v>35</v>
      </c>
      <c r="B62" t="s">
        <v>27</v>
      </c>
      <c r="C62">
        <v>12</v>
      </c>
      <c r="D62" t="s">
        <v>28</v>
      </c>
      <c r="E62" t="s">
        <v>36</v>
      </c>
      <c r="F62">
        <v>4</v>
      </c>
      <c r="G62">
        <v>6</v>
      </c>
      <c r="H62">
        <v>140</v>
      </c>
      <c r="I62">
        <v>2</v>
      </c>
      <c r="J62">
        <v>3</v>
      </c>
      <c r="K62">
        <v>1</v>
      </c>
      <c r="L62">
        <v>10</v>
      </c>
      <c r="M62">
        <f t="shared" si="0"/>
        <v>0.2</v>
      </c>
      <c r="N62">
        <v>72</v>
      </c>
      <c r="O62">
        <v>68</v>
      </c>
      <c r="P62" t="s">
        <v>30</v>
      </c>
      <c r="Q62" t="s">
        <v>30</v>
      </c>
      <c r="R62" t="s">
        <v>30</v>
      </c>
      <c r="S62">
        <v>0</v>
      </c>
      <c r="T62" t="s">
        <v>30</v>
      </c>
      <c r="U62">
        <v>48</v>
      </c>
      <c r="V62">
        <v>76</v>
      </c>
      <c r="W62">
        <v>16</v>
      </c>
      <c r="X62" t="s">
        <v>30</v>
      </c>
      <c r="Y62" t="s">
        <v>30</v>
      </c>
      <c r="Z62">
        <v>76</v>
      </c>
    </row>
    <row r="63" spans="1:26" hidden="1" outlineLevel="2" x14ac:dyDescent="0.2">
      <c r="A63" t="s">
        <v>56</v>
      </c>
      <c r="B63" t="s">
        <v>53</v>
      </c>
      <c r="C63">
        <v>12</v>
      </c>
      <c r="D63" t="s">
        <v>54</v>
      </c>
      <c r="E63" t="s">
        <v>36</v>
      </c>
      <c r="F63">
        <v>3</v>
      </c>
      <c r="G63">
        <v>3</v>
      </c>
      <c r="H63">
        <v>52</v>
      </c>
      <c r="I63">
        <v>2</v>
      </c>
      <c r="J63">
        <v>4</v>
      </c>
      <c r="K63">
        <v>1</v>
      </c>
      <c r="L63">
        <v>3</v>
      </c>
      <c r="M63">
        <f t="shared" si="0"/>
        <v>0.66666666666666663</v>
      </c>
      <c r="N63">
        <v>42</v>
      </c>
      <c r="O63">
        <v>1</v>
      </c>
      <c r="P63">
        <v>7</v>
      </c>
      <c r="Q63">
        <v>2</v>
      </c>
      <c r="R63" t="s">
        <v>30</v>
      </c>
      <c r="S63">
        <v>9</v>
      </c>
      <c r="T63">
        <v>3</v>
      </c>
      <c r="U63" t="s">
        <v>30</v>
      </c>
      <c r="V63" t="s">
        <v>30</v>
      </c>
      <c r="W63">
        <v>10</v>
      </c>
      <c r="X63">
        <v>39</v>
      </c>
      <c r="Y63" t="s">
        <v>30</v>
      </c>
      <c r="Z63">
        <v>39</v>
      </c>
    </row>
    <row r="64" spans="1:26" hidden="1" outlineLevel="2" x14ac:dyDescent="0.2">
      <c r="A64" t="s">
        <v>80</v>
      </c>
      <c r="B64" t="s">
        <v>30</v>
      </c>
      <c r="C64">
        <v>12</v>
      </c>
      <c r="D64" t="s">
        <v>79</v>
      </c>
      <c r="E64" t="s">
        <v>36</v>
      </c>
      <c r="F64">
        <v>2</v>
      </c>
      <c r="G64">
        <v>1</v>
      </c>
      <c r="H64">
        <v>20</v>
      </c>
      <c r="I64">
        <v>1</v>
      </c>
      <c r="J64">
        <v>1</v>
      </c>
      <c r="K64">
        <v>1</v>
      </c>
      <c r="L64">
        <v>3</v>
      </c>
      <c r="M64">
        <f t="shared" si="0"/>
        <v>0.33333333333333331</v>
      </c>
      <c r="N64">
        <v>20</v>
      </c>
      <c r="O64" t="s">
        <v>30</v>
      </c>
      <c r="P64" t="s">
        <v>30</v>
      </c>
      <c r="Q64" t="s">
        <v>30</v>
      </c>
      <c r="R64" t="s">
        <v>30</v>
      </c>
      <c r="S64">
        <v>0</v>
      </c>
      <c r="T64" t="s">
        <v>30</v>
      </c>
      <c r="U64" t="s">
        <v>30</v>
      </c>
      <c r="V64" t="s">
        <v>30</v>
      </c>
      <c r="W64">
        <v>20</v>
      </c>
      <c r="X64" t="s">
        <v>30</v>
      </c>
      <c r="Y64" t="s">
        <v>30</v>
      </c>
      <c r="Z64">
        <v>0</v>
      </c>
    </row>
    <row r="65" spans="1:26" hidden="1" outlineLevel="2" x14ac:dyDescent="0.2">
      <c r="A65" t="s">
        <v>94</v>
      </c>
      <c r="B65" t="s">
        <v>91</v>
      </c>
      <c r="C65">
        <v>12</v>
      </c>
      <c r="D65" t="s">
        <v>92</v>
      </c>
      <c r="E65" t="s">
        <v>36</v>
      </c>
      <c r="F65">
        <v>1</v>
      </c>
      <c r="G65">
        <v>1</v>
      </c>
      <c r="H65">
        <v>8</v>
      </c>
      <c r="I65">
        <v>1</v>
      </c>
      <c r="J65">
        <v>1</v>
      </c>
      <c r="K65">
        <v>1</v>
      </c>
      <c r="L65">
        <v>1</v>
      </c>
      <c r="M65">
        <f t="shared" si="0"/>
        <v>1</v>
      </c>
      <c r="N65" t="s">
        <v>30</v>
      </c>
      <c r="O65">
        <v>4</v>
      </c>
      <c r="P65" t="s">
        <v>30</v>
      </c>
      <c r="Q65">
        <v>4</v>
      </c>
      <c r="R65" t="s">
        <v>30</v>
      </c>
      <c r="S65">
        <v>4</v>
      </c>
      <c r="T65" t="s">
        <v>30</v>
      </c>
      <c r="U65" t="s">
        <v>30</v>
      </c>
      <c r="V65" t="s">
        <v>30</v>
      </c>
      <c r="W65">
        <v>8</v>
      </c>
      <c r="X65" t="s">
        <v>30</v>
      </c>
      <c r="Y65" t="s">
        <v>30</v>
      </c>
      <c r="Z65">
        <v>0</v>
      </c>
    </row>
    <row r="66" spans="1:26" hidden="1" outlineLevel="2" x14ac:dyDescent="0.2">
      <c r="A66" t="s">
        <v>113</v>
      </c>
      <c r="B66" t="s">
        <v>109</v>
      </c>
      <c r="C66">
        <v>12</v>
      </c>
      <c r="D66" t="s">
        <v>110</v>
      </c>
      <c r="E66" t="s">
        <v>36</v>
      </c>
      <c r="F66">
        <v>39</v>
      </c>
      <c r="G66">
        <v>29</v>
      </c>
      <c r="H66">
        <v>1624</v>
      </c>
      <c r="I66">
        <v>13</v>
      </c>
      <c r="J66">
        <v>33</v>
      </c>
      <c r="K66">
        <v>9</v>
      </c>
      <c r="L66">
        <v>22</v>
      </c>
      <c r="M66">
        <f t="shared" si="0"/>
        <v>0.59090909090909094</v>
      </c>
      <c r="N66">
        <v>341</v>
      </c>
      <c r="O66">
        <v>662</v>
      </c>
      <c r="P66">
        <v>175</v>
      </c>
      <c r="Q66">
        <v>325</v>
      </c>
      <c r="R66">
        <v>121</v>
      </c>
      <c r="S66">
        <v>621</v>
      </c>
      <c r="T66">
        <v>489</v>
      </c>
      <c r="U66">
        <v>249</v>
      </c>
      <c r="V66" t="s">
        <v>30</v>
      </c>
      <c r="W66">
        <v>296</v>
      </c>
      <c r="X66">
        <v>572</v>
      </c>
      <c r="Y66">
        <v>18</v>
      </c>
      <c r="Z66">
        <v>590</v>
      </c>
    </row>
    <row r="67" spans="1:26" outlineLevel="1" collapsed="1" x14ac:dyDescent="0.2">
      <c r="E67" s="2" t="s">
        <v>131</v>
      </c>
      <c r="F67">
        <f>SUBTOTAL(9,F62:F66)</f>
        <v>49</v>
      </c>
      <c r="G67">
        <f>SUBTOTAL(9,G62:G66)</f>
        <v>40</v>
      </c>
      <c r="H67">
        <f>SUBTOTAL(9,H62:H66)</f>
        <v>1844</v>
      </c>
      <c r="I67">
        <f>SUBTOTAL(9,I62:I66)</f>
        <v>19</v>
      </c>
      <c r="J67">
        <f>SUBTOTAL(9,J62:J66)</f>
        <v>42</v>
      </c>
      <c r="K67">
        <f>SUBTOTAL(9,K62:K66)</f>
        <v>13</v>
      </c>
      <c r="L67">
        <f>SUBTOTAL(9,L62:L66)</f>
        <v>39</v>
      </c>
      <c r="M67">
        <f t="shared" si="0"/>
        <v>0.48717948717948717</v>
      </c>
      <c r="N67">
        <f>SUBTOTAL(9,N62:N66)</f>
        <v>475</v>
      </c>
      <c r="O67">
        <f>SUBTOTAL(9,O62:O66)</f>
        <v>735</v>
      </c>
      <c r="P67">
        <f>SUBTOTAL(9,P62:P66)</f>
        <v>182</v>
      </c>
      <c r="Q67">
        <f>SUBTOTAL(9,Q62:Q66)</f>
        <v>331</v>
      </c>
      <c r="R67">
        <f>SUBTOTAL(9,R62:R66)</f>
        <v>121</v>
      </c>
      <c r="S67">
        <f>SUBTOTAL(9,S62:S66)</f>
        <v>634</v>
      </c>
      <c r="T67">
        <f>SUBTOTAL(9,T62:T66)</f>
        <v>492</v>
      </c>
      <c r="U67">
        <f>SUBTOTAL(9,U62:U66)</f>
        <v>297</v>
      </c>
      <c r="V67">
        <f>SUBTOTAL(9,V62:V66)</f>
        <v>76</v>
      </c>
      <c r="W67">
        <f>SUBTOTAL(9,W62:W66)</f>
        <v>350</v>
      </c>
      <c r="X67">
        <f>SUBTOTAL(9,X62:X66)</f>
        <v>611</v>
      </c>
      <c r="Y67">
        <f>SUBTOTAL(9,Y62:Y66)</f>
        <v>18</v>
      </c>
      <c r="Z67">
        <f>SUBTOTAL(9,Z62:Z66)</f>
        <v>705</v>
      </c>
    </row>
    <row r="68" spans="1:26" hidden="1" outlineLevel="2" x14ac:dyDescent="0.2">
      <c r="A68" t="s">
        <v>37</v>
      </c>
      <c r="B68" t="s">
        <v>27</v>
      </c>
      <c r="C68">
        <v>13</v>
      </c>
      <c r="D68" t="s">
        <v>28</v>
      </c>
      <c r="E68" t="s">
        <v>38</v>
      </c>
      <c r="F68">
        <v>1</v>
      </c>
      <c r="G68">
        <v>1</v>
      </c>
      <c r="H68">
        <v>30</v>
      </c>
      <c r="I68">
        <v>2</v>
      </c>
      <c r="J68">
        <v>1</v>
      </c>
      <c r="K68">
        <v>1</v>
      </c>
      <c r="L68">
        <v>10</v>
      </c>
      <c r="M68">
        <f t="shared" si="0"/>
        <v>0.2</v>
      </c>
      <c r="N68">
        <v>18</v>
      </c>
      <c r="O68" t="s">
        <v>30</v>
      </c>
      <c r="P68" t="s">
        <v>30</v>
      </c>
      <c r="Q68" t="s">
        <v>30</v>
      </c>
      <c r="R68">
        <v>12</v>
      </c>
      <c r="S68">
        <v>12</v>
      </c>
      <c r="T68" t="s">
        <v>30</v>
      </c>
      <c r="U68" t="s">
        <v>30</v>
      </c>
      <c r="V68" t="s">
        <v>30</v>
      </c>
      <c r="W68" t="s">
        <v>30</v>
      </c>
      <c r="X68">
        <v>30</v>
      </c>
      <c r="Y68" t="s">
        <v>30</v>
      </c>
      <c r="Z68">
        <v>30</v>
      </c>
    </row>
    <row r="69" spans="1:26" hidden="1" outlineLevel="2" x14ac:dyDescent="0.2">
      <c r="A69" t="s">
        <v>57</v>
      </c>
      <c r="B69" t="s">
        <v>53</v>
      </c>
      <c r="C69">
        <v>13</v>
      </c>
      <c r="D69" t="s">
        <v>54</v>
      </c>
      <c r="E69" t="s">
        <v>38</v>
      </c>
      <c r="F69">
        <v>8</v>
      </c>
      <c r="G69">
        <v>6</v>
      </c>
      <c r="H69">
        <v>117</v>
      </c>
      <c r="I69">
        <v>4</v>
      </c>
      <c r="J69">
        <v>8</v>
      </c>
      <c r="K69">
        <v>3</v>
      </c>
      <c r="L69">
        <v>20</v>
      </c>
      <c r="M69">
        <f t="shared" si="0"/>
        <v>0.2</v>
      </c>
      <c r="N69">
        <v>27</v>
      </c>
      <c r="O69">
        <v>27</v>
      </c>
      <c r="P69" t="s">
        <v>30</v>
      </c>
      <c r="Q69">
        <v>2</v>
      </c>
      <c r="R69">
        <v>61</v>
      </c>
      <c r="S69">
        <v>63</v>
      </c>
      <c r="T69">
        <v>57</v>
      </c>
      <c r="U69" t="s">
        <v>30</v>
      </c>
      <c r="V69">
        <v>12</v>
      </c>
      <c r="W69">
        <v>14</v>
      </c>
      <c r="X69" t="s">
        <v>30</v>
      </c>
      <c r="Y69">
        <v>34</v>
      </c>
      <c r="Z69">
        <v>46</v>
      </c>
    </row>
    <row r="70" spans="1:26" hidden="1" outlineLevel="2" x14ac:dyDescent="0.2">
      <c r="A70" t="s">
        <v>68</v>
      </c>
      <c r="B70" t="s">
        <v>65</v>
      </c>
      <c r="C70">
        <v>13</v>
      </c>
      <c r="D70" t="s">
        <v>66</v>
      </c>
      <c r="E70" t="s">
        <v>38</v>
      </c>
      <c r="F70">
        <v>0</v>
      </c>
      <c r="G70">
        <v>0</v>
      </c>
      <c r="H70">
        <v>0</v>
      </c>
      <c r="I70">
        <v>0</v>
      </c>
      <c r="J70">
        <v>0</v>
      </c>
      <c r="K70">
        <v>0</v>
      </c>
      <c r="L70">
        <v>4</v>
      </c>
      <c r="M70">
        <f t="shared" si="0"/>
        <v>0</v>
      </c>
      <c r="N70" t="s">
        <v>30</v>
      </c>
      <c r="O70" t="s">
        <v>30</v>
      </c>
      <c r="P70" t="s">
        <v>30</v>
      </c>
      <c r="Q70" t="s">
        <v>30</v>
      </c>
      <c r="R70" t="s">
        <v>30</v>
      </c>
      <c r="S70">
        <v>0</v>
      </c>
      <c r="T70" t="s">
        <v>30</v>
      </c>
      <c r="U70" t="s">
        <v>30</v>
      </c>
      <c r="V70" t="s">
        <v>30</v>
      </c>
      <c r="W70" t="s">
        <v>30</v>
      </c>
      <c r="X70" t="s">
        <v>30</v>
      </c>
      <c r="Y70" t="s">
        <v>30</v>
      </c>
      <c r="Z70">
        <v>0</v>
      </c>
    </row>
    <row r="71" spans="1:26" hidden="1" outlineLevel="2" x14ac:dyDescent="0.2">
      <c r="A71" t="s">
        <v>81</v>
      </c>
      <c r="B71" t="s">
        <v>30</v>
      </c>
      <c r="C71">
        <v>13</v>
      </c>
      <c r="D71" t="s">
        <v>79</v>
      </c>
      <c r="E71" t="s">
        <v>38</v>
      </c>
      <c r="F71">
        <v>2</v>
      </c>
      <c r="G71">
        <v>2</v>
      </c>
      <c r="H71">
        <v>16</v>
      </c>
      <c r="I71">
        <v>2</v>
      </c>
      <c r="J71">
        <v>2</v>
      </c>
      <c r="K71">
        <v>2</v>
      </c>
      <c r="L71">
        <v>13</v>
      </c>
      <c r="M71">
        <f t="shared" si="0"/>
        <v>0.15384615384615385</v>
      </c>
      <c r="N71">
        <v>8</v>
      </c>
      <c r="O71">
        <v>3</v>
      </c>
      <c r="P71" t="s">
        <v>30</v>
      </c>
      <c r="Q71">
        <v>5</v>
      </c>
      <c r="R71" t="s">
        <v>30</v>
      </c>
      <c r="S71">
        <v>5</v>
      </c>
      <c r="T71" t="s">
        <v>30</v>
      </c>
      <c r="U71" t="s">
        <v>30</v>
      </c>
      <c r="V71" t="s">
        <v>30</v>
      </c>
      <c r="W71">
        <v>16</v>
      </c>
      <c r="X71" t="s">
        <v>30</v>
      </c>
      <c r="Y71" t="s">
        <v>30</v>
      </c>
      <c r="Z71">
        <v>0</v>
      </c>
    </row>
    <row r="72" spans="1:26" hidden="1" outlineLevel="2" x14ac:dyDescent="0.2">
      <c r="A72" t="s">
        <v>95</v>
      </c>
      <c r="B72" t="s">
        <v>91</v>
      </c>
      <c r="C72">
        <v>13</v>
      </c>
      <c r="D72" t="s">
        <v>92</v>
      </c>
      <c r="E72" t="s">
        <v>38</v>
      </c>
      <c r="F72">
        <v>3</v>
      </c>
      <c r="G72">
        <v>3</v>
      </c>
      <c r="H72">
        <v>18</v>
      </c>
      <c r="I72">
        <v>2</v>
      </c>
      <c r="J72">
        <v>3</v>
      </c>
      <c r="K72">
        <v>2</v>
      </c>
      <c r="L72">
        <v>15</v>
      </c>
      <c r="M72">
        <f t="shared" si="0"/>
        <v>0.13333333333333333</v>
      </c>
      <c r="N72">
        <v>2</v>
      </c>
      <c r="O72">
        <v>13</v>
      </c>
      <c r="P72" t="s">
        <v>30</v>
      </c>
      <c r="Q72">
        <v>2</v>
      </c>
      <c r="R72">
        <v>1</v>
      </c>
      <c r="S72">
        <v>3</v>
      </c>
      <c r="T72" t="s">
        <v>30</v>
      </c>
      <c r="U72">
        <v>3</v>
      </c>
      <c r="V72" t="s">
        <v>30</v>
      </c>
      <c r="W72">
        <v>15</v>
      </c>
      <c r="X72" t="s">
        <v>30</v>
      </c>
      <c r="Y72" t="s">
        <v>30</v>
      </c>
      <c r="Z72">
        <v>0</v>
      </c>
    </row>
    <row r="73" spans="1:26" hidden="1" outlineLevel="2" x14ac:dyDescent="0.2">
      <c r="A73" t="s">
        <v>114</v>
      </c>
      <c r="B73" t="s">
        <v>109</v>
      </c>
      <c r="C73">
        <v>13</v>
      </c>
      <c r="D73" t="s">
        <v>110</v>
      </c>
      <c r="E73" t="s">
        <v>38</v>
      </c>
      <c r="F73">
        <v>3</v>
      </c>
      <c r="G73">
        <v>3</v>
      </c>
      <c r="H73">
        <v>71</v>
      </c>
      <c r="I73">
        <v>3</v>
      </c>
      <c r="J73">
        <v>3</v>
      </c>
      <c r="K73">
        <v>2</v>
      </c>
      <c r="L73">
        <v>33</v>
      </c>
      <c r="M73">
        <f t="shared" ref="M73:M80" si="1">I73/L73</f>
        <v>9.0909090909090912E-2</v>
      </c>
      <c r="N73">
        <v>21</v>
      </c>
      <c r="O73">
        <v>7</v>
      </c>
      <c r="P73">
        <v>21</v>
      </c>
      <c r="Q73">
        <v>22</v>
      </c>
      <c r="R73" t="s">
        <v>30</v>
      </c>
      <c r="S73">
        <v>43</v>
      </c>
      <c r="T73">
        <v>27</v>
      </c>
      <c r="U73" t="s">
        <v>30</v>
      </c>
      <c r="V73" t="s">
        <v>30</v>
      </c>
      <c r="W73">
        <v>44</v>
      </c>
      <c r="X73" t="s">
        <v>30</v>
      </c>
      <c r="Y73" t="s">
        <v>30</v>
      </c>
      <c r="Z73">
        <v>0</v>
      </c>
    </row>
    <row r="74" spans="1:26" outlineLevel="1" collapsed="1" x14ac:dyDescent="0.2">
      <c r="E74" s="2" t="s">
        <v>132</v>
      </c>
      <c r="F74">
        <f>SUBTOTAL(9,F68:F73)</f>
        <v>17</v>
      </c>
      <c r="G74">
        <f>SUBTOTAL(9,G68:G73)</f>
        <v>15</v>
      </c>
      <c r="H74">
        <f>SUBTOTAL(9,H68:H73)</f>
        <v>252</v>
      </c>
      <c r="I74">
        <f>SUBTOTAL(9,I68:I73)</f>
        <v>13</v>
      </c>
      <c r="J74">
        <f>SUBTOTAL(9,J68:J73)</f>
        <v>17</v>
      </c>
      <c r="K74">
        <f>SUBTOTAL(9,K68:K73)</f>
        <v>10</v>
      </c>
      <c r="L74">
        <f>SUBTOTAL(9,L68:L73)</f>
        <v>95</v>
      </c>
      <c r="M74">
        <f t="shared" si="1"/>
        <v>0.1368421052631579</v>
      </c>
      <c r="N74">
        <f>SUBTOTAL(9,N68:N73)</f>
        <v>76</v>
      </c>
      <c r="O74">
        <f>SUBTOTAL(9,O68:O73)</f>
        <v>50</v>
      </c>
      <c r="P74">
        <f>SUBTOTAL(9,P68:P73)</f>
        <v>21</v>
      </c>
      <c r="Q74">
        <f>SUBTOTAL(9,Q68:Q73)</f>
        <v>31</v>
      </c>
      <c r="R74">
        <f>SUBTOTAL(9,R68:R73)</f>
        <v>74</v>
      </c>
      <c r="S74">
        <f>SUBTOTAL(9,S68:S73)</f>
        <v>126</v>
      </c>
      <c r="T74">
        <f>SUBTOTAL(9,T68:T73)</f>
        <v>84</v>
      </c>
      <c r="U74">
        <f>SUBTOTAL(9,U68:U73)</f>
        <v>3</v>
      </c>
      <c r="V74">
        <f>SUBTOTAL(9,V68:V73)</f>
        <v>12</v>
      </c>
      <c r="W74">
        <f>SUBTOTAL(9,W68:W73)</f>
        <v>89</v>
      </c>
      <c r="X74">
        <f>SUBTOTAL(9,X68:X73)</f>
        <v>30</v>
      </c>
      <c r="Y74">
        <f>SUBTOTAL(9,Y68:Y73)</f>
        <v>34</v>
      </c>
      <c r="Z74">
        <f>SUBTOTAL(9,Z68:Z73)</f>
        <v>76</v>
      </c>
    </row>
    <row r="75" spans="1:26" hidden="1" outlineLevel="2" x14ac:dyDescent="0.2">
      <c r="A75" t="s">
        <v>39</v>
      </c>
      <c r="B75" t="s">
        <v>27</v>
      </c>
      <c r="C75">
        <v>14</v>
      </c>
      <c r="D75" t="s">
        <v>28</v>
      </c>
      <c r="E75" t="s">
        <v>40</v>
      </c>
      <c r="F75">
        <v>0</v>
      </c>
      <c r="G75">
        <v>0</v>
      </c>
      <c r="H75">
        <v>0</v>
      </c>
      <c r="I75">
        <v>0</v>
      </c>
      <c r="J75">
        <v>0</v>
      </c>
      <c r="K75">
        <v>0</v>
      </c>
      <c r="L75">
        <v>1</v>
      </c>
      <c r="M75">
        <f t="shared" si="1"/>
        <v>0</v>
      </c>
      <c r="N75" t="s">
        <v>30</v>
      </c>
      <c r="O75" t="s">
        <v>30</v>
      </c>
      <c r="P75" t="s">
        <v>30</v>
      </c>
      <c r="Q75" t="s">
        <v>30</v>
      </c>
      <c r="R75" t="s">
        <v>30</v>
      </c>
      <c r="S75">
        <v>0</v>
      </c>
      <c r="T75" t="s">
        <v>30</v>
      </c>
      <c r="U75" t="s">
        <v>30</v>
      </c>
      <c r="V75" t="s">
        <v>30</v>
      </c>
      <c r="W75" t="s">
        <v>30</v>
      </c>
      <c r="X75" t="s">
        <v>30</v>
      </c>
      <c r="Y75" t="s">
        <v>30</v>
      </c>
      <c r="Z75">
        <v>0</v>
      </c>
    </row>
    <row r="76" spans="1:26" hidden="1" outlineLevel="2" x14ac:dyDescent="0.2">
      <c r="A76" t="s">
        <v>58</v>
      </c>
      <c r="B76" t="s">
        <v>53</v>
      </c>
      <c r="C76">
        <v>14</v>
      </c>
      <c r="D76" t="s">
        <v>54</v>
      </c>
      <c r="E76" t="s">
        <v>40</v>
      </c>
      <c r="F76">
        <v>0</v>
      </c>
      <c r="G76">
        <v>0</v>
      </c>
      <c r="H76">
        <v>0</v>
      </c>
      <c r="I76">
        <v>0</v>
      </c>
      <c r="J76">
        <v>0</v>
      </c>
      <c r="K76">
        <v>0</v>
      </c>
      <c r="L76">
        <v>5</v>
      </c>
      <c r="M76">
        <f t="shared" si="1"/>
        <v>0</v>
      </c>
      <c r="N76" t="s">
        <v>30</v>
      </c>
      <c r="O76" t="s">
        <v>30</v>
      </c>
      <c r="P76" t="s">
        <v>30</v>
      </c>
      <c r="Q76" t="s">
        <v>30</v>
      </c>
      <c r="R76" t="s">
        <v>30</v>
      </c>
      <c r="S76">
        <v>0</v>
      </c>
      <c r="T76" t="s">
        <v>30</v>
      </c>
      <c r="U76" t="s">
        <v>30</v>
      </c>
      <c r="V76" t="s">
        <v>30</v>
      </c>
      <c r="W76" t="s">
        <v>30</v>
      </c>
      <c r="X76" t="s">
        <v>30</v>
      </c>
      <c r="Y76" t="s">
        <v>30</v>
      </c>
      <c r="Z76">
        <v>0</v>
      </c>
    </row>
    <row r="77" spans="1:26" hidden="1" outlineLevel="2" x14ac:dyDescent="0.2">
      <c r="A77" t="s">
        <v>69</v>
      </c>
      <c r="B77" t="s">
        <v>65</v>
      </c>
      <c r="C77">
        <v>14</v>
      </c>
      <c r="D77" t="s">
        <v>66</v>
      </c>
      <c r="E77" t="s">
        <v>40</v>
      </c>
      <c r="F77">
        <v>0</v>
      </c>
      <c r="G77">
        <v>0</v>
      </c>
      <c r="H77">
        <v>0</v>
      </c>
      <c r="I77">
        <v>0</v>
      </c>
      <c r="J77">
        <v>0</v>
      </c>
      <c r="K77">
        <v>0</v>
      </c>
      <c r="L77">
        <v>6</v>
      </c>
      <c r="M77">
        <f t="shared" si="1"/>
        <v>0</v>
      </c>
      <c r="N77" t="s">
        <v>30</v>
      </c>
      <c r="O77" t="s">
        <v>30</v>
      </c>
      <c r="P77" t="s">
        <v>30</v>
      </c>
      <c r="Q77" t="s">
        <v>30</v>
      </c>
      <c r="R77" t="s">
        <v>30</v>
      </c>
      <c r="S77">
        <v>0</v>
      </c>
      <c r="T77" t="s">
        <v>30</v>
      </c>
      <c r="U77" t="s">
        <v>30</v>
      </c>
      <c r="V77" t="s">
        <v>30</v>
      </c>
      <c r="W77" t="s">
        <v>30</v>
      </c>
      <c r="X77" t="s">
        <v>30</v>
      </c>
      <c r="Y77" t="s">
        <v>30</v>
      </c>
      <c r="Z77">
        <v>0</v>
      </c>
    </row>
    <row r="78" spans="1:26" hidden="1" outlineLevel="2" x14ac:dyDescent="0.2">
      <c r="A78" t="s">
        <v>96</v>
      </c>
      <c r="B78" t="s">
        <v>91</v>
      </c>
      <c r="C78">
        <v>14</v>
      </c>
      <c r="D78" t="s">
        <v>92</v>
      </c>
      <c r="E78" t="s">
        <v>40</v>
      </c>
      <c r="F78">
        <v>7</v>
      </c>
      <c r="G78">
        <v>6</v>
      </c>
      <c r="H78">
        <v>30</v>
      </c>
      <c r="I78">
        <v>4</v>
      </c>
      <c r="J78">
        <v>6</v>
      </c>
      <c r="K78">
        <v>5</v>
      </c>
      <c r="L78">
        <v>7</v>
      </c>
      <c r="M78">
        <f t="shared" si="1"/>
        <v>0.5714285714285714</v>
      </c>
      <c r="N78">
        <v>7</v>
      </c>
      <c r="O78">
        <v>15</v>
      </c>
      <c r="P78" t="s">
        <v>30</v>
      </c>
      <c r="Q78">
        <v>8</v>
      </c>
      <c r="R78" t="s">
        <v>30</v>
      </c>
      <c r="S78">
        <v>8</v>
      </c>
      <c r="T78" t="s">
        <v>30</v>
      </c>
      <c r="U78" t="s">
        <v>30</v>
      </c>
      <c r="V78" t="s">
        <v>30</v>
      </c>
      <c r="W78">
        <v>28</v>
      </c>
      <c r="X78">
        <v>1</v>
      </c>
      <c r="Y78">
        <v>1</v>
      </c>
      <c r="Z78">
        <v>2</v>
      </c>
    </row>
    <row r="79" spans="1:26" outlineLevel="1" collapsed="1" x14ac:dyDescent="0.2">
      <c r="E79" s="2" t="s">
        <v>133</v>
      </c>
      <c r="F79">
        <f>SUBTOTAL(9,F75:F78)</f>
        <v>7</v>
      </c>
      <c r="G79">
        <f>SUBTOTAL(9,G75:G78)</f>
        <v>6</v>
      </c>
      <c r="H79">
        <f>SUBTOTAL(9,H75:H78)</f>
        <v>30</v>
      </c>
      <c r="I79">
        <f>SUBTOTAL(9,I75:I78)</f>
        <v>4</v>
      </c>
      <c r="J79">
        <f>SUBTOTAL(9,J75:J78)</f>
        <v>6</v>
      </c>
      <c r="K79">
        <f>SUBTOTAL(9,K75:K78)</f>
        <v>5</v>
      </c>
      <c r="L79">
        <f>SUBTOTAL(9,L75:L78)</f>
        <v>19</v>
      </c>
      <c r="M79">
        <f t="shared" si="1"/>
        <v>0.21052631578947367</v>
      </c>
      <c r="N79">
        <f>SUBTOTAL(9,N75:N78)</f>
        <v>7</v>
      </c>
      <c r="O79">
        <f>SUBTOTAL(9,O75:O78)</f>
        <v>15</v>
      </c>
      <c r="P79">
        <f>SUBTOTAL(9,P75:P78)</f>
        <v>0</v>
      </c>
      <c r="Q79">
        <f>SUBTOTAL(9,Q75:Q78)</f>
        <v>8</v>
      </c>
      <c r="R79">
        <f>SUBTOTAL(9,R75:R78)</f>
        <v>0</v>
      </c>
      <c r="S79">
        <f>SUBTOTAL(9,S75:S78)</f>
        <v>8</v>
      </c>
      <c r="T79">
        <f>SUBTOTAL(9,T75:T78)</f>
        <v>0</v>
      </c>
      <c r="U79">
        <f>SUBTOTAL(9,U75:U78)</f>
        <v>0</v>
      </c>
      <c r="V79">
        <f>SUBTOTAL(9,V75:V78)</f>
        <v>0</v>
      </c>
      <c r="W79">
        <f>SUBTOTAL(9,W75:W78)</f>
        <v>28</v>
      </c>
      <c r="X79">
        <f>SUBTOTAL(9,X75:X78)</f>
        <v>1</v>
      </c>
      <c r="Y79">
        <f>SUBTOTAL(9,Y75:Y78)</f>
        <v>1</v>
      </c>
      <c r="Z79">
        <f>SUBTOTAL(9,Z75:Z78)</f>
        <v>2</v>
      </c>
    </row>
    <row r="80" spans="1:26" x14ac:dyDescent="0.2">
      <c r="E80" s="2" t="s">
        <v>134</v>
      </c>
      <c r="F80">
        <f>SUBTOTAL(9,F2:F78)</f>
        <v>686</v>
      </c>
      <c r="G80">
        <f>SUBTOTAL(9,G2:G78)</f>
        <v>524</v>
      </c>
      <c r="H80">
        <f>SUBTOTAL(9,H2:H78)</f>
        <v>21248</v>
      </c>
      <c r="I80">
        <f>SUBTOTAL(9,I2:I78)</f>
        <v>245</v>
      </c>
      <c r="J80">
        <f>SUBTOTAL(9,J2:J78)</f>
        <v>585</v>
      </c>
      <c r="K80">
        <f>SUBTOTAL(9,K2:K78)</f>
        <v>168</v>
      </c>
      <c r="L80">
        <f>SUBTOTAL(9,L2:L78)</f>
        <v>807</v>
      </c>
      <c r="M80">
        <f t="shared" si="1"/>
        <v>0.30359355638166047</v>
      </c>
      <c r="N80">
        <f>SUBTOTAL(9,N2:N78)</f>
        <v>6926</v>
      </c>
      <c r="O80">
        <f>SUBTOTAL(9,O2:O78)</f>
        <v>5523</v>
      </c>
      <c r="P80">
        <f>SUBTOTAL(9,P2:P78)</f>
        <v>2345</v>
      </c>
      <c r="Q80">
        <f>SUBTOTAL(9,Q2:Q78)</f>
        <v>3179</v>
      </c>
      <c r="R80">
        <f>SUBTOTAL(9,R2:R78)</f>
        <v>3275</v>
      </c>
      <c r="S80">
        <f>SUBTOTAL(9,S2:S78)</f>
        <v>8799</v>
      </c>
      <c r="T80">
        <f>SUBTOTAL(9,T2:T78)</f>
        <v>5387</v>
      </c>
      <c r="U80">
        <f>SUBTOTAL(9,U2:U78)</f>
        <v>337</v>
      </c>
      <c r="V80">
        <f>SUBTOTAL(9,V2:V78)</f>
        <v>1174</v>
      </c>
      <c r="W80">
        <f>SUBTOTAL(9,W2:W78)</f>
        <v>7859</v>
      </c>
      <c r="X80">
        <f>SUBTOTAL(9,X2:X78)</f>
        <v>4812</v>
      </c>
      <c r="Y80">
        <f>SUBTOTAL(9,Y2:Y78)</f>
        <v>1679</v>
      </c>
      <c r="Z80">
        <f>SUBTOTAL(9,Z2:Z78)</f>
        <v>7665</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K123"/>
  <sheetViews>
    <sheetView topLeftCell="H1" workbookViewId="0">
      <selection activeCell="W1" sqref="W1:W1048576"/>
    </sheetView>
  </sheetViews>
  <sheetFormatPr baseColWidth="10" defaultRowHeight="16" x14ac:dyDescent="0.2"/>
  <cols>
    <col min="5" max="5" width="38.1640625" customWidth="1"/>
  </cols>
  <sheetData>
    <row r="1" spans="1:3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135</v>
      </c>
      <c r="AB1" t="s">
        <v>136</v>
      </c>
      <c r="AC1" t="s">
        <v>137</v>
      </c>
      <c r="AD1" t="s">
        <v>138</v>
      </c>
      <c r="AE1" t="s">
        <v>139</v>
      </c>
      <c r="AF1" t="s">
        <v>140</v>
      </c>
      <c r="AG1" t="s">
        <v>141</v>
      </c>
      <c r="AH1" t="s">
        <v>142</v>
      </c>
      <c r="AI1" t="s">
        <v>143</v>
      </c>
      <c r="AJ1" t="s">
        <v>144</v>
      </c>
      <c r="AK1" t="s">
        <v>145</v>
      </c>
    </row>
    <row r="2" spans="1:37" x14ac:dyDescent="0.2">
      <c r="A2" t="s">
        <v>26</v>
      </c>
      <c r="B2" t="s">
        <v>27</v>
      </c>
      <c r="C2">
        <v>1</v>
      </c>
      <c r="D2" t="s">
        <v>28</v>
      </c>
      <c r="E2" t="s">
        <v>29</v>
      </c>
      <c r="F2">
        <v>15</v>
      </c>
      <c r="G2">
        <v>9</v>
      </c>
      <c r="H2">
        <v>178</v>
      </c>
      <c r="I2">
        <v>5</v>
      </c>
      <c r="J2">
        <v>14</v>
      </c>
      <c r="K2">
        <v>4</v>
      </c>
      <c r="L2">
        <v>28</v>
      </c>
      <c r="M2">
        <v>0.18</v>
      </c>
      <c r="N2">
        <v>58</v>
      </c>
      <c r="O2">
        <v>31</v>
      </c>
      <c r="P2">
        <v>82</v>
      </c>
      <c r="Q2">
        <v>3</v>
      </c>
      <c r="R2">
        <v>4</v>
      </c>
      <c r="S2">
        <v>89</v>
      </c>
      <c r="T2">
        <v>78</v>
      </c>
      <c r="U2" t="s">
        <v>30</v>
      </c>
      <c r="V2" t="s">
        <v>30</v>
      </c>
      <c r="W2">
        <v>59</v>
      </c>
      <c r="X2">
        <v>35</v>
      </c>
      <c r="Y2">
        <v>6</v>
      </c>
      <c r="Z2">
        <v>41</v>
      </c>
      <c r="AA2">
        <f>IF(H2&gt;1, 1,0)</f>
        <v>1</v>
      </c>
      <c r="AB2">
        <f>IF(H2&gt;50, 1, 0)</f>
        <v>1</v>
      </c>
      <c r="AC2">
        <f>IF(H2&gt;100, 1, 0)</f>
        <v>1</v>
      </c>
      <c r="AD2">
        <f>IF($N2&gt;1,1,0)</f>
        <v>1</v>
      </c>
      <c r="AE2">
        <f>IF($N2&gt;5,1,0)</f>
        <v>1</v>
      </c>
      <c r="AF2">
        <f>IF($N2&gt;25,1,0)</f>
        <v>1</v>
      </c>
      <c r="AG2">
        <f>IF($N2&gt;50,1,0)</f>
        <v>1</v>
      </c>
      <c r="AH2">
        <f>IF($S2&gt;1,1,0)</f>
        <v>1</v>
      </c>
      <c r="AI2">
        <f>IF($S2&gt;5,1,0)</f>
        <v>1</v>
      </c>
      <c r="AJ2">
        <f>IF($S2&gt;25,1,0)</f>
        <v>1</v>
      </c>
      <c r="AK2">
        <f>IF($S2&gt;50,1,0)</f>
        <v>1</v>
      </c>
    </row>
    <row r="3" spans="1:37" x14ac:dyDescent="0.2">
      <c r="A3" t="s">
        <v>52</v>
      </c>
      <c r="B3" t="s">
        <v>53</v>
      </c>
      <c r="C3">
        <v>1</v>
      </c>
      <c r="D3" t="s">
        <v>54</v>
      </c>
      <c r="E3" t="s">
        <v>29</v>
      </c>
      <c r="F3">
        <v>44</v>
      </c>
      <c r="G3">
        <v>36</v>
      </c>
      <c r="H3">
        <v>2081</v>
      </c>
      <c r="I3">
        <v>19</v>
      </c>
      <c r="J3">
        <v>39</v>
      </c>
      <c r="K3">
        <v>15</v>
      </c>
      <c r="L3">
        <v>30</v>
      </c>
      <c r="M3">
        <v>0.63</v>
      </c>
      <c r="N3">
        <v>782</v>
      </c>
      <c r="O3">
        <v>444</v>
      </c>
      <c r="P3">
        <v>440</v>
      </c>
      <c r="Q3">
        <v>254</v>
      </c>
      <c r="R3">
        <v>161</v>
      </c>
      <c r="S3">
        <v>855</v>
      </c>
      <c r="T3">
        <v>534</v>
      </c>
      <c r="U3" t="s">
        <v>30</v>
      </c>
      <c r="V3">
        <v>70</v>
      </c>
      <c r="W3">
        <v>191</v>
      </c>
      <c r="X3">
        <v>1007</v>
      </c>
      <c r="Y3">
        <v>279</v>
      </c>
      <c r="Z3">
        <v>1356</v>
      </c>
      <c r="AA3">
        <f t="shared" ref="AA3:AA65" si="0">IF(H3&gt;1, 1,0)</f>
        <v>1</v>
      </c>
      <c r="AB3">
        <f t="shared" ref="AB3:AB65" si="1">IF(H3&gt;50, 1, 0)</f>
        <v>1</v>
      </c>
      <c r="AC3">
        <f t="shared" ref="AC3:AC65" si="2">IF(H3&gt;100, 1, 0)</f>
        <v>1</v>
      </c>
      <c r="AD3">
        <f t="shared" ref="AD3:AD65" si="3">IF($N3&gt;1,1,0)</f>
        <v>1</v>
      </c>
      <c r="AE3">
        <f t="shared" ref="AE3:AE65" si="4">IF($N3&gt;5,1,0)</f>
        <v>1</v>
      </c>
      <c r="AF3">
        <f t="shared" ref="AF3:AF65" si="5">IF($N3&gt;25,1,0)</f>
        <v>1</v>
      </c>
      <c r="AG3">
        <f t="shared" ref="AG3:AG65" si="6">IF($N3&gt;50,1,0)</f>
        <v>1</v>
      </c>
      <c r="AH3">
        <f t="shared" ref="AH3:AH65" si="7">IF($S3&gt;1,1,0)</f>
        <v>1</v>
      </c>
      <c r="AI3">
        <f t="shared" ref="AI3:AI65" si="8">IF($S3&gt;5,1,0)</f>
        <v>1</v>
      </c>
      <c r="AJ3">
        <f t="shared" ref="AJ3:AJ65" si="9">IF($S3&gt;25,1,0)</f>
        <v>1</v>
      </c>
      <c r="AK3">
        <f t="shared" ref="AK3:AK65" si="10">IF($S3&gt;50,1,0)</f>
        <v>1</v>
      </c>
    </row>
    <row r="4" spans="1:37" x14ac:dyDescent="0.2">
      <c r="A4" t="s">
        <v>64</v>
      </c>
      <c r="B4" t="s">
        <v>65</v>
      </c>
      <c r="C4">
        <v>1</v>
      </c>
      <c r="D4" t="s">
        <v>66</v>
      </c>
      <c r="E4" t="s">
        <v>29</v>
      </c>
      <c r="F4">
        <v>63</v>
      </c>
      <c r="G4">
        <v>53</v>
      </c>
      <c r="H4">
        <v>1781</v>
      </c>
      <c r="I4">
        <v>22</v>
      </c>
      <c r="J4">
        <v>53</v>
      </c>
      <c r="K4">
        <v>11</v>
      </c>
      <c r="L4">
        <v>72</v>
      </c>
      <c r="M4">
        <v>0.31</v>
      </c>
      <c r="N4">
        <v>694</v>
      </c>
      <c r="O4">
        <v>622</v>
      </c>
      <c r="P4">
        <v>397</v>
      </c>
      <c r="Q4">
        <v>67</v>
      </c>
      <c r="R4">
        <v>1</v>
      </c>
      <c r="S4">
        <v>465</v>
      </c>
      <c r="T4">
        <v>622</v>
      </c>
      <c r="U4" t="s">
        <v>30</v>
      </c>
      <c r="V4">
        <v>25</v>
      </c>
      <c r="W4">
        <v>478</v>
      </c>
      <c r="X4">
        <v>223</v>
      </c>
      <c r="Y4">
        <v>433</v>
      </c>
      <c r="Z4">
        <v>681</v>
      </c>
      <c r="AA4">
        <f t="shared" si="0"/>
        <v>1</v>
      </c>
      <c r="AB4">
        <f t="shared" si="1"/>
        <v>1</v>
      </c>
      <c r="AC4">
        <f t="shared" si="2"/>
        <v>1</v>
      </c>
      <c r="AD4">
        <f t="shared" si="3"/>
        <v>1</v>
      </c>
      <c r="AE4">
        <f t="shared" si="4"/>
        <v>1</v>
      </c>
      <c r="AF4">
        <f t="shared" si="5"/>
        <v>1</v>
      </c>
      <c r="AG4">
        <f t="shared" si="6"/>
        <v>1</v>
      </c>
      <c r="AH4">
        <f t="shared" si="7"/>
        <v>1</v>
      </c>
      <c r="AI4">
        <f t="shared" si="8"/>
        <v>1</v>
      </c>
      <c r="AJ4">
        <f t="shared" si="9"/>
        <v>1</v>
      </c>
      <c r="AK4">
        <f t="shared" si="10"/>
        <v>1</v>
      </c>
    </row>
    <row r="5" spans="1:37" x14ac:dyDescent="0.2">
      <c r="A5" t="s">
        <v>90</v>
      </c>
      <c r="B5" t="s">
        <v>91</v>
      </c>
      <c r="C5">
        <v>1</v>
      </c>
      <c r="D5" t="s">
        <v>92</v>
      </c>
      <c r="E5" t="s">
        <v>29</v>
      </c>
      <c r="F5">
        <v>118</v>
      </c>
      <c r="G5">
        <v>97</v>
      </c>
      <c r="H5">
        <v>2274</v>
      </c>
      <c r="I5">
        <v>46</v>
      </c>
      <c r="J5">
        <v>115</v>
      </c>
      <c r="K5">
        <v>17</v>
      </c>
      <c r="L5">
        <v>81</v>
      </c>
      <c r="M5">
        <v>0.56999999999999995</v>
      </c>
      <c r="N5">
        <v>760</v>
      </c>
      <c r="O5">
        <v>740</v>
      </c>
      <c r="P5">
        <v>339</v>
      </c>
      <c r="Q5">
        <v>133</v>
      </c>
      <c r="R5">
        <v>302</v>
      </c>
      <c r="S5">
        <v>774</v>
      </c>
      <c r="T5">
        <v>208</v>
      </c>
      <c r="U5">
        <v>11</v>
      </c>
      <c r="V5">
        <v>585</v>
      </c>
      <c r="W5">
        <v>896</v>
      </c>
      <c r="X5">
        <v>390</v>
      </c>
      <c r="Y5">
        <v>184</v>
      </c>
      <c r="Z5">
        <v>1159</v>
      </c>
      <c r="AA5">
        <f t="shared" si="0"/>
        <v>1</v>
      </c>
      <c r="AB5">
        <f t="shared" si="1"/>
        <v>1</v>
      </c>
      <c r="AC5">
        <f t="shared" si="2"/>
        <v>1</v>
      </c>
      <c r="AD5">
        <f t="shared" si="3"/>
        <v>1</v>
      </c>
      <c r="AE5">
        <f t="shared" si="4"/>
        <v>1</v>
      </c>
      <c r="AF5">
        <f t="shared" si="5"/>
        <v>1</v>
      </c>
      <c r="AG5">
        <f t="shared" si="6"/>
        <v>1</v>
      </c>
      <c r="AH5">
        <f t="shared" si="7"/>
        <v>1</v>
      </c>
      <c r="AI5">
        <f t="shared" si="8"/>
        <v>1</v>
      </c>
      <c r="AJ5">
        <f t="shared" si="9"/>
        <v>1</v>
      </c>
      <c r="AK5">
        <f t="shared" si="10"/>
        <v>1</v>
      </c>
    </row>
    <row r="6" spans="1:37" x14ac:dyDescent="0.2">
      <c r="A6" t="s">
        <v>103</v>
      </c>
      <c r="B6" t="s">
        <v>104</v>
      </c>
      <c r="C6">
        <v>1</v>
      </c>
      <c r="D6" t="s">
        <v>105</v>
      </c>
      <c r="E6" t="s">
        <v>29</v>
      </c>
      <c r="F6">
        <v>4</v>
      </c>
      <c r="G6">
        <v>4</v>
      </c>
      <c r="H6">
        <v>263</v>
      </c>
      <c r="I6">
        <v>3</v>
      </c>
      <c r="J6">
        <v>4</v>
      </c>
      <c r="K6">
        <v>3</v>
      </c>
      <c r="L6">
        <v>17</v>
      </c>
      <c r="M6">
        <v>0.18</v>
      </c>
      <c r="N6">
        <v>91</v>
      </c>
      <c r="O6">
        <v>154</v>
      </c>
      <c r="P6" t="s">
        <v>30</v>
      </c>
      <c r="Q6">
        <v>16</v>
      </c>
      <c r="R6">
        <v>2</v>
      </c>
      <c r="S6">
        <v>18</v>
      </c>
      <c r="T6" t="s">
        <v>30</v>
      </c>
      <c r="U6" t="s">
        <v>30</v>
      </c>
      <c r="V6" t="s">
        <v>30</v>
      </c>
      <c r="W6">
        <v>229</v>
      </c>
      <c r="X6">
        <v>2</v>
      </c>
      <c r="Y6">
        <v>32</v>
      </c>
      <c r="Z6">
        <v>34</v>
      </c>
      <c r="AA6">
        <f t="shared" si="0"/>
        <v>1</v>
      </c>
      <c r="AB6">
        <f t="shared" si="1"/>
        <v>1</v>
      </c>
      <c r="AC6">
        <f t="shared" si="2"/>
        <v>1</v>
      </c>
      <c r="AD6">
        <f t="shared" si="3"/>
        <v>1</v>
      </c>
      <c r="AE6">
        <f t="shared" si="4"/>
        <v>1</v>
      </c>
      <c r="AF6">
        <f t="shared" si="5"/>
        <v>1</v>
      </c>
      <c r="AG6">
        <f t="shared" si="6"/>
        <v>1</v>
      </c>
      <c r="AH6">
        <f t="shared" si="7"/>
        <v>1</v>
      </c>
      <c r="AI6">
        <f t="shared" si="8"/>
        <v>1</v>
      </c>
      <c r="AJ6">
        <f t="shared" si="9"/>
        <v>0</v>
      </c>
      <c r="AK6">
        <f t="shared" si="10"/>
        <v>0</v>
      </c>
    </row>
    <row r="7" spans="1:37" x14ac:dyDescent="0.2">
      <c r="A7" t="s">
        <v>108</v>
      </c>
      <c r="B7" t="s">
        <v>109</v>
      </c>
      <c r="C7">
        <v>1</v>
      </c>
      <c r="D7" t="s">
        <v>110</v>
      </c>
      <c r="E7" t="s">
        <v>29</v>
      </c>
      <c r="F7" s="40">
        <v>0</v>
      </c>
      <c r="G7" s="40">
        <v>0</v>
      </c>
      <c r="H7" s="40">
        <v>0</v>
      </c>
      <c r="I7">
        <v>0</v>
      </c>
      <c r="J7">
        <v>0</v>
      </c>
      <c r="K7">
        <v>0</v>
      </c>
      <c r="L7">
        <v>2</v>
      </c>
      <c r="M7">
        <v>0</v>
      </c>
      <c r="N7" t="s">
        <v>30</v>
      </c>
      <c r="O7" t="s">
        <v>30</v>
      </c>
      <c r="P7" t="s">
        <v>30</v>
      </c>
      <c r="Q7" t="s">
        <v>30</v>
      </c>
      <c r="R7" t="s">
        <v>30</v>
      </c>
      <c r="S7">
        <v>0</v>
      </c>
      <c r="T7" t="s">
        <v>30</v>
      </c>
      <c r="U7" t="s">
        <v>30</v>
      </c>
      <c r="V7" t="s">
        <v>30</v>
      </c>
      <c r="W7" t="s">
        <v>30</v>
      </c>
      <c r="X7" t="s">
        <v>30</v>
      </c>
      <c r="Y7" t="s">
        <v>30</v>
      </c>
      <c r="Z7">
        <v>0</v>
      </c>
      <c r="AA7">
        <f t="shared" si="0"/>
        <v>0</v>
      </c>
      <c r="AB7">
        <f t="shared" si="1"/>
        <v>0</v>
      </c>
      <c r="AC7">
        <f t="shared" si="2"/>
        <v>0</v>
      </c>
      <c r="AD7">
        <f t="shared" si="3"/>
        <v>1</v>
      </c>
      <c r="AE7">
        <f t="shared" si="4"/>
        <v>1</v>
      </c>
      <c r="AF7">
        <f t="shared" si="5"/>
        <v>1</v>
      </c>
      <c r="AG7">
        <f t="shared" si="6"/>
        <v>1</v>
      </c>
      <c r="AH7">
        <f t="shared" si="7"/>
        <v>0</v>
      </c>
      <c r="AI7">
        <f t="shared" si="8"/>
        <v>0</v>
      </c>
      <c r="AJ7">
        <f t="shared" si="9"/>
        <v>0</v>
      </c>
      <c r="AK7">
        <f t="shared" si="10"/>
        <v>0</v>
      </c>
    </row>
    <row r="8" spans="1:37" x14ac:dyDescent="0.2">
      <c r="A8" t="s">
        <v>41</v>
      </c>
      <c r="B8" t="s">
        <v>27</v>
      </c>
      <c r="C8">
        <v>2</v>
      </c>
      <c r="D8" t="s">
        <v>28</v>
      </c>
      <c r="E8" t="s">
        <v>42</v>
      </c>
      <c r="F8" s="40">
        <v>0</v>
      </c>
      <c r="G8" s="40">
        <v>0</v>
      </c>
      <c r="H8" s="40">
        <v>0</v>
      </c>
      <c r="I8">
        <v>0</v>
      </c>
      <c r="J8">
        <v>0</v>
      </c>
      <c r="K8">
        <v>0</v>
      </c>
      <c r="L8">
        <v>4</v>
      </c>
      <c r="M8">
        <v>0</v>
      </c>
      <c r="N8" t="s">
        <v>30</v>
      </c>
      <c r="O8" t="s">
        <v>30</v>
      </c>
      <c r="P8" t="s">
        <v>30</v>
      </c>
      <c r="Q8" t="s">
        <v>30</v>
      </c>
      <c r="R8" t="s">
        <v>30</v>
      </c>
      <c r="S8">
        <v>0</v>
      </c>
      <c r="T8" t="s">
        <v>30</v>
      </c>
      <c r="U8" t="s">
        <v>30</v>
      </c>
      <c r="V8" t="s">
        <v>30</v>
      </c>
      <c r="W8" t="s">
        <v>30</v>
      </c>
      <c r="X8" t="s">
        <v>30</v>
      </c>
      <c r="Y8" t="s">
        <v>30</v>
      </c>
      <c r="Z8">
        <v>0</v>
      </c>
      <c r="AA8">
        <f t="shared" si="0"/>
        <v>0</v>
      </c>
      <c r="AB8">
        <f t="shared" si="1"/>
        <v>0</v>
      </c>
      <c r="AC8">
        <f t="shared" si="2"/>
        <v>0</v>
      </c>
      <c r="AD8">
        <f t="shared" si="3"/>
        <v>1</v>
      </c>
      <c r="AE8">
        <f t="shared" si="4"/>
        <v>1</v>
      </c>
      <c r="AF8">
        <f t="shared" si="5"/>
        <v>1</v>
      </c>
      <c r="AG8">
        <f t="shared" si="6"/>
        <v>1</v>
      </c>
      <c r="AH8">
        <f t="shared" si="7"/>
        <v>0</v>
      </c>
      <c r="AI8">
        <f t="shared" si="8"/>
        <v>0</v>
      </c>
      <c r="AJ8">
        <f t="shared" si="9"/>
        <v>0</v>
      </c>
      <c r="AK8">
        <f t="shared" si="10"/>
        <v>0</v>
      </c>
    </row>
    <row r="9" spans="1:37" x14ac:dyDescent="0.2">
      <c r="A9" t="s">
        <v>59</v>
      </c>
      <c r="B9" t="s">
        <v>53</v>
      </c>
      <c r="C9">
        <v>2</v>
      </c>
      <c r="D9" t="s">
        <v>54</v>
      </c>
      <c r="E9" t="s">
        <v>42</v>
      </c>
      <c r="F9">
        <v>2</v>
      </c>
      <c r="G9">
        <v>2</v>
      </c>
      <c r="H9">
        <v>44</v>
      </c>
      <c r="I9">
        <v>1</v>
      </c>
      <c r="J9">
        <v>2</v>
      </c>
      <c r="K9">
        <v>1</v>
      </c>
      <c r="L9">
        <v>3</v>
      </c>
      <c r="M9">
        <v>0.33</v>
      </c>
      <c r="N9">
        <v>19</v>
      </c>
      <c r="O9">
        <v>22</v>
      </c>
      <c r="P9">
        <v>3</v>
      </c>
      <c r="Q9" t="s">
        <v>30</v>
      </c>
      <c r="R9" t="s">
        <v>30</v>
      </c>
      <c r="S9">
        <v>3</v>
      </c>
      <c r="T9" t="s">
        <v>30</v>
      </c>
      <c r="U9" t="s">
        <v>30</v>
      </c>
      <c r="V9">
        <v>9</v>
      </c>
      <c r="W9" t="s">
        <v>30</v>
      </c>
      <c r="X9">
        <v>35</v>
      </c>
      <c r="Y9" t="s">
        <v>30</v>
      </c>
      <c r="Z9">
        <v>44</v>
      </c>
      <c r="AA9">
        <f t="shared" si="0"/>
        <v>1</v>
      </c>
      <c r="AB9">
        <f t="shared" si="1"/>
        <v>0</v>
      </c>
      <c r="AC9">
        <f t="shared" si="2"/>
        <v>0</v>
      </c>
      <c r="AD9">
        <f t="shared" si="3"/>
        <v>1</v>
      </c>
      <c r="AE9">
        <f t="shared" si="4"/>
        <v>1</v>
      </c>
      <c r="AF9">
        <f t="shared" si="5"/>
        <v>0</v>
      </c>
      <c r="AG9">
        <f t="shared" si="6"/>
        <v>0</v>
      </c>
      <c r="AH9">
        <f t="shared" si="7"/>
        <v>1</v>
      </c>
      <c r="AI9">
        <f t="shared" si="8"/>
        <v>0</v>
      </c>
      <c r="AJ9">
        <f t="shared" si="9"/>
        <v>0</v>
      </c>
      <c r="AK9">
        <f t="shared" si="10"/>
        <v>0</v>
      </c>
    </row>
    <row r="10" spans="1:37" x14ac:dyDescent="0.2">
      <c r="A10" t="s">
        <v>70</v>
      </c>
      <c r="B10" t="s">
        <v>65</v>
      </c>
      <c r="C10">
        <v>2</v>
      </c>
      <c r="D10" t="s">
        <v>66</v>
      </c>
      <c r="E10" t="s">
        <v>42</v>
      </c>
      <c r="F10">
        <v>3</v>
      </c>
      <c r="G10">
        <v>2</v>
      </c>
      <c r="H10">
        <v>90</v>
      </c>
      <c r="I10">
        <v>1</v>
      </c>
      <c r="J10">
        <v>2</v>
      </c>
      <c r="K10">
        <v>1</v>
      </c>
      <c r="L10">
        <v>12</v>
      </c>
      <c r="M10">
        <v>0.08</v>
      </c>
      <c r="N10">
        <v>90</v>
      </c>
      <c r="O10" t="s">
        <v>30</v>
      </c>
      <c r="P10" t="s">
        <v>30</v>
      </c>
      <c r="Q10" t="s">
        <v>30</v>
      </c>
      <c r="R10" t="s">
        <v>30</v>
      </c>
      <c r="S10">
        <v>0</v>
      </c>
      <c r="T10">
        <v>60</v>
      </c>
      <c r="U10" t="s">
        <v>30</v>
      </c>
      <c r="V10" t="s">
        <v>30</v>
      </c>
      <c r="W10" t="s">
        <v>30</v>
      </c>
      <c r="X10">
        <v>30</v>
      </c>
      <c r="Y10" t="s">
        <v>30</v>
      </c>
      <c r="Z10">
        <v>30</v>
      </c>
      <c r="AA10">
        <f t="shared" si="0"/>
        <v>1</v>
      </c>
      <c r="AB10">
        <f t="shared" si="1"/>
        <v>1</v>
      </c>
      <c r="AC10">
        <f t="shared" si="2"/>
        <v>0</v>
      </c>
      <c r="AD10">
        <f t="shared" si="3"/>
        <v>1</v>
      </c>
      <c r="AE10">
        <f t="shared" si="4"/>
        <v>1</v>
      </c>
      <c r="AF10">
        <f t="shared" si="5"/>
        <v>1</v>
      </c>
      <c r="AG10">
        <f t="shared" si="6"/>
        <v>1</v>
      </c>
      <c r="AH10">
        <f t="shared" si="7"/>
        <v>0</v>
      </c>
      <c r="AI10">
        <f t="shared" si="8"/>
        <v>0</v>
      </c>
      <c r="AJ10">
        <f t="shared" si="9"/>
        <v>0</v>
      </c>
      <c r="AK10">
        <f t="shared" si="10"/>
        <v>0</v>
      </c>
    </row>
    <row r="11" spans="1:37" x14ac:dyDescent="0.2">
      <c r="A11" t="s">
        <v>82</v>
      </c>
      <c r="B11" t="s">
        <v>30</v>
      </c>
      <c r="C11">
        <v>2</v>
      </c>
      <c r="D11" t="s">
        <v>79</v>
      </c>
      <c r="E11" t="s">
        <v>42</v>
      </c>
      <c r="F11">
        <v>0</v>
      </c>
      <c r="G11">
        <v>0</v>
      </c>
      <c r="H11">
        <v>0</v>
      </c>
      <c r="I11">
        <v>0</v>
      </c>
      <c r="J11">
        <v>0</v>
      </c>
      <c r="K11">
        <v>0</v>
      </c>
      <c r="L11">
        <v>1</v>
      </c>
      <c r="M11">
        <v>0</v>
      </c>
      <c r="N11" t="s">
        <v>30</v>
      </c>
      <c r="O11" t="s">
        <v>30</v>
      </c>
      <c r="P11" t="s">
        <v>30</v>
      </c>
      <c r="Q11" t="s">
        <v>30</v>
      </c>
      <c r="R11" t="s">
        <v>30</v>
      </c>
      <c r="S11">
        <v>0</v>
      </c>
      <c r="T11" t="s">
        <v>30</v>
      </c>
      <c r="U11" t="s">
        <v>30</v>
      </c>
      <c r="V11" t="s">
        <v>30</v>
      </c>
      <c r="W11" t="s">
        <v>30</v>
      </c>
      <c r="X11" t="s">
        <v>30</v>
      </c>
      <c r="Y11" t="s">
        <v>30</v>
      </c>
      <c r="Z11">
        <v>0</v>
      </c>
      <c r="AA11">
        <f t="shared" si="0"/>
        <v>0</v>
      </c>
      <c r="AB11">
        <f t="shared" si="1"/>
        <v>0</v>
      </c>
      <c r="AC11">
        <f t="shared" si="2"/>
        <v>0</v>
      </c>
      <c r="AD11">
        <f t="shared" si="3"/>
        <v>1</v>
      </c>
      <c r="AE11">
        <f t="shared" si="4"/>
        <v>1</v>
      </c>
      <c r="AF11">
        <f t="shared" si="5"/>
        <v>1</v>
      </c>
      <c r="AG11">
        <f t="shared" si="6"/>
        <v>1</v>
      </c>
      <c r="AH11">
        <f t="shared" si="7"/>
        <v>0</v>
      </c>
      <c r="AI11">
        <f t="shared" si="8"/>
        <v>0</v>
      </c>
      <c r="AJ11">
        <f t="shared" si="9"/>
        <v>0</v>
      </c>
      <c r="AK11">
        <f t="shared" si="10"/>
        <v>0</v>
      </c>
    </row>
    <row r="12" spans="1:37" x14ac:dyDescent="0.2">
      <c r="A12" t="s">
        <v>97</v>
      </c>
      <c r="B12" t="s">
        <v>91</v>
      </c>
      <c r="C12">
        <v>2</v>
      </c>
      <c r="D12" t="s">
        <v>92</v>
      </c>
      <c r="E12" t="s">
        <v>42</v>
      </c>
      <c r="F12">
        <v>16</v>
      </c>
      <c r="G12">
        <v>13</v>
      </c>
      <c r="H12">
        <v>236</v>
      </c>
      <c r="I12">
        <v>10</v>
      </c>
      <c r="J12">
        <v>14</v>
      </c>
      <c r="K12">
        <v>8</v>
      </c>
      <c r="L12">
        <v>31</v>
      </c>
      <c r="M12">
        <v>0.32</v>
      </c>
      <c r="N12">
        <v>28</v>
      </c>
      <c r="O12">
        <v>65</v>
      </c>
      <c r="P12">
        <v>19</v>
      </c>
      <c r="Q12">
        <v>71</v>
      </c>
      <c r="R12">
        <v>53</v>
      </c>
      <c r="S12">
        <v>143</v>
      </c>
      <c r="T12">
        <v>3</v>
      </c>
      <c r="U12" t="s">
        <v>30</v>
      </c>
      <c r="V12">
        <v>15</v>
      </c>
      <c r="W12">
        <v>199</v>
      </c>
      <c r="X12">
        <v>10</v>
      </c>
      <c r="Y12">
        <v>9</v>
      </c>
      <c r="Z12">
        <v>34</v>
      </c>
      <c r="AA12">
        <f t="shared" si="0"/>
        <v>1</v>
      </c>
      <c r="AB12">
        <f t="shared" si="1"/>
        <v>1</v>
      </c>
      <c r="AC12">
        <f t="shared" si="2"/>
        <v>1</v>
      </c>
      <c r="AD12">
        <f t="shared" si="3"/>
        <v>1</v>
      </c>
      <c r="AE12">
        <f t="shared" si="4"/>
        <v>1</v>
      </c>
      <c r="AF12">
        <f t="shared" si="5"/>
        <v>1</v>
      </c>
      <c r="AG12">
        <f t="shared" si="6"/>
        <v>0</v>
      </c>
      <c r="AH12">
        <f t="shared" si="7"/>
        <v>1</v>
      </c>
      <c r="AI12">
        <f t="shared" si="8"/>
        <v>1</v>
      </c>
      <c r="AJ12">
        <f t="shared" si="9"/>
        <v>1</v>
      </c>
      <c r="AK12">
        <f t="shared" si="10"/>
        <v>1</v>
      </c>
    </row>
    <row r="13" spans="1:37" x14ac:dyDescent="0.2">
      <c r="A13" t="s">
        <v>106</v>
      </c>
      <c r="B13" t="s">
        <v>104</v>
      </c>
      <c r="C13">
        <v>2</v>
      </c>
      <c r="D13" t="s">
        <v>105</v>
      </c>
      <c r="E13" t="s">
        <v>42</v>
      </c>
      <c r="F13">
        <v>1</v>
      </c>
      <c r="G13">
        <v>1</v>
      </c>
      <c r="H13">
        <v>44</v>
      </c>
      <c r="I13">
        <v>1</v>
      </c>
      <c r="J13">
        <v>1</v>
      </c>
      <c r="K13">
        <v>1</v>
      </c>
      <c r="L13">
        <v>4</v>
      </c>
      <c r="M13">
        <v>0.25</v>
      </c>
      <c r="N13" t="s">
        <v>30</v>
      </c>
      <c r="O13">
        <v>38</v>
      </c>
      <c r="P13" t="s">
        <v>30</v>
      </c>
      <c r="Q13" t="s">
        <v>30</v>
      </c>
      <c r="R13">
        <v>6</v>
      </c>
      <c r="S13">
        <v>6</v>
      </c>
      <c r="T13" t="s">
        <v>30</v>
      </c>
      <c r="U13" t="s">
        <v>30</v>
      </c>
      <c r="V13" t="s">
        <v>30</v>
      </c>
      <c r="W13">
        <v>44</v>
      </c>
      <c r="X13" t="s">
        <v>30</v>
      </c>
      <c r="Y13" t="s">
        <v>30</v>
      </c>
      <c r="Z13">
        <v>0</v>
      </c>
      <c r="AA13">
        <f t="shared" si="0"/>
        <v>1</v>
      </c>
      <c r="AB13">
        <f t="shared" si="1"/>
        <v>0</v>
      </c>
      <c r="AC13">
        <f t="shared" si="2"/>
        <v>0</v>
      </c>
      <c r="AD13">
        <f t="shared" si="3"/>
        <v>1</v>
      </c>
      <c r="AE13">
        <f t="shared" si="4"/>
        <v>1</v>
      </c>
      <c r="AF13">
        <f t="shared" si="5"/>
        <v>1</v>
      </c>
      <c r="AG13">
        <f t="shared" si="6"/>
        <v>1</v>
      </c>
      <c r="AH13">
        <f t="shared" si="7"/>
        <v>1</v>
      </c>
      <c r="AI13">
        <f t="shared" si="8"/>
        <v>1</v>
      </c>
      <c r="AJ13">
        <f t="shared" si="9"/>
        <v>0</v>
      </c>
      <c r="AK13">
        <f t="shared" si="10"/>
        <v>0</v>
      </c>
    </row>
    <row r="14" spans="1:37" x14ac:dyDescent="0.2">
      <c r="A14" t="s">
        <v>71</v>
      </c>
      <c r="B14" t="s">
        <v>65</v>
      </c>
      <c r="C14">
        <v>3</v>
      </c>
      <c r="D14" t="s">
        <v>66</v>
      </c>
      <c r="E14" t="s">
        <v>72</v>
      </c>
      <c r="F14">
        <v>2</v>
      </c>
      <c r="G14">
        <v>2</v>
      </c>
      <c r="H14">
        <v>43</v>
      </c>
      <c r="I14">
        <v>1</v>
      </c>
      <c r="J14">
        <v>2</v>
      </c>
      <c r="K14">
        <v>2</v>
      </c>
      <c r="L14">
        <v>4</v>
      </c>
      <c r="M14">
        <v>0.25</v>
      </c>
      <c r="N14">
        <v>43</v>
      </c>
      <c r="O14" t="s">
        <v>30</v>
      </c>
      <c r="P14" t="s">
        <v>30</v>
      </c>
      <c r="Q14" t="s">
        <v>30</v>
      </c>
      <c r="R14" t="s">
        <v>30</v>
      </c>
      <c r="S14">
        <v>0</v>
      </c>
      <c r="T14">
        <v>40</v>
      </c>
      <c r="U14" t="s">
        <v>30</v>
      </c>
      <c r="V14" t="s">
        <v>30</v>
      </c>
      <c r="W14" t="s">
        <v>30</v>
      </c>
      <c r="X14">
        <v>3</v>
      </c>
      <c r="Y14" t="s">
        <v>30</v>
      </c>
      <c r="Z14">
        <v>3</v>
      </c>
      <c r="AA14">
        <f t="shared" si="0"/>
        <v>1</v>
      </c>
      <c r="AB14">
        <f t="shared" si="1"/>
        <v>0</v>
      </c>
      <c r="AC14">
        <f t="shared" si="2"/>
        <v>0</v>
      </c>
      <c r="AD14">
        <f t="shared" si="3"/>
        <v>1</v>
      </c>
      <c r="AE14">
        <f t="shared" si="4"/>
        <v>1</v>
      </c>
      <c r="AF14">
        <f t="shared" si="5"/>
        <v>1</v>
      </c>
      <c r="AG14">
        <f t="shared" si="6"/>
        <v>0</v>
      </c>
      <c r="AH14">
        <f t="shared" si="7"/>
        <v>0</v>
      </c>
      <c r="AI14">
        <f t="shared" si="8"/>
        <v>0</v>
      </c>
      <c r="AJ14">
        <f t="shared" si="9"/>
        <v>0</v>
      </c>
      <c r="AK14">
        <f t="shared" si="10"/>
        <v>0</v>
      </c>
    </row>
    <row r="15" spans="1:37" x14ac:dyDescent="0.2">
      <c r="A15" t="s">
        <v>83</v>
      </c>
      <c r="B15" t="s">
        <v>30</v>
      </c>
      <c r="C15">
        <v>3</v>
      </c>
      <c r="D15" t="s">
        <v>79</v>
      </c>
      <c r="E15" t="s">
        <v>72</v>
      </c>
      <c r="F15">
        <v>1</v>
      </c>
      <c r="G15">
        <v>1</v>
      </c>
      <c r="H15">
        <v>1</v>
      </c>
      <c r="I15">
        <v>1</v>
      </c>
      <c r="J15">
        <v>1</v>
      </c>
      <c r="K15">
        <v>1</v>
      </c>
      <c r="L15">
        <v>3</v>
      </c>
      <c r="M15">
        <v>0.33</v>
      </c>
      <c r="N15" t="s">
        <v>30</v>
      </c>
      <c r="O15">
        <v>1</v>
      </c>
      <c r="P15" t="s">
        <v>30</v>
      </c>
      <c r="Q15" t="s">
        <v>30</v>
      </c>
      <c r="R15" t="s">
        <v>30</v>
      </c>
      <c r="S15">
        <v>0</v>
      </c>
      <c r="T15" t="s">
        <v>30</v>
      </c>
      <c r="U15" t="s">
        <v>30</v>
      </c>
      <c r="V15" t="s">
        <v>30</v>
      </c>
      <c r="W15">
        <v>1</v>
      </c>
      <c r="X15" t="s">
        <v>30</v>
      </c>
      <c r="Y15" t="s">
        <v>30</v>
      </c>
      <c r="Z15">
        <v>0</v>
      </c>
      <c r="AA15">
        <f t="shared" si="0"/>
        <v>0</v>
      </c>
      <c r="AB15">
        <f t="shared" si="1"/>
        <v>0</v>
      </c>
      <c r="AC15">
        <f t="shared" si="2"/>
        <v>0</v>
      </c>
      <c r="AD15">
        <f t="shared" si="3"/>
        <v>1</v>
      </c>
      <c r="AE15">
        <f t="shared" si="4"/>
        <v>1</v>
      </c>
      <c r="AF15">
        <f t="shared" si="5"/>
        <v>1</v>
      </c>
      <c r="AG15">
        <f t="shared" si="6"/>
        <v>1</v>
      </c>
      <c r="AH15">
        <f t="shared" si="7"/>
        <v>0</v>
      </c>
      <c r="AI15">
        <f t="shared" si="8"/>
        <v>0</v>
      </c>
      <c r="AJ15">
        <f t="shared" si="9"/>
        <v>0</v>
      </c>
      <c r="AK15">
        <f t="shared" si="10"/>
        <v>0</v>
      </c>
    </row>
    <row r="16" spans="1:37" x14ac:dyDescent="0.2">
      <c r="A16" t="s">
        <v>98</v>
      </c>
      <c r="B16" t="s">
        <v>91</v>
      </c>
      <c r="C16">
        <v>3</v>
      </c>
      <c r="D16" t="s">
        <v>92</v>
      </c>
      <c r="E16" t="s">
        <v>72</v>
      </c>
      <c r="F16">
        <v>4</v>
      </c>
      <c r="G16">
        <v>2</v>
      </c>
      <c r="H16">
        <v>322</v>
      </c>
      <c r="I16">
        <v>2</v>
      </c>
      <c r="J16">
        <v>4</v>
      </c>
      <c r="K16">
        <v>2</v>
      </c>
      <c r="L16">
        <v>10</v>
      </c>
      <c r="M16">
        <v>0.2</v>
      </c>
      <c r="N16">
        <v>37</v>
      </c>
      <c r="O16">
        <v>180</v>
      </c>
      <c r="P16">
        <v>37</v>
      </c>
      <c r="Q16">
        <v>5</v>
      </c>
      <c r="R16">
        <v>63</v>
      </c>
      <c r="S16">
        <v>105</v>
      </c>
      <c r="T16">
        <v>89</v>
      </c>
      <c r="U16" t="s">
        <v>30</v>
      </c>
      <c r="V16" t="s">
        <v>30</v>
      </c>
      <c r="W16">
        <v>154</v>
      </c>
      <c r="X16">
        <v>79</v>
      </c>
      <c r="Y16" t="s">
        <v>30</v>
      </c>
      <c r="Z16">
        <v>79</v>
      </c>
      <c r="AA16">
        <f t="shared" si="0"/>
        <v>1</v>
      </c>
      <c r="AB16">
        <f t="shared" si="1"/>
        <v>1</v>
      </c>
      <c r="AC16">
        <f t="shared" si="2"/>
        <v>1</v>
      </c>
      <c r="AD16">
        <f t="shared" si="3"/>
        <v>1</v>
      </c>
      <c r="AE16">
        <f t="shared" si="4"/>
        <v>1</v>
      </c>
      <c r="AF16">
        <f t="shared" si="5"/>
        <v>1</v>
      </c>
      <c r="AG16">
        <f t="shared" si="6"/>
        <v>0</v>
      </c>
      <c r="AH16">
        <f t="shared" si="7"/>
        <v>1</v>
      </c>
      <c r="AI16">
        <f t="shared" si="8"/>
        <v>1</v>
      </c>
      <c r="AJ16">
        <f t="shared" si="9"/>
        <v>1</v>
      </c>
      <c r="AK16">
        <f t="shared" si="10"/>
        <v>1</v>
      </c>
    </row>
    <row r="17" spans="1:37" x14ac:dyDescent="0.2">
      <c r="A17" t="s">
        <v>43</v>
      </c>
      <c r="B17" t="s">
        <v>27</v>
      </c>
      <c r="C17">
        <v>4</v>
      </c>
      <c r="D17" t="s">
        <v>28</v>
      </c>
      <c r="E17" t="s">
        <v>44</v>
      </c>
      <c r="F17">
        <v>16</v>
      </c>
      <c r="G17">
        <v>14</v>
      </c>
      <c r="H17">
        <v>336</v>
      </c>
      <c r="I17">
        <v>6</v>
      </c>
      <c r="J17">
        <v>15</v>
      </c>
      <c r="K17">
        <v>2</v>
      </c>
      <c r="L17">
        <v>14</v>
      </c>
      <c r="M17">
        <v>0.43</v>
      </c>
      <c r="N17">
        <v>85</v>
      </c>
      <c r="O17">
        <v>34</v>
      </c>
      <c r="P17">
        <v>66</v>
      </c>
      <c r="Q17">
        <v>29</v>
      </c>
      <c r="R17">
        <v>122</v>
      </c>
      <c r="S17">
        <v>217</v>
      </c>
      <c r="T17" t="s">
        <v>30</v>
      </c>
      <c r="U17" t="s">
        <v>30</v>
      </c>
      <c r="V17" t="s">
        <v>30</v>
      </c>
      <c r="W17">
        <v>324</v>
      </c>
      <c r="X17" t="s">
        <v>30</v>
      </c>
      <c r="Y17">
        <v>12</v>
      </c>
      <c r="Z17">
        <v>12</v>
      </c>
      <c r="AA17">
        <f t="shared" si="0"/>
        <v>1</v>
      </c>
      <c r="AB17">
        <f t="shared" si="1"/>
        <v>1</v>
      </c>
      <c r="AC17">
        <f t="shared" si="2"/>
        <v>1</v>
      </c>
      <c r="AD17">
        <f t="shared" si="3"/>
        <v>1</v>
      </c>
      <c r="AE17">
        <f t="shared" si="4"/>
        <v>1</v>
      </c>
      <c r="AF17">
        <f t="shared" si="5"/>
        <v>1</v>
      </c>
      <c r="AG17">
        <f t="shared" si="6"/>
        <v>1</v>
      </c>
      <c r="AH17">
        <f t="shared" si="7"/>
        <v>1</v>
      </c>
      <c r="AI17">
        <f t="shared" si="8"/>
        <v>1</v>
      </c>
      <c r="AJ17">
        <f t="shared" si="9"/>
        <v>1</v>
      </c>
      <c r="AK17">
        <f t="shared" si="10"/>
        <v>1</v>
      </c>
    </row>
    <row r="18" spans="1:37" x14ac:dyDescent="0.2">
      <c r="A18" t="s">
        <v>73</v>
      </c>
      <c r="B18" t="s">
        <v>65</v>
      </c>
      <c r="C18">
        <v>4</v>
      </c>
      <c r="D18" t="s">
        <v>66</v>
      </c>
      <c r="E18" t="s">
        <v>44</v>
      </c>
      <c r="F18">
        <v>3</v>
      </c>
      <c r="G18">
        <v>3</v>
      </c>
      <c r="H18">
        <v>74</v>
      </c>
      <c r="I18">
        <v>2</v>
      </c>
      <c r="J18">
        <v>3</v>
      </c>
      <c r="K18">
        <v>1</v>
      </c>
      <c r="L18">
        <v>3</v>
      </c>
      <c r="M18">
        <v>0.67</v>
      </c>
      <c r="N18">
        <v>66</v>
      </c>
      <c r="O18">
        <v>8</v>
      </c>
      <c r="P18" t="s">
        <v>30</v>
      </c>
      <c r="Q18" t="s">
        <v>30</v>
      </c>
      <c r="R18" t="s">
        <v>30</v>
      </c>
      <c r="S18">
        <v>0</v>
      </c>
      <c r="T18">
        <v>74</v>
      </c>
      <c r="U18" t="s">
        <v>30</v>
      </c>
      <c r="V18" t="s">
        <v>30</v>
      </c>
      <c r="W18" t="s">
        <v>30</v>
      </c>
      <c r="X18" t="s">
        <v>30</v>
      </c>
      <c r="Y18" t="s">
        <v>30</v>
      </c>
      <c r="Z18">
        <v>0</v>
      </c>
      <c r="AA18">
        <f t="shared" si="0"/>
        <v>1</v>
      </c>
      <c r="AB18">
        <f t="shared" si="1"/>
        <v>1</v>
      </c>
      <c r="AC18">
        <f t="shared" si="2"/>
        <v>0</v>
      </c>
      <c r="AD18">
        <f t="shared" si="3"/>
        <v>1</v>
      </c>
      <c r="AE18">
        <f t="shared" si="4"/>
        <v>1</v>
      </c>
      <c r="AF18">
        <f t="shared" si="5"/>
        <v>1</v>
      </c>
      <c r="AG18">
        <f t="shared" si="6"/>
        <v>1</v>
      </c>
      <c r="AH18">
        <f t="shared" si="7"/>
        <v>0</v>
      </c>
      <c r="AI18">
        <f t="shared" si="8"/>
        <v>0</v>
      </c>
      <c r="AJ18">
        <f t="shared" si="9"/>
        <v>0</v>
      </c>
      <c r="AK18">
        <f t="shared" si="10"/>
        <v>0</v>
      </c>
    </row>
    <row r="19" spans="1:37" x14ac:dyDescent="0.2">
      <c r="A19" t="s">
        <v>84</v>
      </c>
      <c r="B19" t="s">
        <v>30</v>
      </c>
      <c r="C19">
        <v>4</v>
      </c>
      <c r="D19" t="s">
        <v>79</v>
      </c>
      <c r="E19" t="s">
        <v>44</v>
      </c>
      <c r="F19">
        <v>24</v>
      </c>
      <c r="G19">
        <v>17</v>
      </c>
      <c r="H19">
        <v>856</v>
      </c>
      <c r="I19">
        <v>13</v>
      </c>
      <c r="J19">
        <v>15</v>
      </c>
      <c r="K19">
        <v>2</v>
      </c>
      <c r="L19">
        <v>21</v>
      </c>
      <c r="M19">
        <v>0.62</v>
      </c>
      <c r="N19">
        <v>417</v>
      </c>
      <c r="O19">
        <v>242</v>
      </c>
      <c r="P19">
        <v>21</v>
      </c>
      <c r="Q19">
        <v>149</v>
      </c>
      <c r="R19">
        <v>27</v>
      </c>
      <c r="S19">
        <v>197</v>
      </c>
      <c r="T19">
        <v>22</v>
      </c>
      <c r="U19" t="s">
        <v>30</v>
      </c>
      <c r="V19">
        <v>7</v>
      </c>
      <c r="W19">
        <v>377</v>
      </c>
      <c r="X19">
        <v>450</v>
      </c>
      <c r="Y19" t="s">
        <v>30</v>
      </c>
      <c r="Z19">
        <v>457</v>
      </c>
      <c r="AA19">
        <f t="shared" si="0"/>
        <v>1</v>
      </c>
      <c r="AB19">
        <f t="shared" si="1"/>
        <v>1</v>
      </c>
      <c r="AC19">
        <f t="shared" si="2"/>
        <v>1</v>
      </c>
      <c r="AD19">
        <f t="shared" si="3"/>
        <v>1</v>
      </c>
      <c r="AE19">
        <f t="shared" si="4"/>
        <v>1</v>
      </c>
      <c r="AF19">
        <f t="shared" si="5"/>
        <v>1</v>
      </c>
      <c r="AG19">
        <f t="shared" si="6"/>
        <v>1</v>
      </c>
      <c r="AH19">
        <f t="shared" si="7"/>
        <v>1</v>
      </c>
      <c r="AI19">
        <f t="shared" si="8"/>
        <v>1</v>
      </c>
      <c r="AJ19">
        <f t="shared" si="9"/>
        <v>1</v>
      </c>
      <c r="AK19">
        <f t="shared" si="10"/>
        <v>1</v>
      </c>
    </row>
    <row r="20" spans="1:37" x14ac:dyDescent="0.2">
      <c r="A20" t="s">
        <v>99</v>
      </c>
      <c r="B20" t="s">
        <v>91</v>
      </c>
      <c r="C20">
        <v>4</v>
      </c>
      <c r="D20" t="s">
        <v>92</v>
      </c>
      <c r="E20" t="s">
        <v>44</v>
      </c>
      <c r="F20">
        <v>16</v>
      </c>
      <c r="G20">
        <v>12</v>
      </c>
      <c r="H20">
        <v>577</v>
      </c>
      <c r="I20">
        <v>2</v>
      </c>
      <c r="J20">
        <v>14</v>
      </c>
      <c r="K20">
        <v>2</v>
      </c>
      <c r="L20">
        <v>4</v>
      </c>
      <c r="M20">
        <v>0.5</v>
      </c>
      <c r="N20">
        <v>301</v>
      </c>
      <c r="O20">
        <v>59</v>
      </c>
      <c r="P20">
        <v>105</v>
      </c>
      <c r="Q20" t="s">
        <v>30</v>
      </c>
      <c r="R20">
        <v>112</v>
      </c>
      <c r="S20">
        <v>217</v>
      </c>
      <c r="T20">
        <v>324</v>
      </c>
      <c r="U20" t="s">
        <v>30</v>
      </c>
      <c r="V20">
        <v>16</v>
      </c>
      <c r="W20">
        <v>12</v>
      </c>
      <c r="X20">
        <v>47</v>
      </c>
      <c r="Y20">
        <v>178</v>
      </c>
      <c r="Z20">
        <v>241</v>
      </c>
      <c r="AA20">
        <f t="shared" si="0"/>
        <v>1</v>
      </c>
      <c r="AB20">
        <f t="shared" si="1"/>
        <v>1</v>
      </c>
      <c r="AC20">
        <f t="shared" si="2"/>
        <v>1</v>
      </c>
      <c r="AD20">
        <f t="shared" si="3"/>
        <v>1</v>
      </c>
      <c r="AE20">
        <f t="shared" si="4"/>
        <v>1</v>
      </c>
      <c r="AF20">
        <f t="shared" si="5"/>
        <v>1</v>
      </c>
      <c r="AG20">
        <f t="shared" si="6"/>
        <v>1</v>
      </c>
      <c r="AH20">
        <f t="shared" si="7"/>
        <v>1</v>
      </c>
      <c r="AI20">
        <f t="shared" si="8"/>
        <v>1</v>
      </c>
      <c r="AJ20">
        <f t="shared" si="9"/>
        <v>1</v>
      </c>
      <c r="AK20">
        <f t="shared" si="10"/>
        <v>1</v>
      </c>
    </row>
    <row r="21" spans="1:37" x14ac:dyDescent="0.2">
      <c r="A21" t="s">
        <v>115</v>
      </c>
      <c r="B21" t="s">
        <v>109</v>
      </c>
      <c r="C21">
        <v>4</v>
      </c>
      <c r="D21" t="s">
        <v>110</v>
      </c>
      <c r="E21" t="s">
        <v>44</v>
      </c>
      <c r="F21">
        <v>131</v>
      </c>
      <c r="G21">
        <v>84</v>
      </c>
      <c r="H21">
        <v>3986</v>
      </c>
      <c r="I21">
        <v>23</v>
      </c>
      <c r="J21">
        <v>84</v>
      </c>
      <c r="K21">
        <v>22</v>
      </c>
      <c r="L21">
        <v>46</v>
      </c>
      <c r="M21">
        <v>0.5</v>
      </c>
      <c r="N21">
        <v>423</v>
      </c>
      <c r="O21">
        <v>1159</v>
      </c>
      <c r="P21">
        <v>184</v>
      </c>
      <c r="Q21">
        <v>1203</v>
      </c>
      <c r="R21">
        <v>1017</v>
      </c>
      <c r="S21">
        <v>2404</v>
      </c>
      <c r="T21">
        <v>1009</v>
      </c>
      <c r="U21">
        <v>18</v>
      </c>
      <c r="V21">
        <v>42</v>
      </c>
      <c r="W21">
        <v>2699</v>
      </c>
      <c r="X21">
        <v>189</v>
      </c>
      <c r="Y21">
        <v>29</v>
      </c>
      <c r="Z21">
        <v>260</v>
      </c>
      <c r="AA21">
        <f t="shared" si="0"/>
        <v>1</v>
      </c>
      <c r="AB21">
        <f t="shared" si="1"/>
        <v>1</v>
      </c>
      <c r="AC21">
        <f t="shared" si="2"/>
        <v>1</v>
      </c>
      <c r="AD21">
        <f t="shared" si="3"/>
        <v>1</v>
      </c>
      <c r="AE21">
        <f t="shared" si="4"/>
        <v>1</v>
      </c>
      <c r="AF21">
        <f t="shared" si="5"/>
        <v>1</v>
      </c>
      <c r="AG21">
        <f t="shared" si="6"/>
        <v>1</v>
      </c>
      <c r="AH21">
        <f t="shared" si="7"/>
        <v>1</v>
      </c>
      <c r="AI21">
        <f t="shared" si="8"/>
        <v>1</v>
      </c>
      <c r="AJ21">
        <f t="shared" si="9"/>
        <v>1</v>
      </c>
      <c r="AK21">
        <f t="shared" si="10"/>
        <v>1</v>
      </c>
    </row>
    <row r="22" spans="1:37" x14ac:dyDescent="0.2">
      <c r="A22" t="s">
        <v>74</v>
      </c>
      <c r="B22" t="s">
        <v>65</v>
      </c>
      <c r="C22">
        <v>5</v>
      </c>
      <c r="D22" t="s">
        <v>66</v>
      </c>
      <c r="E22" t="s">
        <v>75</v>
      </c>
      <c r="F22">
        <v>1</v>
      </c>
      <c r="G22">
        <v>1</v>
      </c>
      <c r="H22">
        <v>1</v>
      </c>
      <c r="I22">
        <v>1</v>
      </c>
      <c r="J22">
        <v>1</v>
      </c>
      <c r="K22">
        <v>1</v>
      </c>
      <c r="L22">
        <v>2</v>
      </c>
      <c r="M22">
        <v>0.5</v>
      </c>
      <c r="N22">
        <v>1</v>
      </c>
      <c r="O22" t="s">
        <v>30</v>
      </c>
      <c r="P22" t="s">
        <v>30</v>
      </c>
      <c r="Q22" t="s">
        <v>30</v>
      </c>
      <c r="R22" t="s">
        <v>30</v>
      </c>
      <c r="S22">
        <v>0</v>
      </c>
      <c r="T22">
        <v>1</v>
      </c>
      <c r="U22" t="s">
        <v>30</v>
      </c>
      <c r="V22" t="s">
        <v>30</v>
      </c>
      <c r="W22" t="s">
        <v>30</v>
      </c>
      <c r="X22" t="s">
        <v>30</v>
      </c>
      <c r="Y22" t="s">
        <v>30</v>
      </c>
      <c r="Z22">
        <v>0</v>
      </c>
      <c r="AA22">
        <f t="shared" si="0"/>
        <v>0</v>
      </c>
      <c r="AB22">
        <f t="shared" si="1"/>
        <v>0</v>
      </c>
      <c r="AC22">
        <f t="shared" si="2"/>
        <v>0</v>
      </c>
      <c r="AD22">
        <f t="shared" si="3"/>
        <v>0</v>
      </c>
      <c r="AE22">
        <f t="shared" si="4"/>
        <v>0</v>
      </c>
      <c r="AF22">
        <f t="shared" si="5"/>
        <v>0</v>
      </c>
      <c r="AG22">
        <f t="shared" si="6"/>
        <v>0</v>
      </c>
      <c r="AH22">
        <f t="shared" si="7"/>
        <v>0</v>
      </c>
      <c r="AI22">
        <f t="shared" si="8"/>
        <v>0</v>
      </c>
      <c r="AJ22">
        <f t="shared" si="9"/>
        <v>0</v>
      </c>
      <c r="AK22">
        <f t="shared" si="10"/>
        <v>0</v>
      </c>
    </row>
    <row r="23" spans="1:37" x14ac:dyDescent="0.2">
      <c r="A23" t="s">
        <v>85</v>
      </c>
      <c r="B23" t="s">
        <v>30</v>
      </c>
      <c r="C23">
        <v>5</v>
      </c>
      <c r="D23" t="s">
        <v>79</v>
      </c>
      <c r="E23" t="s">
        <v>75</v>
      </c>
      <c r="F23">
        <v>2</v>
      </c>
      <c r="G23">
        <v>2</v>
      </c>
      <c r="H23">
        <v>128</v>
      </c>
      <c r="I23">
        <v>2</v>
      </c>
      <c r="J23">
        <v>2</v>
      </c>
      <c r="K23">
        <v>2</v>
      </c>
      <c r="L23">
        <v>25</v>
      </c>
      <c r="M23">
        <v>0.08</v>
      </c>
      <c r="N23" t="s">
        <v>30</v>
      </c>
      <c r="O23">
        <v>63</v>
      </c>
      <c r="P23" t="s">
        <v>30</v>
      </c>
      <c r="Q23" t="s">
        <v>30</v>
      </c>
      <c r="R23">
        <v>65</v>
      </c>
      <c r="S23">
        <v>65</v>
      </c>
      <c r="T23" t="s">
        <v>30</v>
      </c>
      <c r="U23" t="s">
        <v>30</v>
      </c>
      <c r="V23" t="s">
        <v>30</v>
      </c>
      <c r="W23">
        <v>128</v>
      </c>
      <c r="X23" t="s">
        <v>30</v>
      </c>
      <c r="Y23" t="s">
        <v>30</v>
      </c>
      <c r="Z23">
        <v>0</v>
      </c>
      <c r="AA23">
        <f t="shared" si="0"/>
        <v>1</v>
      </c>
      <c r="AB23">
        <f t="shared" si="1"/>
        <v>1</v>
      </c>
      <c r="AC23">
        <f t="shared" si="2"/>
        <v>1</v>
      </c>
      <c r="AD23">
        <f t="shared" si="3"/>
        <v>1</v>
      </c>
      <c r="AE23">
        <f t="shared" si="4"/>
        <v>1</v>
      </c>
      <c r="AF23">
        <f t="shared" si="5"/>
        <v>1</v>
      </c>
      <c r="AG23">
        <f t="shared" si="6"/>
        <v>1</v>
      </c>
      <c r="AH23">
        <f t="shared" si="7"/>
        <v>1</v>
      </c>
      <c r="AI23">
        <f t="shared" si="8"/>
        <v>1</v>
      </c>
      <c r="AJ23">
        <f t="shared" si="9"/>
        <v>1</v>
      </c>
      <c r="AK23">
        <f t="shared" si="10"/>
        <v>1</v>
      </c>
    </row>
    <row r="24" spans="1:37" x14ac:dyDescent="0.2">
      <c r="A24" t="s">
        <v>116</v>
      </c>
      <c r="B24" t="s">
        <v>109</v>
      </c>
      <c r="C24">
        <v>5</v>
      </c>
      <c r="D24" t="s">
        <v>110</v>
      </c>
      <c r="E24" t="s">
        <v>75</v>
      </c>
      <c r="F24">
        <v>12</v>
      </c>
      <c r="G24">
        <v>9</v>
      </c>
      <c r="H24">
        <v>279</v>
      </c>
      <c r="I24">
        <v>6</v>
      </c>
      <c r="J24">
        <v>12</v>
      </c>
      <c r="K24">
        <v>9</v>
      </c>
      <c r="L24">
        <v>21</v>
      </c>
      <c r="M24">
        <v>0.28999999999999998</v>
      </c>
      <c r="N24">
        <v>127</v>
      </c>
      <c r="O24">
        <v>98</v>
      </c>
      <c r="P24">
        <v>4</v>
      </c>
      <c r="Q24">
        <v>5</v>
      </c>
      <c r="R24">
        <v>45</v>
      </c>
      <c r="S24">
        <v>54</v>
      </c>
      <c r="T24">
        <v>53</v>
      </c>
      <c r="U24">
        <v>4</v>
      </c>
      <c r="V24" t="s">
        <v>30</v>
      </c>
      <c r="W24">
        <v>93</v>
      </c>
      <c r="X24">
        <v>124</v>
      </c>
      <c r="Y24">
        <v>5</v>
      </c>
      <c r="Z24">
        <v>129</v>
      </c>
      <c r="AA24">
        <f t="shared" si="0"/>
        <v>1</v>
      </c>
      <c r="AB24">
        <f t="shared" si="1"/>
        <v>1</v>
      </c>
      <c r="AC24">
        <f t="shared" si="2"/>
        <v>1</v>
      </c>
      <c r="AD24">
        <f t="shared" si="3"/>
        <v>1</v>
      </c>
      <c r="AE24">
        <f t="shared" si="4"/>
        <v>1</v>
      </c>
      <c r="AF24">
        <f t="shared" si="5"/>
        <v>1</v>
      </c>
      <c r="AG24">
        <f t="shared" si="6"/>
        <v>1</v>
      </c>
      <c r="AH24">
        <f t="shared" si="7"/>
        <v>1</v>
      </c>
      <c r="AI24">
        <f t="shared" si="8"/>
        <v>1</v>
      </c>
      <c r="AJ24">
        <f t="shared" si="9"/>
        <v>1</v>
      </c>
      <c r="AK24">
        <f t="shared" si="10"/>
        <v>1</v>
      </c>
    </row>
    <row r="25" spans="1:37" x14ac:dyDescent="0.2">
      <c r="A25" t="s">
        <v>86</v>
      </c>
      <c r="B25" t="s">
        <v>30</v>
      </c>
      <c r="C25">
        <v>6</v>
      </c>
      <c r="D25" t="s">
        <v>79</v>
      </c>
      <c r="E25" t="s">
        <v>87</v>
      </c>
      <c r="F25">
        <v>16</v>
      </c>
      <c r="G25">
        <v>7</v>
      </c>
      <c r="H25">
        <v>687</v>
      </c>
      <c r="I25">
        <v>4</v>
      </c>
      <c r="J25">
        <v>12</v>
      </c>
      <c r="K25">
        <v>1</v>
      </c>
      <c r="L25">
        <v>11</v>
      </c>
      <c r="M25">
        <v>0.36</v>
      </c>
      <c r="N25">
        <v>602</v>
      </c>
      <c r="O25">
        <v>52</v>
      </c>
      <c r="P25">
        <v>12</v>
      </c>
      <c r="Q25">
        <v>14</v>
      </c>
      <c r="R25">
        <v>7</v>
      </c>
      <c r="S25">
        <v>33</v>
      </c>
      <c r="T25">
        <v>12</v>
      </c>
      <c r="U25" t="s">
        <v>30</v>
      </c>
      <c r="V25" t="s">
        <v>30</v>
      </c>
      <c r="W25">
        <v>400</v>
      </c>
      <c r="X25">
        <v>60</v>
      </c>
      <c r="Y25">
        <v>215</v>
      </c>
      <c r="Z25">
        <v>275</v>
      </c>
      <c r="AA25">
        <f t="shared" si="0"/>
        <v>1</v>
      </c>
      <c r="AB25">
        <f t="shared" si="1"/>
        <v>1</v>
      </c>
      <c r="AC25">
        <f t="shared" si="2"/>
        <v>1</v>
      </c>
      <c r="AD25">
        <f t="shared" si="3"/>
        <v>1</v>
      </c>
      <c r="AE25">
        <f t="shared" si="4"/>
        <v>1</v>
      </c>
      <c r="AF25">
        <f t="shared" si="5"/>
        <v>1</v>
      </c>
      <c r="AG25">
        <f t="shared" si="6"/>
        <v>1</v>
      </c>
      <c r="AH25">
        <f t="shared" si="7"/>
        <v>1</v>
      </c>
      <c r="AI25">
        <f t="shared" si="8"/>
        <v>1</v>
      </c>
      <c r="AJ25">
        <f t="shared" si="9"/>
        <v>1</v>
      </c>
      <c r="AK25">
        <f t="shared" si="10"/>
        <v>0</v>
      </c>
    </row>
    <row r="26" spans="1:37" x14ac:dyDescent="0.2">
      <c r="A26" t="s">
        <v>117</v>
      </c>
      <c r="B26" t="s">
        <v>109</v>
      </c>
      <c r="C26">
        <v>6</v>
      </c>
      <c r="D26" t="s">
        <v>110</v>
      </c>
      <c r="E26" t="s">
        <v>87</v>
      </c>
      <c r="F26">
        <v>8</v>
      </c>
      <c r="G26">
        <v>7</v>
      </c>
      <c r="H26">
        <v>134</v>
      </c>
      <c r="I26">
        <v>1</v>
      </c>
      <c r="J26">
        <v>7</v>
      </c>
      <c r="K26">
        <v>3</v>
      </c>
      <c r="L26">
        <v>11</v>
      </c>
      <c r="M26">
        <v>0.09</v>
      </c>
      <c r="N26">
        <v>72</v>
      </c>
      <c r="O26">
        <v>54</v>
      </c>
      <c r="P26" t="s">
        <v>30</v>
      </c>
      <c r="Q26">
        <v>5</v>
      </c>
      <c r="R26">
        <v>3</v>
      </c>
      <c r="S26">
        <v>8</v>
      </c>
      <c r="T26">
        <v>35</v>
      </c>
      <c r="U26">
        <v>1</v>
      </c>
      <c r="V26" t="s">
        <v>30</v>
      </c>
      <c r="W26">
        <v>98</v>
      </c>
      <c r="X26" t="s">
        <v>30</v>
      </c>
      <c r="Y26" t="s">
        <v>30</v>
      </c>
      <c r="Z26">
        <v>0</v>
      </c>
      <c r="AA26">
        <f t="shared" si="0"/>
        <v>1</v>
      </c>
      <c r="AB26">
        <f t="shared" si="1"/>
        <v>1</v>
      </c>
      <c r="AC26">
        <f t="shared" si="2"/>
        <v>1</v>
      </c>
      <c r="AD26">
        <f t="shared" si="3"/>
        <v>1</v>
      </c>
      <c r="AE26">
        <f t="shared" si="4"/>
        <v>1</v>
      </c>
      <c r="AF26">
        <f t="shared" si="5"/>
        <v>1</v>
      </c>
      <c r="AG26">
        <f t="shared" si="6"/>
        <v>1</v>
      </c>
      <c r="AH26">
        <f t="shared" si="7"/>
        <v>1</v>
      </c>
      <c r="AI26">
        <f t="shared" si="8"/>
        <v>1</v>
      </c>
      <c r="AJ26">
        <f t="shared" si="9"/>
        <v>0</v>
      </c>
      <c r="AK26">
        <f t="shared" si="10"/>
        <v>0</v>
      </c>
    </row>
    <row r="27" spans="1:37" x14ac:dyDescent="0.2">
      <c r="A27" t="s">
        <v>45</v>
      </c>
      <c r="B27" t="s">
        <v>27</v>
      </c>
      <c r="C27">
        <v>7</v>
      </c>
      <c r="D27" t="s">
        <v>28</v>
      </c>
      <c r="E27" t="s">
        <v>46</v>
      </c>
      <c r="F27">
        <v>13</v>
      </c>
      <c r="G27">
        <v>9</v>
      </c>
      <c r="H27">
        <v>502</v>
      </c>
      <c r="I27">
        <v>4</v>
      </c>
      <c r="J27">
        <v>13</v>
      </c>
      <c r="K27">
        <v>1</v>
      </c>
      <c r="L27">
        <v>9</v>
      </c>
      <c r="M27">
        <v>0.44</v>
      </c>
      <c r="N27">
        <v>255</v>
      </c>
      <c r="O27">
        <v>175</v>
      </c>
      <c r="P27">
        <v>8</v>
      </c>
      <c r="Q27">
        <v>2</v>
      </c>
      <c r="R27">
        <v>62</v>
      </c>
      <c r="S27">
        <v>72</v>
      </c>
      <c r="T27">
        <v>1</v>
      </c>
      <c r="U27" t="s">
        <v>30</v>
      </c>
      <c r="V27">
        <v>229</v>
      </c>
      <c r="W27">
        <v>69</v>
      </c>
      <c r="X27">
        <v>203</v>
      </c>
      <c r="Y27" t="s">
        <v>30</v>
      </c>
      <c r="Z27">
        <v>432</v>
      </c>
      <c r="AA27">
        <f t="shared" si="0"/>
        <v>1</v>
      </c>
      <c r="AB27">
        <f t="shared" si="1"/>
        <v>1</v>
      </c>
      <c r="AC27">
        <f t="shared" si="2"/>
        <v>1</v>
      </c>
      <c r="AD27">
        <f t="shared" si="3"/>
        <v>1</v>
      </c>
      <c r="AE27">
        <f t="shared" si="4"/>
        <v>1</v>
      </c>
      <c r="AF27">
        <f t="shared" si="5"/>
        <v>1</v>
      </c>
      <c r="AG27">
        <f t="shared" si="6"/>
        <v>1</v>
      </c>
      <c r="AH27">
        <f t="shared" si="7"/>
        <v>1</v>
      </c>
      <c r="AI27">
        <f t="shared" si="8"/>
        <v>1</v>
      </c>
      <c r="AJ27">
        <f t="shared" si="9"/>
        <v>1</v>
      </c>
      <c r="AK27">
        <f t="shared" si="10"/>
        <v>1</v>
      </c>
    </row>
    <row r="28" spans="1:37" x14ac:dyDescent="0.2">
      <c r="A28" t="s">
        <v>60</v>
      </c>
      <c r="B28" t="s">
        <v>53</v>
      </c>
      <c r="C28">
        <v>7</v>
      </c>
      <c r="D28" t="s">
        <v>54</v>
      </c>
      <c r="E28" t="s">
        <v>46</v>
      </c>
      <c r="F28">
        <v>26</v>
      </c>
      <c r="G28">
        <v>19</v>
      </c>
      <c r="H28">
        <v>1663</v>
      </c>
      <c r="I28">
        <v>7</v>
      </c>
      <c r="J28">
        <v>20</v>
      </c>
      <c r="K28">
        <v>7</v>
      </c>
      <c r="L28">
        <v>26</v>
      </c>
      <c r="M28">
        <v>0.27</v>
      </c>
      <c r="N28">
        <v>634</v>
      </c>
      <c r="O28">
        <v>159</v>
      </c>
      <c r="P28">
        <v>201</v>
      </c>
      <c r="Q28">
        <v>472</v>
      </c>
      <c r="R28">
        <v>197</v>
      </c>
      <c r="S28">
        <v>870</v>
      </c>
      <c r="T28">
        <v>521</v>
      </c>
      <c r="U28" t="s">
        <v>30</v>
      </c>
      <c r="V28">
        <v>6</v>
      </c>
      <c r="W28">
        <v>236</v>
      </c>
      <c r="X28">
        <v>805</v>
      </c>
      <c r="Y28">
        <v>95</v>
      </c>
      <c r="Z28">
        <v>906</v>
      </c>
      <c r="AA28">
        <f t="shared" si="0"/>
        <v>1</v>
      </c>
      <c r="AB28">
        <f t="shared" si="1"/>
        <v>1</v>
      </c>
      <c r="AC28">
        <f t="shared" si="2"/>
        <v>1</v>
      </c>
      <c r="AD28">
        <f t="shared" si="3"/>
        <v>1</v>
      </c>
      <c r="AE28">
        <f t="shared" si="4"/>
        <v>1</v>
      </c>
      <c r="AF28">
        <f t="shared" si="5"/>
        <v>1</v>
      </c>
      <c r="AG28">
        <f t="shared" si="6"/>
        <v>1</v>
      </c>
      <c r="AH28">
        <f t="shared" si="7"/>
        <v>1</v>
      </c>
      <c r="AI28">
        <f t="shared" si="8"/>
        <v>1</v>
      </c>
      <c r="AJ28">
        <f t="shared" si="9"/>
        <v>1</v>
      </c>
      <c r="AK28">
        <f t="shared" si="10"/>
        <v>1</v>
      </c>
    </row>
    <row r="29" spans="1:37" x14ac:dyDescent="0.2">
      <c r="A29" t="s">
        <v>76</v>
      </c>
      <c r="B29" t="s">
        <v>65</v>
      </c>
      <c r="C29">
        <v>7</v>
      </c>
      <c r="D29" t="s">
        <v>66</v>
      </c>
      <c r="E29" t="s">
        <v>46</v>
      </c>
      <c r="F29">
        <v>0</v>
      </c>
      <c r="G29">
        <v>0</v>
      </c>
      <c r="H29">
        <v>0</v>
      </c>
      <c r="I29">
        <v>0</v>
      </c>
      <c r="J29">
        <v>0</v>
      </c>
      <c r="K29">
        <v>0</v>
      </c>
      <c r="L29">
        <v>1</v>
      </c>
      <c r="M29">
        <v>0</v>
      </c>
      <c r="N29" t="s">
        <v>30</v>
      </c>
      <c r="O29" t="s">
        <v>30</v>
      </c>
      <c r="P29" t="s">
        <v>30</v>
      </c>
      <c r="Q29" t="s">
        <v>30</v>
      </c>
      <c r="R29" t="s">
        <v>30</v>
      </c>
      <c r="S29">
        <v>0</v>
      </c>
      <c r="T29" t="s">
        <v>30</v>
      </c>
      <c r="U29" t="s">
        <v>30</v>
      </c>
      <c r="V29" t="s">
        <v>30</v>
      </c>
      <c r="W29" t="s">
        <v>30</v>
      </c>
      <c r="X29" t="s">
        <v>30</v>
      </c>
      <c r="Y29" t="s">
        <v>30</v>
      </c>
      <c r="Z29">
        <v>0</v>
      </c>
      <c r="AA29">
        <f t="shared" si="0"/>
        <v>0</v>
      </c>
      <c r="AB29">
        <f t="shared" si="1"/>
        <v>0</v>
      </c>
      <c r="AC29">
        <f t="shared" si="2"/>
        <v>0</v>
      </c>
      <c r="AD29">
        <f t="shared" si="3"/>
        <v>1</v>
      </c>
      <c r="AE29">
        <f t="shared" si="4"/>
        <v>1</v>
      </c>
      <c r="AF29">
        <f t="shared" si="5"/>
        <v>1</v>
      </c>
      <c r="AG29">
        <f t="shared" si="6"/>
        <v>1</v>
      </c>
      <c r="AH29">
        <f t="shared" si="7"/>
        <v>0</v>
      </c>
      <c r="AI29">
        <f t="shared" si="8"/>
        <v>0</v>
      </c>
      <c r="AJ29">
        <f t="shared" si="9"/>
        <v>0</v>
      </c>
      <c r="AK29">
        <f t="shared" si="10"/>
        <v>0</v>
      </c>
    </row>
    <row r="30" spans="1:37" x14ac:dyDescent="0.2">
      <c r="A30" t="s">
        <v>88</v>
      </c>
      <c r="B30" t="s">
        <v>30</v>
      </c>
      <c r="C30">
        <v>7</v>
      </c>
      <c r="D30" t="s">
        <v>79</v>
      </c>
      <c r="E30" t="s">
        <v>46</v>
      </c>
      <c r="F30">
        <v>0</v>
      </c>
      <c r="G30">
        <v>0</v>
      </c>
      <c r="H30">
        <v>0</v>
      </c>
      <c r="I30">
        <v>0</v>
      </c>
      <c r="J30">
        <v>0</v>
      </c>
      <c r="K30">
        <v>0</v>
      </c>
      <c r="L30">
        <v>1</v>
      </c>
      <c r="M30">
        <v>0</v>
      </c>
      <c r="N30" t="s">
        <v>30</v>
      </c>
      <c r="O30" t="s">
        <v>30</v>
      </c>
      <c r="P30" t="s">
        <v>30</v>
      </c>
      <c r="Q30" t="s">
        <v>30</v>
      </c>
      <c r="R30" t="s">
        <v>30</v>
      </c>
      <c r="S30">
        <v>0</v>
      </c>
      <c r="T30" t="s">
        <v>30</v>
      </c>
      <c r="U30" t="s">
        <v>30</v>
      </c>
      <c r="V30" t="s">
        <v>30</v>
      </c>
      <c r="W30" t="s">
        <v>30</v>
      </c>
      <c r="X30" t="s">
        <v>30</v>
      </c>
      <c r="Y30" t="s">
        <v>30</v>
      </c>
      <c r="Z30">
        <v>0</v>
      </c>
      <c r="AA30">
        <f t="shared" si="0"/>
        <v>0</v>
      </c>
      <c r="AB30">
        <f t="shared" si="1"/>
        <v>0</v>
      </c>
      <c r="AC30">
        <f t="shared" si="2"/>
        <v>0</v>
      </c>
      <c r="AD30">
        <f t="shared" si="3"/>
        <v>1</v>
      </c>
      <c r="AE30">
        <f t="shared" si="4"/>
        <v>1</v>
      </c>
      <c r="AF30">
        <f t="shared" si="5"/>
        <v>1</v>
      </c>
      <c r="AG30">
        <f t="shared" si="6"/>
        <v>1</v>
      </c>
      <c r="AH30">
        <f t="shared" si="7"/>
        <v>0</v>
      </c>
      <c r="AI30">
        <f t="shared" si="8"/>
        <v>0</v>
      </c>
      <c r="AJ30">
        <f t="shared" si="9"/>
        <v>0</v>
      </c>
      <c r="AK30">
        <f t="shared" si="10"/>
        <v>0</v>
      </c>
    </row>
    <row r="31" spans="1:37" x14ac:dyDescent="0.2">
      <c r="A31" t="s">
        <v>100</v>
      </c>
      <c r="B31" t="s">
        <v>91</v>
      </c>
      <c r="C31">
        <v>7</v>
      </c>
      <c r="D31" t="s">
        <v>92</v>
      </c>
      <c r="E31" t="s">
        <v>46</v>
      </c>
      <c r="F31">
        <v>16</v>
      </c>
      <c r="G31">
        <v>14</v>
      </c>
      <c r="H31">
        <v>190</v>
      </c>
      <c r="I31">
        <v>3</v>
      </c>
      <c r="J31">
        <v>18</v>
      </c>
      <c r="K31">
        <v>4</v>
      </c>
      <c r="L31">
        <v>8</v>
      </c>
      <c r="M31">
        <v>0.38</v>
      </c>
      <c r="N31">
        <v>84</v>
      </c>
      <c r="O31">
        <v>12</v>
      </c>
      <c r="P31">
        <v>63</v>
      </c>
      <c r="Q31">
        <v>14</v>
      </c>
      <c r="R31">
        <v>17</v>
      </c>
      <c r="S31">
        <v>94</v>
      </c>
      <c r="T31" t="s">
        <v>30</v>
      </c>
      <c r="U31" t="s">
        <v>30</v>
      </c>
      <c r="V31">
        <v>23</v>
      </c>
      <c r="W31">
        <v>66</v>
      </c>
      <c r="X31">
        <v>5</v>
      </c>
      <c r="Y31">
        <v>96</v>
      </c>
      <c r="Z31">
        <v>124</v>
      </c>
      <c r="AA31">
        <f t="shared" si="0"/>
        <v>1</v>
      </c>
      <c r="AB31">
        <f t="shared" si="1"/>
        <v>1</v>
      </c>
      <c r="AC31">
        <f t="shared" si="2"/>
        <v>1</v>
      </c>
      <c r="AD31">
        <f t="shared" si="3"/>
        <v>1</v>
      </c>
      <c r="AE31">
        <f t="shared" si="4"/>
        <v>1</v>
      </c>
      <c r="AF31">
        <f t="shared" si="5"/>
        <v>1</v>
      </c>
      <c r="AG31">
        <f t="shared" si="6"/>
        <v>1</v>
      </c>
      <c r="AH31">
        <f t="shared" si="7"/>
        <v>1</v>
      </c>
      <c r="AI31">
        <f t="shared" si="8"/>
        <v>1</v>
      </c>
      <c r="AJ31">
        <f t="shared" si="9"/>
        <v>1</v>
      </c>
      <c r="AK31">
        <f t="shared" si="10"/>
        <v>1</v>
      </c>
    </row>
    <row r="32" spans="1:37" x14ac:dyDescent="0.2">
      <c r="A32" t="s">
        <v>107</v>
      </c>
      <c r="B32" t="s">
        <v>104</v>
      </c>
      <c r="C32">
        <v>7</v>
      </c>
      <c r="D32" t="s">
        <v>105</v>
      </c>
      <c r="E32" t="s">
        <v>46</v>
      </c>
      <c r="F32">
        <v>0</v>
      </c>
      <c r="G32">
        <v>0</v>
      </c>
      <c r="H32">
        <v>0</v>
      </c>
      <c r="I32">
        <v>0</v>
      </c>
      <c r="J32">
        <v>0</v>
      </c>
      <c r="K32">
        <v>0</v>
      </c>
      <c r="L32">
        <v>3</v>
      </c>
      <c r="M32">
        <v>0</v>
      </c>
      <c r="N32" t="s">
        <v>30</v>
      </c>
      <c r="O32" t="s">
        <v>30</v>
      </c>
      <c r="P32" t="s">
        <v>30</v>
      </c>
      <c r="Q32" t="s">
        <v>30</v>
      </c>
      <c r="R32" t="s">
        <v>30</v>
      </c>
      <c r="S32">
        <v>0</v>
      </c>
      <c r="T32" t="s">
        <v>30</v>
      </c>
      <c r="U32" t="s">
        <v>30</v>
      </c>
      <c r="V32" t="s">
        <v>30</v>
      </c>
      <c r="W32" t="s">
        <v>30</v>
      </c>
      <c r="X32" t="s">
        <v>30</v>
      </c>
      <c r="Y32" t="s">
        <v>30</v>
      </c>
      <c r="Z32">
        <v>0</v>
      </c>
      <c r="AA32">
        <f t="shared" si="0"/>
        <v>0</v>
      </c>
      <c r="AB32">
        <f t="shared" si="1"/>
        <v>0</v>
      </c>
      <c r="AC32">
        <f t="shared" si="2"/>
        <v>0</v>
      </c>
      <c r="AD32">
        <f t="shared" si="3"/>
        <v>1</v>
      </c>
      <c r="AE32">
        <f t="shared" si="4"/>
        <v>1</v>
      </c>
      <c r="AF32">
        <f t="shared" si="5"/>
        <v>1</v>
      </c>
      <c r="AG32">
        <f t="shared" si="6"/>
        <v>1</v>
      </c>
      <c r="AH32">
        <f t="shared" si="7"/>
        <v>0</v>
      </c>
      <c r="AI32">
        <f t="shared" si="8"/>
        <v>0</v>
      </c>
      <c r="AJ32">
        <f t="shared" si="9"/>
        <v>0</v>
      </c>
      <c r="AK32">
        <f t="shared" si="10"/>
        <v>0</v>
      </c>
    </row>
    <row r="33" spans="1:37" x14ac:dyDescent="0.2">
      <c r="A33" t="s">
        <v>47</v>
      </c>
      <c r="B33" t="s">
        <v>27</v>
      </c>
      <c r="C33">
        <v>8</v>
      </c>
      <c r="D33" t="s">
        <v>28</v>
      </c>
      <c r="E33" t="s">
        <v>48</v>
      </c>
      <c r="F33">
        <v>11</v>
      </c>
      <c r="G33">
        <v>8</v>
      </c>
      <c r="H33">
        <v>503</v>
      </c>
      <c r="I33">
        <v>2</v>
      </c>
      <c r="J33">
        <v>11</v>
      </c>
      <c r="K33">
        <v>2</v>
      </c>
      <c r="L33">
        <v>3</v>
      </c>
      <c r="M33">
        <v>0.67</v>
      </c>
      <c r="N33">
        <v>180</v>
      </c>
      <c r="O33">
        <v>80</v>
      </c>
      <c r="P33">
        <v>6</v>
      </c>
      <c r="Q33">
        <v>6</v>
      </c>
      <c r="R33">
        <v>231</v>
      </c>
      <c r="S33">
        <v>243</v>
      </c>
      <c r="T33">
        <v>390</v>
      </c>
      <c r="U33" t="s">
        <v>30</v>
      </c>
      <c r="V33" t="s">
        <v>30</v>
      </c>
      <c r="W33">
        <v>107</v>
      </c>
      <c r="X33">
        <v>6</v>
      </c>
      <c r="Y33" t="s">
        <v>30</v>
      </c>
      <c r="Z33">
        <v>6</v>
      </c>
      <c r="AA33">
        <f t="shared" si="0"/>
        <v>1</v>
      </c>
      <c r="AB33">
        <f t="shared" si="1"/>
        <v>1</v>
      </c>
      <c r="AC33">
        <f t="shared" si="2"/>
        <v>1</v>
      </c>
      <c r="AD33">
        <f t="shared" si="3"/>
        <v>1</v>
      </c>
      <c r="AE33">
        <f t="shared" si="4"/>
        <v>1</v>
      </c>
      <c r="AF33">
        <f t="shared" si="5"/>
        <v>1</v>
      </c>
      <c r="AG33">
        <f t="shared" si="6"/>
        <v>1</v>
      </c>
      <c r="AH33">
        <f t="shared" si="7"/>
        <v>1</v>
      </c>
      <c r="AI33">
        <f t="shared" si="8"/>
        <v>1</v>
      </c>
      <c r="AJ33">
        <f t="shared" si="9"/>
        <v>1</v>
      </c>
      <c r="AK33">
        <f t="shared" si="10"/>
        <v>1</v>
      </c>
    </row>
    <row r="34" spans="1:37" x14ac:dyDescent="0.2">
      <c r="A34" t="s">
        <v>61</v>
      </c>
      <c r="B34" t="s">
        <v>53</v>
      </c>
      <c r="C34">
        <v>8</v>
      </c>
      <c r="D34" t="s">
        <v>54</v>
      </c>
      <c r="E34" t="s">
        <v>48</v>
      </c>
      <c r="F34">
        <v>0</v>
      </c>
      <c r="G34">
        <v>0</v>
      </c>
      <c r="H34">
        <v>0</v>
      </c>
      <c r="I34">
        <v>0</v>
      </c>
      <c r="J34">
        <v>0</v>
      </c>
      <c r="K34">
        <v>0</v>
      </c>
      <c r="L34">
        <v>3</v>
      </c>
      <c r="M34">
        <v>0</v>
      </c>
      <c r="N34" t="s">
        <v>30</v>
      </c>
      <c r="O34" t="s">
        <v>30</v>
      </c>
      <c r="P34" t="s">
        <v>30</v>
      </c>
      <c r="Q34" t="s">
        <v>30</v>
      </c>
      <c r="R34" t="s">
        <v>30</v>
      </c>
      <c r="S34">
        <v>0</v>
      </c>
      <c r="T34" t="s">
        <v>30</v>
      </c>
      <c r="U34" t="s">
        <v>30</v>
      </c>
      <c r="V34" t="s">
        <v>30</v>
      </c>
      <c r="W34" t="s">
        <v>30</v>
      </c>
      <c r="X34" t="s">
        <v>30</v>
      </c>
      <c r="Y34" t="s">
        <v>30</v>
      </c>
      <c r="Z34">
        <v>0</v>
      </c>
      <c r="AA34">
        <f t="shared" si="0"/>
        <v>0</v>
      </c>
      <c r="AB34">
        <f t="shared" si="1"/>
        <v>0</v>
      </c>
      <c r="AC34">
        <f t="shared" si="2"/>
        <v>0</v>
      </c>
      <c r="AD34">
        <f t="shared" si="3"/>
        <v>1</v>
      </c>
      <c r="AE34">
        <f t="shared" si="4"/>
        <v>1</v>
      </c>
      <c r="AF34">
        <f t="shared" si="5"/>
        <v>1</v>
      </c>
      <c r="AG34">
        <f t="shared" si="6"/>
        <v>1</v>
      </c>
      <c r="AH34">
        <f t="shared" si="7"/>
        <v>0</v>
      </c>
      <c r="AI34">
        <f t="shared" si="8"/>
        <v>0</v>
      </c>
      <c r="AJ34">
        <f t="shared" si="9"/>
        <v>0</v>
      </c>
      <c r="AK34">
        <f t="shared" si="10"/>
        <v>0</v>
      </c>
    </row>
    <row r="35" spans="1:37" x14ac:dyDescent="0.2">
      <c r="A35" t="s">
        <v>89</v>
      </c>
      <c r="B35" t="s">
        <v>30</v>
      </c>
      <c r="C35">
        <v>8</v>
      </c>
      <c r="D35" t="s">
        <v>79</v>
      </c>
      <c r="E35" t="s">
        <v>48</v>
      </c>
      <c r="F35">
        <v>5</v>
      </c>
      <c r="G35">
        <v>5</v>
      </c>
      <c r="H35">
        <v>83</v>
      </c>
      <c r="I35">
        <v>3</v>
      </c>
      <c r="J35">
        <v>5</v>
      </c>
      <c r="K35">
        <v>2</v>
      </c>
      <c r="L35">
        <v>12</v>
      </c>
      <c r="M35">
        <v>0.25</v>
      </c>
      <c r="N35">
        <v>42</v>
      </c>
      <c r="O35">
        <v>35</v>
      </c>
      <c r="P35" t="s">
        <v>30</v>
      </c>
      <c r="Q35">
        <v>2</v>
      </c>
      <c r="R35">
        <v>4</v>
      </c>
      <c r="S35">
        <v>6</v>
      </c>
      <c r="T35" t="s">
        <v>30</v>
      </c>
      <c r="U35" t="s">
        <v>30</v>
      </c>
      <c r="V35">
        <v>53</v>
      </c>
      <c r="W35">
        <v>30</v>
      </c>
      <c r="X35" t="s">
        <v>30</v>
      </c>
      <c r="Y35" t="s">
        <v>30</v>
      </c>
      <c r="Z35">
        <v>53</v>
      </c>
      <c r="AA35">
        <f t="shared" si="0"/>
        <v>1</v>
      </c>
      <c r="AB35">
        <f t="shared" si="1"/>
        <v>1</v>
      </c>
      <c r="AC35">
        <f t="shared" si="2"/>
        <v>0</v>
      </c>
      <c r="AD35">
        <f t="shared" si="3"/>
        <v>1</v>
      </c>
      <c r="AE35">
        <f t="shared" si="4"/>
        <v>1</v>
      </c>
      <c r="AF35">
        <f t="shared" si="5"/>
        <v>1</v>
      </c>
      <c r="AG35">
        <f t="shared" si="6"/>
        <v>0</v>
      </c>
      <c r="AH35">
        <f t="shared" si="7"/>
        <v>1</v>
      </c>
      <c r="AI35">
        <f t="shared" si="8"/>
        <v>1</v>
      </c>
      <c r="AJ35">
        <f t="shared" si="9"/>
        <v>0</v>
      </c>
      <c r="AK35">
        <f t="shared" si="10"/>
        <v>0</v>
      </c>
    </row>
    <row r="36" spans="1:37" x14ac:dyDescent="0.2">
      <c r="A36" t="s">
        <v>101</v>
      </c>
      <c r="B36" t="s">
        <v>91</v>
      </c>
      <c r="C36">
        <v>8</v>
      </c>
      <c r="D36" t="s">
        <v>92</v>
      </c>
      <c r="E36" t="s">
        <v>48</v>
      </c>
      <c r="F36">
        <v>7</v>
      </c>
      <c r="G36">
        <v>6</v>
      </c>
      <c r="H36">
        <v>796</v>
      </c>
      <c r="I36">
        <v>3</v>
      </c>
      <c r="J36">
        <v>6</v>
      </c>
      <c r="K36">
        <v>1</v>
      </c>
      <c r="L36">
        <v>4</v>
      </c>
      <c r="M36">
        <v>0.75</v>
      </c>
      <c r="N36">
        <v>21</v>
      </c>
      <c r="O36">
        <v>87</v>
      </c>
      <c r="P36">
        <v>11</v>
      </c>
      <c r="Q36">
        <v>348</v>
      </c>
      <c r="R36">
        <v>329</v>
      </c>
      <c r="S36">
        <v>688</v>
      </c>
      <c r="T36">
        <v>412</v>
      </c>
      <c r="U36" t="s">
        <v>30</v>
      </c>
      <c r="V36" t="s">
        <v>30</v>
      </c>
      <c r="W36" t="s">
        <v>30</v>
      </c>
      <c r="X36">
        <v>380</v>
      </c>
      <c r="Y36">
        <v>4</v>
      </c>
      <c r="Z36">
        <v>384</v>
      </c>
      <c r="AA36">
        <f>IF(H36&gt;1, 1,0)</f>
        <v>1</v>
      </c>
      <c r="AB36">
        <f t="shared" si="1"/>
        <v>1</v>
      </c>
      <c r="AC36">
        <f t="shared" si="2"/>
        <v>1</v>
      </c>
      <c r="AD36">
        <f t="shared" si="3"/>
        <v>1</v>
      </c>
      <c r="AE36">
        <f t="shared" si="4"/>
        <v>1</v>
      </c>
      <c r="AF36">
        <f t="shared" si="5"/>
        <v>0</v>
      </c>
      <c r="AG36">
        <f t="shared" si="6"/>
        <v>0</v>
      </c>
      <c r="AH36">
        <f t="shared" si="7"/>
        <v>1</v>
      </c>
      <c r="AI36">
        <f t="shared" si="8"/>
        <v>1</v>
      </c>
      <c r="AJ36">
        <f t="shared" si="9"/>
        <v>1</v>
      </c>
      <c r="AK36">
        <f t="shared" si="10"/>
        <v>1</v>
      </c>
    </row>
    <row r="37" spans="1:37" x14ac:dyDescent="0.2">
      <c r="A37" t="s">
        <v>118</v>
      </c>
      <c r="B37" t="s">
        <v>109</v>
      </c>
      <c r="C37">
        <v>8</v>
      </c>
      <c r="D37" t="s">
        <v>110</v>
      </c>
      <c r="E37" t="s">
        <v>48</v>
      </c>
      <c r="F37">
        <v>0</v>
      </c>
      <c r="G37">
        <v>0</v>
      </c>
      <c r="H37">
        <v>0</v>
      </c>
      <c r="I37">
        <v>0</v>
      </c>
      <c r="J37">
        <v>0</v>
      </c>
      <c r="K37">
        <v>0</v>
      </c>
      <c r="L37">
        <v>18</v>
      </c>
      <c r="M37">
        <v>0</v>
      </c>
      <c r="N37" t="s">
        <v>30</v>
      </c>
      <c r="O37" t="s">
        <v>30</v>
      </c>
      <c r="P37" t="s">
        <v>30</v>
      </c>
      <c r="Q37" t="s">
        <v>30</v>
      </c>
      <c r="R37" t="s">
        <v>30</v>
      </c>
      <c r="S37">
        <v>0</v>
      </c>
      <c r="T37" t="s">
        <v>30</v>
      </c>
      <c r="U37" t="s">
        <v>30</v>
      </c>
      <c r="V37" t="s">
        <v>30</v>
      </c>
      <c r="W37" t="s">
        <v>30</v>
      </c>
      <c r="X37" t="s">
        <v>30</v>
      </c>
      <c r="Y37" t="s">
        <v>30</v>
      </c>
      <c r="Z37">
        <v>0</v>
      </c>
      <c r="AA37">
        <f t="shared" si="0"/>
        <v>0</v>
      </c>
      <c r="AB37">
        <f t="shared" si="1"/>
        <v>0</v>
      </c>
      <c r="AC37">
        <f t="shared" si="2"/>
        <v>0</v>
      </c>
      <c r="AD37">
        <f t="shared" si="3"/>
        <v>1</v>
      </c>
      <c r="AE37">
        <f t="shared" si="4"/>
        <v>1</v>
      </c>
      <c r="AF37">
        <f t="shared" si="5"/>
        <v>1</v>
      </c>
      <c r="AG37">
        <f t="shared" si="6"/>
        <v>1</v>
      </c>
      <c r="AH37">
        <f t="shared" si="7"/>
        <v>0</v>
      </c>
      <c r="AI37">
        <f t="shared" si="8"/>
        <v>0</v>
      </c>
      <c r="AJ37">
        <f t="shared" si="9"/>
        <v>0</v>
      </c>
      <c r="AK37">
        <f t="shared" si="10"/>
        <v>0</v>
      </c>
    </row>
    <row r="38" spans="1:37" x14ac:dyDescent="0.2">
      <c r="A38" t="s">
        <v>62</v>
      </c>
      <c r="B38" t="s">
        <v>53</v>
      </c>
      <c r="C38">
        <v>9</v>
      </c>
      <c r="D38" t="s">
        <v>54</v>
      </c>
      <c r="E38" t="s">
        <v>63</v>
      </c>
      <c r="F38">
        <v>0</v>
      </c>
      <c r="G38">
        <v>0</v>
      </c>
      <c r="H38">
        <v>0</v>
      </c>
      <c r="I38">
        <v>0</v>
      </c>
      <c r="J38">
        <v>0</v>
      </c>
      <c r="K38">
        <v>0</v>
      </c>
      <c r="L38">
        <v>8</v>
      </c>
      <c r="M38">
        <v>0</v>
      </c>
      <c r="N38" t="s">
        <v>30</v>
      </c>
      <c r="O38" t="s">
        <v>30</v>
      </c>
      <c r="P38" t="s">
        <v>30</v>
      </c>
      <c r="Q38" t="s">
        <v>30</v>
      </c>
      <c r="R38" t="s">
        <v>30</v>
      </c>
      <c r="S38">
        <v>0</v>
      </c>
      <c r="T38" t="s">
        <v>30</v>
      </c>
      <c r="U38" t="s">
        <v>30</v>
      </c>
      <c r="V38" t="s">
        <v>30</v>
      </c>
      <c r="W38" t="s">
        <v>30</v>
      </c>
      <c r="X38" t="s">
        <v>30</v>
      </c>
      <c r="Y38" t="s">
        <v>30</v>
      </c>
      <c r="Z38">
        <v>0</v>
      </c>
      <c r="AA38">
        <f t="shared" si="0"/>
        <v>0</v>
      </c>
      <c r="AB38">
        <f t="shared" si="1"/>
        <v>0</v>
      </c>
      <c r="AC38">
        <f t="shared" si="2"/>
        <v>0</v>
      </c>
      <c r="AD38">
        <f t="shared" si="3"/>
        <v>1</v>
      </c>
      <c r="AE38">
        <f t="shared" si="4"/>
        <v>1</v>
      </c>
      <c r="AF38">
        <f t="shared" si="5"/>
        <v>1</v>
      </c>
      <c r="AG38">
        <f t="shared" si="6"/>
        <v>1</v>
      </c>
      <c r="AH38">
        <f t="shared" si="7"/>
        <v>0</v>
      </c>
      <c r="AI38">
        <f t="shared" si="8"/>
        <v>0</v>
      </c>
      <c r="AJ38">
        <f t="shared" si="9"/>
        <v>0</v>
      </c>
      <c r="AK38">
        <f t="shared" si="10"/>
        <v>0</v>
      </c>
    </row>
    <row r="39" spans="1:37" x14ac:dyDescent="0.2">
      <c r="A39" t="s">
        <v>77</v>
      </c>
      <c r="B39" t="s">
        <v>65</v>
      </c>
      <c r="C39">
        <v>9</v>
      </c>
      <c r="D39" t="s">
        <v>66</v>
      </c>
      <c r="E39" t="s">
        <v>63</v>
      </c>
      <c r="F39">
        <v>0</v>
      </c>
      <c r="G39">
        <v>0</v>
      </c>
      <c r="H39">
        <v>0</v>
      </c>
      <c r="I39">
        <v>0</v>
      </c>
      <c r="J39">
        <v>0</v>
      </c>
      <c r="K39">
        <v>0</v>
      </c>
      <c r="L39">
        <v>1</v>
      </c>
      <c r="M39">
        <v>0</v>
      </c>
      <c r="N39" t="s">
        <v>30</v>
      </c>
      <c r="O39" t="s">
        <v>30</v>
      </c>
      <c r="P39" t="s">
        <v>30</v>
      </c>
      <c r="Q39" t="s">
        <v>30</v>
      </c>
      <c r="R39" t="s">
        <v>30</v>
      </c>
      <c r="S39">
        <v>0</v>
      </c>
      <c r="T39" t="s">
        <v>30</v>
      </c>
      <c r="U39" t="s">
        <v>30</v>
      </c>
      <c r="V39" t="s">
        <v>30</v>
      </c>
      <c r="W39" t="s">
        <v>30</v>
      </c>
      <c r="X39" t="s">
        <v>30</v>
      </c>
      <c r="Y39" t="s">
        <v>30</v>
      </c>
      <c r="Z39">
        <v>0</v>
      </c>
      <c r="AA39">
        <f t="shared" si="0"/>
        <v>0</v>
      </c>
      <c r="AB39">
        <f t="shared" si="1"/>
        <v>0</v>
      </c>
      <c r="AC39">
        <f t="shared" si="2"/>
        <v>0</v>
      </c>
      <c r="AD39">
        <f t="shared" si="3"/>
        <v>1</v>
      </c>
      <c r="AE39">
        <f t="shared" si="4"/>
        <v>1</v>
      </c>
      <c r="AF39">
        <f t="shared" si="5"/>
        <v>1</v>
      </c>
      <c r="AG39">
        <f t="shared" si="6"/>
        <v>1</v>
      </c>
      <c r="AH39">
        <f t="shared" si="7"/>
        <v>0</v>
      </c>
      <c r="AI39">
        <f t="shared" si="8"/>
        <v>0</v>
      </c>
      <c r="AJ39">
        <f t="shared" si="9"/>
        <v>0</v>
      </c>
      <c r="AK39">
        <f t="shared" si="10"/>
        <v>0</v>
      </c>
    </row>
    <row r="40" spans="1:37" x14ac:dyDescent="0.2">
      <c r="A40" t="s">
        <v>102</v>
      </c>
      <c r="B40" t="s">
        <v>91</v>
      </c>
      <c r="C40">
        <v>9</v>
      </c>
      <c r="D40" t="s">
        <v>92</v>
      </c>
      <c r="E40" t="s">
        <v>63</v>
      </c>
      <c r="F40">
        <v>1</v>
      </c>
      <c r="G40">
        <v>1</v>
      </c>
      <c r="H40">
        <v>12</v>
      </c>
      <c r="I40">
        <v>1</v>
      </c>
      <c r="J40">
        <v>1</v>
      </c>
      <c r="K40">
        <v>1</v>
      </c>
      <c r="L40">
        <v>9</v>
      </c>
      <c r="M40">
        <v>0.11</v>
      </c>
      <c r="N40" t="s">
        <v>30</v>
      </c>
      <c r="O40" t="s">
        <v>30</v>
      </c>
      <c r="P40" t="s">
        <v>30</v>
      </c>
      <c r="Q40" t="s">
        <v>30</v>
      </c>
      <c r="R40">
        <v>12</v>
      </c>
      <c r="S40">
        <v>12</v>
      </c>
      <c r="T40" t="s">
        <v>30</v>
      </c>
      <c r="U40" t="s">
        <v>30</v>
      </c>
      <c r="V40" t="s">
        <v>30</v>
      </c>
      <c r="W40">
        <v>12</v>
      </c>
      <c r="X40" t="s">
        <v>30</v>
      </c>
      <c r="Y40" t="s">
        <v>30</v>
      </c>
      <c r="Z40">
        <v>0</v>
      </c>
      <c r="AA40">
        <f t="shared" si="0"/>
        <v>1</v>
      </c>
      <c r="AB40">
        <f t="shared" si="1"/>
        <v>0</v>
      </c>
      <c r="AC40">
        <f t="shared" si="2"/>
        <v>0</v>
      </c>
      <c r="AD40">
        <f t="shared" si="3"/>
        <v>1</v>
      </c>
      <c r="AE40">
        <f t="shared" si="4"/>
        <v>1</v>
      </c>
      <c r="AF40">
        <f t="shared" si="5"/>
        <v>1</v>
      </c>
      <c r="AG40">
        <f t="shared" si="6"/>
        <v>1</v>
      </c>
      <c r="AH40">
        <f t="shared" si="7"/>
        <v>1</v>
      </c>
      <c r="AI40">
        <f t="shared" si="8"/>
        <v>1</v>
      </c>
      <c r="AJ40">
        <f t="shared" si="9"/>
        <v>0</v>
      </c>
      <c r="AK40">
        <f t="shared" si="10"/>
        <v>0</v>
      </c>
    </row>
    <row r="41" spans="1:37" x14ac:dyDescent="0.2">
      <c r="A41" t="s">
        <v>119</v>
      </c>
      <c r="B41" t="s">
        <v>109</v>
      </c>
      <c r="C41">
        <v>9</v>
      </c>
      <c r="D41" t="s">
        <v>110</v>
      </c>
      <c r="E41" t="s">
        <v>63</v>
      </c>
      <c r="F41">
        <v>0</v>
      </c>
      <c r="G41">
        <v>0</v>
      </c>
      <c r="H41">
        <v>0</v>
      </c>
      <c r="I41">
        <v>0</v>
      </c>
      <c r="J41">
        <v>0</v>
      </c>
      <c r="K41">
        <v>0</v>
      </c>
      <c r="L41">
        <v>8</v>
      </c>
      <c r="M41">
        <v>0</v>
      </c>
      <c r="N41" t="s">
        <v>30</v>
      </c>
      <c r="O41" t="s">
        <v>30</v>
      </c>
      <c r="P41" t="s">
        <v>30</v>
      </c>
      <c r="Q41" t="s">
        <v>30</v>
      </c>
      <c r="R41" t="s">
        <v>30</v>
      </c>
      <c r="S41">
        <v>0</v>
      </c>
      <c r="T41" t="s">
        <v>30</v>
      </c>
      <c r="U41" t="s">
        <v>30</v>
      </c>
      <c r="V41" t="s">
        <v>30</v>
      </c>
      <c r="W41" t="s">
        <v>30</v>
      </c>
      <c r="X41" t="s">
        <v>30</v>
      </c>
      <c r="Y41" t="s">
        <v>30</v>
      </c>
      <c r="Z41">
        <v>0</v>
      </c>
      <c r="AA41">
        <f t="shared" si="0"/>
        <v>0</v>
      </c>
      <c r="AB41">
        <f t="shared" si="1"/>
        <v>0</v>
      </c>
      <c r="AC41">
        <f t="shared" si="2"/>
        <v>0</v>
      </c>
      <c r="AD41">
        <f t="shared" si="3"/>
        <v>1</v>
      </c>
      <c r="AE41">
        <f t="shared" si="4"/>
        <v>1</v>
      </c>
      <c r="AF41">
        <f t="shared" si="5"/>
        <v>1</v>
      </c>
      <c r="AG41">
        <f t="shared" si="6"/>
        <v>1</v>
      </c>
      <c r="AH41">
        <f t="shared" si="7"/>
        <v>0</v>
      </c>
      <c r="AI41">
        <f t="shared" si="8"/>
        <v>0</v>
      </c>
      <c r="AJ41">
        <f t="shared" si="9"/>
        <v>0</v>
      </c>
      <c r="AK41">
        <f t="shared" si="10"/>
        <v>0</v>
      </c>
    </row>
    <row r="42" spans="1:37" x14ac:dyDescent="0.2">
      <c r="A42" t="s">
        <v>31</v>
      </c>
      <c r="B42" t="s">
        <v>27</v>
      </c>
      <c r="C42">
        <v>10</v>
      </c>
      <c r="D42" t="s">
        <v>28</v>
      </c>
      <c r="E42" t="s">
        <v>32</v>
      </c>
      <c r="F42">
        <v>7</v>
      </c>
      <c r="G42">
        <v>6</v>
      </c>
      <c r="H42">
        <v>461</v>
      </c>
      <c r="I42">
        <v>1</v>
      </c>
      <c r="J42">
        <v>6</v>
      </c>
      <c r="K42">
        <v>1</v>
      </c>
      <c r="L42">
        <v>3</v>
      </c>
      <c r="M42">
        <v>0.33</v>
      </c>
      <c r="N42">
        <v>228</v>
      </c>
      <c r="O42">
        <v>33</v>
      </c>
      <c r="P42" t="s">
        <v>30</v>
      </c>
      <c r="Q42" t="s">
        <v>30</v>
      </c>
      <c r="R42">
        <v>200</v>
      </c>
      <c r="S42">
        <v>200</v>
      </c>
      <c r="T42" t="s">
        <v>30</v>
      </c>
      <c r="U42" t="s">
        <v>30</v>
      </c>
      <c r="V42" t="s">
        <v>30</v>
      </c>
      <c r="W42">
        <v>461</v>
      </c>
      <c r="X42" t="s">
        <v>30</v>
      </c>
      <c r="Y42" t="s">
        <v>30</v>
      </c>
      <c r="Z42">
        <v>0</v>
      </c>
      <c r="AA42">
        <f t="shared" si="0"/>
        <v>1</v>
      </c>
      <c r="AB42">
        <f t="shared" si="1"/>
        <v>1</v>
      </c>
      <c r="AC42">
        <f t="shared" si="2"/>
        <v>1</v>
      </c>
      <c r="AD42">
        <f t="shared" si="3"/>
        <v>1</v>
      </c>
      <c r="AE42">
        <f t="shared" si="4"/>
        <v>1</v>
      </c>
      <c r="AF42">
        <f t="shared" si="5"/>
        <v>1</v>
      </c>
      <c r="AG42">
        <f t="shared" si="6"/>
        <v>1</v>
      </c>
      <c r="AH42">
        <f t="shared" si="7"/>
        <v>1</v>
      </c>
      <c r="AI42">
        <f t="shared" si="8"/>
        <v>1</v>
      </c>
      <c r="AJ42">
        <f t="shared" si="9"/>
        <v>1</v>
      </c>
      <c r="AK42">
        <f t="shared" si="10"/>
        <v>1</v>
      </c>
    </row>
    <row r="43" spans="1:37" x14ac:dyDescent="0.2">
      <c r="A43" t="s">
        <v>55</v>
      </c>
      <c r="B43" t="s">
        <v>53</v>
      </c>
      <c r="C43">
        <v>10</v>
      </c>
      <c r="D43" t="s">
        <v>54</v>
      </c>
      <c r="E43" t="s">
        <v>32</v>
      </c>
      <c r="F43">
        <v>13</v>
      </c>
      <c r="G43">
        <v>9</v>
      </c>
      <c r="H43">
        <v>395</v>
      </c>
      <c r="I43">
        <v>5</v>
      </c>
      <c r="J43">
        <v>14</v>
      </c>
      <c r="K43">
        <v>3</v>
      </c>
      <c r="L43">
        <v>15</v>
      </c>
      <c r="M43">
        <v>0.33</v>
      </c>
      <c r="N43">
        <v>139</v>
      </c>
      <c r="O43">
        <v>76</v>
      </c>
      <c r="P43">
        <v>144</v>
      </c>
      <c r="Q43">
        <v>9</v>
      </c>
      <c r="R43">
        <v>27</v>
      </c>
      <c r="S43">
        <v>180</v>
      </c>
      <c r="T43">
        <v>321</v>
      </c>
      <c r="U43" t="s">
        <v>30</v>
      </c>
      <c r="V43">
        <v>6</v>
      </c>
      <c r="W43">
        <v>8</v>
      </c>
      <c r="X43">
        <v>60</v>
      </c>
      <c r="Y43" t="s">
        <v>30</v>
      </c>
      <c r="Z43">
        <v>66</v>
      </c>
      <c r="AA43">
        <f t="shared" si="0"/>
        <v>1</v>
      </c>
      <c r="AB43">
        <f t="shared" si="1"/>
        <v>1</v>
      </c>
      <c r="AC43">
        <f t="shared" si="2"/>
        <v>1</v>
      </c>
      <c r="AD43">
        <f t="shared" si="3"/>
        <v>1</v>
      </c>
      <c r="AE43">
        <f t="shared" si="4"/>
        <v>1</v>
      </c>
      <c r="AF43">
        <f t="shared" si="5"/>
        <v>1</v>
      </c>
      <c r="AG43">
        <f t="shared" si="6"/>
        <v>1</v>
      </c>
      <c r="AH43">
        <f t="shared" si="7"/>
        <v>1</v>
      </c>
      <c r="AI43">
        <f t="shared" si="8"/>
        <v>1</v>
      </c>
      <c r="AJ43">
        <f t="shared" si="9"/>
        <v>1</v>
      </c>
      <c r="AK43">
        <f t="shared" si="10"/>
        <v>1</v>
      </c>
    </row>
    <row r="44" spans="1:37" x14ac:dyDescent="0.2">
      <c r="A44" t="s">
        <v>67</v>
      </c>
      <c r="B44" t="s">
        <v>65</v>
      </c>
      <c r="C44">
        <v>10</v>
      </c>
      <c r="D44" t="s">
        <v>66</v>
      </c>
      <c r="E44" t="s">
        <v>32</v>
      </c>
      <c r="F44">
        <v>2</v>
      </c>
      <c r="G44">
        <v>2</v>
      </c>
      <c r="H44">
        <v>22</v>
      </c>
      <c r="I44">
        <v>1</v>
      </c>
      <c r="J44">
        <v>2</v>
      </c>
      <c r="K44">
        <v>1</v>
      </c>
      <c r="L44">
        <v>1</v>
      </c>
      <c r="M44">
        <v>1</v>
      </c>
      <c r="N44">
        <v>22</v>
      </c>
      <c r="O44" t="s">
        <v>30</v>
      </c>
      <c r="P44" t="s">
        <v>30</v>
      </c>
      <c r="Q44" t="s">
        <v>30</v>
      </c>
      <c r="R44" t="s">
        <v>30</v>
      </c>
      <c r="S44">
        <v>0</v>
      </c>
      <c r="T44" t="s">
        <v>30</v>
      </c>
      <c r="U44" t="s">
        <v>30</v>
      </c>
      <c r="V44" t="s">
        <v>30</v>
      </c>
      <c r="W44">
        <v>19</v>
      </c>
      <c r="X44" t="s">
        <v>30</v>
      </c>
      <c r="Y44">
        <v>3</v>
      </c>
      <c r="Z44">
        <v>3</v>
      </c>
      <c r="AA44">
        <f t="shared" si="0"/>
        <v>1</v>
      </c>
      <c r="AB44">
        <f t="shared" si="1"/>
        <v>0</v>
      </c>
      <c r="AC44">
        <f t="shared" si="2"/>
        <v>0</v>
      </c>
      <c r="AD44">
        <f t="shared" si="3"/>
        <v>1</v>
      </c>
      <c r="AE44">
        <f t="shared" si="4"/>
        <v>1</v>
      </c>
      <c r="AF44">
        <f t="shared" si="5"/>
        <v>0</v>
      </c>
      <c r="AG44">
        <f t="shared" si="6"/>
        <v>0</v>
      </c>
      <c r="AH44">
        <f t="shared" si="7"/>
        <v>0</v>
      </c>
      <c r="AI44">
        <f t="shared" si="8"/>
        <v>0</v>
      </c>
      <c r="AJ44">
        <f t="shared" si="9"/>
        <v>0</v>
      </c>
      <c r="AK44">
        <f t="shared" si="10"/>
        <v>0</v>
      </c>
    </row>
    <row r="45" spans="1:37" x14ac:dyDescent="0.2">
      <c r="A45" t="s">
        <v>93</v>
      </c>
      <c r="B45" t="s">
        <v>91</v>
      </c>
      <c r="C45">
        <v>10</v>
      </c>
      <c r="D45" t="s">
        <v>92</v>
      </c>
      <c r="E45" t="s">
        <v>32</v>
      </c>
      <c r="F45">
        <v>2</v>
      </c>
      <c r="G45">
        <v>1</v>
      </c>
      <c r="H45">
        <v>2</v>
      </c>
      <c r="I45">
        <v>1</v>
      </c>
      <c r="J45">
        <v>1</v>
      </c>
      <c r="K45">
        <v>1</v>
      </c>
      <c r="L45">
        <v>9</v>
      </c>
      <c r="M45">
        <v>0.11</v>
      </c>
      <c r="N45" t="s">
        <v>30</v>
      </c>
      <c r="O45" t="s">
        <v>30</v>
      </c>
      <c r="P45" t="s">
        <v>30</v>
      </c>
      <c r="Q45">
        <v>2</v>
      </c>
      <c r="R45" t="s">
        <v>30</v>
      </c>
      <c r="S45">
        <v>2</v>
      </c>
      <c r="T45" t="s">
        <v>30</v>
      </c>
      <c r="U45" t="s">
        <v>30</v>
      </c>
      <c r="V45" t="s">
        <v>30</v>
      </c>
      <c r="W45">
        <v>2</v>
      </c>
      <c r="X45" t="s">
        <v>30</v>
      </c>
      <c r="Y45" t="s">
        <v>30</v>
      </c>
      <c r="Z45">
        <v>0</v>
      </c>
      <c r="AA45">
        <f t="shared" si="0"/>
        <v>1</v>
      </c>
      <c r="AB45">
        <f t="shared" si="1"/>
        <v>0</v>
      </c>
      <c r="AC45">
        <f t="shared" si="2"/>
        <v>0</v>
      </c>
      <c r="AD45">
        <f t="shared" si="3"/>
        <v>1</v>
      </c>
      <c r="AE45">
        <f t="shared" si="4"/>
        <v>1</v>
      </c>
      <c r="AF45">
        <f t="shared" si="5"/>
        <v>1</v>
      </c>
      <c r="AG45">
        <f t="shared" si="6"/>
        <v>1</v>
      </c>
      <c r="AH45">
        <f t="shared" si="7"/>
        <v>1</v>
      </c>
      <c r="AI45">
        <f t="shared" si="8"/>
        <v>0</v>
      </c>
      <c r="AJ45">
        <f t="shared" si="9"/>
        <v>0</v>
      </c>
      <c r="AK45">
        <f t="shared" si="10"/>
        <v>0</v>
      </c>
    </row>
    <row r="46" spans="1:37" x14ac:dyDescent="0.2">
      <c r="A46" t="s">
        <v>111</v>
      </c>
      <c r="B46" t="s">
        <v>109</v>
      </c>
      <c r="C46">
        <v>10</v>
      </c>
      <c r="D46" t="s">
        <v>110</v>
      </c>
      <c r="E46" t="s">
        <v>32</v>
      </c>
      <c r="F46">
        <v>4</v>
      </c>
      <c r="G46">
        <v>3</v>
      </c>
      <c r="H46">
        <v>54</v>
      </c>
      <c r="I46">
        <v>3</v>
      </c>
      <c r="J46">
        <v>4</v>
      </c>
      <c r="K46">
        <v>3</v>
      </c>
      <c r="L46">
        <v>22</v>
      </c>
      <c r="M46">
        <v>0.14000000000000001</v>
      </c>
      <c r="N46">
        <v>54</v>
      </c>
      <c r="O46" t="s">
        <v>30</v>
      </c>
      <c r="P46" t="s">
        <v>30</v>
      </c>
      <c r="Q46" t="s">
        <v>30</v>
      </c>
      <c r="R46" t="s">
        <v>30</v>
      </c>
      <c r="S46">
        <v>0</v>
      </c>
      <c r="T46">
        <v>2</v>
      </c>
      <c r="U46" t="s">
        <v>30</v>
      </c>
      <c r="V46" t="s">
        <v>30</v>
      </c>
      <c r="W46" t="s">
        <v>30</v>
      </c>
      <c r="X46">
        <v>6</v>
      </c>
      <c r="Y46">
        <v>46</v>
      </c>
      <c r="Z46">
        <v>52</v>
      </c>
      <c r="AA46">
        <f t="shared" si="0"/>
        <v>1</v>
      </c>
      <c r="AB46">
        <f t="shared" si="1"/>
        <v>1</v>
      </c>
      <c r="AC46">
        <f t="shared" si="2"/>
        <v>0</v>
      </c>
      <c r="AD46">
        <f t="shared" si="3"/>
        <v>1</v>
      </c>
      <c r="AE46">
        <f t="shared" si="4"/>
        <v>1</v>
      </c>
      <c r="AF46">
        <f t="shared" si="5"/>
        <v>1</v>
      </c>
      <c r="AG46">
        <f t="shared" si="6"/>
        <v>1</v>
      </c>
      <c r="AH46">
        <f t="shared" si="7"/>
        <v>0</v>
      </c>
      <c r="AI46">
        <f t="shared" si="8"/>
        <v>0</v>
      </c>
      <c r="AJ46">
        <f t="shared" si="9"/>
        <v>0</v>
      </c>
      <c r="AK46">
        <f t="shared" si="10"/>
        <v>0</v>
      </c>
    </row>
    <row r="47" spans="1:37" x14ac:dyDescent="0.2">
      <c r="A47" t="s">
        <v>33</v>
      </c>
      <c r="B47" t="s">
        <v>27</v>
      </c>
      <c r="C47">
        <v>11</v>
      </c>
      <c r="D47" t="s">
        <v>28</v>
      </c>
      <c r="E47" t="s">
        <v>34</v>
      </c>
      <c r="F47">
        <v>0</v>
      </c>
      <c r="G47">
        <v>0</v>
      </c>
      <c r="H47">
        <v>0</v>
      </c>
      <c r="I47">
        <v>0</v>
      </c>
      <c r="J47">
        <v>0</v>
      </c>
      <c r="K47">
        <v>0</v>
      </c>
      <c r="L47">
        <v>1</v>
      </c>
      <c r="M47">
        <v>0</v>
      </c>
      <c r="N47" t="s">
        <v>30</v>
      </c>
      <c r="O47" t="s">
        <v>30</v>
      </c>
      <c r="P47" t="s">
        <v>30</v>
      </c>
      <c r="Q47" t="s">
        <v>30</v>
      </c>
      <c r="R47" t="s">
        <v>30</v>
      </c>
      <c r="S47">
        <v>0</v>
      </c>
      <c r="T47" t="s">
        <v>30</v>
      </c>
      <c r="U47" t="s">
        <v>30</v>
      </c>
      <c r="V47" t="s">
        <v>30</v>
      </c>
      <c r="W47" t="s">
        <v>30</v>
      </c>
      <c r="X47" t="s">
        <v>30</v>
      </c>
      <c r="Y47" t="s">
        <v>30</v>
      </c>
      <c r="Z47">
        <v>0</v>
      </c>
      <c r="AA47">
        <f t="shared" si="0"/>
        <v>0</v>
      </c>
      <c r="AB47">
        <f t="shared" si="1"/>
        <v>0</v>
      </c>
      <c r="AC47">
        <f t="shared" si="2"/>
        <v>0</v>
      </c>
      <c r="AD47">
        <f t="shared" si="3"/>
        <v>1</v>
      </c>
      <c r="AE47">
        <f t="shared" si="4"/>
        <v>1</v>
      </c>
      <c r="AF47">
        <f t="shared" si="5"/>
        <v>1</v>
      </c>
      <c r="AG47">
        <f t="shared" si="6"/>
        <v>1</v>
      </c>
      <c r="AH47">
        <f t="shared" si="7"/>
        <v>0</v>
      </c>
      <c r="AI47">
        <f t="shared" si="8"/>
        <v>0</v>
      </c>
      <c r="AJ47">
        <f t="shared" si="9"/>
        <v>0</v>
      </c>
      <c r="AK47">
        <f t="shared" si="10"/>
        <v>0</v>
      </c>
    </row>
    <row r="48" spans="1:37" x14ac:dyDescent="0.2">
      <c r="A48" t="s">
        <v>49</v>
      </c>
      <c r="B48" t="s">
        <v>50</v>
      </c>
      <c r="C48">
        <v>11</v>
      </c>
      <c r="D48" t="s">
        <v>51</v>
      </c>
      <c r="E48" t="s">
        <v>34</v>
      </c>
      <c r="F48">
        <v>0</v>
      </c>
      <c r="G48">
        <v>0</v>
      </c>
      <c r="H48">
        <v>0</v>
      </c>
      <c r="I48">
        <v>0</v>
      </c>
      <c r="J48">
        <v>0</v>
      </c>
      <c r="K48">
        <v>0</v>
      </c>
      <c r="L48">
        <v>4</v>
      </c>
      <c r="M48">
        <v>0</v>
      </c>
      <c r="N48" t="s">
        <v>30</v>
      </c>
      <c r="O48" t="s">
        <v>30</v>
      </c>
      <c r="P48" t="s">
        <v>30</v>
      </c>
      <c r="Q48" t="s">
        <v>30</v>
      </c>
      <c r="R48" t="s">
        <v>30</v>
      </c>
      <c r="S48">
        <v>0</v>
      </c>
      <c r="T48" t="s">
        <v>30</v>
      </c>
      <c r="U48" t="s">
        <v>30</v>
      </c>
      <c r="V48" t="s">
        <v>30</v>
      </c>
      <c r="W48" t="s">
        <v>30</v>
      </c>
      <c r="X48" t="s">
        <v>30</v>
      </c>
      <c r="Y48" t="s">
        <v>30</v>
      </c>
      <c r="Z48">
        <v>0</v>
      </c>
      <c r="AA48">
        <f t="shared" si="0"/>
        <v>0</v>
      </c>
      <c r="AB48">
        <f t="shared" si="1"/>
        <v>0</v>
      </c>
      <c r="AC48">
        <f t="shared" si="2"/>
        <v>0</v>
      </c>
      <c r="AD48">
        <f t="shared" si="3"/>
        <v>1</v>
      </c>
      <c r="AE48">
        <f t="shared" si="4"/>
        <v>1</v>
      </c>
      <c r="AF48">
        <f t="shared" si="5"/>
        <v>1</v>
      </c>
      <c r="AG48">
        <f t="shared" si="6"/>
        <v>1</v>
      </c>
      <c r="AH48">
        <f t="shared" si="7"/>
        <v>0</v>
      </c>
      <c r="AI48">
        <f t="shared" si="8"/>
        <v>0</v>
      </c>
      <c r="AJ48">
        <f t="shared" si="9"/>
        <v>0</v>
      </c>
      <c r="AK48">
        <f t="shared" si="10"/>
        <v>0</v>
      </c>
    </row>
    <row r="49" spans="1:37" x14ac:dyDescent="0.2">
      <c r="A49" t="s">
        <v>78</v>
      </c>
      <c r="B49" t="s">
        <v>30</v>
      </c>
      <c r="C49">
        <v>11</v>
      </c>
      <c r="D49" t="s">
        <v>79</v>
      </c>
      <c r="E49" t="s">
        <v>34</v>
      </c>
      <c r="F49">
        <v>0</v>
      </c>
      <c r="G49">
        <v>0</v>
      </c>
      <c r="H49">
        <v>0</v>
      </c>
      <c r="I49">
        <v>0</v>
      </c>
      <c r="J49">
        <v>0</v>
      </c>
      <c r="K49">
        <v>0</v>
      </c>
      <c r="L49">
        <v>11</v>
      </c>
      <c r="M49">
        <v>0</v>
      </c>
      <c r="N49" t="s">
        <v>30</v>
      </c>
      <c r="O49" t="s">
        <v>30</v>
      </c>
      <c r="P49" t="s">
        <v>30</v>
      </c>
      <c r="Q49" t="s">
        <v>30</v>
      </c>
      <c r="R49" t="s">
        <v>30</v>
      </c>
      <c r="S49">
        <v>0</v>
      </c>
      <c r="T49" t="s">
        <v>30</v>
      </c>
      <c r="U49" t="s">
        <v>30</v>
      </c>
      <c r="V49" t="s">
        <v>30</v>
      </c>
      <c r="W49" t="s">
        <v>30</v>
      </c>
      <c r="X49" t="s">
        <v>30</v>
      </c>
      <c r="Y49" t="s">
        <v>30</v>
      </c>
      <c r="Z49">
        <v>0</v>
      </c>
      <c r="AA49">
        <f t="shared" si="0"/>
        <v>0</v>
      </c>
      <c r="AB49">
        <f t="shared" si="1"/>
        <v>0</v>
      </c>
      <c r="AC49">
        <f t="shared" si="2"/>
        <v>0</v>
      </c>
      <c r="AD49">
        <f t="shared" si="3"/>
        <v>1</v>
      </c>
      <c r="AE49">
        <f t="shared" si="4"/>
        <v>1</v>
      </c>
      <c r="AF49">
        <f t="shared" si="5"/>
        <v>1</v>
      </c>
      <c r="AG49">
        <f t="shared" si="6"/>
        <v>1</v>
      </c>
      <c r="AH49">
        <f t="shared" si="7"/>
        <v>0</v>
      </c>
      <c r="AI49">
        <f t="shared" si="8"/>
        <v>0</v>
      </c>
      <c r="AJ49">
        <f t="shared" si="9"/>
        <v>0</v>
      </c>
      <c r="AK49">
        <f t="shared" si="10"/>
        <v>0</v>
      </c>
    </row>
    <row r="50" spans="1:37" x14ac:dyDescent="0.2">
      <c r="A50" t="s">
        <v>112</v>
      </c>
      <c r="B50" t="s">
        <v>109</v>
      </c>
      <c r="C50">
        <v>11</v>
      </c>
      <c r="D50" t="s">
        <v>110</v>
      </c>
      <c r="E50" t="s">
        <v>34</v>
      </c>
      <c r="F50">
        <v>4</v>
      </c>
      <c r="G50">
        <v>2</v>
      </c>
      <c r="H50">
        <v>24</v>
      </c>
      <c r="I50">
        <v>3</v>
      </c>
      <c r="J50">
        <v>3</v>
      </c>
      <c r="K50">
        <v>2</v>
      </c>
      <c r="L50">
        <v>14</v>
      </c>
      <c r="M50">
        <v>0.21</v>
      </c>
      <c r="N50">
        <v>13</v>
      </c>
      <c r="O50" t="s">
        <v>30</v>
      </c>
      <c r="P50" t="s">
        <v>30</v>
      </c>
      <c r="Q50" t="s">
        <v>30</v>
      </c>
      <c r="R50">
        <v>11</v>
      </c>
      <c r="S50">
        <v>11</v>
      </c>
      <c r="T50" t="s">
        <v>30</v>
      </c>
      <c r="U50">
        <v>3</v>
      </c>
      <c r="V50" t="s">
        <v>30</v>
      </c>
      <c r="W50" t="s">
        <v>30</v>
      </c>
      <c r="X50">
        <v>21</v>
      </c>
      <c r="Y50" t="s">
        <v>30</v>
      </c>
      <c r="Z50">
        <v>21</v>
      </c>
      <c r="AA50">
        <f t="shared" si="0"/>
        <v>1</v>
      </c>
      <c r="AB50">
        <f t="shared" si="1"/>
        <v>0</v>
      </c>
      <c r="AC50">
        <f t="shared" si="2"/>
        <v>0</v>
      </c>
      <c r="AD50">
        <f t="shared" si="3"/>
        <v>1</v>
      </c>
      <c r="AE50">
        <f t="shared" si="4"/>
        <v>1</v>
      </c>
      <c r="AF50">
        <f t="shared" si="5"/>
        <v>0</v>
      </c>
      <c r="AG50">
        <f t="shared" si="6"/>
        <v>0</v>
      </c>
      <c r="AH50">
        <f t="shared" si="7"/>
        <v>1</v>
      </c>
      <c r="AI50">
        <f t="shared" si="8"/>
        <v>1</v>
      </c>
      <c r="AJ50">
        <f t="shared" si="9"/>
        <v>0</v>
      </c>
      <c r="AK50">
        <f t="shared" si="10"/>
        <v>0</v>
      </c>
    </row>
    <row r="51" spans="1:37" x14ac:dyDescent="0.2">
      <c r="A51" t="s">
        <v>35</v>
      </c>
      <c r="B51" t="s">
        <v>27</v>
      </c>
      <c r="C51">
        <v>12</v>
      </c>
      <c r="D51" t="s">
        <v>28</v>
      </c>
      <c r="E51" t="s">
        <v>36</v>
      </c>
      <c r="F51">
        <v>4</v>
      </c>
      <c r="G51">
        <v>6</v>
      </c>
      <c r="H51">
        <v>140</v>
      </c>
      <c r="I51">
        <v>2</v>
      </c>
      <c r="J51">
        <v>3</v>
      </c>
      <c r="K51">
        <v>1</v>
      </c>
      <c r="L51">
        <v>10</v>
      </c>
      <c r="M51">
        <v>0.2</v>
      </c>
      <c r="N51">
        <v>72</v>
      </c>
      <c r="O51">
        <v>68</v>
      </c>
      <c r="P51" t="s">
        <v>30</v>
      </c>
      <c r="Q51" t="s">
        <v>30</v>
      </c>
      <c r="R51" t="s">
        <v>30</v>
      </c>
      <c r="S51">
        <v>0</v>
      </c>
      <c r="T51" t="s">
        <v>30</v>
      </c>
      <c r="U51">
        <v>48</v>
      </c>
      <c r="V51">
        <v>76</v>
      </c>
      <c r="W51">
        <v>16</v>
      </c>
      <c r="X51" t="s">
        <v>30</v>
      </c>
      <c r="Y51" t="s">
        <v>30</v>
      </c>
      <c r="Z51">
        <v>76</v>
      </c>
      <c r="AA51">
        <f t="shared" si="0"/>
        <v>1</v>
      </c>
      <c r="AB51">
        <f t="shared" si="1"/>
        <v>1</v>
      </c>
      <c r="AC51">
        <f t="shared" si="2"/>
        <v>1</v>
      </c>
      <c r="AD51">
        <f t="shared" si="3"/>
        <v>1</v>
      </c>
      <c r="AE51">
        <f t="shared" si="4"/>
        <v>1</v>
      </c>
      <c r="AF51">
        <f t="shared" si="5"/>
        <v>1</v>
      </c>
      <c r="AG51">
        <f t="shared" si="6"/>
        <v>1</v>
      </c>
      <c r="AH51">
        <f t="shared" si="7"/>
        <v>0</v>
      </c>
      <c r="AI51">
        <f t="shared" si="8"/>
        <v>0</v>
      </c>
      <c r="AJ51">
        <f t="shared" si="9"/>
        <v>0</v>
      </c>
      <c r="AK51">
        <f t="shared" si="10"/>
        <v>0</v>
      </c>
    </row>
    <row r="52" spans="1:37" x14ac:dyDescent="0.2">
      <c r="A52" t="s">
        <v>56</v>
      </c>
      <c r="B52" t="s">
        <v>53</v>
      </c>
      <c r="C52">
        <v>12</v>
      </c>
      <c r="D52" t="s">
        <v>54</v>
      </c>
      <c r="E52" t="s">
        <v>36</v>
      </c>
      <c r="F52">
        <v>3</v>
      </c>
      <c r="G52">
        <v>3</v>
      </c>
      <c r="H52">
        <v>52</v>
      </c>
      <c r="I52">
        <v>2</v>
      </c>
      <c r="J52">
        <v>4</v>
      </c>
      <c r="K52">
        <v>1</v>
      </c>
      <c r="L52">
        <v>3</v>
      </c>
      <c r="M52">
        <v>0.67</v>
      </c>
      <c r="N52">
        <v>42</v>
      </c>
      <c r="O52">
        <v>1</v>
      </c>
      <c r="P52">
        <v>7</v>
      </c>
      <c r="Q52">
        <v>2</v>
      </c>
      <c r="R52" t="s">
        <v>30</v>
      </c>
      <c r="S52">
        <v>9</v>
      </c>
      <c r="T52">
        <v>3</v>
      </c>
      <c r="U52" t="s">
        <v>30</v>
      </c>
      <c r="V52" t="s">
        <v>30</v>
      </c>
      <c r="W52">
        <v>10</v>
      </c>
      <c r="X52">
        <v>39</v>
      </c>
      <c r="Y52" t="s">
        <v>30</v>
      </c>
      <c r="Z52">
        <v>39</v>
      </c>
      <c r="AA52">
        <f t="shared" si="0"/>
        <v>1</v>
      </c>
      <c r="AB52">
        <f t="shared" si="1"/>
        <v>1</v>
      </c>
      <c r="AC52">
        <f t="shared" si="2"/>
        <v>0</v>
      </c>
      <c r="AD52">
        <f t="shared" si="3"/>
        <v>1</v>
      </c>
      <c r="AE52">
        <f t="shared" si="4"/>
        <v>1</v>
      </c>
      <c r="AF52">
        <f t="shared" si="5"/>
        <v>1</v>
      </c>
      <c r="AG52">
        <f t="shared" si="6"/>
        <v>0</v>
      </c>
      <c r="AH52">
        <f t="shared" si="7"/>
        <v>1</v>
      </c>
      <c r="AI52">
        <f t="shared" si="8"/>
        <v>1</v>
      </c>
      <c r="AJ52">
        <f t="shared" si="9"/>
        <v>0</v>
      </c>
      <c r="AK52">
        <f t="shared" si="10"/>
        <v>0</v>
      </c>
    </row>
    <row r="53" spans="1:37" x14ac:dyDescent="0.2">
      <c r="A53" t="s">
        <v>80</v>
      </c>
      <c r="B53" t="s">
        <v>30</v>
      </c>
      <c r="C53">
        <v>12</v>
      </c>
      <c r="D53" t="s">
        <v>79</v>
      </c>
      <c r="E53" t="s">
        <v>36</v>
      </c>
      <c r="F53">
        <v>2</v>
      </c>
      <c r="G53">
        <v>1</v>
      </c>
      <c r="H53">
        <v>20</v>
      </c>
      <c r="I53">
        <v>1</v>
      </c>
      <c r="J53">
        <v>1</v>
      </c>
      <c r="K53">
        <v>1</v>
      </c>
      <c r="L53">
        <v>3</v>
      </c>
      <c r="M53">
        <v>0.33</v>
      </c>
      <c r="N53">
        <v>20</v>
      </c>
      <c r="O53" t="s">
        <v>30</v>
      </c>
      <c r="P53" t="s">
        <v>30</v>
      </c>
      <c r="Q53" t="s">
        <v>30</v>
      </c>
      <c r="R53" t="s">
        <v>30</v>
      </c>
      <c r="S53">
        <v>0</v>
      </c>
      <c r="T53" t="s">
        <v>30</v>
      </c>
      <c r="U53" t="s">
        <v>30</v>
      </c>
      <c r="V53" t="s">
        <v>30</v>
      </c>
      <c r="W53">
        <v>20</v>
      </c>
      <c r="X53" t="s">
        <v>30</v>
      </c>
      <c r="Y53" t="s">
        <v>30</v>
      </c>
      <c r="Z53">
        <v>0</v>
      </c>
      <c r="AA53">
        <f t="shared" si="0"/>
        <v>1</v>
      </c>
      <c r="AB53">
        <f t="shared" si="1"/>
        <v>0</v>
      </c>
      <c r="AC53">
        <f t="shared" si="2"/>
        <v>0</v>
      </c>
      <c r="AD53">
        <f t="shared" si="3"/>
        <v>1</v>
      </c>
      <c r="AE53">
        <f t="shared" si="4"/>
        <v>1</v>
      </c>
      <c r="AF53">
        <f t="shared" si="5"/>
        <v>0</v>
      </c>
      <c r="AG53">
        <f t="shared" si="6"/>
        <v>0</v>
      </c>
      <c r="AH53">
        <f t="shared" si="7"/>
        <v>0</v>
      </c>
      <c r="AI53">
        <f t="shared" si="8"/>
        <v>0</v>
      </c>
      <c r="AJ53">
        <f t="shared" si="9"/>
        <v>0</v>
      </c>
      <c r="AK53">
        <f t="shared" si="10"/>
        <v>0</v>
      </c>
    </row>
    <row r="54" spans="1:37" x14ac:dyDescent="0.2">
      <c r="A54" t="s">
        <v>94</v>
      </c>
      <c r="B54" t="s">
        <v>91</v>
      </c>
      <c r="C54">
        <v>12</v>
      </c>
      <c r="D54" t="s">
        <v>92</v>
      </c>
      <c r="E54" t="s">
        <v>36</v>
      </c>
      <c r="F54">
        <v>1</v>
      </c>
      <c r="G54">
        <v>1</v>
      </c>
      <c r="H54">
        <v>8</v>
      </c>
      <c r="I54">
        <v>1</v>
      </c>
      <c r="J54">
        <v>1</v>
      </c>
      <c r="K54">
        <v>1</v>
      </c>
      <c r="L54">
        <v>1</v>
      </c>
      <c r="M54">
        <v>1</v>
      </c>
      <c r="N54" t="s">
        <v>30</v>
      </c>
      <c r="O54">
        <v>4</v>
      </c>
      <c r="P54" t="s">
        <v>30</v>
      </c>
      <c r="Q54">
        <v>4</v>
      </c>
      <c r="R54" t="s">
        <v>30</v>
      </c>
      <c r="S54">
        <v>4</v>
      </c>
      <c r="T54" t="s">
        <v>30</v>
      </c>
      <c r="U54" t="s">
        <v>30</v>
      </c>
      <c r="V54" t="s">
        <v>30</v>
      </c>
      <c r="W54">
        <v>8</v>
      </c>
      <c r="X54" t="s">
        <v>30</v>
      </c>
      <c r="Y54" t="s">
        <v>30</v>
      </c>
      <c r="Z54">
        <v>0</v>
      </c>
      <c r="AA54">
        <f t="shared" si="0"/>
        <v>1</v>
      </c>
      <c r="AB54">
        <f t="shared" si="1"/>
        <v>0</v>
      </c>
      <c r="AC54">
        <f t="shared" si="2"/>
        <v>0</v>
      </c>
      <c r="AD54">
        <f t="shared" si="3"/>
        <v>1</v>
      </c>
      <c r="AE54">
        <f t="shared" si="4"/>
        <v>1</v>
      </c>
      <c r="AF54">
        <f t="shared" si="5"/>
        <v>1</v>
      </c>
      <c r="AG54">
        <f t="shared" si="6"/>
        <v>1</v>
      </c>
      <c r="AH54">
        <f t="shared" si="7"/>
        <v>1</v>
      </c>
      <c r="AI54">
        <f t="shared" si="8"/>
        <v>0</v>
      </c>
      <c r="AJ54">
        <f t="shared" si="9"/>
        <v>0</v>
      </c>
      <c r="AK54">
        <f t="shared" si="10"/>
        <v>0</v>
      </c>
    </row>
    <row r="55" spans="1:37" x14ac:dyDescent="0.2">
      <c r="A55" t="s">
        <v>113</v>
      </c>
      <c r="B55" t="s">
        <v>109</v>
      </c>
      <c r="C55">
        <v>12</v>
      </c>
      <c r="D55" t="s">
        <v>110</v>
      </c>
      <c r="E55" t="s">
        <v>36</v>
      </c>
      <c r="F55">
        <v>39</v>
      </c>
      <c r="G55">
        <v>29</v>
      </c>
      <c r="H55">
        <v>1624</v>
      </c>
      <c r="I55">
        <v>13</v>
      </c>
      <c r="J55">
        <v>33</v>
      </c>
      <c r="K55">
        <v>9</v>
      </c>
      <c r="L55">
        <v>22</v>
      </c>
      <c r="M55">
        <v>0.59</v>
      </c>
      <c r="N55">
        <v>341</v>
      </c>
      <c r="O55">
        <v>662</v>
      </c>
      <c r="P55">
        <v>175</v>
      </c>
      <c r="Q55">
        <v>325</v>
      </c>
      <c r="R55">
        <v>121</v>
      </c>
      <c r="S55">
        <v>621</v>
      </c>
      <c r="T55">
        <v>489</v>
      </c>
      <c r="U55">
        <v>249</v>
      </c>
      <c r="V55" t="s">
        <v>30</v>
      </c>
      <c r="W55">
        <v>296</v>
      </c>
      <c r="X55">
        <v>572</v>
      </c>
      <c r="Y55">
        <v>18</v>
      </c>
      <c r="Z55">
        <v>590</v>
      </c>
      <c r="AA55">
        <f t="shared" si="0"/>
        <v>1</v>
      </c>
      <c r="AB55">
        <f t="shared" si="1"/>
        <v>1</v>
      </c>
      <c r="AC55">
        <f t="shared" si="2"/>
        <v>1</v>
      </c>
      <c r="AD55">
        <f t="shared" si="3"/>
        <v>1</v>
      </c>
      <c r="AE55">
        <f t="shared" si="4"/>
        <v>1</v>
      </c>
      <c r="AF55">
        <f t="shared" si="5"/>
        <v>1</v>
      </c>
      <c r="AG55">
        <f t="shared" si="6"/>
        <v>1</v>
      </c>
      <c r="AH55">
        <f t="shared" si="7"/>
        <v>1</v>
      </c>
      <c r="AI55">
        <f t="shared" si="8"/>
        <v>1</v>
      </c>
      <c r="AJ55">
        <f t="shared" si="9"/>
        <v>1</v>
      </c>
      <c r="AK55">
        <f t="shared" si="10"/>
        <v>1</v>
      </c>
    </row>
    <row r="56" spans="1:37" x14ac:dyDescent="0.2">
      <c r="A56" t="s">
        <v>37</v>
      </c>
      <c r="B56" t="s">
        <v>27</v>
      </c>
      <c r="C56">
        <v>13</v>
      </c>
      <c r="D56" t="s">
        <v>28</v>
      </c>
      <c r="E56" t="s">
        <v>38</v>
      </c>
      <c r="F56">
        <v>1</v>
      </c>
      <c r="G56">
        <v>1</v>
      </c>
      <c r="H56">
        <v>30</v>
      </c>
      <c r="I56">
        <v>2</v>
      </c>
      <c r="J56">
        <v>1</v>
      </c>
      <c r="K56">
        <v>1</v>
      </c>
      <c r="L56">
        <v>10</v>
      </c>
      <c r="M56">
        <v>0.2</v>
      </c>
      <c r="N56">
        <v>18</v>
      </c>
      <c r="O56" t="s">
        <v>30</v>
      </c>
      <c r="P56" t="s">
        <v>30</v>
      </c>
      <c r="Q56" t="s">
        <v>30</v>
      </c>
      <c r="R56">
        <v>12</v>
      </c>
      <c r="S56">
        <v>12</v>
      </c>
      <c r="T56" t="s">
        <v>30</v>
      </c>
      <c r="U56" t="s">
        <v>30</v>
      </c>
      <c r="V56" t="s">
        <v>30</v>
      </c>
      <c r="W56" t="s">
        <v>30</v>
      </c>
      <c r="X56">
        <v>30</v>
      </c>
      <c r="Y56" t="s">
        <v>30</v>
      </c>
      <c r="Z56">
        <v>30</v>
      </c>
      <c r="AA56">
        <f>IF(H56&gt;1, 1,0)</f>
        <v>1</v>
      </c>
      <c r="AB56">
        <f t="shared" si="1"/>
        <v>0</v>
      </c>
      <c r="AC56">
        <f t="shared" si="2"/>
        <v>0</v>
      </c>
      <c r="AD56">
        <f t="shared" si="3"/>
        <v>1</v>
      </c>
      <c r="AE56">
        <f t="shared" si="4"/>
        <v>1</v>
      </c>
      <c r="AF56">
        <f t="shared" si="5"/>
        <v>0</v>
      </c>
      <c r="AG56">
        <f t="shared" si="6"/>
        <v>0</v>
      </c>
      <c r="AH56">
        <f t="shared" si="7"/>
        <v>1</v>
      </c>
      <c r="AI56">
        <f t="shared" si="8"/>
        <v>1</v>
      </c>
      <c r="AJ56">
        <f t="shared" si="9"/>
        <v>0</v>
      </c>
      <c r="AK56">
        <f t="shared" si="10"/>
        <v>0</v>
      </c>
    </row>
    <row r="57" spans="1:37" x14ac:dyDescent="0.2">
      <c r="A57" t="s">
        <v>57</v>
      </c>
      <c r="B57" t="s">
        <v>53</v>
      </c>
      <c r="C57">
        <v>13</v>
      </c>
      <c r="D57" t="s">
        <v>54</v>
      </c>
      <c r="E57" t="s">
        <v>38</v>
      </c>
      <c r="F57">
        <v>8</v>
      </c>
      <c r="G57">
        <v>6</v>
      </c>
      <c r="H57">
        <v>117</v>
      </c>
      <c r="I57">
        <v>4</v>
      </c>
      <c r="J57">
        <v>8</v>
      </c>
      <c r="K57">
        <v>3</v>
      </c>
      <c r="L57">
        <v>20</v>
      </c>
      <c r="M57">
        <v>0.2</v>
      </c>
      <c r="N57">
        <v>27</v>
      </c>
      <c r="O57">
        <v>27</v>
      </c>
      <c r="P57" t="s">
        <v>30</v>
      </c>
      <c r="Q57">
        <v>2</v>
      </c>
      <c r="R57">
        <v>61</v>
      </c>
      <c r="S57">
        <v>63</v>
      </c>
      <c r="T57">
        <v>57</v>
      </c>
      <c r="U57" t="s">
        <v>30</v>
      </c>
      <c r="V57">
        <v>12</v>
      </c>
      <c r="W57">
        <v>14</v>
      </c>
      <c r="X57" t="s">
        <v>30</v>
      </c>
      <c r="Y57">
        <v>34</v>
      </c>
      <c r="Z57">
        <v>46</v>
      </c>
      <c r="AA57">
        <f t="shared" si="0"/>
        <v>1</v>
      </c>
      <c r="AB57">
        <f t="shared" si="1"/>
        <v>1</v>
      </c>
      <c r="AC57">
        <f t="shared" si="2"/>
        <v>1</v>
      </c>
      <c r="AD57">
        <f t="shared" si="3"/>
        <v>1</v>
      </c>
      <c r="AE57">
        <f t="shared" si="4"/>
        <v>1</v>
      </c>
      <c r="AF57">
        <f t="shared" si="5"/>
        <v>1</v>
      </c>
      <c r="AG57">
        <f t="shared" si="6"/>
        <v>0</v>
      </c>
      <c r="AH57">
        <f t="shared" si="7"/>
        <v>1</v>
      </c>
      <c r="AI57">
        <f t="shared" si="8"/>
        <v>1</v>
      </c>
      <c r="AJ57">
        <f t="shared" si="9"/>
        <v>1</v>
      </c>
      <c r="AK57">
        <f t="shared" si="10"/>
        <v>1</v>
      </c>
    </row>
    <row r="58" spans="1:37" x14ac:dyDescent="0.2">
      <c r="A58" t="s">
        <v>68</v>
      </c>
      <c r="B58" t="s">
        <v>65</v>
      </c>
      <c r="C58">
        <v>13</v>
      </c>
      <c r="D58" t="s">
        <v>66</v>
      </c>
      <c r="E58" t="s">
        <v>38</v>
      </c>
      <c r="F58">
        <v>0</v>
      </c>
      <c r="G58">
        <v>0</v>
      </c>
      <c r="H58">
        <v>0</v>
      </c>
      <c r="I58">
        <v>0</v>
      </c>
      <c r="J58">
        <v>0</v>
      </c>
      <c r="K58">
        <v>0</v>
      </c>
      <c r="L58">
        <v>4</v>
      </c>
      <c r="M58">
        <v>0</v>
      </c>
      <c r="N58" t="s">
        <v>30</v>
      </c>
      <c r="O58" t="s">
        <v>30</v>
      </c>
      <c r="P58" t="s">
        <v>30</v>
      </c>
      <c r="Q58" t="s">
        <v>30</v>
      </c>
      <c r="R58" t="s">
        <v>30</v>
      </c>
      <c r="S58">
        <v>0</v>
      </c>
      <c r="T58" t="s">
        <v>30</v>
      </c>
      <c r="U58" t="s">
        <v>30</v>
      </c>
      <c r="V58" t="s">
        <v>30</v>
      </c>
      <c r="W58" t="s">
        <v>30</v>
      </c>
      <c r="X58" t="s">
        <v>30</v>
      </c>
      <c r="Y58" t="s">
        <v>30</v>
      </c>
      <c r="Z58">
        <v>0</v>
      </c>
      <c r="AA58">
        <f t="shared" si="0"/>
        <v>0</v>
      </c>
      <c r="AB58">
        <f t="shared" si="1"/>
        <v>0</v>
      </c>
      <c r="AC58">
        <f t="shared" si="2"/>
        <v>0</v>
      </c>
      <c r="AD58">
        <f t="shared" si="3"/>
        <v>1</v>
      </c>
      <c r="AE58">
        <f t="shared" si="4"/>
        <v>1</v>
      </c>
      <c r="AF58">
        <f t="shared" si="5"/>
        <v>1</v>
      </c>
      <c r="AG58">
        <f t="shared" si="6"/>
        <v>1</v>
      </c>
      <c r="AH58">
        <f t="shared" si="7"/>
        <v>0</v>
      </c>
      <c r="AI58">
        <f t="shared" si="8"/>
        <v>0</v>
      </c>
      <c r="AJ58">
        <f t="shared" si="9"/>
        <v>0</v>
      </c>
      <c r="AK58">
        <f t="shared" si="10"/>
        <v>0</v>
      </c>
    </row>
    <row r="59" spans="1:37" x14ac:dyDescent="0.2">
      <c r="A59" t="s">
        <v>81</v>
      </c>
      <c r="B59" t="s">
        <v>30</v>
      </c>
      <c r="C59">
        <v>13</v>
      </c>
      <c r="D59" t="s">
        <v>79</v>
      </c>
      <c r="E59" t="s">
        <v>38</v>
      </c>
      <c r="F59">
        <v>2</v>
      </c>
      <c r="G59">
        <v>2</v>
      </c>
      <c r="H59">
        <v>16</v>
      </c>
      <c r="I59">
        <v>2</v>
      </c>
      <c r="J59">
        <v>2</v>
      </c>
      <c r="K59">
        <v>2</v>
      </c>
      <c r="L59">
        <v>13</v>
      </c>
      <c r="M59">
        <v>0.15</v>
      </c>
      <c r="N59">
        <v>8</v>
      </c>
      <c r="O59">
        <v>3</v>
      </c>
      <c r="P59" t="s">
        <v>30</v>
      </c>
      <c r="Q59">
        <v>5</v>
      </c>
      <c r="R59" t="s">
        <v>30</v>
      </c>
      <c r="S59">
        <v>5</v>
      </c>
      <c r="T59" t="s">
        <v>30</v>
      </c>
      <c r="U59" t="s">
        <v>30</v>
      </c>
      <c r="V59" t="s">
        <v>30</v>
      </c>
      <c r="W59">
        <v>16</v>
      </c>
      <c r="X59" t="s">
        <v>30</v>
      </c>
      <c r="Y59" t="s">
        <v>30</v>
      </c>
      <c r="Z59">
        <v>0</v>
      </c>
      <c r="AA59">
        <f t="shared" si="0"/>
        <v>1</v>
      </c>
      <c r="AB59">
        <f t="shared" si="1"/>
        <v>0</v>
      </c>
      <c r="AC59">
        <f t="shared" si="2"/>
        <v>0</v>
      </c>
      <c r="AD59">
        <f t="shared" si="3"/>
        <v>1</v>
      </c>
      <c r="AE59">
        <f t="shared" si="4"/>
        <v>1</v>
      </c>
      <c r="AF59">
        <f t="shared" si="5"/>
        <v>0</v>
      </c>
      <c r="AG59">
        <f t="shared" si="6"/>
        <v>0</v>
      </c>
      <c r="AH59">
        <f t="shared" si="7"/>
        <v>1</v>
      </c>
      <c r="AI59">
        <f t="shared" si="8"/>
        <v>0</v>
      </c>
      <c r="AJ59">
        <f t="shared" si="9"/>
        <v>0</v>
      </c>
      <c r="AK59">
        <f t="shared" si="10"/>
        <v>0</v>
      </c>
    </row>
    <row r="60" spans="1:37" x14ac:dyDescent="0.2">
      <c r="A60" t="s">
        <v>95</v>
      </c>
      <c r="B60" t="s">
        <v>91</v>
      </c>
      <c r="C60">
        <v>13</v>
      </c>
      <c r="D60" t="s">
        <v>92</v>
      </c>
      <c r="E60" t="s">
        <v>38</v>
      </c>
      <c r="F60">
        <v>3</v>
      </c>
      <c r="G60">
        <v>3</v>
      </c>
      <c r="H60">
        <v>18</v>
      </c>
      <c r="I60">
        <v>2</v>
      </c>
      <c r="J60">
        <v>3</v>
      </c>
      <c r="K60">
        <v>2</v>
      </c>
      <c r="L60">
        <v>15</v>
      </c>
      <c r="M60">
        <v>0.13</v>
      </c>
      <c r="N60">
        <v>2</v>
      </c>
      <c r="O60">
        <v>13</v>
      </c>
      <c r="P60" t="s">
        <v>30</v>
      </c>
      <c r="Q60">
        <v>2</v>
      </c>
      <c r="R60">
        <v>1</v>
      </c>
      <c r="S60">
        <v>3</v>
      </c>
      <c r="T60" t="s">
        <v>30</v>
      </c>
      <c r="U60">
        <v>3</v>
      </c>
      <c r="V60" t="s">
        <v>30</v>
      </c>
      <c r="W60">
        <v>15</v>
      </c>
      <c r="X60" t="s">
        <v>30</v>
      </c>
      <c r="Y60" t="s">
        <v>30</v>
      </c>
      <c r="Z60">
        <v>0</v>
      </c>
      <c r="AA60">
        <f t="shared" si="0"/>
        <v>1</v>
      </c>
      <c r="AB60">
        <f t="shared" si="1"/>
        <v>0</v>
      </c>
      <c r="AC60">
        <f t="shared" si="2"/>
        <v>0</v>
      </c>
      <c r="AD60">
        <f t="shared" si="3"/>
        <v>1</v>
      </c>
      <c r="AE60">
        <f t="shared" si="4"/>
        <v>0</v>
      </c>
      <c r="AF60">
        <f t="shared" si="5"/>
        <v>0</v>
      </c>
      <c r="AG60">
        <f t="shared" si="6"/>
        <v>0</v>
      </c>
      <c r="AH60">
        <f t="shared" si="7"/>
        <v>1</v>
      </c>
      <c r="AI60">
        <f t="shared" si="8"/>
        <v>0</v>
      </c>
      <c r="AJ60">
        <f t="shared" si="9"/>
        <v>0</v>
      </c>
      <c r="AK60">
        <f t="shared" si="10"/>
        <v>0</v>
      </c>
    </row>
    <row r="61" spans="1:37" x14ac:dyDescent="0.2">
      <c r="A61" t="s">
        <v>114</v>
      </c>
      <c r="B61" t="s">
        <v>109</v>
      </c>
      <c r="C61">
        <v>13</v>
      </c>
      <c r="D61" t="s">
        <v>110</v>
      </c>
      <c r="E61" t="s">
        <v>38</v>
      </c>
      <c r="F61">
        <v>3</v>
      </c>
      <c r="G61">
        <v>3</v>
      </c>
      <c r="H61">
        <v>71</v>
      </c>
      <c r="I61">
        <v>3</v>
      </c>
      <c r="J61">
        <v>3</v>
      </c>
      <c r="K61">
        <v>2</v>
      </c>
      <c r="L61">
        <v>33</v>
      </c>
      <c r="M61">
        <v>0.09</v>
      </c>
      <c r="N61">
        <v>21</v>
      </c>
      <c r="O61">
        <v>7</v>
      </c>
      <c r="P61">
        <v>21</v>
      </c>
      <c r="Q61">
        <v>22</v>
      </c>
      <c r="R61" t="s">
        <v>30</v>
      </c>
      <c r="S61">
        <v>43</v>
      </c>
      <c r="T61">
        <v>27</v>
      </c>
      <c r="U61" t="s">
        <v>30</v>
      </c>
      <c r="V61" t="s">
        <v>30</v>
      </c>
      <c r="W61">
        <v>44</v>
      </c>
      <c r="X61" t="s">
        <v>30</v>
      </c>
      <c r="Y61" t="s">
        <v>30</v>
      </c>
      <c r="Z61">
        <v>0</v>
      </c>
      <c r="AA61">
        <f t="shared" si="0"/>
        <v>1</v>
      </c>
      <c r="AB61">
        <f t="shared" si="1"/>
        <v>1</v>
      </c>
      <c r="AC61">
        <f t="shared" si="2"/>
        <v>0</v>
      </c>
      <c r="AD61">
        <f t="shared" si="3"/>
        <v>1</v>
      </c>
      <c r="AE61">
        <f t="shared" si="4"/>
        <v>1</v>
      </c>
      <c r="AF61">
        <f t="shared" si="5"/>
        <v>0</v>
      </c>
      <c r="AG61">
        <f t="shared" si="6"/>
        <v>0</v>
      </c>
      <c r="AH61">
        <f t="shared" si="7"/>
        <v>1</v>
      </c>
      <c r="AI61">
        <f t="shared" si="8"/>
        <v>1</v>
      </c>
      <c r="AJ61">
        <f t="shared" si="9"/>
        <v>1</v>
      </c>
      <c r="AK61">
        <f t="shared" si="10"/>
        <v>0</v>
      </c>
    </row>
    <row r="62" spans="1:37" x14ac:dyDescent="0.2">
      <c r="A62" t="s">
        <v>39</v>
      </c>
      <c r="B62" t="s">
        <v>27</v>
      </c>
      <c r="C62">
        <v>14</v>
      </c>
      <c r="D62" t="s">
        <v>28</v>
      </c>
      <c r="E62" t="s">
        <v>40</v>
      </c>
      <c r="F62">
        <v>0</v>
      </c>
      <c r="G62">
        <v>0</v>
      </c>
      <c r="H62">
        <v>0</v>
      </c>
      <c r="I62">
        <v>0</v>
      </c>
      <c r="J62">
        <v>0</v>
      </c>
      <c r="K62">
        <v>0</v>
      </c>
      <c r="L62">
        <v>1</v>
      </c>
      <c r="M62">
        <v>0</v>
      </c>
      <c r="N62" t="s">
        <v>30</v>
      </c>
      <c r="O62" t="s">
        <v>30</v>
      </c>
      <c r="P62" t="s">
        <v>30</v>
      </c>
      <c r="Q62" t="s">
        <v>30</v>
      </c>
      <c r="R62" t="s">
        <v>30</v>
      </c>
      <c r="S62">
        <v>0</v>
      </c>
      <c r="T62" t="s">
        <v>30</v>
      </c>
      <c r="U62" t="s">
        <v>30</v>
      </c>
      <c r="V62" t="s">
        <v>30</v>
      </c>
      <c r="W62" t="s">
        <v>30</v>
      </c>
      <c r="X62" t="s">
        <v>30</v>
      </c>
      <c r="Y62" t="s">
        <v>30</v>
      </c>
      <c r="Z62">
        <v>0</v>
      </c>
      <c r="AA62">
        <f t="shared" si="0"/>
        <v>0</v>
      </c>
      <c r="AB62">
        <f t="shared" si="1"/>
        <v>0</v>
      </c>
      <c r="AC62">
        <f t="shared" si="2"/>
        <v>0</v>
      </c>
      <c r="AD62">
        <f t="shared" si="3"/>
        <v>1</v>
      </c>
      <c r="AE62">
        <f t="shared" si="4"/>
        <v>1</v>
      </c>
      <c r="AF62">
        <f t="shared" si="5"/>
        <v>1</v>
      </c>
      <c r="AG62">
        <f t="shared" si="6"/>
        <v>1</v>
      </c>
      <c r="AH62">
        <f t="shared" si="7"/>
        <v>0</v>
      </c>
      <c r="AI62">
        <f t="shared" si="8"/>
        <v>0</v>
      </c>
      <c r="AJ62">
        <f t="shared" si="9"/>
        <v>0</v>
      </c>
      <c r="AK62">
        <f t="shared" si="10"/>
        <v>0</v>
      </c>
    </row>
    <row r="63" spans="1:37" x14ac:dyDescent="0.2">
      <c r="A63" t="s">
        <v>58</v>
      </c>
      <c r="B63" t="s">
        <v>53</v>
      </c>
      <c r="C63">
        <v>14</v>
      </c>
      <c r="D63" t="s">
        <v>54</v>
      </c>
      <c r="E63" t="s">
        <v>40</v>
      </c>
      <c r="F63">
        <v>0</v>
      </c>
      <c r="G63">
        <v>0</v>
      </c>
      <c r="H63">
        <v>0</v>
      </c>
      <c r="I63">
        <v>0</v>
      </c>
      <c r="J63">
        <v>0</v>
      </c>
      <c r="K63">
        <v>0</v>
      </c>
      <c r="L63">
        <v>5</v>
      </c>
      <c r="M63">
        <v>0</v>
      </c>
      <c r="N63" t="s">
        <v>30</v>
      </c>
      <c r="O63" t="s">
        <v>30</v>
      </c>
      <c r="P63" t="s">
        <v>30</v>
      </c>
      <c r="Q63" t="s">
        <v>30</v>
      </c>
      <c r="R63" t="s">
        <v>30</v>
      </c>
      <c r="S63">
        <v>0</v>
      </c>
      <c r="T63" t="s">
        <v>30</v>
      </c>
      <c r="U63" t="s">
        <v>30</v>
      </c>
      <c r="V63" t="s">
        <v>30</v>
      </c>
      <c r="W63" t="s">
        <v>30</v>
      </c>
      <c r="X63" t="s">
        <v>30</v>
      </c>
      <c r="Y63" t="s">
        <v>30</v>
      </c>
      <c r="Z63">
        <v>0</v>
      </c>
      <c r="AA63">
        <f t="shared" si="0"/>
        <v>0</v>
      </c>
      <c r="AB63">
        <f t="shared" si="1"/>
        <v>0</v>
      </c>
      <c r="AC63">
        <f t="shared" si="2"/>
        <v>0</v>
      </c>
      <c r="AD63">
        <f t="shared" si="3"/>
        <v>1</v>
      </c>
      <c r="AE63">
        <f t="shared" si="4"/>
        <v>1</v>
      </c>
      <c r="AF63">
        <f t="shared" si="5"/>
        <v>1</v>
      </c>
      <c r="AG63">
        <f t="shared" si="6"/>
        <v>1</v>
      </c>
      <c r="AH63">
        <f t="shared" si="7"/>
        <v>0</v>
      </c>
      <c r="AI63">
        <f t="shared" si="8"/>
        <v>0</v>
      </c>
      <c r="AJ63">
        <f t="shared" si="9"/>
        <v>0</v>
      </c>
      <c r="AK63">
        <f t="shared" si="10"/>
        <v>0</v>
      </c>
    </row>
    <row r="64" spans="1:37" x14ac:dyDescent="0.2">
      <c r="A64" t="s">
        <v>69</v>
      </c>
      <c r="B64" t="s">
        <v>65</v>
      </c>
      <c r="C64">
        <v>14</v>
      </c>
      <c r="D64" t="s">
        <v>66</v>
      </c>
      <c r="E64" t="s">
        <v>40</v>
      </c>
      <c r="F64">
        <v>0</v>
      </c>
      <c r="G64">
        <v>0</v>
      </c>
      <c r="H64">
        <v>0</v>
      </c>
      <c r="I64">
        <v>0</v>
      </c>
      <c r="J64">
        <v>0</v>
      </c>
      <c r="K64">
        <v>0</v>
      </c>
      <c r="L64">
        <v>6</v>
      </c>
      <c r="M64">
        <v>0</v>
      </c>
      <c r="N64" t="s">
        <v>30</v>
      </c>
      <c r="O64" t="s">
        <v>30</v>
      </c>
      <c r="P64" t="s">
        <v>30</v>
      </c>
      <c r="Q64" t="s">
        <v>30</v>
      </c>
      <c r="R64" t="s">
        <v>30</v>
      </c>
      <c r="S64">
        <v>0</v>
      </c>
      <c r="T64" t="s">
        <v>30</v>
      </c>
      <c r="U64" t="s">
        <v>30</v>
      </c>
      <c r="V64" t="s">
        <v>30</v>
      </c>
      <c r="W64" t="s">
        <v>30</v>
      </c>
      <c r="X64" t="s">
        <v>30</v>
      </c>
      <c r="Y64" t="s">
        <v>30</v>
      </c>
      <c r="Z64">
        <v>0</v>
      </c>
      <c r="AA64">
        <f t="shared" si="0"/>
        <v>0</v>
      </c>
      <c r="AB64">
        <f t="shared" si="1"/>
        <v>0</v>
      </c>
      <c r="AC64">
        <f t="shared" si="2"/>
        <v>0</v>
      </c>
      <c r="AD64">
        <f t="shared" si="3"/>
        <v>1</v>
      </c>
      <c r="AE64">
        <f t="shared" si="4"/>
        <v>1</v>
      </c>
      <c r="AF64">
        <f t="shared" si="5"/>
        <v>1</v>
      </c>
      <c r="AG64">
        <f t="shared" si="6"/>
        <v>1</v>
      </c>
      <c r="AH64">
        <f t="shared" si="7"/>
        <v>0</v>
      </c>
      <c r="AI64">
        <f t="shared" si="8"/>
        <v>0</v>
      </c>
      <c r="AJ64">
        <f t="shared" si="9"/>
        <v>0</v>
      </c>
      <c r="AK64">
        <f t="shared" si="10"/>
        <v>0</v>
      </c>
    </row>
    <row r="65" spans="1:37" x14ac:dyDescent="0.2">
      <c r="A65" t="s">
        <v>96</v>
      </c>
      <c r="B65" t="s">
        <v>91</v>
      </c>
      <c r="C65">
        <v>14</v>
      </c>
      <c r="D65" t="s">
        <v>92</v>
      </c>
      <c r="E65" t="s">
        <v>40</v>
      </c>
      <c r="F65">
        <v>7</v>
      </c>
      <c r="G65">
        <v>6</v>
      </c>
      <c r="H65">
        <v>30</v>
      </c>
      <c r="I65">
        <v>4</v>
      </c>
      <c r="J65">
        <v>6</v>
      </c>
      <c r="K65">
        <v>5</v>
      </c>
      <c r="L65">
        <v>7</v>
      </c>
      <c r="M65">
        <v>0.56999999999999995</v>
      </c>
      <c r="N65">
        <v>7</v>
      </c>
      <c r="O65">
        <v>15</v>
      </c>
      <c r="P65" t="s">
        <v>30</v>
      </c>
      <c r="Q65">
        <v>8</v>
      </c>
      <c r="R65" t="s">
        <v>30</v>
      </c>
      <c r="S65">
        <v>8</v>
      </c>
      <c r="T65" t="s">
        <v>30</v>
      </c>
      <c r="U65" t="s">
        <v>30</v>
      </c>
      <c r="V65" t="s">
        <v>30</v>
      </c>
      <c r="W65">
        <v>28</v>
      </c>
      <c r="X65">
        <v>1</v>
      </c>
      <c r="Y65">
        <v>1</v>
      </c>
      <c r="Z65">
        <v>2</v>
      </c>
      <c r="AA65">
        <f t="shared" si="0"/>
        <v>1</v>
      </c>
      <c r="AB65">
        <f t="shared" si="1"/>
        <v>0</v>
      </c>
      <c r="AC65">
        <f t="shared" si="2"/>
        <v>0</v>
      </c>
      <c r="AD65">
        <f t="shared" si="3"/>
        <v>1</v>
      </c>
      <c r="AE65">
        <f t="shared" si="4"/>
        <v>1</v>
      </c>
      <c r="AF65">
        <f t="shared" si="5"/>
        <v>0</v>
      </c>
      <c r="AG65">
        <f t="shared" si="6"/>
        <v>0</v>
      </c>
      <c r="AH65">
        <f t="shared" si="7"/>
        <v>1</v>
      </c>
      <c r="AI65">
        <f t="shared" si="8"/>
        <v>1</v>
      </c>
      <c r="AJ65">
        <f t="shared" si="9"/>
        <v>0</v>
      </c>
      <c r="AK65">
        <f t="shared" si="10"/>
        <v>0</v>
      </c>
    </row>
    <row r="66" spans="1:37" x14ac:dyDescent="0.2">
      <c r="F66" s="5"/>
      <c r="G66" s="5"/>
      <c r="H66" s="5"/>
    </row>
    <row r="67" spans="1:37" x14ac:dyDescent="0.2">
      <c r="F67" s="5"/>
      <c r="G67" s="5"/>
      <c r="H67" s="5"/>
    </row>
    <row r="68" spans="1:37" x14ac:dyDescent="0.2">
      <c r="F68" s="5"/>
      <c r="G68" s="5"/>
      <c r="H68" s="5"/>
    </row>
    <row r="69" spans="1:37" x14ac:dyDescent="0.2">
      <c r="F69" s="5"/>
      <c r="G69" s="5"/>
      <c r="H69" s="5"/>
    </row>
    <row r="70" spans="1:37" x14ac:dyDescent="0.2">
      <c r="F70" s="5"/>
      <c r="G70" s="5"/>
      <c r="H70" s="5"/>
    </row>
    <row r="71" spans="1:37" x14ac:dyDescent="0.2">
      <c r="F71" s="5"/>
      <c r="G71" s="5"/>
      <c r="H71" s="5"/>
    </row>
    <row r="72" spans="1:37" x14ac:dyDescent="0.2">
      <c r="F72" s="5"/>
      <c r="G72" s="5"/>
      <c r="H72" s="5"/>
    </row>
    <row r="73" spans="1:37" x14ac:dyDescent="0.2">
      <c r="F73" s="5"/>
      <c r="G73" s="5"/>
      <c r="H73" s="5"/>
    </row>
    <row r="74" spans="1:37" x14ac:dyDescent="0.2">
      <c r="F74" s="5"/>
      <c r="G74" s="5"/>
      <c r="H74" s="5"/>
    </row>
    <row r="75" spans="1:37" x14ac:dyDescent="0.2">
      <c r="F75" s="5"/>
      <c r="G75" s="5"/>
      <c r="H75" s="5"/>
    </row>
    <row r="76" spans="1:37" x14ac:dyDescent="0.2">
      <c r="F76" s="5"/>
      <c r="G76" s="5"/>
      <c r="H76" s="5"/>
    </row>
    <row r="77" spans="1:37" x14ac:dyDescent="0.2">
      <c r="F77" s="5"/>
      <c r="G77" s="5"/>
      <c r="H77" s="5"/>
    </row>
    <row r="78" spans="1:37" x14ac:dyDescent="0.2">
      <c r="F78" s="5"/>
      <c r="G78" s="5"/>
      <c r="H78" s="5"/>
    </row>
    <row r="79" spans="1:37" x14ac:dyDescent="0.2">
      <c r="F79" s="5"/>
      <c r="G79" s="5"/>
      <c r="H79" s="5"/>
    </row>
    <row r="80" spans="1:37" x14ac:dyDescent="0.2">
      <c r="F80" s="5"/>
      <c r="G80" s="5"/>
      <c r="H80" s="5"/>
    </row>
    <row r="81" spans="6:8" x14ac:dyDescent="0.2">
      <c r="F81" s="5"/>
      <c r="G81" s="5"/>
      <c r="H81" s="5"/>
    </row>
    <row r="82" spans="6:8" x14ac:dyDescent="0.2">
      <c r="F82" s="5"/>
      <c r="G82" s="5"/>
      <c r="H82" s="5"/>
    </row>
    <row r="83" spans="6:8" x14ac:dyDescent="0.2">
      <c r="F83" s="5"/>
      <c r="G83" s="5"/>
      <c r="H83" s="5"/>
    </row>
    <row r="84" spans="6:8" x14ac:dyDescent="0.2">
      <c r="F84" s="5"/>
      <c r="G84" s="5"/>
      <c r="H84" s="5"/>
    </row>
    <row r="85" spans="6:8" x14ac:dyDescent="0.2">
      <c r="F85" s="5"/>
      <c r="G85" s="5"/>
      <c r="H85" s="5"/>
    </row>
    <row r="86" spans="6:8" x14ac:dyDescent="0.2">
      <c r="F86" s="5"/>
      <c r="G86" s="5"/>
      <c r="H86" s="5"/>
    </row>
    <row r="87" spans="6:8" x14ac:dyDescent="0.2">
      <c r="F87" s="5"/>
      <c r="G87" s="5"/>
      <c r="H87" s="5"/>
    </row>
    <row r="88" spans="6:8" x14ac:dyDescent="0.2">
      <c r="F88" s="5"/>
      <c r="G88" s="5"/>
      <c r="H88" s="5"/>
    </row>
    <row r="89" spans="6:8" x14ac:dyDescent="0.2">
      <c r="F89" s="5"/>
      <c r="G89" s="5"/>
      <c r="H89" s="5"/>
    </row>
    <row r="90" spans="6:8" x14ac:dyDescent="0.2">
      <c r="F90" s="5"/>
      <c r="G90" s="5"/>
      <c r="H90" s="5"/>
    </row>
    <row r="91" spans="6:8" x14ac:dyDescent="0.2">
      <c r="F91" s="5"/>
      <c r="G91" s="5"/>
      <c r="H91" s="5"/>
    </row>
    <row r="92" spans="6:8" x14ac:dyDescent="0.2">
      <c r="F92" s="4"/>
      <c r="G92" s="4"/>
      <c r="H92" s="4"/>
    </row>
    <row r="93" spans="6:8" x14ac:dyDescent="0.2">
      <c r="F93" s="4"/>
      <c r="G93" s="4"/>
      <c r="H93" s="4"/>
    </row>
    <row r="94" spans="6:8" x14ac:dyDescent="0.2">
      <c r="F94" s="4"/>
      <c r="G94" s="4"/>
      <c r="H94" s="4"/>
    </row>
    <row r="95" spans="6:8" x14ac:dyDescent="0.2">
      <c r="F95" s="4"/>
      <c r="G95" s="4"/>
      <c r="H95" s="4"/>
    </row>
    <row r="96" spans="6:8" x14ac:dyDescent="0.2">
      <c r="F96" s="4"/>
      <c r="G96" s="4"/>
      <c r="H96" s="4"/>
    </row>
    <row r="97" spans="6:8" x14ac:dyDescent="0.2">
      <c r="F97" s="4"/>
      <c r="G97" s="4"/>
      <c r="H97" s="4"/>
    </row>
    <row r="98" spans="6:8" x14ac:dyDescent="0.2">
      <c r="F98" s="4"/>
      <c r="G98" s="4"/>
      <c r="H98" s="4"/>
    </row>
    <row r="99" spans="6:8" x14ac:dyDescent="0.2">
      <c r="F99" s="4"/>
      <c r="G99" s="4"/>
      <c r="H99" s="4"/>
    </row>
    <row r="100" spans="6:8" x14ac:dyDescent="0.2">
      <c r="F100" s="4"/>
      <c r="G100" s="4"/>
      <c r="H100" s="4"/>
    </row>
    <row r="101" spans="6:8" x14ac:dyDescent="0.2">
      <c r="F101" s="4"/>
      <c r="G101" s="4"/>
      <c r="H101" s="4"/>
    </row>
    <row r="102" spans="6:8" x14ac:dyDescent="0.2">
      <c r="F102" s="4"/>
      <c r="G102" s="4"/>
      <c r="H102" s="4"/>
    </row>
    <row r="103" spans="6:8" x14ac:dyDescent="0.2">
      <c r="F103" s="4"/>
      <c r="G103" s="4"/>
      <c r="H103" s="4"/>
    </row>
    <row r="104" spans="6:8" x14ac:dyDescent="0.2">
      <c r="F104" s="4"/>
      <c r="G104" s="4"/>
      <c r="H104" s="4"/>
    </row>
    <row r="105" spans="6:8" x14ac:dyDescent="0.2">
      <c r="F105" s="4"/>
      <c r="G105" s="4"/>
      <c r="H105" s="4"/>
    </row>
    <row r="106" spans="6:8" x14ac:dyDescent="0.2">
      <c r="F106" s="4"/>
      <c r="G106" s="4"/>
      <c r="H106" s="4"/>
    </row>
    <row r="107" spans="6:8" x14ac:dyDescent="0.2">
      <c r="F107" s="4"/>
      <c r="G107" s="4"/>
      <c r="H107" s="4"/>
    </row>
    <row r="108" spans="6:8" x14ac:dyDescent="0.2">
      <c r="F108" s="4"/>
      <c r="G108" s="4"/>
      <c r="H108" s="4"/>
    </row>
    <row r="109" spans="6:8" x14ac:dyDescent="0.2">
      <c r="F109" s="4"/>
      <c r="G109" s="4"/>
      <c r="H109" s="4"/>
    </row>
    <row r="110" spans="6:8" x14ac:dyDescent="0.2">
      <c r="F110" s="4"/>
      <c r="G110" s="4"/>
      <c r="H110" s="4"/>
    </row>
    <row r="111" spans="6:8" x14ac:dyDescent="0.2">
      <c r="F111" s="4"/>
      <c r="G111" s="4"/>
      <c r="H111" s="4"/>
    </row>
    <row r="112" spans="6:8" x14ac:dyDescent="0.2">
      <c r="F112" s="4"/>
      <c r="G112" s="4"/>
      <c r="H112" s="4"/>
    </row>
    <row r="113" spans="6:8" x14ac:dyDescent="0.2">
      <c r="F113" s="4"/>
      <c r="G113" s="4"/>
      <c r="H113" s="4"/>
    </row>
    <row r="114" spans="6:8" x14ac:dyDescent="0.2">
      <c r="F114" s="4"/>
      <c r="G114" s="4"/>
      <c r="H114" s="4"/>
    </row>
    <row r="115" spans="6:8" x14ac:dyDescent="0.2">
      <c r="F115" s="4"/>
      <c r="G115" s="4"/>
      <c r="H115" s="4"/>
    </row>
    <row r="116" spans="6:8" x14ac:dyDescent="0.2">
      <c r="F116" s="4"/>
      <c r="G116" s="4"/>
      <c r="H116" s="4"/>
    </row>
    <row r="117" spans="6:8" x14ac:dyDescent="0.2">
      <c r="F117" s="4"/>
      <c r="G117" s="4"/>
      <c r="H117" s="4"/>
    </row>
    <row r="118" spans="6:8" x14ac:dyDescent="0.2">
      <c r="F118" s="4"/>
      <c r="G118" s="4"/>
      <c r="H118" s="4"/>
    </row>
    <row r="119" spans="6:8" x14ac:dyDescent="0.2">
      <c r="F119" s="4"/>
      <c r="G119" s="4"/>
      <c r="H119" s="4"/>
    </row>
    <row r="120" spans="6:8" x14ac:dyDescent="0.2">
      <c r="F120" s="4"/>
      <c r="G120" s="4"/>
      <c r="H120" s="4"/>
    </row>
    <row r="121" spans="6:8" x14ac:dyDescent="0.2">
      <c r="F121" s="4"/>
      <c r="G121" s="4"/>
      <c r="H121" s="4"/>
    </row>
    <row r="122" spans="6:8" x14ac:dyDescent="0.2">
      <c r="F122" s="4"/>
      <c r="G122" s="4"/>
      <c r="H122" s="4"/>
    </row>
    <row r="123" spans="6:8" x14ac:dyDescent="0.2">
      <c r="F123" s="4"/>
      <c r="G123" s="4"/>
      <c r="H123" s="4"/>
    </row>
  </sheetData>
  <autoFilter ref="A1:Z65"/>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C65"/>
  <sheetViews>
    <sheetView workbookViewId="0">
      <selection activeCell="F34" sqref="F34"/>
    </sheetView>
  </sheetViews>
  <sheetFormatPr baseColWidth="10" defaultRowHeight="16" outlineLevelCol="3" x14ac:dyDescent="0.2"/>
  <cols>
    <col min="1" max="1" width="25.5" customWidth="1" outlineLevel="3"/>
    <col min="18" max="28" width="10.83203125" customWidth="1" outlineLevel="1"/>
  </cols>
  <sheetData>
    <row r="1" spans="1:29" s="41" customFormat="1" ht="17" thickBot="1" x14ac:dyDescent="0.25">
      <c r="A1" s="41" t="s">
        <v>4</v>
      </c>
      <c r="B1" s="41" t="s">
        <v>3</v>
      </c>
      <c r="C1" s="50" t="s">
        <v>0</v>
      </c>
      <c r="D1" s="41" t="s">
        <v>5</v>
      </c>
      <c r="E1" s="41" t="s">
        <v>7</v>
      </c>
      <c r="F1" s="41" t="s">
        <v>11</v>
      </c>
      <c r="G1" s="50" t="s">
        <v>12</v>
      </c>
      <c r="H1" s="41" t="s">
        <v>13</v>
      </c>
      <c r="I1" s="41" t="s">
        <v>14</v>
      </c>
      <c r="J1" s="41" t="s">
        <v>15</v>
      </c>
      <c r="K1" s="41" t="s">
        <v>16</v>
      </c>
      <c r="L1" s="41" t="s">
        <v>17</v>
      </c>
      <c r="M1" s="50" t="s">
        <v>18</v>
      </c>
      <c r="N1" s="41" t="s">
        <v>19</v>
      </c>
      <c r="O1" s="41" t="s">
        <v>20</v>
      </c>
      <c r="P1" t="s">
        <v>22</v>
      </c>
      <c r="Q1" s="41" t="s">
        <v>25</v>
      </c>
      <c r="R1" s="41" t="s">
        <v>135</v>
      </c>
      <c r="S1" s="41" t="s">
        <v>136</v>
      </c>
      <c r="T1" s="41" t="s">
        <v>137</v>
      </c>
      <c r="U1" s="41" t="s">
        <v>138</v>
      </c>
      <c r="V1" s="41" t="s">
        <v>139</v>
      </c>
      <c r="W1" s="41" t="s">
        <v>140</v>
      </c>
      <c r="X1" s="41" t="s">
        <v>141</v>
      </c>
      <c r="Y1" s="41" t="s">
        <v>142</v>
      </c>
      <c r="Z1" s="41" t="s">
        <v>143</v>
      </c>
      <c r="AA1" s="41" t="s">
        <v>144</v>
      </c>
      <c r="AB1" s="41" t="s">
        <v>145</v>
      </c>
      <c r="AC1" s="54"/>
    </row>
    <row r="2" spans="1:29" x14ac:dyDescent="0.2">
      <c r="A2" s="45" t="s">
        <v>29</v>
      </c>
      <c r="B2" s="3" t="s">
        <v>28</v>
      </c>
      <c r="C2" s="51" t="s">
        <v>26</v>
      </c>
      <c r="D2" s="3">
        <v>15</v>
      </c>
      <c r="E2" s="3">
        <v>178</v>
      </c>
      <c r="F2" s="3">
        <v>28</v>
      </c>
      <c r="G2" s="51">
        <v>0.18</v>
      </c>
      <c r="H2" s="3">
        <v>58</v>
      </c>
      <c r="I2" s="3">
        <v>31</v>
      </c>
      <c r="J2" s="3">
        <v>82</v>
      </c>
      <c r="K2" s="3">
        <v>3</v>
      </c>
      <c r="L2" s="3">
        <v>4</v>
      </c>
      <c r="M2" s="51">
        <v>89</v>
      </c>
      <c r="N2" s="3">
        <v>78</v>
      </c>
      <c r="O2" s="3">
        <v>0</v>
      </c>
      <c r="P2">
        <v>59</v>
      </c>
      <c r="Q2" s="3">
        <v>41</v>
      </c>
      <c r="R2">
        <f>IF(E2&gt;1, 1,0)</f>
        <v>1</v>
      </c>
      <c r="S2">
        <f>IF(E2&gt;50, 1, 0)</f>
        <v>1</v>
      </c>
      <c r="T2">
        <f>IF(E2&gt;100, 1, 0)</f>
        <v>1</v>
      </c>
      <c r="U2">
        <f>IF($H2&gt;1,1,0)</f>
        <v>1</v>
      </c>
      <c r="V2">
        <f>IF($H2&gt;5,1,0)</f>
        <v>1</v>
      </c>
      <c r="W2">
        <f>IF($H2&gt;25,1,0)</f>
        <v>1</v>
      </c>
      <c r="X2">
        <f>IF($H2&gt;50,1,0)</f>
        <v>1</v>
      </c>
      <c r="Y2">
        <f>IF($M2&gt;1,1,0)</f>
        <v>1</v>
      </c>
      <c r="Z2">
        <f>IF($M2&gt;5,1,0)</f>
        <v>1</v>
      </c>
      <c r="AA2">
        <f>IF($M2&gt;25,1,0)</f>
        <v>1</v>
      </c>
      <c r="AB2">
        <f>IF($M2&gt;50,1,0)</f>
        <v>1</v>
      </c>
      <c r="AC2" s="55"/>
    </row>
    <row r="3" spans="1:29" x14ac:dyDescent="0.2">
      <c r="A3" s="46"/>
      <c r="B3" s="3" t="s">
        <v>54</v>
      </c>
      <c r="C3" s="51" t="s">
        <v>52</v>
      </c>
      <c r="D3" s="3">
        <v>44</v>
      </c>
      <c r="E3" s="3">
        <v>2081</v>
      </c>
      <c r="F3" s="3">
        <v>30</v>
      </c>
      <c r="G3" s="51">
        <v>0.63</v>
      </c>
      <c r="H3" s="3">
        <v>782</v>
      </c>
      <c r="I3" s="3">
        <v>444</v>
      </c>
      <c r="J3" s="3">
        <v>440</v>
      </c>
      <c r="K3" s="3">
        <v>254</v>
      </c>
      <c r="L3" s="3">
        <v>161</v>
      </c>
      <c r="M3" s="51">
        <v>855</v>
      </c>
      <c r="N3" s="3">
        <v>534</v>
      </c>
      <c r="O3" s="3">
        <v>0</v>
      </c>
      <c r="P3">
        <v>191</v>
      </c>
      <c r="Q3" s="3">
        <v>1356</v>
      </c>
      <c r="R3">
        <f>IF(E3&gt;1, 1,0)</f>
        <v>1</v>
      </c>
      <c r="S3">
        <f>IF(E3&gt;50, 1, 0)</f>
        <v>1</v>
      </c>
      <c r="T3">
        <f>IF(E3&gt;100, 1, 0)</f>
        <v>1</v>
      </c>
      <c r="U3">
        <f t="shared" ref="U3:U65" si="0">IF($H3&gt;1,1,0)</f>
        <v>1</v>
      </c>
      <c r="V3">
        <f t="shared" ref="V3:V65" si="1">IF($H3&gt;5,1,0)</f>
        <v>1</v>
      </c>
      <c r="W3">
        <f t="shared" ref="W3:W65" si="2">IF($H3&gt;25,1,0)</f>
        <v>1</v>
      </c>
      <c r="X3">
        <f t="shared" ref="X3:X65" si="3">IF($H3&gt;50,1,0)</f>
        <v>1</v>
      </c>
      <c r="Y3">
        <f t="shared" ref="Y3:Y65" si="4">IF($M3&gt;1,1,0)</f>
        <v>1</v>
      </c>
      <c r="Z3">
        <f t="shared" ref="Z3:Z65" si="5">IF($M3&gt;5,1,0)</f>
        <v>1</v>
      </c>
      <c r="AA3">
        <f t="shared" ref="AA3:AA65" si="6">IF($M3&gt;25,1,0)</f>
        <v>1</v>
      </c>
      <c r="AB3">
        <f t="shared" ref="AB3:AB65" si="7">IF($M3&gt;50,1,0)</f>
        <v>1</v>
      </c>
      <c r="AC3" s="55"/>
    </row>
    <row r="4" spans="1:29" x14ac:dyDescent="0.2">
      <c r="A4" s="46"/>
      <c r="B4" s="3" t="s">
        <v>66</v>
      </c>
      <c r="C4" s="51" t="s">
        <v>64</v>
      </c>
      <c r="D4" s="3">
        <v>63</v>
      </c>
      <c r="E4" s="3">
        <v>1781</v>
      </c>
      <c r="F4" s="3">
        <v>72</v>
      </c>
      <c r="G4" s="51">
        <v>0.31</v>
      </c>
      <c r="H4" s="3">
        <v>694</v>
      </c>
      <c r="I4" s="3">
        <v>622</v>
      </c>
      <c r="J4" s="3">
        <v>397</v>
      </c>
      <c r="K4" s="3">
        <v>67</v>
      </c>
      <c r="L4" s="3">
        <v>1</v>
      </c>
      <c r="M4" s="51">
        <v>465</v>
      </c>
      <c r="N4" s="3">
        <v>622</v>
      </c>
      <c r="O4" s="3">
        <v>0</v>
      </c>
      <c r="P4">
        <v>478</v>
      </c>
      <c r="Q4" s="3">
        <v>681</v>
      </c>
      <c r="R4">
        <f>IF(E4&gt;1, 1,0)</f>
        <v>1</v>
      </c>
      <c r="S4">
        <f>IF(E4&gt;50, 1, 0)</f>
        <v>1</v>
      </c>
      <c r="T4">
        <f>IF(E4&gt;100, 1, 0)</f>
        <v>1</v>
      </c>
      <c r="U4">
        <f t="shared" si="0"/>
        <v>1</v>
      </c>
      <c r="V4">
        <f t="shared" si="1"/>
        <v>1</v>
      </c>
      <c r="W4">
        <f t="shared" si="2"/>
        <v>1</v>
      </c>
      <c r="X4">
        <f t="shared" si="3"/>
        <v>1</v>
      </c>
      <c r="Y4">
        <f t="shared" si="4"/>
        <v>1</v>
      </c>
      <c r="Z4">
        <f t="shared" si="5"/>
        <v>1</v>
      </c>
      <c r="AA4">
        <f t="shared" si="6"/>
        <v>1</v>
      </c>
      <c r="AB4">
        <f t="shared" si="7"/>
        <v>1</v>
      </c>
      <c r="AC4" s="55"/>
    </row>
    <row r="5" spans="1:29" x14ac:dyDescent="0.2">
      <c r="A5" s="46"/>
      <c r="B5" s="3" t="s">
        <v>92</v>
      </c>
      <c r="C5" s="51" t="s">
        <v>90</v>
      </c>
      <c r="D5" s="3">
        <v>118</v>
      </c>
      <c r="E5" s="3">
        <v>2274</v>
      </c>
      <c r="F5" s="3">
        <v>81</v>
      </c>
      <c r="G5" s="51">
        <v>0.56999999999999995</v>
      </c>
      <c r="H5" s="3">
        <v>760</v>
      </c>
      <c r="I5" s="3">
        <v>740</v>
      </c>
      <c r="J5" s="3">
        <v>339</v>
      </c>
      <c r="K5" s="3">
        <v>133</v>
      </c>
      <c r="L5" s="3">
        <v>302</v>
      </c>
      <c r="M5" s="51">
        <v>774</v>
      </c>
      <c r="N5" s="3">
        <v>208</v>
      </c>
      <c r="O5" s="3">
        <v>11</v>
      </c>
      <c r="P5">
        <v>896</v>
      </c>
      <c r="Q5" s="3">
        <v>1159</v>
      </c>
      <c r="R5">
        <f>IF(E5&gt;1, 1,0)</f>
        <v>1</v>
      </c>
      <c r="S5">
        <f>IF(E5&gt;50, 1, 0)</f>
        <v>1</v>
      </c>
      <c r="T5">
        <f>IF(E5&gt;100, 1, 0)</f>
        <v>1</v>
      </c>
      <c r="U5">
        <f t="shared" si="0"/>
        <v>1</v>
      </c>
      <c r="V5">
        <f t="shared" si="1"/>
        <v>1</v>
      </c>
      <c r="W5">
        <f t="shared" si="2"/>
        <v>1</v>
      </c>
      <c r="X5">
        <f t="shared" si="3"/>
        <v>1</v>
      </c>
      <c r="Y5">
        <f t="shared" si="4"/>
        <v>1</v>
      </c>
      <c r="Z5">
        <f t="shared" si="5"/>
        <v>1</v>
      </c>
      <c r="AA5">
        <f t="shared" si="6"/>
        <v>1</v>
      </c>
      <c r="AB5">
        <f t="shared" si="7"/>
        <v>1</v>
      </c>
      <c r="AC5" s="55"/>
    </row>
    <row r="6" spans="1:29" x14ac:dyDescent="0.2">
      <c r="A6" s="46"/>
      <c r="B6" s="3" t="s">
        <v>105</v>
      </c>
      <c r="C6" s="51" t="s">
        <v>103</v>
      </c>
      <c r="D6" s="3">
        <v>4</v>
      </c>
      <c r="E6" s="3">
        <v>263</v>
      </c>
      <c r="F6" s="3">
        <v>17</v>
      </c>
      <c r="G6" s="51">
        <v>0.18</v>
      </c>
      <c r="H6" s="3">
        <v>91</v>
      </c>
      <c r="I6" s="3">
        <v>154</v>
      </c>
      <c r="J6" s="3">
        <v>0</v>
      </c>
      <c r="K6" s="3">
        <v>16</v>
      </c>
      <c r="L6" s="3">
        <v>2</v>
      </c>
      <c r="M6" s="51">
        <v>18</v>
      </c>
      <c r="N6" s="3">
        <v>0</v>
      </c>
      <c r="O6" s="3">
        <v>0</v>
      </c>
      <c r="P6">
        <v>229</v>
      </c>
      <c r="Q6" s="3">
        <v>34</v>
      </c>
      <c r="R6">
        <f>IF(E6&gt;1, 1,0)</f>
        <v>1</v>
      </c>
      <c r="S6">
        <f>IF(E6&gt;50, 1, 0)</f>
        <v>1</v>
      </c>
      <c r="T6">
        <f>IF(E6&gt;100, 1, 0)</f>
        <v>1</v>
      </c>
      <c r="U6">
        <f t="shared" si="0"/>
        <v>1</v>
      </c>
      <c r="V6">
        <f t="shared" si="1"/>
        <v>1</v>
      </c>
      <c r="W6">
        <f t="shared" si="2"/>
        <v>1</v>
      </c>
      <c r="X6">
        <f t="shared" si="3"/>
        <v>1</v>
      </c>
      <c r="Y6">
        <f t="shared" si="4"/>
        <v>1</v>
      </c>
      <c r="Z6">
        <f t="shared" si="5"/>
        <v>1</v>
      </c>
      <c r="AA6">
        <f t="shared" si="6"/>
        <v>0</v>
      </c>
      <c r="AB6">
        <f t="shared" si="7"/>
        <v>0</v>
      </c>
      <c r="AC6" s="55"/>
    </row>
    <row r="7" spans="1:29" ht="17" thickBot="1" x14ac:dyDescent="0.25">
      <c r="A7" s="47"/>
      <c r="B7" s="48" t="s">
        <v>110</v>
      </c>
      <c r="C7" s="52" t="s">
        <v>108</v>
      </c>
      <c r="D7" s="49">
        <v>0</v>
      </c>
      <c r="E7" s="49">
        <v>0</v>
      </c>
      <c r="F7" s="48">
        <v>2</v>
      </c>
      <c r="G7" s="52">
        <v>0</v>
      </c>
      <c r="H7" s="48" t="s">
        <v>30</v>
      </c>
      <c r="I7" s="48" t="s">
        <v>30</v>
      </c>
      <c r="J7" s="48" t="s">
        <v>30</v>
      </c>
      <c r="K7" s="48" t="s">
        <v>30</v>
      </c>
      <c r="L7" s="48" t="s">
        <v>30</v>
      </c>
      <c r="M7" s="52">
        <v>0</v>
      </c>
      <c r="N7" s="48" t="s">
        <v>30</v>
      </c>
      <c r="O7" s="48" t="s">
        <v>30</v>
      </c>
      <c r="P7" t="s">
        <v>30</v>
      </c>
      <c r="Q7" s="48">
        <v>0</v>
      </c>
      <c r="R7">
        <f>IF(E7&gt;1, 1,0)</f>
        <v>0</v>
      </c>
      <c r="S7">
        <f>IF(E7&gt;50, 1, 0)</f>
        <v>0</v>
      </c>
      <c r="T7">
        <f>IF(E7&gt;100, 1, 0)</f>
        <v>0</v>
      </c>
      <c r="U7">
        <f t="shared" si="0"/>
        <v>1</v>
      </c>
      <c r="V7">
        <f t="shared" si="1"/>
        <v>1</v>
      </c>
      <c r="W7">
        <f t="shared" si="2"/>
        <v>1</v>
      </c>
      <c r="X7">
        <f t="shared" si="3"/>
        <v>1</v>
      </c>
      <c r="Y7">
        <f t="shared" si="4"/>
        <v>0</v>
      </c>
      <c r="Z7">
        <f t="shared" si="5"/>
        <v>0</v>
      </c>
      <c r="AA7">
        <f t="shared" si="6"/>
        <v>0</v>
      </c>
      <c r="AB7">
        <f t="shared" si="7"/>
        <v>0</v>
      </c>
      <c r="AC7" s="55"/>
    </row>
    <row r="8" spans="1:29" x14ac:dyDescent="0.2">
      <c r="A8" s="42" t="s">
        <v>42</v>
      </c>
      <c r="B8" t="s">
        <v>28</v>
      </c>
      <c r="C8" s="53" t="s">
        <v>41</v>
      </c>
      <c r="D8" s="40">
        <v>0</v>
      </c>
      <c r="E8" s="40">
        <v>0</v>
      </c>
      <c r="F8">
        <v>4</v>
      </c>
      <c r="G8" s="53">
        <v>0</v>
      </c>
      <c r="H8" t="s">
        <v>30</v>
      </c>
      <c r="I8" t="s">
        <v>30</v>
      </c>
      <c r="J8" t="s">
        <v>30</v>
      </c>
      <c r="K8" t="s">
        <v>30</v>
      </c>
      <c r="L8" t="s">
        <v>30</v>
      </c>
      <c r="M8" s="53" t="s">
        <v>30</v>
      </c>
      <c r="N8" t="s">
        <v>30</v>
      </c>
      <c r="O8" t="s">
        <v>30</v>
      </c>
      <c r="P8" t="s">
        <v>30</v>
      </c>
      <c r="Q8">
        <v>0</v>
      </c>
      <c r="R8">
        <f>IF(E8&gt;1, 1,0)</f>
        <v>0</v>
      </c>
      <c r="S8">
        <f>IF(E8&gt;50, 1, 0)</f>
        <v>0</v>
      </c>
      <c r="T8">
        <f>IF(E8&gt;100, 1, 0)</f>
        <v>0</v>
      </c>
      <c r="U8">
        <f t="shared" si="0"/>
        <v>1</v>
      </c>
      <c r="V8">
        <f t="shared" si="1"/>
        <v>1</v>
      </c>
      <c r="W8">
        <f t="shared" si="2"/>
        <v>1</v>
      </c>
      <c r="X8">
        <f t="shared" si="3"/>
        <v>1</v>
      </c>
      <c r="Y8">
        <f t="shared" si="4"/>
        <v>1</v>
      </c>
      <c r="Z8">
        <f t="shared" si="5"/>
        <v>1</v>
      </c>
      <c r="AA8">
        <f t="shared" si="6"/>
        <v>1</v>
      </c>
      <c r="AB8">
        <f t="shared" si="7"/>
        <v>1</v>
      </c>
      <c r="AC8" s="55"/>
    </row>
    <row r="9" spans="1:29" x14ac:dyDescent="0.2">
      <c r="A9" s="43"/>
      <c r="B9" t="s">
        <v>54</v>
      </c>
      <c r="C9" s="53" t="s">
        <v>59</v>
      </c>
      <c r="D9">
        <v>2</v>
      </c>
      <c r="E9">
        <v>44</v>
      </c>
      <c r="F9">
        <v>3</v>
      </c>
      <c r="G9" s="53">
        <v>0.33</v>
      </c>
      <c r="H9">
        <v>19</v>
      </c>
      <c r="I9">
        <v>22</v>
      </c>
      <c r="J9">
        <v>3</v>
      </c>
      <c r="K9">
        <v>0</v>
      </c>
      <c r="L9">
        <v>0</v>
      </c>
      <c r="M9" s="53">
        <v>3</v>
      </c>
      <c r="N9">
        <v>0</v>
      </c>
      <c r="O9">
        <v>0</v>
      </c>
      <c r="P9">
        <v>0</v>
      </c>
      <c r="Q9">
        <v>44</v>
      </c>
      <c r="R9">
        <f>IF(E9&gt;1, 1,0)</f>
        <v>1</v>
      </c>
      <c r="S9">
        <f>IF(E9&gt;50, 1, 0)</f>
        <v>0</v>
      </c>
      <c r="T9">
        <f>IF(E9&gt;100, 1, 0)</f>
        <v>0</v>
      </c>
      <c r="U9">
        <f t="shared" si="0"/>
        <v>1</v>
      </c>
      <c r="V9">
        <f t="shared" si="1"/>
        <v>1</v>
      </c>
      <c r="W9">
        <f t="shared" si="2"/>
        <v>0</v>
      </c>
      <c r="X9">
        <f t="shared" si="3"/>
        <v>0</v>
      </c>
      <c r="Y9">
        <f t="shared" si="4"/>
        <v>1</v>
      </c>
      <c r="Z9">
        <f t="shared" si="5"/>
        <v>0</v>
      </c>
      <c r="AA9">
        <f t="shared" si="6"/>
        <v>0</v>
      </c>
      <c r="AB9">
        <f t="shared" si="7"/>
        <v>0</v>
      </c>
      <c r="AC9" s="55"/>
    </row>
    <row r="10" spans="1:29" x14ac:dyDescent="0.2">
      <c r="A10" s="43"/>
      <c r="B10" t="s">
        <v>66</v>
      </c>
      <c r="C10" s="53" t="s">
        <v>70</v>
      </c>
      <c r="D10">
        <v>3</v>
      </c>
      <c r="E10">
        <v>90</v>
      </c>
      <c r="F10">
        <v>12</v>
      </c>
      <c r="G10" s="53">
        <v>0.08</v>
      </c>
      <c r="H10">
        <v>90</v>
      </c>
      <c r="I10">
        <v>0</v>
      </c>
      <c r="J10">
        <v>0</v>
      </c>
      <c r="K10">
        <v>0</v>
      </c>
      <c r="L10">
        <v>0</v>
      </c>
      <c r="M10" s="53">
        <v>0</v>
      </c>
      <c r="N10">
        <v>60</v>
      </c>
      <c r="O10">
        <v>0</v>
      </c>
      <c r="P10">
        <v>0</v>
      </c>
      <c r="Q10">
        <v>30</v>
      </c>
      <c r="R10">
        <f>IF(E10&gt;1, 1,0)</f>
        <v>1</v>
      </c>
      <c r="S10">
        <f>IF(E10&gt;50, 1, 0)</f>
        <v>1</v>
      </c>
      <c r="T10">
        <f>IF(E10&gt;100, 1, 0)</f>
        <v>0</v>
      </c>
      <c r="U10">
        <f t="shared" si="0"/>
        <v>1</v>
      </c>
      <c r="V10">
        <f t="shared" si="1"/>
        <v>1</v>
      </c>
      <c r="W10">
        <f t="shared" si="2"/>
        <v>1</v>
      </c>
      <c r="X10">
        <f t="shared" si="3"/>
        <v>1</v>
      </c>
      <c r="Y10">
        <f t="shared" si="4"/>
        <v>0</v>
      </c>
      <c r="Z10">
        <f t="shared" si="5"/>
        <v>0</v>
      </c>
      <c r="AA10">
        <f t="shared" si="6"/>
        <v>0</v>
      </c>
      <c r="AB10">
        <f t="shared" si="7"/>
        <v>0</v>
      </c>
      <c r="AC10" s="55"/>
    </row>
    <row r="11" spans="1:29" x14ac:dyDescent="0.2">
      <c r="A11" s="43"/>
      <c r="B11" t="s">
        <v>79</v>
      </c>
      <c r="C11" s="53" t="s">
        <v>82</v>
      </c>
      <c r="D11">
        <v>0</v>
      </c>
      <c r="E11">
        <v>0</v>
      </c>
      <c r="F11">
        <v>1</v>
      </c>
      <c r="G11" s="53">
        <v>0</v>
      </c>
      <c r="H11" t="s">
        <v>30</v>
      </c>
      <c r="I11" t="s">
        <v>30</v>
      </c>
      <c r="J11" t="s">
        <v>30</v>
      </c>
      <c r="K11" t="s">
        <v>30</v>
      </c>
      <c r="L11" t="s">
        <v>30</v>
      </c>
      <c r="M11" s="53">
        <v>0</v>
      </c>
      <c r="N11" t="s">
        <v>30</v>
      </c>
      <c r="O11" t="s">
        <v>30</v>
      </c>
      <c r="P11" t="s">
        <v>30</v>
      </c>
      <c r="Q11">
        <v>0</v>
      </c>
      <c r="R11">
        <f>IF(E11&gt;1, 1,0)</f>
        <v>0</v>
      </c>
      <c r="S11">
        <f>IF(E11&gt;50, 1, 0)</f>
        <v>0</v>
      </c>
      <c r="T11">
        <f>IF(E11&gt;100, 1, 0)</f>
        <v>0</v>
      </c>
      <c r="U11">
        <f t="shared" si="0"/>
        <v>1</v>
      </c>
      <c r="V11">
        <f t="shared" si="1"/>
        <v>1</v>
      </c>
      <c r="W11">
        <f t="shared" si="2"/>
        <v>1</v>
      </c>
      <c r="X11">
        <f t="shared" si="3"/>
        <v>1</v>
      </c>
      <c r="Y11">
        <f t="shared" si="4"/>
        <v>0</v>
      </c>
      <c r="Z11">
        <f t="shared" si="5"/>
        <v>0</v>
      </c>
      <c r="AA11">
        <f t="shared" si="6"/>
        <v>0</v>
      </c>
      <c r="AB11">
        <f t="shared" si="7"/>
        <v>0</v>
      </c>
      <c r="AC11" s="55"/>
    </row>
    <row r="12" spans="1:29" x14ac:dyDescent="0.2">
      <c r="A12" s="43"/>
      <c r="B12" t="s">
        <v>92</v>
      </c>
      <c r="C12" s="53" t="s">
        <v>97</v>
      </c>
      <c r="D12">
        <v>16</v>
      </c>
      <c r="E12">
        <v>236</v>
      </c>
      <c r="F12">
        <v>31</v>
      </c>
      <c r="G12" s="53">
        <v>0.32</v>
      </c>
      <c r="H12">
        <v>28</v>
      </c>
      <c r="I12">
        <v>65</v>
      </c>
      <c r="J12">
        <v>19</v>
      </c>
      <c r="K12">
        <v>71</v>
      </c>
      <c r="L12">
        <v>53</v>
      </c>
      <c r="M12" s="53">
        <v>143</v>
      </c>
      <c r="N12">
        <v>3</v>
      </c>
      <c r="O12">
        <v>0</v>
      </c>
      <c r="P12">
        <v>199</v>
      </c>
      <c r="Q12">
        <v>34</v>
      </c>
      <c r="R12">
        <f>IF(E12&gt;1, 1,0)</f>
        <v>1</v>
      </c>
      <c r="S12">
        <f>IF(E12&gt;50, 1, 0)</f>
        <v>1</v>
      </c>
      <c r="T12">
        <f>IF(E12&gt;100, 1, 0)</f>
        <v>1</v>
      </c>
      <c r="U12">
        <f t="shared" si="0"/>
        <v>1</v>
      </c>
      <c r="V12">
        <f t="shared" si="1"/>
        <v>1</v>
      </c>
      <c r="W12">
        <f t="shared" si="2"/>
        <v>1</v>
      </c>
      <c r="X12">
        <f t="shared" si="3"/>
        <v>0</v>
      </c>
      <c r="Y12">
        <f t="shared" si="4"/>
        <v>1</v>
      </c>
      <c r="Z12">
        <f t="shared" si="5"/>
        <v>1</v>
      </c>
      <c r="AA12">
        <f t="shared" si="6"/>
        <v>1</v>
      </c>
      <c r="AB12">
        <f t="shared" si="7"/>
        <v>1</v>
      </c>
      <c r="AC12" s="55"/>
    </row>
    <row r="13" spans="1:29" ht="17" thickBot="1" x14ac:dyDescent="0.25">
      <c r="A13" s="44"/>
      <c r="B13" s="48" t="s">
        <v>105</v>
      </c>
      <c r="C13" s="52" t="s">
        <v>106</v>
      </c>
      <c r="D13" s="48">
        <v>1</v>
      </c>
      <c r="E13" s="48">
        <v>44</v>
      </c>
      <c r="F13" s="48">
        <v>4</v>
      </c>
      <c r="G13" s="52">
        <v>0.25</v>
      </c>
      <c r="H13" s="48">
        <v>0</v>
      </c>
      <c r="I13" s="48">
        <v>38</v>
      </c>
      <c r="J13" s="48">
        <v>0</v>
      </c>
      <c r="K13" s="48">
        <v>0</v>
      </c>
      <c r="L13" s="48">
        <v>6</v>
      </c>
      <c r="M13" s="52">
        <v>6</v>
      </c>
      <c r="N13" s="48">
        <v>0</v>
      </c>
      <c r="O13" s="48">
        <v>0</v>
      </c>
      <c r="P13">
        <v>44</v>
      </c>
      <c r="Q13" s="48">
        <v>0</v>
      </c>
      <c r="R13">
        <f>IF(E13&gt;1, 1,0)</f>
        <v>1</v>
      </c>
      <c r="S13">
        <f>IF(E13&gt;50, 1, 0)</f>
        <v>0</v>
      </c>
      <c r="T13">
        <f>IF(E13&gt;100, 1, 0)</f>
        <v>0</v>
      </c>
      <c r="U13">
        <f t="shared" si="0"/>
        <v>0</v>
      </c>
      <c r="V13">
        <f t="shared" si="1"/>
        <v>0</v>
      </c>
      <c r="W13">
        <f t="shared" si="2"/>
        <v>0</v>
      </c>
      <c r="X13">
        <f t="shared" si="3"/>
        <v>0</v>
      </c>
      <c r="Y13">
        <f t="shared" si="4"/>
        <v>1</v>
      </c>
      <c r="Z13">
        <f t="shared" si="5"/>
        <v>1</v>
      </c>
      <c r="AA13">
        <f t="shared" si="6"/>
        <v>0</v>
      </c>
      <c r="AB13">
        <f t="shared" si="7"/>
        <v>0</v>
      </c>
      <c r="AC13" s="55"/>
    </row>
    <row r="14" spans="1:29" x14ac:dyDescent="0.2">
      <c r="A14" s="42" t="s">
        <v>72</v>
      </c>
      <c r="B14" t="s">
        <v>66</v>
      </c>
      <c r="C14" s="53" t="s">
        <v>71</v>
      </c>
      <c r="D14">
        <v>2</v>
      </c>
      <c r="E14">
        <v>43</v>
      </c>
      <c r="F14">
        <v>4</v>
      </c>
      <c r="G14" s="53">
        <v>0.25</v>
      </c>
      <c r="H14">
        <v>43</v>
      </c>
      <c r="I14">
        <v>0</v>
      </c>
      <c r="J14">
        <v>0</v>
      </c>
      <c r="K14">
        <v>0</v>
      </c>
      <c r="L14">
        <v>0</v>
      </c>
      <c r="M14" s="53">
        <v>0</v>
      </c>
      <c r="N14">
        <v>40</v>
      </c>
      <c r="O14">
        <v>0</v>
      </c>
      <c r="P14">
        <v>0</v>
      </c>
      <c r="Q14">
        <v>3</v>
      </c>
      <c r="R14">
        <f>IF(E14&gt;1, 1,0)</f>
        <v>1</v>
      </c>
      <c r="S14">
        <f>IF(E14&gt;50, 1, 0)</f>
        <v>0</v>
      </c>
      <c r="T14">
        <f>IF(E14&gt;100, 1, 0)</f>
        <v>0</v>
      </c>
      <c r="U14">
        <f t="shared" si="0"/>
        <v>1</v>
      </c>
      <c r="V14">
        <f t="shared" si="1"/>
        <v>1</v>
      </c>
      <c r="W14">
        <f t="shared" si="2"/>
        <v>1</v>
      </c>
      <c r="X14">
        <f t="shared" si="3"/>
        <v>0</v>
      </c>
      <c r="Y14">
        <f t="shared" si="4"/>
        <v>0</v>
      </c>
      <c r="Z14">
        <f t="shared" si="5"/>
        <v>0</v>
      </c>
      <c r="AA14">
        <f t="shared" si="6"/>
        <v>0</v>
      </c>
      <c r="AB14">
        <f t="shared" si="7"/>
        <v>0</v>
      </c>
      <c r="AC14" s="55"/>
    </row>
    <row r="15" spans="1:29" x14ac:dyDescent="0.2">
      <c r="A15" s="43"/>
      <c r="B15" t="s">
        <v>79</v>
      </c>
      <c r="C15" s="53" t="s">
        <v>83</v>
      </c>
      <c r="D15">
        <v>1</v>
      </c>
      <c r="E15">
        <v>1</v>
      </c>
      <c r="F15">
        <v>3</v>
      </c>
      <c r="G15" s="53">
        <v>0.33</v>
      </c>
      <c r="H15">
        <v>0</v>
      </c>
      <c r="I15">
        <v>1</v>
      </c>
      <c r="J15">
        <v>0</v>
      </c>
      <c r="K15">
        <v>0</v>
      </c>
      <c r="L15">
        <v>0</v>
      </c>
      <c r="M15" s="53">
        <v>0</v>
      </c>
      <c r="N15">
        <v>0</v>
      </c>
      <c r="O15">
        <v>0</v>
      </c>
      <c r="P15">
        <v>1</v>
      </c>
      <c r="Q15">
        <v>0</v>
      </c>
      <c r="R15">
        <f>IF(E15&gt;1, 1,0)</f>
        <v>0</v>
      </c>
      <c r="S15">
        <f>IF(E15&gt;50, 1, 0)</f>
        <v>0</v>
      </c>
      <c r="T15">
        <f>IF(E15&gt;100, 1, 0)</f>
        <v>0</v>
      </c>
      <c r="U15">
        <f t="shared" si="0"/>
        <v>0</v>
      </c>
      <c r="V15">
        <f t="shared" si="1"/>
        <v>0</v>
      </c>
      <c r="W15">
        <f t="shared" si="2"/>
        <v>0</v>
      </c>
      <c r="X15">
        <f t="shared" si="3"/>
        <v>0</v>
      </c>
      <c r="Y15">
        <f t="shared" si="4"/>
        <v>0</v>
      </c>
      <c r="Z15">
        <f t="shared" si="5"/>
        <v>0</v>
      </c>
      <c r="AA15">
        <f t="shared" si="6"/>
        <v>0</v>
      </c>
      <c r="AB15">
        <f t="shared" si="7"/>
        <v>0</v>
      </c>
      <c r="AC15" s="55"/>
    </row>
    <row r="16" spans="1:29" ht="17" thickBot="1" x14ac:dyDescent="0.25">
      <c r="A16" s="44"/>
      <c r="B16" s="41" t="s">
        <v>92</v>
      </c>
      <c r="C16" s="50" t="s">
        <v>98</v>
      </c>
      <c r="D16" s="41">
        <v>4</v>
      </c>
      <c r="E16" s="41">
        <v>322</v>
      </c>
      <c r="F16" s="41">
        <v>10</v>
      </c>
      <c r="G16" s="50">
        <v>0.2</v>
      </c>
      <c r="H16" s="41">
        <v>37</v>
      </c>
      <c r="I16" s="41">
        <v>180</v>
      </c>
      <c r="J16" s="41">
        <v>37</v>
      </c>
      <c r="K16" s="41">
        <v>5</v>
      </c>
      <c r="L16" s="41">
        <v>63</v>
      </c>
      <c r="M16" s="50">
        <v>105</v>
      </c>
      <c r="N16" s="41">
        <v>89</v>
      </c>
      <c r="O16" s="41">
        <v>0</v>
      </c>
      <c r="P16">
        <v>154</v>
      </c>
      <c r="Q16" s="41">
        <v>79</v>
      </c>
      <c r="R16">
        <f>IF(E16&gt;1, 1,0)</f>
        <v>1</v>
      </c>
      <c r="S16">
        <f>IF(E16&gt;50, 1, 0)</f>
        <v>1</v>
      </c>
      <c r="T16">
        <f>IF(E16&gt;100, 1, 0)</f>
        <v>1</v>
      </c>
      <c r="U16">
        <f t="shared" si="0"/>
        <v>1</v>
      </c>
      <c r="V16">
        <f t="shared" si="1"/>
        <v>1</v>
      </c>
      <c r="W16">
        <f t="shared" si="2"/>
        <v>1</v>
      </c>
      <c r="X16">
        <f t="shared" si="3"/>
        <v>0</v>
      </c>
      <c r="Y16">
        <f t="shared" si="4"/>
        <v>1</v>
      </c>
      <c r="Z16">
        <f t="shared" si="5"/>
        <v>1</v>
      </c>
      <c r="AA16">
        <f t="shared" si="6"/>
        <v>1</v>
      </c>
      <c r="AB16">
        <f t="shared" si="7"/>
        <v>1</v>
      </c>
      <c r="AC16" s="55"/>
    </row>
    <row r="17" spans="1:29" x14ac:dyDescent="0.2">
      <c r="A17" s="42" t="s">
        <v>44</v>
      </c>
      <c r="B17" t="s">
        <v>28</v>
      </c>
      <c r="C17" s="53" t="s">
        <v>43</v>
      </c>
      <c r="D17">
        <v>16</v>
      </c>
      <c r="E17">
        <v>336</v>
      </c>
      <c r="F17">
        <v>14</v>
      </c>
      <c r="G17" s="53">
        <v>0.43</v>
      </c>
      <c r="H17">
        <v>85</v>
      </c>
      <c r="I17">
        <v>34</v>
      </c>
      <c r="J17">
        <v>66</v>
      </c>
      <c r="K17">
        <v>29</v>
      </c>
      <c r="L17">
        <v>122</v>
      </c>
      <c r="M17" s="53">
        <v>217</v>
      </c>
      <c r="N17">
        <v>0</v>
      </c>
      <c r="O17">
        <v>0</v>
      </c>
      <c r="P17">
        <v>324</v>
      </c>
      <c r="Q17">
        <v>12</v>
      </c>
      <c r="R17">
        <f>IF(E17&gt;1, 1,0)</f>
        <v>1</v>
      </c>
      <c r="S17">
        <f>IF(E17&gt;50, 1, 0)</f>
        <v>1</v>
      </c>
      <c r="T17">
        <f>IF(E17&gt;100, 1, 0)</f>
        <v>1</v>
      </c>
      <c r="U17">
        <f t="shared" si="0"/>
        <v>1</v>
      </c>
      <c r="V17">
        <f t="shared" si="1"/>
        <v>1</v>
      </c>
      <c r="W17">
        <f t="shared" si="2"/>
        <v>1</v>
      </c>
      <c r="X17">
        <f t="shared" si="3"/>
        <v>1</v>
      </c>
      <c r="Y17">
        <f t="shared" si="4"/>
        <v>1</v>
      </c>
      <c r="Z17">
        <f t="shared" si="5"/>
        <v>1</v>
      </c>
      <c r="AA17">
        <f t="shared" si="6"/>
        <v>1</v>
      </c>
      <c r="AB17">
        <f t="shared" si="7"/>
        <v>1</v>
      </c>
      <c r="AC17" s="55"/>
    </row>
    <row r="18" spans="1:29" x14ac:dyDescent="0.2">
      <c r="A18" s="43"/>
      <c r="B18" t="s">
        <v>66</v>
      </c>
      <c r="C18" s="53" t="s">
        <v>73</v>
      </c>
      <c r="D18">
        <v>3</v>
      </c>
      <c r="E18">
        <v>74</v>
      </c>
      <c r="F18">
        <v>3</v>
      </c>
      <c r="G18" s="53">
        <v>0.67</v>
      </c>
      <c r="H18">
        <v>66</v>
      </c>
      <c r="I18">
        <v>8</v>
      </c>
      <c r="J18">
        <v>0</v>
      </c>
      <c r="K18">
        <v>0</v>
      </c>
      <c r="L18">
        <v>0</v>
      </c>
      <c r="M18" s="53">
        <v>0</v>
      </c>
      <c r="N18">
        <v>74</v>
      </c>
      <c r="O18">
        <v>0</v>
      </c>
      <c r="P18">
        <v>0</v>
      </c>
      <c r="Q18">
        <v>0</v>
      </c>
      <c r="R18">
        <f>IF(E18&gt;1, 1,0)</f>
        <v>1</v>
      </c>
      <c r="S18">
        <f>IF(E18&gt;50, 1, 0)</f>
        <v>1</v>
      </c>
      <c r="T18">
        <f>IF(E18&gt;100, 1, 0)</f>
        <v>0</v>
      </c>
      <c r="U18">
        <f t="shared" si="0"/>
        <v>1</v>
      </c>
      <c r="V18">
        <f t="shared" si="1"/>
        <v>1</v>
      </c>
      <c r="W18">
        <f t="shared" si="2"/>
        <v>1</v>
      </c>
      <c r="X18">
        <f t="shared" si="3"/>
        <v>1</v>
      </c>
      <c r="Y18">
        <f t="shared" si="4"/>
        <v>0</v>
      </c>
      <c r="Z18">
        <f t="shared" si="5"/>
        <v>0</v>
      </c>
      <c r="AA18">
        <f t="shared" si="6"/>
        <v>0</v>
      </c>
      <c r="AB18">
        <f t="shared" si="7"/>
        <v>0</v>
      </c>
      <c r="AC18" s="55"/>
    </row>
    <row r="19" spans="1:29" x14ac:dyDescent="0.2">
      <c r="A19" s="43"/>
      <c r="B19" t="s">
        <v>79</v>
      </c>
      <c r="C19" s="53" t="s">
        <v>84</v>
      </c>
      <c r="D19">
        <v>24</v>
      </c>
      <c r="E19">
        <v>856</v>
      </c>
      <c r="F19">
        <v>21</v>
      </c>
      <c r="G19" s="53">
        <v>0.62</v>
      </c>
      <c r="H19">
        <v>417</v>
      </c>
      <c r="I19">
        <v>242</v>
      </c>
      <c r="J19">
        <v>21</v>
      </c>
      <c r="K19">
        <v>149</v>
      </c>
      <c r="L19">
        <v>27</v>
      </c>
      <c r="M19" s="53">
        <v>197</v>
      </c>
      <c r="N19">
        <v>22</v>
      </c>
      <c r="O19">
        <v>0</v>
      </c>
      <c r="P19">
        <v>377</v>
      </c>
      <c r="Q19">
        <v>457</v>
      </c>
      <c r="R19">
        <f>IF(E19&gt;1, 1,0)</f>
        <v>1</v>
      </c>
      <c r="S19">
        <f>IF(E19&gt;50, 1, 0)</f>
        <v>1</v>
      </c>
      <c r="T19">
        <f>IF(E19&gt;100, 1, 0)</f>
        <v>1</v>
      </c>
      <c r="U19">
        <f t="shared" si="0"/>
        <v>1</v>
      </c>
      <c r="V19">
        <f t="shared" si="1"/>
        <v>1</v>
      </c>
      <c r="W19">
        <f t="shared" si="2"/>
        <v>1</v>
      </c>
      <c r="X19">
        <f t="shared" si="3"/>
        <v>1</v>
      </c>
      <c r="Y19">
        <f t="shared" si="4"/>
        <v>1</v>
      </c>
      <c r="Z19">
        <f t="shared" si="5"/>
        <v>1</v>
      </c>
      <c r="AA19">
        <f t="shared" si="6"/>
        <v>1</v>
      </c>
      <c r="AB19">
        <f t="shared" si="7"/>
        <v>1</v>
      </c>
      <c r="AC19" s="55"/>
    </row>
    <row r="20" spans="1:29" x14ac:dyDescent="0.2">
      <c r="A20" s="43"/>
      <c r="B20" t="s">
        <v>92</v>
      </c>
      <c r="C20" s="53" t="s">
        <v>99</v>
      </c>
      <c r="D20">
        <v>16</v>
      </c>
      <c r="E20">
        <v>577</v>
      </c>
      <c r="F20">
        <v>4</v>
      </c>
      <c r="G20" s="53">
        <v>0.5</v>
      </c>
      <c r="H20">
        <v>301</v>
      </c>
      <c r="I20">
        <v>59</v>
      </c>
      <c r="J20">
        <v>105</v>
      </c>
      <c r="K20">
        <v>0</v>
      </c>
      <c r="L20">
        <v>112</v>
      </c>
      <c r="M20" s="53">
        <v>217</v>
      </c>
      <c r="N20">
        <v>324</v>
      </c>
      <c r="O20">
        <v>0</v>
      </c>
      <c r="P20">
        <v>12</v>
      </c>
      <c r="Q20">
        <v>241</v>
      </c>
      <c r="R20">
        <f>IF(E20&gt;1, 1,0)</f>
        <v>1</v>
      </c>
      <c r="S20">
        <f>IF(E20&gt;50, 1, 0)</f>
        <v>1</v>
      </c>
      <c r="T20">
        <f>IF(E20&gt;100, 1, 0)</f>
        <v>1</v>
      </c>
      <c r="U20">
        <f t="shared" si="0"/>
        <v>1</v>
      </c>
      <c r="V20">
        <f t="shared" si="1"/>
        <v>1</v>
      </c>
      <c r="W20">
        <f t="shared" si="2"/>
        <v>1</v>
      </c>
      <c r="X20">
        <f t="shared" si="3"/>
        <v>1</v>
      </c>
      <c r="Y20">
        <f t="shared" si="4"/>
        <v>1</v>
      </c>
      <c r="Z20">
        <f t="shared" si="5"/>
        <v>1</v>
      </c>
      <c r="AA20">
        <f t="shared" si="6"/>
        <v>1</v>
      </c>
      <c r="AB20">
        <f t="shared" si="7"/>
        <v>1</v>
      </c>
      <c r="AC20" s="55"/>
    </row>
    <row r="21" spans="1:29" ht="17" thickBot="1" x14ac:dyDescent="0.25">
      <c r="A21" s="44"/>
      <c r="B21" s="41" t="s">
        <v>110</v>
      </c>
      <c r="C21" s="50" t="s">
        <v>115</v>
      </c>
      <c r="D21" s="41">
        <v>131</v>
      </c>
      <c r="E21" s="41">
        <v>3986</v>
      </c>
      <c r="F21" s="41">
        <v>46</v>
      </c>
      <c r="G21" s="50">
        <v>0.5</v>
      </c>
      <c r="H21" s="41">
        <v>423</v>
      </c>
      <c r="I21" s="41">
        <v>1159</v>
      </c>
      <c r="J21" s="41">
        <v>184</v>
      </c>
      <c r="K21" s="41">
        <v>1203</v>
      </c>
      <c r="L21" s="41">
        <v>1017</v>
      </c>
      <c r="M21" s="50">
        <v>2404</v>
      </c>
      <c r="N21" s="41">
        <v>1009</v>
      </c>
      <c r="O21" s="41">
        <v>18</v>
      </c>
      <c r="P21">
        <v>2699</v>
      </c>
      <c r="Q21" s="41">
        <v>260</v>
      </c>
      <c r="R21">
        <f>IF(E21&gt;1, 1,0)</f>
        <v>1</v>
      </c>
      <c r="S21">
        <f>IF(E21&gt;50, 1, 0)</f>
        <v>1</v>
      </c>
      <c r="T21">
        <f>IF(E21&gt;100, 1, 0)</f>
        <v>1</v>
      </c>
      <c r="U21">
        <f t="shared" si="0"/>
        <v>1</v>
      </c>
      <c r="V21">
        <f t="shared" si="1"/>
        <v>1</v>
      </c>
      <c r="W21">
        <f t="shared" si="2"/>
        <v>1</v>
      </c>
      <c r="X21">
        <f t="shared" si="3"/>
        <v>1</v>
      </c>
      <c r="Y21">
        <f t="shared" si="4"/>
        <v>1</v>
      </c>
      <c r="Z21">
        <f t="shared" si="5"/>
        <v>1</v>
      </c>
      <c r="AA21">
        <f t="shared" si="6"/>
        <v>1</v>
      </c>
      <c r="AB21">
        <f t="shared" si="7"/>
        <v>1</v>
      </c>
      <c r="AC21" s="55"/>
    </row>
    <row r="22" spans="1:29" x14ac:dyDescent="0.2">
      <c r="A22" s="42" t="s">
        <v>75</v>
      </c>
      <c r="B22" t="s">
        <v>66</v>
      </c>
      <c r="C22" s="53" t="s">
        <v>74</v>
      </c>
      <c r="D22">
        <v>1</v>
      </c>
      <c r="E22">
        <v>1</v>
      </c>
      <c r="F22">
        <v>2</v>
      </c>
      <c r="G22" s="53">
        <v>0.5</v>
      </c>
      <c r="H22">
        <v>1</v>
      </c>
      <c r="I22" t="s">
        <v>30</v>
      </c>
      <c r="J22" t="s">
        <v>30</v>
      </c>
      <c r="K22" t="s">
        <v>30</v>
      </c>
      <c r="L22" t="s">
        <v>30</v>
      </c>
      <c r="M22" s="53">
        <v>0</v>
      </c>
      <c r="N22">
        <v>1</v>
      </c>
      <c r="O22">
        <v>0</v>
      </c>
      <c r="P22">
        <v>0</v>
      </c>
      <c r="Q22">
        <v>0</v>
      </c>
      <c r="R22">
        <f>IF(E22&gt;1, 1,0)</f>
        <v>0</v>
      </c>
      <c r="S22">
        <f>IF(E22&gt;50, 1, 0)</f>
        <v>0</v>
      </c>
      <c r="T22">
        <f>IF(E22&gt;100, 1, 0)</f>
        <v>0</v>
      </c>
      <c r="U22">
        <f t="shared" si="0"/>
        <v>0</v>
      </c>
      <c r="V22">
        <f t="shared" si="1"/>
        <v>0</v>
      </c>
      <c r="W22">
        <f t="shared" si="2"/>
        <v>0</v>
      </c>
      <c r="X22">
        <f t="shared" si="3"/>
        <v>0</v>
      </c>
      <c r="Y22">
        <f t="shared" si="4"/>
        <v>0</v>
      </c>
      <c r="Z22">
        <f t="shared" si="5"/>
        <v>0</v>
      </c>
      <c r="AA22">
        <f t="shared" si="6"/>
        <v>0</v>
      </c>
      <c r="AB22">
        <f t="shared" si="7"/>
        <v>0</v>
      </c>
      <c r="AC22" s="55"/>
    </row>
    <row r="23" spans="1:29" x14ac:dyDescent="0.2">
      <c r="A23" s="43"/>
      <c r="B23" t="s">
        <v>79</v>
      </c>
      <c r="C23" s="53" t="s">
        <v>85</v>
      </c>
      <c r="D23">
        <v>2</v>
      </c>
      <c r="E23">
        <v>128</v>
      </c>
      <c r="F23">
        <v>25</v>
      </c>
      <c r="G23" s="53">
        <v>0.08</v>
      </c>
      <c r="H23">
        <v>0</v>
      </c>
      <c r="I23">
        <v>63</v>
      </c>
      <c r="J23">
        <v>0</v>
      </c>
      <c r="K23">
        <v>0</v>
      </c>
      <c r="L23">
        <v>65</v>
      </c>
      <c r="M23" s="53">
        <v>65</v>
      </c>
      <c r="N23">
        <v>0</v>
      </c>
      <c r="O23">
        <v>0</v>
      </c>
      <c r="P23">
        <v>128</v>
      </c>
      <c r="Q23">
        <v>0</v>
      </c>
      <c r="R23">
        <f>IF(E23&gt;1, 1,0)</f>
        <v>1</v>
      </c>
      <c r="S23">
        <f>IF(E23&gt;50, 1, 0)</f>
        <v>1</v>
      </c>
      <c r="T23">
        <f>IF(E23&gt;100, 1, 0)</f>
        <v>1</v>
      </c>
      <c r="U23">
        <f t="shared" si="0"/>
        <v>0</v>
      </c>
      <c r="V23">
        <f t="shared" si="1"/>
        <v>0</v>
      </c>
      <c r="W23">
        <f t="shared" si="2"/>
        <v>0</v>
      </c>
      <c r="X23">
        <f t="shared" si="3"/>
        <v>0</v>
      </c>
      <c r="Y23">
        <f t="shared" si="4"/>
        <v>1</v>
      </c>
      <c r="Z23">
        <f t="shared" si="5"/>
        <v>1</v>
      </c>
      <c r="AA23">
        <f t="shared" si="6"/>
        <v>1</v>
      </c>
      <c r="AB23">
        <f t="shared" si="7"/>
        <v>1</v>
      </c>
      <c r="AC23" s="55"/>
    </row>
    <row r="24" spans="1:29" ht="17" thickBot="1" x14ac:dyDescent="0.25">
      <c r="A24" s="44"/>
      <c r="B24" s="41" t="s">
        <v>110</v>
      </c>
      <c r="C24" s="50" t="s">
        <v>116</v>
      </c>
      <c r="D24" s="41">
        <v>12</v>
      </c>
      <c r="E24" s="41">
        <v>279</v>
      </c>
      <c r="F24" s="41">
        <v>21</v>
      </c>
      <c r="G24" s="50">
        <v>0.28999999999999998</v>
      </c>
      <c r="H24" s="41">
        <v>127</v>
      </c>
      <c r="I24" s="41">
        <v>98</v>
      </c>
      <c r="J24" s="41">
        <v>4</v>
      </c>
      <c r="K24" s="41">
        <v>5</v>
      </c>
      <c r="L24" s="41">
        <v>45</v>
      </c>
      <c r="M24" s="50">
        <v>54</v>
      </c>
      <c r="N24" s="41">
        <v>53</v>
      </c>
      <c r="O24" s="41">
        <v>4</v>
      </c>
      <c r="P24">
        <v>93</v>
      </c>
      <c r="Q24" s="41">
        <v>129</v>
      </c>
      <c r="R24">
        <f>IF(E24&gt;1, 1,0)</f>
        <v>1</v>
      </c>
      <c r="S24">
        <f>IF(E24&gt;50, 1, 0)</f>
        <v>1</v>
      </c>
      <c r="T24">
        <f>IF(E24&gt;100, 1, 0)</f>
        <v>1</v>
      </c>
      <c r="U24">
        <f t="shared" si="0"/>
        <v>1</v>
      </c>
      <c r="V24">
        <f t="shared" si="1"/>
        <v>1</v>
      </c>
      <c r="W24">
        <f t="shared" si="2"/>
        <v>1</v>
      </c>
      <c r="X24">
        <f t="shared" si="3"/>
        <v>1</v>
      </c>
      <c r="Y24">
        <f t="shared" si="4"/>
        <v>1</v>
      </c>
      <c r="Z24">
        <f t="shared" si="5"/>
        <v>1</v>
      </c>
      <c r="AA24">
        <f t="shared" si="6"/>
        <v>1</v>
      </c>
      <c r="AB24">
        <f t="shared" si="7"/>
        <v>1</v>
      </c>
      <c r="AC24" s="55"/>
    </row>
    <row r="25" spans="1:29" x14ac:dyDescent="0.2">
      <c r="A25" s="42" t="s">
        <v>87</v>
      </c>
      <c r="B25" t="s">
        <v>79</v>
      </c>
      <c r="C25" s="53" t="s">
        <v>86</v>
      </c>
      <c r="D25">
        <v>16</v>
      </c>
      <c r="E25">
        <v>687</v>
      </c>
      <c r="F25">
        <v>11</v>
      </c>
      <c r="G25" s="53">
        <v>0.36</v>
      </c>
      <c r="H25">
        <v>602</v>
      </c>
      <c r="I25">
        <v>52</v>
      </c>
      <c r="J25">
        <v>12</v>
      </c>
      <c r="K25">
        <v>14</v>
      </c>
      <c r="L25">
        <v>7</v>
      </c>
      <c r="M25" s="53">
        <v>33</v>
      </c>
      <c r="N25">
        <v>12</v>
      </c>
      <c r="O25">
        <v>0</v>
      </c>
      <c r="P25">
        <v>400</v>
      </c>
      <c r="Q25">
        <v>275</v>
      </c>
      <c r="R25">
        <f>IF(E25&gt;1, 1,0)</f>
        <v>1</v>
      </c>
      <c r="S25">
        <f>IF(E25&gt;50, 1, 0)</f>
        <v>1</v>
      </c>
      <c r="T25">
        <f>IF(E25&gt;100, 1, 0)</f>
        <v>1</v>
      </c>
      <c r="U25">
        <f t="shared" si="0"/>
        <v>1</v>
      </c>
      <c r="V25">
        <f t="shared" si="1"/>
        <v>1</v>
      </c>
      <c r="W25">
        <f t="shared" si="2"/>
        <v>1</v>
      </c>
      <c r="X25">
        <f t="shared" si="3"/>
        <v>1</v>
      </c>
      <c r="Y25">
        <f t="shared" si="4"/>
        <v>1</v>
      </c>
      <c r="Z25">
        <f t="shared" si="5"/>
        <v>1</v>
      </c>
      <c r="AA25">
        <f t="shared" si="6"/>
        <v>1</v>
      </c>
      <c r="AB25">
        <f t="shared" si="7"/>
        <v>0</v>
      </c>
      <c r="AC25" s="55"/>
    </row>
    <row r="26" spans="1:29" ht="17" thickBot="1" x14ac:dyDescent="0.25">
      <c r="A26" s="44"/>
      <c r="B26" s="41" t="s">
        <v>110</v>
      </c>
      <c r="C26" s="50" t="s">
        <v>117</v>
      </c>
      <c r="D26" s="41">
        <v>8</v>
      </c>
      <c r="E26" s="41">
        <v>134</v>
      </c>
      <c r="F26" s="41">
        <v>11</v>
      </c>
      <c r="G26" s="50">
        <v>0.09</v>
      </c>
      <c r="H26" s="41">
        <v>72</v>
      </c>
      <c r="I26" s="41">
        <v>54</v>
      </c>
      <c r="J26" s="41">
        <v>0</v>
      </c>
      <c r="K26" s="41">
        <v>5</v>
      </c>
      <c r="L26" s="41">
        <v>3</v>
      </c>
      <c r="M26" s="50">
        <v>8</v>
      </c>
      <c r="N26" s="41">
        <v>35</v>
      </c>
      <c r="O26" s="41">
        <v>1</v>
      </c>
      <c r="P26">
        <v>98</v>
      </c>
      <c r="Q26" s="41">
        <v>0</v>
      </c>
      <c r="R26">
        <f>IF(E26&gt;1, 1,0)</f>
        <v>1</v>
      </c>
      <c r="S26">
        <f>IF(E26&gt;50, 1, 0)</f>
        <v>1</v>
      </c>
      <c r="T26">
        <f>IF(E26&gt;100, 1, 0)</f>
        <v>1</v>
      </c>
      <c r="U26">
        <f t="shared" si="0"/>
        <v>1</v>
      </c>
      <c r="V26">
        <f t="shared" si="1"/>
        <v>1</v>
      </c>
      <c r="W26">
        <f t="shared" si="2"/>
        <v>1</v>
      </c>
      <c r="X26">
        <f t="shared" si="3"/>
        <v>1</v>
      </c>
      <c r="Y26">
        <f t="shared" si="4"/>
        <v>1</v>
      </c>
      <c r="Z26">
        <f t="shared" si="5"/>
        <v>1</v>
      </c>
      <c r="AA26">
        <f t="shared" si="6"/>
        <v>0</v>
      </c>
      <c r="AB26">
        <f t="shared" si="7"/>
        <v>0</v>
      </c>
      <c r="AC26" s="55"/>
    </row>
    <row r="27" spans="1:29" x14ac:dyDescent="0.2">
      <c r="A27" s="42" t="s">
        <v>46</v>
      </c>
      <c r="B27" t="s">
        <v>28</v>
      </c>
      <c r="C27" s="53" t="s">
        <v>45</v>
      </c>
      <c r="D27">
        <v>13</v>
      </c>
      <c r="E27">
        <v>502</v>
      </c>
      <c r="F27">
        <v>9</v>
      </c>
      <c r="G27" s="53">
        <v>0.44</v>
      </c>
      <c r="H27">
        <v>255</v>
      </c>
      <c r="I27">
        <v>175</v>
      </c>
      <c r="J27">
        <v>8</v>
      </c>
      <c r="K27">
        <v>2</v>
      </c>
      <c r="L27">
        <v>62</v>
      </c>
      <c r="M27" s="53">
        <v>72</v>
      </c>
      <c r="N27">
        <v>1</v>
      </c>
      <c r="O27">
        <v>0</v>
      </c>
      <c r="P27">
        <v>69</v>
      </c>
      <c r="Q27">
        <v>432</v>
      </c>
      <c r="R27">
        <f>IF(E27&gt;1, 1,0)</f>
        <v>1</v>
      </c>
      <c r="S27">
        <f>IF(E27&gt;50, 1, 0)</f>
        <v>1</v>
      </c>
      <c r="T27">
        <f>IF(E27&gt;100, 1, 0)</f>
        <v>1</v>
      </c>
      <c r="U27">
        <f t="shared" si="0"/>
        <v>1</v>
      </c>
      <c r="V27">
        <f t="shared" si="1"/>
        <v>1</v>
      </c>
      <c r="W27">
        <f t="shared" si="2"/>
        <v>1</v>
      </c>
      <c r="X27">
        <f t="shared" si="3"/>
        <v>1</v>
      </c>
      <c r="Y27">
        <f t="shared" si="4"/>
        <v>1</v>
      </c>
      <c r="Z27">
        <f t="shared" si="5"/>
        <v>1</v>
      </c>
      <c r="AA27">
        <f t="shared" si="6"/>
        <v>1</v>
      </c>
      <c r="AB27">
        <f t="shared" si="7"/>
        <v>1</v>
      </c>
      <c r="AC27" s="55"/>
    </row>
    <row r="28" spans="1:29" x14ac:dyDescent="0.2">
      <c r="A28" s="43"/>
      <c r="B28" t="s">
        <v>54</v>
      </c>
      <c r="C28" s="53" t="s">
        <v>60</v>
      </c>
      <c r="D28">
        <v>26</v>
      </c>
      <c r="E28">
        <v>1663</v>
      </c>
      <c r="F28">
        <v>26</v>
      </c>
      <c r="G28" s="53">
        <v>0.27</v>
      </c>
      <c r="H28">
        <v>634</v>
      </c>
      <c r="I28">
        <v>159</v>
      </c>
      <c r="J28">
        <v>201</v>
      </c>
      <c r="K28">
        <v>472</v>
      </c>
      <c r="L28">
        <v>197</v>
      </c>
      <c r="M28" s="53">
        <v>870</v>
      </c>
      <c r="N28">
        <v>521</v>
      </c>
      <c r="O28">
        <v>0</v>
      </c>
      <c r="P28">
        <v>236</v>
      </c>
      <c r="Q28">
        <v>906</v>
      </c>
      <c r="R28">
        <f>IF(E28&gt;1, 1,0)</f>
        <v>1</v>
      </c>
      <c r="S28">
        <f>IF(E28&gt;50, 1, 0)</f>
        <v>1</v>
      </c>
      <c r="T28">
        <f>IF(E28&gt;100, 1, 0)</f>
        <v>1</v>
      </c>
      <c r="U28">
        <f t="shared" si="0"/>
        <v>1</v>
      </c>
      <c r="V28">
        <f t="shared" si="1"/>
        <v>1</v>
      </c>
      <c r="W28">
        <f t="shared" si="2"/>
        <v>1</v>
      </c>
      <c r="X28">
        <f t="shared" si="3"/>
        <v>1</v>
      </c>
      <c r="Y28">
        <f t="shared" si="4"/>
        <v>1</v>
      </c>
      <c r="Z28">
        <f t="shared" si="5"/>
        <v>1</v>
      </c>
      <c r="AA28">
        <f t="shared" si="6"/>
        <v>1</v>
      </c>
      <c r="AB28">
        <f t="shared" si="7"/>
        <v>1</v>
      </c>
      <c r="AC28" s="55"/>
    </row>
    <row r="29" spans="1:29" x14ac:dyDescent="0.2">
      <c r="A29" s="43"/>
      <c r="B29" t="s">
        <v>66</v>
      </c>
      <c r="C29" s="53" t="s">
        <v>76</v>
      </c>
      <c r="D29">
        <v>0</v>
      </c>
      <c r="E29">
        <v>0</v>
      </c>
      <c r="F29">
        <v>1</v>
      </c>
      <c r="G29" s="53">
        <v>0</v>
      </c>
      <c r="H29" t="s">
        <v>30</v>
      </c>
      <c r="I29" t="s">
        <v>30</v>
      </c>
      <c r="J29" t="s">
        <v>30</v>
      </c>
      <c r="K29" t="s">
        <v>30</v>
      </c>
      <c r="L29" t="s">
        <v>30</v>
      </c>
      <c r="M29" s="53">
        <v>0</v>
      </c>
      <c r="N29" t="s">
        <v>30</v>
      </c>
      <c r="O29" t="s">
        <v>30</v>
      </c>
      <c r="P29" t="s">
        <v>30</v>
      </c>
      <c r="Q29">
        <v>0</v>
      </c>
      <c r="R29">
        <f>IF(E29&gt;1, 1,0)</f>
        <v>0</v>
      </c>
      <c r="S29">
        <f>IF(E29&gt;50, 1, 0)</f>
        <v>0</v>
      </c>
      <c r="T29">
        <f>IF(E29&gt;100, 1, 0)</f>
        <v>0</v>
      </c>
      <c r="U29">
        <f t="shared" si="0"/>
        <v>1</v>
      </c>
      <c r="V29">
        <f t="shared" si="1"/>
        <v>1</v>
      </c>
      <c r="W29">
        <f t="shared" si="2"/>
        <v>1</v>
      </c>
      <c r="X29">
        <f t="shared" si="3"/>
        <v>1</v>
      </c>
      <c r="Y29">
        <f t="shared" si="4"/>
        <v>0</v>
      </c>
      <c r="Z29">
        <f t="shared" si="5"/>
        <v>0</v>
      </c>
      <c r="AA29">
        <f t="shared" si="6"/>
        <v>0</v>
      </c>
      <c r="AB29">
        <f t="shared" si="7"/>
        <v>0</v>
      </c>
      <c r="AC29" s="55"/>
    </row>
    <row r="30" spans="1:29" x14ac:dyDescent="0.2">
      <c r="A30" s="43"/>
      <c r="B30" t="s">
        <v>79</v>
      </c>
      <c r="C30" s="53" t="s">
        <v>88</v>
      </c>
      <c r="D30">
        <v>0</v>
      </c>
      <c r="E30">
        <v>0</v>
      </c>
      <c r="F30">
        <v>1</v>
      </c>
      <c r="G30" s="53">
        <v>0</v>
      </c>
      <c r="H30" t="s">
        <v>30</v>
      </c>
      <c r="I30" t="s">
        <v>30</v>
      </c>
      <c r="J30" t="s">
        <v>30</v>
      </c>
      <c r="K30" t="s">
        <v>30</v>
      </c>
      <c r="L30" t="s">
        <v>30</v>
      </c>
      <c r="M30" s="53">
        <v>0</v>
      </c>
      <c r="N30" t="s">
        <v>30</v>
      </c>
      <c r="O30" t="s">
        <v>30</v>
      </c>
      <c r="P30" t="s">
        <v>30</v>
      </c>
      <c r="Q30">
        <v>0</v>
      </c>
      <c r="R30">
        <f>IF(E30&gt;1, 1,0)</f>
        <v>0</v>
      </c>
      <c r="S30">
        <f>IF(E30&gt;50, 1, 0)</f>
        <v>0</v>
      </c>
      <c r="T30">
        <f>IF(E30&gt;100, 1, 0)</f>
        <v>0</v>
      </c>
      <c r="U30">
        <f t="shared" si="0"/>
        <v>1</v>
      </c>
      <c r="V30">
        <f t="shared" si="1"/>
        <v>1</v>
      </c>
      <c r="W30">
        <f t="shared" si="2"/>
        <v>1</v>
      </c>
      <c r="X30">
        <f t="shared" si="3"/>
        <v>1</v>
      </c>
      <c r="Y30">
        <f t="shared" si="4"/>
        <v>0</v>
      </c>
      <c r="Z30">
        <f t="shared" si="5"/>
        <v>0</v>
      </c>
      <c r="AA30">
        <f t="shared" si="6"/>
        <v>0</v>
      </c>
      <c r="AB30">
        <f t="shared" si="7"/>
        <v>0</v>
      </c>
      <c r="AC30" s="55"/>
    </row>
    <row r="31" spans="1:29" x14ac:dyDescent="0.2">
      <c r="A31" s="43"/>
      <c r="B31" t="s">
        <v>92</v>
      </c>
      <c r="C31" s="53" t="s">
        <v>100</v>
      </c>
      <c r="D31">
        <v>16</v>
      </c>
      <c r="E31">
        <v>190</v>
      </c>
      <c r="F31">
        <v>8</v>
      </c>
      <c r="G31" s="53">
        <v>0.38</v>
      </c>
      <c r="H31">
        <v>84</v>
      </c>
      <c r="I31">
        <v>12</v>
      </c>
      <c r="J31">
        <v>63</v>
      </c>
      <c r="K31">
        <v>14</v>
      </c>
      <c r="L31">
        <v>17</v>
      </c>
      <c r="M31" s="53">
        <v>94</v>
      </c>
      <c r="N31">
        <v>0</v>
      </c>
      <c r="O31">
        <v>0</v>
      </c>
      <c r="P31">
        <v>66</v>
      </c>
      <c r="Q31">
        <v>124</v>
      </c>
      <c r="R31">
        <f>IF(E31&gt;1, 1,0)</f>
        <v>1</v>
      </c>
      <c r="S31">
        <f>IF(E31&gt;50, 1, 0)</f>
        <v>1</v>
      </c>
      <c r="T31">
        <f>IF(E31&gt;100, 1, 0)</f>
        <v>1</v>
      </c>
      <c r="U31">
        <f t="shared" si="0"/>
        <v>1</v>
      </c>
      <c r="V31">
        <f t="shared" si="1"/>
        <v>1</v>
      </c>
      <c r="W31">
        <f t="shared" si="2"/>
        <v>1</v>
      </c>
      <c r="X31">
        <f t="shared" si="3"/>
        <v>1</v>
      </c>
      <c r="Y31">
        <f t="shared" si="4"/>
        <v>1</v>
      </c>
      <c r="Z31">
        <f t="shared" si="5"/>
        <v>1</v>
      </c>
      <c r="AA31">
        <f t="shared" si="6"/>
        <v>1</v>
      </c>
      <c r="AB31">
        <f t="shared" si="7"/>
        <v>1</v>
      </c>
      <c r="AC31" s="55"/>
    </row>
    <row r="32" spans="1:29" ht="17" thickBot="1" x14ac:dyDescent="0.25">
      <c r="A32" s="44"/>
      <c r="B32" s="41" t="s">
        <v>105</v>
      </c>
      <c r="C32" s="50" t="s">
        <v>107</v>
      </c>
      <c r="D32" s="41">
        <v>0</v>
      </c>
      <c r="E32" s="41">
        <v>0</v>
      </c>
      <c r="F32" s="41">
        <v>3</v>
      </c>
      <c r="G32" s="50">
        <v>0</v>
      </c>
      <c r="H32" s="41" t="s">
        <v>30</v>
      </c>
      <c r="I32" s="41" t="s">
        <v>30</v>
      </c>
      <c r="J32" s="41" t="s">
        <v>30</v>
      </c>
      <c r="K32" s="41" t="s">
        <v>30</v>
      </c>
      <c r="L32" s="41" t="s">
        <v>30</v>
      </c>
      <c r="M32" s="50">
        <v>0</v>
      </c>
      <c r="N32" s="41" t="s">
        <v>30</v>
      </c>
      <c r="O32" s="41" t="s">
        <v>30</v>
      </c>
      <c r="P32" t="s">
        <v>30</v>
      </c>
      <c r="Q32" s="41">
        <v>0</v>
      </c>
      <c r="R32">
        <f>IF(E32&gt;1, 1,0)</f>
        <v>0</v>
      </c>
      <c r="S32">
        <f>IF(E32&gt;50, 1, 0)</f>
        <v>0</v>
      </c>
      <c r="T32">
        <f>IF(E32&gt;100, 1, 0)</f>
        <v>0</v>
      </c>
      <c r="U32">
        <f t="shared" si="0"/>
        <v>1</v>
      </c>
      <c r="V32">
        <f t="shared" si="1"/>
        <v>1</v>
      </c>
      <c r="W32">
        <f t="shared" si="2"/>
        <v>1</v>
      </c>
      <c r="X32">
        <f t="shared" si="3"/>
        <v>1</v>
      </c>
      <c r="Y32">
        <f t="shared" si="4"/>
        <v>0</v>
      </c>
      <c r="Z32">
        <f t="shared" si="5"/>
        <v>0</v>
      </c>
      <c r="AA32">
        <f t="shared" si="6"/>
        <v>0</v>
      </c>
      <c r="AB32">
        <f t="shared" si="7"/>
        <v>0</v>
      </c>
      <c r="AC32" s="55"/>
    </row>
    <row r="33" spans="1:29" x14ac:dyDescent="0.2">
      <c r="A33" s="42" t="s">
        <v>48</v>
      </c>
      <c r="B33" t="s">
        <v>28</v>
      </c>
      <c r="C33" s="53" t="s">
        <v>47</v>
      </c>
      <c r="D33">
        <v>11</v>
      </c>
      <c r="E33">
        <v>503</v>
      </c>
      <c r="F33">
        <v>3</v>
      </c>
      <c r="G33" s="53">
        <v>0.67</v>
      </c>
      <c r="H33">
        <v>180</v>
      </c>
      <c r="I33">
        <v>80</v>
      </c>
      <c r="J33">
        <v>6</v>
      </c>
      <c r="K33">
        <v>6</v>
      </c>
      <c r="L33">
        <v>231</v>
      </c>
      <c r="M33" s="53">
        <v>243</v>
      </c>
      <c r="N33">
        <v>390</v>
      </c>
      <c r="O33">
        <v>0</v>
      </c>
      <c r="P33">
        <v>107</v>
      </c>
      <c r="Q33">
        <v>6</v>
      </c>
      <c r="R33">
        <f>IF(E33&gt;1, 1,0)</f>
        <v>1</v>
      </c>
      <c r="S33">
        <f>IF(E33&gt;50, 1, 0)</f>
        <v>1</v>
      </c>
      <c r="T33">
        <f>IF(E33&gt;100, 1, 0)</f>
        <v>1</v>
      </c>
      <c r="U33">
        <f t="shared" si="0"/>
        <v>1</v>
      </c>
      <c r="V33">
        <f t="shared" si="1"/>
        <v>1</v>
      </c>
      <c r="W33">
        <f t="shared" si="2"/>
        <v>1</v>
      </c>
      <c r="X33">
        <f t="shared" si="3"/>
        <v>1</v>
      </c>
      <c r="Y33">
        <f t="shared" si="4"/>
        <v>1</v>
      </c>
      <c r="Z33">
        <f t="shared" si="5"/>
        <v>1</v>
      </c>
      <c r="AA33">
        <f t="shared" si="6"/>
        <v>1</v>
      </c>
      <c r="AB33">
        <f t="shared" si="7"/>
        <v>1</v>
      </c>
      <c r="AC33" s="55"/>
    </row>
    <row r="34" spans="1:29" x14ac:dyDescent="0.2">
      <c r="A34" s="43"/>
      <c r="B34" t="s">
        <v>54</v>
      </c>
      <c r="C34" s="53" t="s">
        <v>61</v>
      </c>
      <c r="D34">
        <v>0</v>
      </c>
      <c r="E34">
        <v>0</v>
      </c>
      <c r="F34">
        <v>3</v>
      </c>
      <c r="G34" s="53">
        <v>0</v>
      </c>
      <c r="H34" t="s">
        <v>30</v>
      </c>
      <c r="I34" t="s">
        <v>30</v>
      </c>
      <c r="J34" t="s">
        <v>30</v>
      </c>
      <c r="K34" t="s">
        <v>30</v>
      </c>
      <c r="L34" t="s">
        <v>30</v>
      </c>
      <c r="M34" s="53">
        <v>0</v>
      </c>
      <c r="N34" t="s">
        <v>30</v>
      </c>
      <c r="O34" t="s">
        <v>30</v>
      </c>
      <c r="P34" t="s">
        <v>30</v>
      </c>
      <c r="Q34">
        <v>0</v>
      </c>
      <c r="R34">
        <f>IF(E34&gt;1, 1,0)</f>
        <v>0</v>
      </c>
      <c r="S34">
        <f>IF(E34&gt;50, 1, 0)</f>
        <v>0</v>
      </c>
      <c r="T34">
        <f>IF(E34&gt;100, 1, 0)</f>
        <v>0</v>
      </c>
      <c r="U34">
        <f t="shared" si="0"/>
        <v>1</v>
      </c>
      <c r="V34">
        <f t="shared" si="1"/>
        <v>1</v>
      </c>
      <c r="W34">
        <f t="shared" si="2"/>
        <v>1</v>
      </c>
      <c r="X34">
        <f t="shared" si="3"/>
        <v>1</v>
      </c>
      <c r="Y34">
        <f t="shared" si="4"/>
        <v>0</v>
      </c>
      <c r="Z34">
        <f t="shared" si="5"/>
        <v>0</v>
      </c>
      <c r="AA34">
        <f t="shared" si="6"/>
        <v>0</v>
      </c>
      <c r="AB34">
        <f t="shared" si="7"/>
        <v>0</v>
      </c>
      <c r="AC34" s="55"/>
    </row>
    <row r="35" spans="1:29" x14ac:dyDescent="0.2">
      <c r="A35" s="43"/>
      <c r="B35" t="s">
        <v>79</v>
      </c>
      <c r="C35" s="53" t="s">
        <v>89</v>
      </c>
      <c r="D35">
        <v>5</v>
      </c>
      <c r="E35">
        <v>83</v>
      </c>
      <c r="F35">
        <v>12</v>
      </c>
      <c r="G35" s="53">
        <v>0.25</v>
      </c>
      <c r="H35">
        <v>42</v>
      </c>
      <c r="I35">
        <v>35</v>
      </c>
      <c r="J35">
        <v>0</v>
      </c>
      <c r="K35">
        <v>2</v>
      </c>
      <c r="L35">
        <v>4</v>
      </c>
      <c r="M35" s="53">
        <v>6</v>
      </c>
      <c r="N35">
        <v>0</v>
      </c>
      <c r="O35">
        <v>0</v>
      </c>
      <c r="P35">
        <v>30</v>
      </c>
      <c r="Q35">
        <v>53</v>
      </c>
      <c r="R35">
        <f>IF(E35&gt;1, 1,0)</f>
        <v>1</v>
      </c>
      <c r="S35">
        <f>IF(E35&gt;50, 1, 0)</f>
        <v>1</v>
      </c>
      <c r="T35">
        <f>IF(E35&gt;100, 1, 0)</f>
        <v>0</v>
      </c>
      <c r="U35">
        <f t="shared" si="0"/>
        <v>1</v>
      </c>
      <c r="V35">
        <f t="shared" si="1"/>
        <v>1</v>
      </c>
      <c r="W35">
        <f t="shared" si="2"/>
        <v>1</v>
      </c>
      <c r="X35">
        <f t="shared" si="3"/>
        <v>0</v>
      </c>
      <c r="Y35">
        <f t="shared" si="4"/>
        <v>1</v>
      </c>
      <c r="Z35">
        <f t="shared" si="5"/>
        <v>1</v>
      </c>
      <c r="AA35">
        <f t="shared" si="6"/>
        <v>0</v>
      </c>
      <c r="AB35">
        <f t="shared" si="7"/>
        <v>0</v>
      </c>
      <c r="AC35" s="55"/>
    </row>
    <row r="36" spans="1:29" x14ac:dyDescent="0.2">
      <c r="A36" s="43"/>
      <c r="B36" t="s">
        <v>92</v>
      </c>
      <c r="C36" s="53" t="s">
        <v>101</v>
      </c>
      <c r="D36">
        <v>7</v>
      </c>
      <c r="E36">
        <v>796</v>
      </c>
      <c r="F36">
        <v>4</v>
      </c>
      <c r="G36" s="53">
        <v>0.75</v>
      </c>
      <c r="H36">
        <v>21</v>
      </c>
      <c r="I36">
        <v>87</v>
      </c>
      <c r="J36">
        <v>11</v>
      </c>
      <c r="K36">
        <v>348</v>
      </c>
      <c r="L36">
        <v>329</v>
      </c>
      <c r="M36" s="53">
        <v>688</v>
      </c>
      <c r="N36">
        <v>412</v>
      </c>
      <c r="O36">
        <v>0</v>
      </c>
      <c r="P36">
        <v>0</v>
      </c>
      <c r="Q36">
        <v>384</v>
      </c>
      <c r="R36">
        <f>IF(E36&gt;1, 1,0)</f>
        <v>1</v>
      </c>
      <c r="S36">
        <f>IF(E36&gt;50, 1, 0)</f>
        <v>1</v>
      </c>
      <c r="T36">
        <f>IF(E36&gt;100, 1, 0)</f>
        <v>1</v>
      </c>
      <c r="U36">
        <f t="shared" si="0"/>
        <v>1</v>
      </c>
      <c r="V36">
        <f t="shared" si="1"/>
        <v>1</v>
      </c>
      <c r="W36">
        <f t="shared" si="2"/>
        <v>0</v>
      </c>
      <c r="X36">
        <f t="shared" si="3"/>
        <v>0</v>
      </c>
      <c r="Y36">
        <f t="shared" si="4"/>
        <v>1</v>
      </c>
      <c r="Z36">
        <f t="shared" si="5"/>
        <v>1</v>
      </c>
      <c r="AA36">
        <f t="shared" si="6"/>
        <v>1</v>
      </c>
      <c r="AB36">
        <f t="shared" si="7"/>
        <v>1</v>
      </c>
      <c r="AC36" s="55"/>
    </row>
    <row r="37" spans="1:29" ht="17" thickBot="1" x14ac:dyDescent="0.25">
      <c r="A37" s="44"/>
      <c r="B37" s="41" t="s">
        <v>110</v>
      </c>
      <c r="C37" s="50" t="s">
        <v>118</v>
      </c>
      <c r="D37" s="41">
        <v>0</v>
      </c>
      <c r="E37" s="41">
        <v>0</v>
      </c>
      <c r="F37" s="41">
        <v>18</v>
      </c>
      <c r="G37" s="50">
        <v>0</v>
      </c>
      <c r="H37" s="41" t="s">
        <v>30</v>
      </c>
      <c r="I37" s="41" t="s">
        <v>30</v>
      </c>
      <c r="J37" s="41" t="s">
        <v>30</v>
      </c>
      <c r="K37" s="41" t="s">
        <v>30</v>
      </c>
      <c r="L37" s="41" t="s">
        <v>30</v>
      </c>
      <c r="M37" s="50">
        <v>0</v>
      </c>
      <c r="N37" s="41" t="s">
        <v>30</v>
      </c>
      <c r="O37" s="41" t="s">
        <v>30</v>
      </c>
      <c r="P37" t="s">
        <v>30</v>
      </c>
      <c r="Q37" s="41">
        <v>0</v>
      </c>
      <c r="R37" s="41">
        <f>IF(E37&gt;1, 1,0)</f>
        <v>0</v>
      </c>
      <c r="S37" s="41">
        <f>IF(E37&gt;50, 1, 0)</f>
        <v>0</v>
      </c>
      <c r="T37" s="41">
        <f>IF(E37&gt;100, 1, 0)</f>
        <v>0</v>
      </c>
      <c r="U37" s="41">
        <f t="shared" si="0"/>
        <v>1</v>
      </c>
      <c r="V37" s="41">
        <f t="shared" si="1"/>
        <v>1</v>
      </c>
      <c r="W37" s="41">
        <f t="shared" si="2"/>
        <v>1</v>
      </c>
      <c r="X37" s="41">
        <f t="shared" si="3"/>
        <v>1</v>
      </c>
      <c r="Y37" s="41">
        <f t="shared" si="4"/>
        <v>0</v>
      </c>
      <c r="Z37" s="41">
        <f t="shared" si="5"/>
        <v>0</v>
      </c>
      <c r="AA37" s="41">
        <f t="shared" si="6"/>
        <v>0</v>
      </c>
      <c r="AB37" s="41">
        <f t="shared" si="7"/>
        <v>0</v>
      </c>
      <c r="AC37" s="55"/>
    </row>
    <row r="38" spans="1:29" x14ac:dyDescent="0.2">
      <c r="A38" s="42" t="s">
        <v>63</v>
      </c>
      <c r="B38" t="s">
        <v>54</v>
      </c>
      <c r="C38" s="53" t="s">
        <v>62</v>
      </c>
      <c r="D38">
        <v>0</v>
      </c>
      <c r="E38">
        <v>0</v>
      </c>
      <c r="F38">
        <v>8</v>
      </c>
      <c r="G38" s="53">
        <v>0</v>
      </c>
      <c r="H38" t="s">
        <v>30</v>
      </c>
      <c r="I38" t="s">
        <v>30</v>
      </c>
      <c r="J38" t="s">
        <v>30</v>
      </c>
      <c r="K38" t="s">
        <v>30</v>
      </c>
      <c r="L38" t="s">
        <v>30</v>
      </c>
      <c r="M38" s="53">
        <v>0</v>
      </c>
      <c r="N38" t="s">
        <v>30</v>
      </c>
      <c r="O38" t="s">
        <v>30</v>
      </c>
      <c r="P38" t="s">
        <v>30</v>
      </c>
      <c r="Q38">
        <v>0</v>
      </c>
      <c r="R38">
        <f>IF(E38&gt;1, 1,0)</f>
        <v>0</v>
      </c>
      <c r="S38">
        <f>IF(E38&gt;50, 1, 0)</f>
        <v>0</v>
      </c>
      <c r="T38">
        <f>IF(E38&gt;100, 1, 0)</f>
        <v>0</v>
      </c>
      <c r="U38">
        <f t="shared" si="0"/>
        <v>1</v>
      </c>
      <c r="V38">
        <f t="shared" si="1"/>
        <v>1</v>
      </c>
      <c r="W38">
        <f t="shared" si="2"/>
        <v>1</v>
      </c>
      <c r="X38">
        <f t="shared" si="3"/>
        <v>1</v>
      </c>
      <c r="Y38">
        <f t="shared" si="4"/>
        <v>0</v>
      </c>
      <c r="Z38">
        <f t="shared" si="5"/>
        <v>0</v>
      </c>
      <c r="AA38">
        <f t="shared" si="6"/>
        <v>0</v>
      </c>
      <c r="AB38">
        <f t="shared" si="7"/>
        <v>0</v>
      </c>
      <c r="AC38" s="55"/>
    </row>
    <row r="39" spans="1:29" x14ac:dyDescent="0.2">
      <c r="A39" s="43"/>
      <c r="B39" t="s">
        <v>66</v>
      </c>
      <c r="C39" s="53" t="s">
        <v>77</v>
      </c>
      <c r="D39">
        <v>0</v>
      </c>
      <c r="E39">
        <v>0</v>
      </c>
      <c r="F39">
        <v>1</v>
      </c>
      <c r="G39" s="53">
        <v>0</v>
      </c>
      <c r="H39" t="s">
        <v>30</v>
      </c>
      <c r="I39" t="s">
        <v>30</v>
      </c>
      <c r="J39" t="s">
        <v>30</v>
      </c>
      <c r="K39" t="s">
        <v>30</v>
      </c>
      <c r="L39" t="s">
        <v>30</v>
      </c>
      <c r="M39" s="53">
        <v>0</v>
      </c>
      <c r="N39" t="s">
        <v>30</v>
      </c>
      <c r="O39" t="s">
        <v>30</v>
      </c>
      <c r="P39" t="s">
        <v>30</v>
      </c>
      <c r="Q39">
        <v>0</v>
      </c>
      <c r="R39">
        <f>IF(E39&gt;1, 1,0)</f>
        <v>0</v>
      </c>
      <c r="S39">
        <f>IF(E39&gt;50, 1, 0)</f>
        <v>0</v>
      </c>
      <c r="T39">
        <f>IF(E39&gt;100, 1, 0)</f>
        <v>0</v>
      </c>
      <c r="U39">
        <f t="shared" si="0"/>
        <v>1</v>
      </c>
      <c r="V39">
        <f t="shared" si="1"/>
        <v>1</v>
      </c>
      <c r="W39">
        <f t="shared" si="2"/>
        <v>1</v>
      </c>
      <c r="X39">
        <f t="shared" si="3"/>
        <v>1</v>
      </c>
      <c r="Y39">
        <f t="shared" si="4"/>
        <v>0</v>
      </c>
      <c r="Z39">
        <f t="shared" si="5"/>
        <v>0</v>
      </c>
      <c r="AA39">
        <f t="shared" si="6"/>
        <v>0</v>
      </c>
      <c r="AB39">
        <f t="shared" si="7"/>
        <v>0</v>
      </c>
      <c r="AC39" s="55"/>
    </row>
    <row r="40" spans="1:29" x14ac:dyDescent="0.2">
      <c r="A40" s="43"/>
      <c r="B40" t="s">
        <v>92</v>
      </c>
      <c r="C40" s="53" t="s">
        <v>102</v>
      </c>
      <c r="D40">
        <v>1</v>
      </c>
      <c r="E40">
        <v>12</v>
      </c>
      <c r="F40">
        <v>9</v>
      </c>
      <c r="G40" s="53">
        <v>0.11</v>
      </c>
      <c r="H40">
        <v>0</v>
      </c>
      <c r="I40">
        <v>0</v>
      </c>
      <c r="J40">
        <v>0</v>
      </c>
      <c r="K40">
        <v>0</v>
      </c>
      <c r="L40">
        <v>12</v>
      </c>
      <c r="M40" s="53">
        <v>12</v>
      </c>
      <c r="N40">
        <v>0</v>
      </c>
      <c r="O40">
        <v>0</v>
      </c>
      <c r="P40">
        <v>12</v>
      </c>
      <c r="Q40">
        <v>0</v>
      </c>
      <c r="R40">
        <f>IF(E40&gt;1, 1,0)</f>
        <v>1</v>
      </c>
      <c r="S40">
        <f>IF(E40&gt;50, 1, 0)</f>
        <v>0</v>
      </c>
      <c r="T40">
        <f>IF(E40&gt;100, 1, 0)</f>
        <v>0</v>
      </c>
      <c r="U40">
        <f t="shared" si="0"/>
        <v>0</v>
      </c>
      <c r="V40">
        <f t="shared" si="1"/>
        <v>0</v>
      </c>
      <c r="W40">
        <f t="shared" si="2"/>
        <v>0</v>
      </c>
      <c r="X40">
        <f t="shared" si="3"/>
        <v>0</v>
      </c>
      <c r="Y40">
        <f t="shared" si="4"/>
        <v>1</v>
      </c>
      <c r="Z40">
        <f t="shared" si="5"/>
        <v>1</v>
      </c>
      <c r="AA40">
        <f t="shared" si="6"/>
        <v>0</v>
      </c>
      <c r="AB40">
        <f t="shared" si="7"/>
        <v>0</v>
      </c>
      <c r="AC40" s="55"/>
    </row>
    <row r="41" spans="1:29" ht="17" thickBot="1" x14ac:dyDescent="0.25">
      <c r="A41" s="44"/>
      <c r="B41" s="41" t="s">
        <v>110</v>
      </c>
      <c r="C41" s="50" t="s">
        <v>119</v>
      </c>
      <c r="D41" s="41">
        <v>0</v>
      </c>
      <c r="E41" s="41">
        <v>0</v>
      </c>
      <c r="F41" s="41">
        <v>8</v>
      </c>
      <c r="G41" s="50">
        <v>0</v>
      </c>
      <c r="H41" s="41" t="s">
        <v>30</v>
      </c>
      <c r="I41" s="41" t="s">
        <v>30</v>
      </c>
      <c r="J41" s="41" t="s">
        <v>30</v>
      </c>
      <c r="K41" s="41" t="s">
        <v>30</v>
      </c>
      <c r="L41" s="41" t="s">
        <v>30</v>
      </c>
      <c r="M41" s="50">
        <v>0</v>
      </c>
      <c r="N41" s="41" t="s">
        <v>30</v>
      </c>
      <c r="O41" s="41" t="s">
        <v>30</v>
      </c>
      <c r="P41" t="s">
        <v>30</v>
      </c>
      <c r="Q41" s="41">
        <v>0</v>
      </c>
      <c r="R41">
        <f>IF(E41&gt;1, 1,0)</f>
        <v>0</v>
      </c>
      <c r="S41">
        <f>IF(E41&gt;50, 1, 0)</f>
        <v>0</v>
      </c>
      <c r="T41">
        <f>IF(E41&gt;100, 1, 0)</f>
        <v>0</v>
      </c>
      <c r="U41">
        <f t="shared" si="0"/>
        <v>1</v>
      </c>
      <c r="V41">
        <f t="shared" si="1"/>
        <v>1</v>
      </c>
      <c r="W41">
        <f t="shared" si="2"/>
        <v>1</v>
      </c>
      <c r="X41">
        <f t="shared" si="3"/>
        <v>1</v>
      </c>
      <c r="Y41">
        <f t="shared" si="4"/>
        <v>0</v>
      </c>
      <c r="Z41">
        <f t="shared" si="5"/>
        <v>0</v>
      </c>
      <c r="AA41">
        <f t="shared" si="6"/>
        <v>0</v>
      </c>
      <c r="AB41">
        <f t="shared" si="7"/>
        <v>0</v>
      </c>
      <c r="AC41" s="55"/>
    </row>
    <row r="42" spans="1:29" x14ac:dyDescent="0.2">
      <c r="A42" s="42" t="s">
        <v>32</v>
      </c>
      <c r="B42" t="s">
        <v>28</v>
      </c>
      <c r="C42" s="53" t="s">
        <v>31</v>
      </c>
      <c r="D42">
        <v>7</v>
      </c>
      <c r="E42">
        <v>461</v>
      </c>
      <c r="F42">
        <v>3</v>
      </c>
      <c r="G42" s="53">
        <v>0.33</v>
      </c>
      <c r="H42">
        <v>228</v>
      </c>
      <c r="I42">
        <v>33</v>
      </c>
      <c r="J42">
        <v>0</v>
      </c>
      <c r="K42">
        <v>0</v>
      </c>
      <c r="L42">
        <v>200</v>
      </c>
      <c r="M42" s="53">
        <v>200</v>
      </c>
      <c r="N42">
        <v>0</v>
      </c>
      <c r="O42">
        <v>0</v>
      </c>
      <c r="P42">
        <v>461</v>
      </c>
      <c r="Q42">
        <v>0</v>
      </c>
      <c r="R42">
        <f>IF(E42&gt;1, 1,0)</f>
        <v>1</v>
      </c>
      <c r="S42">
        <f>IF(E42&gt;50, 1, 0)</f>
        <v>1</v>
      </c>
      <c r="T42">
        <f>IF(E42&gt;100, 1, 0)</f>
        <v>1</v>
      </c>
      <c r="U42">
        <f t="shared" si="0"/>
        <v>1</v>
      </c>
      <c r="V42">
        <f t="shared" si="1"/>
        <v>1</v>
      </c>
      <c r="W42">
        <f t="shared" si="2"/>
        <v>1</v>
      </c>
      <c r="X42">
        <f t="shared" si="3"/>
        <v>1</v>
      </c>
      <c r="Y42">
        <f t="shared" si="4"/>
        <v>1</v>
      </c>
      <c r="Z42">
        <f t="shared" si="5"/>
        <v>1</v>
      </c>
      <c r="AA42">
        <f t="shared" si="6"/>
        <v>1</v>
      </c>
      <c r="AB42">
        <f t="shared" si="7"/>
        <v>1</v>
      </c>
      <c r="AC42" s="55"/>
    </row>
    <row r="43" spans="1:29" x14ac:dyDescent="0.2">
      <c r="A43" s="43"/>
      <c r="B43" t="s">
        <v>54</v>
      </c>
      <c r="C43" s="53" t="s">
        <v>55</v>
      </c>
      <c r="D43">
        <v>13</v>
      </c>
      <c r="E43">
        <v>395</v>
      </c>
      <c r="F43">
        <v>15</v>
      </c>
      <c r="G43" s="53">
        <v>0.33</v>
      </c>
      <c r="H43">
        <v>139</v>
      </c>
      <c r="I43">
        <v>76</v>
      </c>
      <c r="J43">
        <v>144</v>
      </c>
      <c r="K43">
        <v>9</v>
      </c>
      <c r="L43">
        <v>27</v>
      </c>
      <c r="M43" s="53">
        <v>180</v>
      </c>
      <c r="N43">
        <v>321</v>
      </c>
      <c r="O43">
        <v>0</v>
      </c>
      <c r="P43">
        <v>8</v>
      </c>
      <c r="Q43">
        <v>66</v>
      </c>
      <c r="R43">
        <f>IF(E43&gt;1, 1,0)</f>
        <v>1</v>
      </c>
      <c r="S43">
        <f>IF(E43&gt;50, 1, 0)</f>
        <v>1</v>
      </c>
      <c r="T43">
        <f>IF(E43&gt;100, 1, 0)</f>
        <v>1</v>
      </c>
      <c r="U43">
        <f t="shared" si="0"/>
        <v>1</v>
      </c>
      <c r="V43">
        <f t="shared" si="1"/>
        <v>1</v>
      </c>
      <c r="W43">
        <f t="shared" si="2"/>
        <v>1</v>
      </c>
      <c r="X43">
        <f t="shared" si="3"/>
        <v>1</v>
      </c>
      <c r="Y43">
        <f t="shared" si="4"/>
        <v>1</v>
      </c>
      <c r="Z43">
        <f t="shared" si="5"/>
        <v>1</v>
      </c>
      <c r="AA43">
        <f t="shared" si="6"/>
        <v>1</v>
      </c>
      <c r="AB43">
        <f t="shared" si="7"/>
        <v>1</v>
      </c>
      <c r="AC43" s="55"/>
    </row>
    <row r="44" spans="1:29" x14ac:dyDescent="0.2">
      <c r="A44" s="43"/>
      <c r="B44" t="s">
        <v>66</v>
      </c>
      <c r="C44" s="53" t="s">
        <v>67</v>
      </c>
      <c r="D44">
        <v>2</v>
      </c>
      <c r="E44">
        <v>22</v>
      </c>
      <c r="F44">
        <v>1</v>
      </c>
      <c r="G44" s="53">
        <v>1</v>
      </c>
      <c r="H44">
        <v>22</v>
      </c>
      <c r="I44">
        <v>0</v>
      </c>
      <c r="J44">
        <v>0</v>
      </c>
      <c r="K44">
        <v>0</v>
      </c>
      <c r="L44">
        <v>0</v>
      </c>
      <c r="M44" s="53">
        <v>0</v>
      </c>
      <c r="N44">
        <v>0</v>
      </c>
      <c r="O44">
        <v>0</v>
      </c>
      <c r="P44">
        <v>19</v>
      </c>
      <c r="Q44">
        <v>3</v>
      </c>
      <c r="R44">
        <f>IF(E44&gt;1, 1,0)</f>
        <v>1</v>
      </c>
      <c r="S44">
        <f>IF(E44&gt;50, 1, 0)</f>
        <v>0</v>
      </c>
      <c r="T44">
        <f>IF(E44&gt;100, 1, 0)</f>
        <v>0</v>
      </c>
      <c r="U44">
        <f t="shared" si="0"/>
        <v>1</v>
      </c>
      <c r="V44">
        <f t="shared" si="1"/>
        <v>1</v>
      </c>
      <c r="W44">
        <f t="shared" si="2"/>
        <v>0</v>
      </c>
      <c r="X44">
        <f t="shared" si="3"/>
        <v>0</v>
      </c>
      <c r="Y44">
        <f t="shared" si="4"/>
        <v>0</v>
      </c>
      <c r="Z44">
        <f t="shared" si="5"/>
        <v>0</v>
      </c>
      <c r="AA44">
        <f t="shared" si="6"/>
        <v>0</v>
      </c>
      <c r="AB44">
        <f t="shared" si="7"/>
        <v>0</v>
      </c>
      <c r="AC44" s="55"/>
    </row>
    <row r="45" spans="1:29" x14ac:dyDescent="0.2">
      <c r="A45" s="43"/>
      <c r="B45" t="s">
        <v>92</v>
      </c>
      <c r="C45" s="53" t="s">
        <v>93</v>
      </c>
      <c r="D45">
        <v>2</v>
      </c>
      <c r="E45">
        <v>2</v>
      </c>
      <c r="F45">
        <v>9</v>
      </c>
      <c r="G45" s="53">
        <v>0.11</v>
      </c>
      <c r="H45">
        <v>0</v>
      </c>
      <c r="I45">
        <v>0</v>
      </c>
      <c r="J45">
        <v>0</v>
      </c>
      <c r="K45">
        <v>2</v>
      </c>
      <c r="L45">
        <v>0</v>
      </c>
      <c r="M45" s="53">
        <v>2</v>
      </c>
      <c r="N45">
        <v>0</v>
      </c>
      <c r="O45">
        <v>0</v>
      </c>
      <c r="P45">
        <v>2</v>
      </c>
      <c r="Q45">
        <v>0</v>
      </c>
      <c r="R45">
        <f>IF(E45&gt;1, 1,0)</f>
        <v>1</v>
      </c>
      <c r="S45">
        <f>IF(E45&gt;50, 1, 0)</f>
        <v>0</v>
      </c>
      <c r="T45">
        <f>IF(E45&gt;100, 1, 0)</f>
        <v>0</v>
      </c>
      <c r="U45">
        <f t="shared" si="0"/>
        <v>0</v>
      </c>
      <c r="V45">
        <f t="shared" si="1"/>
        <v>0</v>
      </c>
      <c r="W45">
        <f t="shared" si="2"/>
        <v>0</v>
      </c>
      <c r="X45">
        <f t="shared" si="3"/>
        <v>0</v>
      </c>
      <c r="Y45">
        <f t="shared" si="4"/>
        <v>1</v>
      </c>
      <c r="Z45">
        <f t="shared" si="5"/>
        <v>0</v>
      </c>
      <c r="AA45">
        <f t="shared" si="6"/>
        <v>0</v>
      </c>
      <c r="AB45">
        <f t="shared" si="7"/>
        <v>0</v>
      </c>
      <c r="AC45" s="55"/>
    </row>
    <row r="46" spans="1:29" ht="17" thickBot="1" x14ac:dyDescent="0.25">
      <c r="A46" s="44"/>
      <c r="B46" s="41" t="s">
        <v>110</v>
      </c>
      <c r="C46" s="50" t="s">
        <v>111</v>
      </c>
      <c r="D46" s="41">
        <v>4</v>
      </c>
      <c r="E46" s="41">
        <v>54</v>
      </c>
      <c r="F46" s="41">
        <v>22</v>
      </c>
      <c r="G46" s="50">
        <v>0.14000000000000001</v>
      </c>
      <c r="H46" s="41">
        <v>54</v>
      </c>
      <c r="I46" s="41">
        <v>0</v>
      </c>
      <c r="J46" s="41">
        <v>0</v>
      </c>
      <c r="K46" s="41">
        <v>0</v>
      </c>
      <c r="L46" s="41">
        <v>0</v>
      </c>
      <c r="M46" s="50">
        <v>0</v>
      </c>
      <c r="N46" s="41">
        <v>2</v>
      </c>
      <c r="O46">
        <v>0</v>
      </c>
      <c r="P46">
        <v>0</v>
      </c>
      <c r="Q46" s="41">
        <v>52</v>
      </c>
      <c r="R46">
        <f>IF(E46&gt;1, 1,0)</f>
        <v>1</v>
      </c>
      <c r="S46">
        <f>IF(E46&gt;50, 1, 0)</f>
        <v>1</v>
      </c>
      <c r="T46">
        <f>IF(E46&gt;100, 1, 0)</f>
        <v>0</v>
      </c>
      <c r="U46">
        <f t="shared" si="0"/>
        <v>1</v>
      </c>
      <c r="V46">
        <f t="shared" si="1"/>
        <v>1</v>
      </c>
      <c r="W46">
        <f t="shared" si="2"/>
        <v>1</v>
      </c>
      <c r="X46">
        <f t="shared" si="3"/>
        <v>1</v>
      </c>
      <c r="Y46">
        <f t="shared" si="4"/>
        <v>0</v>
      </c>
      <c r="Z46">
        <f t="shared" si="5"/>
        <v>0</v>
      </c>
      <c r="AA46">
        <f t="shared" si="6"/>
        <v>0</v>
      </c>
      <c r="AB46">
        <f t="shared" si="7"/>
        <v>0</v>
      </c>
      <c r="AC46" s="55"/>
    </row>
    <row r="47" spans="1:29" x14ac:dyDescent="0.2">
      <c r="A47" s="42" t="s">
        <v>34</v>
      </c>
      <c r="B47" t="s">
        <v>28</v>
      </c>
      <c r="C47" s="53" t="s">
        <v>33</v>
      </c>
      <c r="D47">
        <v>0</v>
      </c>
      <c r="E47">
        <v>0</v>
      </c>
      <c r="F47">
        <v>1</v>
      </c>
      <c r="G47" s="53">
        <v>0</v>
      </c>
      <c r="H47" t="s">
        <v>30</v>
      </c>
      <c r="I47" t="s">
        <v>30</v>
      </c>
      <c r="J47" t="s">
        <v>30</v>
      </c>
      <c r="K47" t="s">
        <v>30</v>
      </c>
      <c r="L47" t="s">
        <v>30</v>
      </c>
      <c r="M47" s="53">
        <v>0</v>
      </c>
      <c r="N47" t="s">
        <v>30</v>
      </c>
      <c r="O47" t="s">
        <v>30</v>
      </c>
      <c r="P47" t="s">
        <v>30</v>
      </c>
      <c r="Q47">
        <v>0</v>
      </c>
      <c r="R47">
        <f>IF(E47&gt;1, 1,0)</f>
        <v>0</v>
      </c>
      <c r="S47">
        <f>IF(E47&gt;50, 1, 0)</f>
        <v>0</v>
      </c>
      <c r="T47">
        <f>IF(E47&gt;100, 1, 0)</f>
        <v>0</v>
      </c>
      <c r="U47">
        <f t="shared" si="0"/>
        <v>1</v>
      </c>
      <c r="V47">
        <f t="shared" si="1"/>
        <v>1</v>
      </c>
      <c r="W47">
        <f t="shared" si="2"/>
        <v>1</v>
      </c>
      <c r="X47">
        <f t="shared" si="3"/>
        <v>1</v>
      </c>
      <c r="Y47">
        <f t="shared" si="4"/>
        <v>0</v>
      </c>
      <c r="Z47">
        <f t="shared" si="5"/>
        <v>0</v>
      </c>
      <c r="AA47">
        <f t="shared" si="6"/>
        <v>0</v>
      </c>
      <c r="AB47">
        <f t="shared" si="7"/>
        <v>0</v>
      </c>
      <c r="AC47" s="55"/>
    </row>
    <row r="48" spans="1:29" x14ac:dyDescent="0.2">
      <c r="A48" s="43"/>
      <c r="B48" t="s">
        <v>51</v>
      </c>
      <c r="C48" s="53" t="s">
        <v>49</v>
      </c>
      <c r="D48">
        <v>0</v>
      </c>
      <c r="E48">
        <v>0</v>
      </c>
      <c r="F48">
        <v>4</v>
      </c>
      <c r="G48" s="53">
        <v>0</v>
      </c>
      <c r="H48" t="s">
        <v>30</v>
      </c>
      <c r="I48" t="s">
        <v>30</v>
      </c>
      <c r="J48" t="s">
        <v>30</v>
      </c>
      <c r="K48" t="s">
        <v>30</v>
      </c>
      <c r="L48" t="s">
        <v>30</v>
      </c>
      <c r="M48" s="53">
        <v>0</v>
      </c>
      <c r="N48" t="s">
        <v>30</v>
      </c>
      <c r="O48" t="s">
        <v>30</v>
      </c>
      <c r="P48" t="s">
        <v>30</v>
      </c>
      <c r="Q48">
        <v>0</v>
      </c>
      <c r="R48">
        <f>IF(E48&gt;1, 1,0)</f>
        <v>0</v>
      </c>
      <c r="S48">
        <f>IF(E48&gt;50, 1, 0)</f>
        <v>0</v>
      </c>
      <c r="T48">
        <f>IF(E48&gt;100, 1, 0)</f>
        <v>0</v>
      </c>
      <c r="U48">
        <f t="shared" si="0"/>
        <v>1</v>
      </c>
      <c r="V48">
        <f t="shared" si="1"/>
        <v>1</v>
      </c>
      <c r="W48">
        <f t="shared" si="2"/>
        <v>1</v>
      </c>
      <c r="X48">
        <f t="shared" si="3"/>
        <v>1</v>
      </c>
      <c r="Y48">
        <f t="shared" si="4"/>
        <v>0</v>
      </c>
      <c r="Z48">
        <f t="shared" si="5"/>
        <v>0</v>
      </c>
      <c r="AA48">
        <f t="shared" si="6"/>
        <v>0</v>
      </c>
      <c r="AB48">
        <f t="shared" si="7"/>
        <v>0</v>
      </c>
      <c r="AC48" s="55"/>
    </row>
    <row r="49" spans="1:29" x14ac:dyDescent="0.2">
      <c r="A49" s="43"/>
      <c r="B49" t="s">
        <v>79</v>
      </c>
      <c r="C49" s="53" t="s">
        <v>78</v>
      </c>
      <c r="D49">
        <v>0</v>
      </c>
      <c r="E49">
        <v>0</v>
      </c>
      <c r="F49">
        <v>11</v>
      </c>
      <c r="G49" s="53">
        <v>0</v>
      </c>
      <c r="H49" t="s">
        <v>30</v>
      </c>
      <c r="I49" t="s">
        <v>30</v>
      </c>
      <c r="J49" t="s">
        <v>30</v>
      </c>
      <c r="K49" t="s">
        <v>30</v>
      </c>
      <c r="L49" t="s">
        <v>30</v>
      </c>
      <c r="M49" s="53">
        <v>0</v>
      </c>
      <c r="N49" t="s">
        <v>30</v>
      </c>
      <c r="O49" t="s">
        <v>30</v>
      </c>
      <c r="P49" t="s">
        <v>30</v>
      </c>
      <c r="Q49">
        <v>0</v>
      </c>
      <c r="R49">
        <f>IF(E49&gt;1, 1,0)</f>
        <v>0</v>
      </c>
      <c r="S49">
        <f>IF(E49&gt;50, 1, 0)</f>
        <v>0</v>
      </c>
      <c r="T49">
        <f>IF(E49&gt;100, 1, 0)</f>
        <v>0</v>
      </c>
      <c r="U49">
        <f t="shared" si="0"/>
        <v>1</v>
      </c>
      <c r="V49">
        <f t="shared" si="1"/>
        <v>1</v>
      </c>
      <c r="W49">
        <f t="shared" si="2"/>
        <v>1</v>
      </c>
      <c r="X49">
        <f t="shared" si="3"/>
        <v>1</v>
      </c>
      <c r="Y49">
        <f t="shared" si="4"/>
        <v>0</v>
      </c>
      <c r="Z49">
        <f t="shared" si="5"/>
        <v>0</v>
      </c>
      <c r="AA49">
        <f t="shared" si="6"/>
        <v>0</v>
      </c>
      <c r="AB49">
        <f t="shared" si="7"/>
        <v>0</v>
      </c>
      <c r="AC49" s="55"/>
    </row>
    <row r="50" spans="1:29" ht="17" thickBot="1" x14ac:dyDescent="0.25">
      <c r="A50" s="44"/>
      <c r="B50" s="41" t="s">
        <v>110</v>
      </c>
      <c r="C50" s="50" t="s">
        <v>112</v>
      </c>
      <c r="D50" s="41">
        <v>4</v>
      </c>
      <c r="E50" s="41">
        <v>24</v>
      </c>
      <c r="F50" s="41">
        <v>14</v>
      </c>
      <c r="G50" s="50">
        <v>0.21</v>
      </c>
      <c r="H50" s="41">
        <v>13</v>
      </c>
      <c r="I50" s="41">
        <v>0</v>
      </c>
      <c r="J50" s="41">
        <v>0</v>
      </c>
      <c r="K50" s="41">
        <v>0</v>
      </c>
      <c r="L50" s="41">
        <v>11</v>
      </c>
      <c r="M50" s="50">
        <v>11</v>
      </c>
      <c r="N50" s="41">
        <v>0</v>
      </c>
      <c r="O50" s="41">
        <v>3</v>
      </c>
      <c r="P50">
        <v>0</v>
      </c>
      <c r="Q50" s="41">
        <v>21</v>
      </c>
      <c r="R50">
        <f>IF(E50&gt;1, 1,0)</f>
        <v>1</v>
      </c>
      <c r="S50">
        <f>IF(E50&gt;50, 1, 0)</f>
        <v>0</v>
      </c>
      <c r="T50">
        <f>IF(E50&gt;100, 1, 0)</f>
        <v>0</v>
      </c>
      <c r="U50">
        <f t="shared" si="0"/>
        <v>1</v>
      </c>
      <c r="V50">
        <f t="shared" si="1"/>
        <v>1</v>
      </c>
      <c r="W50">
        <f t="shared" si="2"/>
        <v>0</v>
      </c>
      <c r="X50">
        <f t="shared" si="3"/>
        <v>0</v>
      </c>
      <c r="Y50">
        <f t="shared" si="4"/>
        <v>1</v>
      </c>
      <c r="Z50">
        <f t="shared" si="5"/>
        <v>1</v>
      </c>
      <c r="AA50">
        <f t="shared" si="6"/>
        <v>0</v>
      </c>
      <c r="AB50">
        <f t="shared" si="7"/>
        <v>0</v>
      </c>
      <c r="AC50" s="55"/>
    </row>
    <row r="51" spans="1:29" x14ac:dyDescent="0.2">
      <c r="A51" s="42" t="s">
        <v>36</v>
      </c>
      <c r="B51" t="s">
        <v>28</v>
      </c>
      <c r="C51" s="53" t="s">
        <v>35</v>
      </c>
      <c r="D51">
        <v>4</v>
      </c>
      <c r="E51">
        <v>140</v>
      </c>
      <c r="F51">
        <v>10</v>
      </c>
      <c r="G51" s="53">
        <v>0.2</v>
      </c>
      <c r="H51">
        <v>72</v>
      </c>
      <c r="I51">
        <v>68</v>
      </c>
      <c r="J51">
        <v>0</v>
      </c>
      <c r="K51">
        <v>0</v>
      </c>
      <c r="L51">
        <v>0</v>
      </c>
      <c r="M51" s="53">
        <v>0</v>
      </c>
      <c r="N51">
        <v>0</v>
      </c>
      <c r="O51">
        <v>48</v>
      </c>
      <c r="P51">
        <v>16</v>
      </c>
      <c r="Q51">
        <v>76</v>
      </c>
      <c r="R51">
        <f>IF(E51&gt;1, 1,0)</f>
        <v>1</v>
      </c>
      <c r="S51">
        <f>IF(E51&gt;50, 1, 0)</f>
        <v>1</v>
      </c>
      <c r="T51">
        <f>IF(E51&gt;100, 1, 0)</f>
        <v>1</v>
      </c>
      <c r="U51">
        <f t="shared" si="0"/>
        <v>1</v>
      </c>
      <c r="V51">
        <f t="shared" si="1"/>
        <v>1</v>
      </c>
      <c r="W51">
        <f t="shared" si="2"/>
        <v>1</v>
      </c>
      <c r="X51">
        <f t="shared" si="3"/>
        <v>1</v>
      </c>
      <c r="Y51">
        <f t="shared" si="4"/>
        <v>0</v>
      </c>
      <c r="Z51">
        <f t="shared" si="5"/>
        <v>0</v>
      </c>
      <c r="AA51">
        <f t="shared" si="6"/>
        <v>0</v>
      </c>
      <c r="AB51">
        <f t="shared" si="7"/>
        <v>0</v>
      </c>
      <c r="AC51" s="55"/>
    </row>
    <row r="52" spans="1:29" x14ac:dyDescent="0.2">
      <c r="A52" s="43"/>
      <c r="B52" t="s">
        <v>54</v>
      </c>
      <c r="C52" s="53" t="s">
        <v>56</v>
      </c>
      <c r="D52">
        <v>3</v>
      </c>
      <c r="E52">
        <v>52</v>
      </c>
      <c r="F52">
        <v>3</v>
      </c>
      <c r="G52" s="53">
        <v>0.67</v>
      </c>
      <c r="H52">
        <v>42</v>
      </c>
      <c r="I52">
        <v>1</v>
      </c>
      <c r="J52">
        <v>7</v>
      </c>
      <c r="K52">
        <v>2</v>
      </c>
      <c r="L52">
        <v>0</v>
      </c>
      <c r="M52" s="53">
        <v>9</v>
      </c>
      <c r="N52">
        <v>3</v>
      </c>
      <c r="O52">
        <v>0</v>
      </c>
      <c r="P52">
        <v>10</v>
      </c>
      <c r="Q52">
        <v>39</v>
      </c>
      <c r="R52">
        <f>IF(E52&gt;1, 1,0)</f>
        <v>1</v>
      </c>
      <c r="S52">
        <f>IF(E52&gt;50, 1, 0)</f>
        <v>1</v>
      </c>
      <c r="T52">
        <f>IF(E52&gt;100, 1, 0)</f>
        <v>0</v>
      </c>
      <c r="U52">
        <f t="shared" si="0"/>
        <v>1</v>
      </c>
      <c r="V52">
        <f t="shared" si="1"/>
        <v>1</v>
      </c>
      <c r="W52">
        <f t="shared" si="2"/>
        <v>1</v>
      </c>
      <c r="X52">
        <f t="shared" si="3"/>
        <v>0</v>
      </c>
      <c r="Y52">
        <f t="shared" si="4"/>
        <v>1</v>
      </c>
      <c r="Z52">
        <f t="shared" si="5"/>
        <v>1</v>
      </c>
      <c r="AA52">
        <f t="shared" si="6"/>
        <v>0</v>
      </c>
      <c r="AB52">
        <f t="shared" si="7"/>
        <v>0</v>
      </c>
      <c r="AC52" s="55"/>
    </row>
    <row r="53" spans="1:29" x14ac:dyDescent="0.2">
      <c r="A53" s="43"/>
      <c r="B53" t="s">
        <v>79</v>
      </c>
      <c r="C53" s="53" t="s">
        <v>80</v>
      </c>
      <c r="D53">
        <v>2</v>
      </c>
      <c r="E53">
        <v>20</v>
      </c>
      <c r="F53">
        <v>3</v>
      </c>
      <c r="G53" s="53">
        <v>0.33</v>
      </c>
      <c r="H53">
        <v>20</v>
      </c>
      <c r="I53">
        <v>0</v>
      </c>
      <c r="J53">
        <v>0</v>
      </c>
      <c r="K53">
        <v>0</v>
      </c>
      <c r="L53">
        <v>0</v>
      </c>
      <c r="M53" s="53">
        <v>0</v>
      </c>
      <c r="N53">
        <v>0</v>
      </c>
      <c r="O53">
        <v>0</v>
      </c>
      <c r="P53">
        <v>20</v>
      </c>
      <c r="Q53">
        <v>0</v>
      </c>
      <c r="R53">
        <f>IF(E53&gt;1, 1,0)</f>
        <v>1</v>
      </c>
      <c r="S53">
        <f>IF(E53&gt;50, 1, 0)</f>
        <v>0</v>
      </c>
      <c r="T53">
        <f>IF(E53&gt;100, 1, 0)</f>
        <v>0</v>
      </c>
      <c r="U53">
        <f t="shared" si="0"/>
        <v>1</v>
      </c>
      <c r="V53">
        <f t="shared" si="1"/>
        <v>1</v>
      </c>
      <c r="W53">
        <f t="shared" si="2"/>
        <v>0</v>
      </c>
      <c r="X53">
        <f t="shared" si="3"/>
        <v>0</v>
      </c>
      <c r="Y53">
        <f t="shared" si="4"/>
        <v>0</v>
      </c>
      <c r="Z53">
        <f t="shared" si="5"/>
        <v>0</v>
      </c>
      <c r="AA53">
        <f t="shared" si="6"/>
        <v>0</v>
      </c>
      <c r="AB53">
        <f t="shared" si="7"/>
        <v>0</v>
      </c>
      <c r="AC53" s="55"/>
    </row>
    <row r="54" spans="1:29" x14ac:dyDescent="0.2">
      <c r="A54" s="43"/>
      <c r="B54" t="s">
        <v>92</v>
      </c>
      <c r="C54" s="53" t="s">
        <v>94</v>
      </c>
      <c r="D54">
        <v>1</v>
      </c>
      <c r="E54">
        <v>8</v>
      </c>
      <c r="F54">
        <v>1</v>
      </c>
      <c r="G54" s="53">
        <v>1</v>
      </c>
      <c r="H54">
        <v>0</v>
      </c>
      <c r="I54">
        <v>4</v>
      </c>
      <c r="J54">
        <v>0</v>
      </c>
      <c r="K54">
        <v>4</v>
      </c>
      <c r="L54">
        <v>0</v>
      </c>
      <c r="M54" s="53">
        <v>4</v>
      </c>
      <c r="N54">
        <v>0</v>
      </c>
      <c r="O54">
        <v>0</v>
      </c>
      <c r="P54">
        <v>8</v>
      </c>
      <c r="Q54">
        <v>0</v>
      </c>
      <c r="R54">
        <f>IF(E54&gt;1, 1,0)</f>
        <v>1</v>
      </c>
      <c r="S54">
        <f>IF(E54&gt;50, 1, 0)</f>
        <v>0</v>
      </c>
      <c r="T54">
        <f>IF(E54&gt;100, 1, 0)</f>
        <v>0</v>
      </c>
      <c r="U54">
        <f t="shared" si="0"/>
        <v>0</v>
      </c>
      <c r="V54">
        <f t="shared" si="1"/>
        <v>0</v>
      </c>
      <c r="W54">
        <f t="shared" si="2"/>
        <v>0</v>
      </c>
      <c r="X54">
        <f t="shared" si="3"/>
        <v>0</v>
      </c>
      <c r="Y54">
        <f t="shared" si="4"/>
        <v>1</v>
      </c>
      <c r="Z54">
        <f t="shared" si="5"/>
        <v>0</v>
      </c>
      <c r="AA54">
        <f t="shared" si="6"/>
        <v>0</v>
      </c>
      <c r="AB54">
        <f t="shared" si="7"/>
        <v>0</v>
      </c>
      <c r="AC54" s="55"/>
    </row>
    <row r="55" spans="1:29" ht="17" thickBot="1" x14ac:dyDescent="0.25">
      <c r="A55" s="44"/>
      <c r="B55" s="41" t="s">
        <v>110</v>
      </c>
      <c r="C55" s="50" t="s">
        <v>113</v>
      </c>
      <c r="D55" s="41">
        <v>39</v>
      </c>
      <c r="E55" s="41">
        <v>1624</v>
      </c>
      <c r="F55" s="41">
        <v>22</v>
      </c>
      <c r="G55" s="50">
        <v>0.59</v>
      </c>
      <c r="H55" s="41">
        <v>341</v>
      </c>
      <c r="I55" s="41">
        <v>662</v>
      </c>
      <c r="J55" s="41">
        <v>175</v>
      </c>
      <c r="K55" s="41">
        <v>325</v>
      </c>
      <c r="L55" s="41">
        <v>121</v>
      </c>
      <c r="M55" s="50">
        <v>621</v>
      </c>
      <c r="N55" s="41">
        <v>489</v>
      </c>
      <c r="O55" s="41">
        <v>249</v>
      </c>
      <c r="P55">
        <v>296</v>
      </c>
      <c r="Q55" s="41">
        <v>590</v>
      </c>
      <c r="R55">
        <f>IF(E55&gt;1, 1,0)</f>
        <v>1</v>
      </c>
      <c r="S55">
        <f>IF(E55&gt;50, 1, 0)</f>
        <v>1</v>
      </c>
      <c r="T55">
        <f>IF(E55&gt;100, 1, 0)</f>
        <v>1</v>
      </c>
      <c r="U55">
        <f t="shared" si="0"/>
        <v>1</v>
      </c>
      <c r="V55">
        <f t="shared" si="1"/>
        <v>1</v>
      </c>
      <c r="W55">
        <f t="shared" si="2"/>
        <v>1</v>
      </c>
      <c r="X55">
        <f t="shared" si="3"/>
        <v>1</v>
      </c>
      <c r="Y55">
        <f t="shared" si="4"/>
        <v>1</v>
      </c>
      <c r="Z55">
        <f t="shared" si="5"/>
        <v>1</v>
      </c>
      <c r="AA55">
        <f t="shared" si="6"/>
        <v>1</v>
      </c>
      <c r="AB55">
        <f t="shared" si="7"/>
        <v>1</v>
      </c>
      <c r="AC55" s="55"/>
    </row>
    <row r="56" spans="1:29" x14ac:dyDescent="0.2">
      <c r="A56" s="43" t="s">
        <v>38</v>
      </c>
      <c r="B56" t="s">
        <v>28</v>
      </c>
      <c r="C56" s="53" t="s">
        <v>37</v>
      </c>
      <c r="D56">
        <v>1</v>
      </c>
      <c r="E56">
        <v>30</v>
      </c>
      <c r="F56">
        <v>10</v>
      </c>
      <c r="G56" s="53">
        <v>0.2</v>
      </c>
      <c r="H56">
        <v>18</v>
      </c>
      <c r="I56">
        <v>0</v>
      </c>
      <c r="J56">
        <v>0</v>
      </c>
      <c r="K56">
        <v>0</v>
      </c>
      <c r="L56">
        <v>12</v>
      </c>
      <c r="M56" s="53">
        <v>12</v>
      </c>
      <c r="N56">
        <v>0</v>
      </c>
      <c r="O56">
        <v>0</v>
      </c>
      <c r="P56">
        <v>0</v>
      </c>
      <c r="Q56">
        <v>30</v>
      </c>
      <c r="R56">
        <f>IF(E56&gt;1, 1,0)</f>
        <v>1</v>
      </c>
      <c r="S56">
        <f>IF(E56&gt;50, 1, 0)</f>
        <v>0</v>
      </c>
      <c r="T56">
        <f>IF(E56&gt;100, 1, 0)</f>
        <v>0</v>
      </c>
      <c r="U56">
        <f t="shared" si="0"/>
        <v>1</v>
      </c>
      <c r="V56">
        <f t="shared" si="1"/>
        <v>1</v>
      </c>
      <c r="W56">
        <f t="shared" si="2"/>
        <v>0</v>
      </c>
      <c r="X56">
        <f t="shared" si="3"/>
        <v>0</v>
      </c>
      <c r="Y56">
        <f t="shared" si="4"/>
        <v>1</v>
      </c>
      <c r="Z56">
        <f t="shared" si="5"/>
        <v>1</v>
      </c>
      <c r="AA56">
        <f t="shared" si="6"/>
        <v>0</v>
      </c>
      <c r="AB56">
        <f t="shared" si="7"/>
        <v>0</v>
      </c>
      <c r="AC56" s="55"/>
    </row>
    <row r="57" spans="1:29" x14ac:dyDescent="0.2">
      <c r="A57" s="43"/>
      <c r="B57" t="s">
        <v>54</v>
      </c>
      <c r="C57" s="53" t="s">
        <v>57</v>
      </c>
      <c r="D57">
        <v>8</v>
      </c>
      <c r="E57">
        <v>117</v>
      </c>
      <c r="F57">
        <v>20</v>
      </c>
      <c r="G57" s="53">
        <v>0.2</v>
      </c>
      <c r="H57">
        <v>27</v>
      </c>
      <c r="I57">
        <v>27</v>
      </c>
      <c r="J57">
        <v>0</v>
      </c>
      <c r="K57">
        <v>2</v>
      </c>
      <c r="L57">
        <v>61</v>
      </c>
      <c r="M57" s="53">
        <v>63</v>
      </c>
      <c r="N57">
        <v>57</v>
      </c>
      <c r="O57">
        <v>0</v>
      </c>
      <c r="P57">
        <v>14</v>
      </c>
      <c r="Q57">
        <v>46</v>
      </c>
      <c r="R57">
        <f>IF(E57&gt;1, 1,0)</f>
        <v>1</v>
      </c>
      <c r="S57">
        <f>IF(E57&gt;50, 1, 0)</f>
        <v>1</v>
      </c>
      <c r="T57">
        <f>IF(E57&gt;100, 1, 0)</f>
        <v>1</v>
      </c>
      <c r="U57">
        <f t="shared" si="0"/>
        <v>1</v>
      </c>
      <c r="V57">
        <f t="shared" si="1"/>
        <v>1</v>
      </c>
      <c r="W57">
        <f t="shared" si="2"/>
        <v>1</v>
      </c>
      <c r="X57">
        <f t="shared" si="3"/>
        <v>0</v>
      </c>
      <c r="Y57">
        <f t="shared" si="4"/>
        <v>1</v>
      </c>
      <c r="Z57">
        <f t="shared" si="5"/>
        <v>1</v>
      </c>
      <c r="AA57">
        <f t="shared" si="6"/>
        <v>1</v>
      </c>
      <c r="AB57">
        <f t="shared" si="7"/>
        <v>1</v>
      </c>
      <c r="AC57" s="55"/>
    </row>
    <row r="58" spans="1:29" x14ac:dyDescent="0.2">
      <c r="A58" s="43"/>
      <c r="B58" t="s">
        <v>66</v>
      </c>
      <c r="C58" s="53" t="s">
        <v>68</v>
      </c>
      <c r="D58">
        <v>0</v>
      </c>
      <c r="E58">
        <v>0</v>
      </c>
      <c r="F58">
        <v>4</v>
      </c>
      <c r="G58" s="53">
        <v>0</v>
      </c>
      <c r="H58" t="s">
        <v>30</v>
      </c>
      <c r="I58" t="s">
        <v>30</v>
      </c>
      <c r="J58" t="s">
        <v>30</v>
      </c>
      <c r="K58" t="s">
        <v>30</v>
      </c>
      <c r="L58" t="s">
        <v>30</v>
      </c>
      <c r="M58" s="53">
        <v>0</v>
      </c>
      <c r="N58" t="s">
        <v>30</v>
      </c>
      <c r="O58" t="s">
        <v>30</v>
      </c>
      <c r="P58" t="s">
        <v>30</v>
      </c>
      <c r="Q58">
        <v>0</v>
      </c>
      <c r="R58">
        <f>IF(E58&gt;1, 1,0)</f>
        <v>0</v>
      </c>
      <c r="S58">
        <f>IF(E58&gt;50, 1, 0)</f>
        <v>0</v>
      </c>
      <c r="T58">
        <f>IF(E58&gt;100, 1, 0)</f>
        <v>0</v>
      </c>
      <c r="U58">
        <f t="shared" si="0"/>
        <v>1</v>
      </c>
      <c r="V58">
        <f t="shared" si="1"/>
        <v>1</v>
      </c>
      <c r="W58">
        <f t="shared" si="2"/>
        <v>1</v>
      </c>
      <c r="X58">
        <f t="shared" si="3"/>
        <v>1</v>
      </c>
      <c r="Y58">
        <f t="shared" si="4"/>
        <v>0</v>
      </c>
      <c r="Z58">
        <f t="shared" si="5"/>
        <v>0</v>
      </c>
      <c r="AA58">
        <f t="shared" si="6"/>
        <v>0</v>
      </c>
      <c r="AB58">
        <f t="shared" si="7"/>
        <v>0</v>
      </c>
      <c r="AC58" s="55"/>
    </row>
    <row r="59" spans="1:29" x14ac:dyDescent="0.2">
      <c r="A59" s="43"/>
      <c r="B59" t="s">
        <v>79</v>
      </c>
      <c r="C59" s="53" t="s">
        <v>81</v>
      </c>
      <c r="D59">
        <v>2</v>
      </c>
      <c r="E59">
        <v>16</v>
      </c>
      <c r="F59">
        <v>13</v>
      </c>
      <c r="G59" s="53">
        <v>0.15</v>
      </c>
      <c r="H59">
        <v>8</v>
      </c>
      <c r="I59">
        <v>3</v>
      </c>
      <c r="J59">
        <v>0</v>
      </c>
      <c r="K59">
        <v>5</v>
      </c>
      <c r="L59">
        <v>0</v>
      </c>
      <c r="M59" s="53">
        <v>5</v>
      </c>
      <c r="N59">
        <v>0</v>
      </c>
      <c r="O59">
        <v>0</v>
      </c>
      <c r="P59">
        <v>16</v>
      </c>
      <c r="Q59">
        <v>0</v>
      </c>
      <c r="R59">
        <f>IF(E59&gt;1, 1,0)</f>
        <v>1</v>
      </c>
      <c r="S59">
        <f>IF(E59&gt;50, 1, 0)</f>
        <v>0</v>
      </c>
      <c r="T59">
        <f>IF(E59&gt;100, 1, 0)</f>
        <v>0</v>
      </c>
      <c r="U59">
        <f t="shared" si="0"/>
        <v>1</v>
      </c>
      <c r="V59">
        <f t="shared" si="1"/>
        <v>1</v>
      </c>
      <c r="W59">
        <f t="shared" si="2"/>
        <v>0</v>
      </c>
      <c r="X59">
        <f t="shared" si="3"/>
        <v>0</v>
      </c>
      <c r="Y59">
        <f t="shared" si="4"/>
        <v>1</v>
      </c>
      <c r="Z59">
        <f t="shared" si="5"/>
        <v>0</v>
      </c>
      <c r="AA59">
        <f t="shared" si="6"/>
        <v>0</v>
      </c>
      <c r="AB59">
        <f t="shared" si="7"/>
        <v>0</v>
      </c>
      <c r="AC59" s="55"/>
    </row>
    <row r="60" spans="1:29" x14ac:dyDescent="0.2">
      <c r="A60" s="43"/>
      <c r="B60" t="s">
        <v>92</v>
      </c>
      <c r="C60" s="53" t="s">
        <v>95</v>
      </c>
      <c r="D60">
        <v>3</v>
      </c>
      <c r="E60">
        <v>18</v>
      </c>
      <c r="F60">
        <v>15</v>
      </c>
      <c r="G60" s="53">
        <v>0.13</v>
      </c>
      <c r="H60">
        <v>2</v>
      </c>
      <c r="I60">
        <v>13</v>
      </c>
      <c r="J60">
        <v>0</v>
      </c>
      <c r="K60">
        <v>2</v>
      </c>
      <c r="L60">
        <v>1</v>
      </c>
      <c r="M60" s="53">
        <v>3</v>
      </c>
      <c r="N60">
        <v>0</v>
      </c>
      <c r="O60">
        <v>3</v>
      </c>
      <c r="P60">
        <v>15</v>
      </c>
      <c r="Q60">
        <v>0</v>
      </c>
      <c r="R60">
        <f>IF(E60&gt;1, 1,0)</f>
        <v>1</v>
      </c>
      <c r="S60">
        <f>IF(E60&gt;50, 1, 0)</f>
        <v>0</v>
      </c>
      <c r="T60">
        <f>IF(E60&gt;100, 1, 0)</f>
        <v>0</v>
      </c>
      <c r="U60">
        <f t="shared" si="0"/>
        <v>1</v>
      </c>
      <c r="V60">
        <f t="shared" si="1"/>
        <v>0</v>
      </c>
      <c r="W60">
        <f t="shared" si="2"/>
        <v>0</v>
      </c>
      <c r="X60">
        <f t="shared" si="3"/>
        <v>0</v>
      </c>
      <c r="Y60">
        <f t="shared" si="4"/>
        <v>1</v>
      </c>
      <c r="Z60">
        <f t="shared" si="5"/>
        <v>0</v>
      </c>
      <c r="AA60">
        <f t="shared" si="6"/>
        <v>0</v>
      </c>
      <c r="AB60">
        <f t="shared" si="7"/>
        <v>0</v>
      </c>
      <c r="AC60" s="55"/>
    </row>
    <row r="61" spans="1:29" ht="17" thickBot="1" x14ac:dyDescent="0.25">
      <c r="A61" s="44"/>
      <c r="B61" s="41" t="s">
        <v>110</v>
      </c>
      <c r="C61" s="50" t="s">
        <v>114</v>
      </c>
      <c r="D61" s="41">
        <v>3</v>
      </c>
      <c r="E61" s="41">
        <v>71</v>
      </c>
      <c r="F61" s="41">
        <v>33</v>
      </c>
      <c r="G61" s="50">
        <v>0.09</v>
      </c>
      <c r="H61" s="41">
        <v>21</v>
      </c>
      <c r="I61" s="41">
        <v>7</v>
      </c>
      <c r="J61" s="41">
        <v>21</v>
      </c>
      <c r="K61" s="41">
        <v>22</v>
      </c>
      <c r="L61" s="41">
        <v>0</v>
      </c>
      <c r="M61" s="50">
        <v>43</v>
      </c>
      <c r="N61" s="41">
        <v>27</v>
      </c>
      <c r="O61" s="41">
        <v>0</v>
      </c>
      <c r="P61">
        <v>44</v>
      </c>
      <c r="Q61" s="41">
        <v>0</v>
      </c>
      <c r="R61">
        <f>IF(E61&gt;1, 1,0)</f>
        <v>1</v>
      </c>
      <c r="S61">
        <f>IF(E61&gt;50, 1, 0)</f>
        <v>1</v>
      </c>
      <c r="T61">
        <f>IF(E61&gt;100, 1, 0)</f>
        <v>0</v>
      </c>
      <c r="U61">
        <f t="shared" si="0"/>
        <v>1</v>
      </c>
      <c r="V61">
        <f t="shared" si="1"/>
        <v>1</v>
      </c>
      <c r="W61">
        <f t="shared" si="2"/>
        <v>0</v>
      </c>
      <c r="X61">
        <f t="shared" si="3"/>
        <v>0</v>
      </c>
      <c r="Y61">
        <f t="shared" si="4"/>
        <v>1</v>
      </c>
      <c r="Z61">
        <f t="shared" si="5"/>
        <v>1</v>
      </c>
      <c r="AA61">
        <f t="shared" si="6"/>
        <v>1</v>
      </c>
      <c r="AB61">
        <f t="shared" si="7"/>
        <v>0</v>
      </c>
      <c r="AC61" s="55"/>
    </row>
    <row r="62" spans="1:29" x14ac:dyDescent="0.2">
      <c r="A62" s="43" t="s">
        <v>40</v>
      </c>
      <c r="B62" t="s">
        <v>28</v>
      </c>
      <c r="C62" s="53" t="s">
        <v>39</v>
      </c>
      <c r="D62">
        <v>0</v>
      </c>
      <c r="E62">
        <v>0</v>
      </c>
      <c r="F62">
        <v>1</v>
      </c>
      <c r="G62" s="53">
        <v>0</v>
      </c>
      <c r="H62" t="s">
        <v>30</v>
      </c>
      <c r="I62" t="s">
        <v>30</v>
      </c>
      <c r="J62" t="s">
        <v>30</v>
      </c>
      <c r="K62" t="s">
        <v>30</v>
      </c>
      <c r="L62" t="s">
        <v>30</v>
      </c>
      <c r="M62" s="53">
        <v>0</v>
      </c>
      <c r="N62" t="s">
        <v>30</v>
      </c>
      <c r="O62" t="s">
        <v>30</v>
      </c>
      <c r="P62" t="s">
        <v>30</v>
      </c>
      <c r="Q62">
        <v>0</v>
      </c>
      <c r="R62">
        <f>IF(E62&gt;1, 1,0)</f>
        <v>0</v>
      </c>
      <c r="S62">
        <f>IF(E62&gt;50, 1, 0)</f>
        <v>0</v>
      </c>
      <c r="T62">
        <f>IF(E62&gt;100, 1, 0)</f>
        <v>0</v>
      </c>
      <c r="U62">
        <f t="shared" si="0"/>
        <v>1</v>
      </c>
      <c r="V62">
        <f t="shared" si="1"/>
        <v>1</v>
      </c>
      <c r="W62">
        <f t="shared" si="2"/>
        <v>1</v>
      </c>
      <c r="X62">
        <f t="shared" si="3"/>
        <v>1</v>
      </c>
      <c r="Y62">
        <f t="shared" si="4"/>
        <v>0</v>
      </c>
      <c r="Z62">
        <f t="shared" si="5"/>
        <v>0</v>
      </c>
      <c r="AA62">
        <f t="shared" si="6"/>
        <v>0</v>
      </c>
      <c r="AB62">
        <f t="shared" si="7"/>
        <v>0</v>
      </c>
      <c r="AC62" s="55"/>
    </row>
    <row r="63" spans="1:29" x14ac:dyDescent="0.2">
      <c r="A63" s="43"/>
      <c r="B63" t="s">
        <v>54</v>
      </c>
      <c r="C63" s="53" t="s">
        <v>58</v>
      </c>
      <c r="D63">
        <v>0</v>
      </c>
      <c r="E63">
        <v>0</v>
      </c>
      <c r="F63">
        <v>5</v>
      </c>
      <c r="G63" s="53">
        <v>0</v>
      </c>
      <c r="H63" t="s">
        <v>30</v>
      </c>
      <c r="I63" t="s">
        <v>30</v>
      </c>
      <c r="J63" t="s">
        <v>30</v>
      </c>
      <c r="K63" t="s">
        <v>30</v>
      </c>
      <c r="L63" t="s">
        <v>30</v>
      </c>
      <c r="M63" s="53">
        <v>0</v>
      </c>
      <c r="N63" t="s">
        <v>30</v>
      </c>
      <c r="O63" t="s">
        <v>30</v>
      </c>
      <c r="P63" t="s">
        <v>30</v>
      </c>
      <c r="Q63">
        <v>0</v>
      </c>
      <c r="R63">
        <f>IF(E63&gt;1, 1,0)</f>
        <v>0</v>
      </c>
      <c r="S63">
        <f>IF(E63&gt;50, 1, 0)</f>
        <v>0</v>
      </c>
      <c r="T63">
        <f>IF(E63&gt;100, 1, 0)</f>
        <v>0</v>
      </c>
      <c r="U63">
        <f t="shared" si="0"/>
        <v>1</v>
      </c>
      <c r="V63">
        <f t="shared" si="1"/>
        <v>1</v>
      </c>
      <c r="W63">
        <f t="shared" si="2"/>
        <v>1</v>
      </c>
      <c r="X63">
        <f t="shared" si="3"/>
        <v>1</v>
      </c>
      <c r="Y63">
        <f t="shared" si="4"/>
        <v>0</v>
      </c>
      <c r="Z63">
        <f t="shared" si="5"/>
        <v>0</v>
      </c>
      <c r="AA63">
        <f t="shared" si="6"/>
        <v>0</v>
      </c>
      <c r="AB63">
        <f t="shared" si="7"/>
        <v>0</v>
      </c>
      <c r="AC63" s="55"/>
    </row>
    <row r="64" spans="1:29" x14ac:dyDescent="0.2">
      <c r="A64" s="43"/>
      <c r="B64" t="s">
        <v>66</v>
      </c>
      <c r="C64" s="53" t="s">
        <v>69</v>
      </c>
      <c r="D64">
        <v>0</v>
      </c>
      <c r="E64">
        <v>0</v>
      </c>
      <c r="F64">
        <v>6</v>
      </c>
      <c r="G64" s="53">
        <v>0</v>
      </c>
      <c r="H64" t="s">
        <v>30</v>
      </c>
      <c r="I64" t="s">
        <v>30</v>
      </c>
      <c r="J64" t="s">
        <v>30</v>
      </c>
      <c r="K64" t="s">
        <v>30</v>
      </c>
      <c r="L64" t="s">
        <v>30</v>
      </c>
      <c r="M64" s="53">
        <v>0</v>
      </c>
      <c r="N64" t="s">
        <v>30</v>
      </c>
      <c r="O64" t="s">
        <v>30</v>
      </c>
      <c r="P64" t="s">
        <v>30</v>
      </c>
      <c r="Q64">
        <v>0</v>
      </c>
      <c r="R64">
        <f>IF(E64&gt;1, 1,0)</f>
        <v>0</v>
      </c>
      <c r="S64">
        <f>IF(E64&gt;50, 1, 0)</f>
        <v>0</v>
      </c>
      <c r="T64">
        <f>IF(E64&gt;100, 1, 0)</f>
        <v>0</v>
      </c>
      <c r="U64">
        <f t="shared" si="0"/>
        <v>1</v>
      </c>
      <c r="V64">
        <f t="shared" si="1"/>
        <v>1</v>
      </c>
      <c r="W64">
        <f t="shared" si="2"/>
        <v>1</v>
      </c>
      <c r="X64">
        <f t="shared" si="3"/>
        <v>1</v>
      </c>
      <c r="Y64">
        <f t="shared" si="4"/>
        <v>0</v>
      </c>
      <c r="Z64">
        <f t="shared" si="5"/>
        <v>0</v>
      </c>
      <c r="AA64">
        <f t="shared" si="6"/>
        <v>0</v>
      </c>
      <c r="AB64">
        <f t="shared" si="7"/>
        <v>0</v>
      </c>
      <c r="AC64" s="55"/>
    </row>
    <row r="65" spans="1:29" ht="17" thickBot="1" x14ac:dyDescent="0.25">
      <c r="A65" s="44"/>
      <c r="B65" s="41" t="s">
        <v>92</v>
      </c>
      <c r="C65" s="50" t="s">
        <v>96</v>
      </c>
      <c r="D65" s="41">
        <v>7</v>
      </c>
      <c r="E65" s="41">
        <v>30</v>
      </c>
      <c r="F65" s="41">
        <v>7</v>
      </c>
      <c r="G65" s="50">
        <v>0.56999999999999995</v>
      </c>
      <c r="H65" s="41">
        <v>7</v>
      </c>
      <c r="I65" s="41">
        <v>15</v>
      </c>
      <c r="J65" s="41">
        <v>0</v>
      </c>
      <c r="K65" s="41">
        <v>8</v>
      </c>
      <c r="L65" s="41">
        <v>0</v>
      </c>
      <c r="M65" s="50">
        <v>8</v>
      </c>
      <c r="N65" s="41">
        <v>0</v>
      </c>
      <c r="O65" s="41">
        <v>0</v>
      </c>
      <c r="P65">
        <v>28</v>
      </c>
      <c r="Q65" s="41">
        <v>2</v>
      </c>
      <c r="R65">
        <f>IF(E65&gt;1, 1,0)</f>
        <v>1</v>
      </c>
      <c r="S65">
        <f>IF(E65&gt;50, 1, 0)</f>
        <v>0</v>
      </c>
      <c r="T65">
        <f>IF(E65&gt;100, 1, 0)</f>
        <v>0</v>
      </c>
      <c r="U65">
        <f t="shared" si="0"/>
        <v>1</v>
      </c>
      <c r="V65">
        <f t="shared" si="1"/>
        <v>1</v>
      </c>
      <c r="W65">
        <f t="shared" si="2"/>
        <v>0</v>
      </c>
      <c r="X65">
        <f t="shared" si="3"/>
        <v>0</v>
      </c>
      <c r="Y65">
        <f t="shared" si="4"/>
        <v>1</v>
      </c>
      <c r="Z65">
        <f t="shared" si="5"/>
        <v>1</v>
      </c>
      <c r="AA65">
        <f t="shared" si="6"/>
        <v>0</v>
      </c>
      <c r="AB65">
        <f t="shared" si="7"/>
        <v>0</v>
      </c>
      <c r="AC65" s="55"/>
    </row>
  </sheetData>
  <autoFilter ref="A1:AB65"/>
  <dataConsolidate function="average" topLabels="1">
    <dataRefs count="1">
      <dataRef ref="A1:A1048576" sheet="Sheet4"/>
    </dataRefs>
  </dataConsolidate>
  <mergeCells count="14">
    <mergeCell ref="A56:A61"/>
    <mergeCell ref="A62:A65"/>
    <mergeCell ref="A27:A32"/>
    <mergeCell ref="A33:A37"/>
    <mergeCell ref="A38:A41"/>
    <mergeCell ref="A42:A46"/>
    <mergeCell ref="A47:A50"/>
    <mergeCell ref="A51:A55"/>
    <mergeCell ref="A2:A7"/>
    <mergeCell ref="A8:A13"/>
    <mergeCell ref="A14:A16"/>
    <mergeCell ref="A17:A21"/>
    <mergeCell ref="A22:A24"/>
    <mergeCell ref="A25:A26"/>
  </mergeCells>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P18"/>
  <sheetViews>
    <sheetView workbookViewId="0">
      <selection activeCell="M7" sqref="M7"/>
    </sheetView>
  </sheetViews>
  <sheetFormatPr baseColWidth="10" defaultRowHeight="16" x14ac:dyDescent="0.2"/>
  <sheetData>
    <row r="1" spans="1:16" x14ac:dyDescent="0.2">
      <c r="D1" s="1" t="s">
        <v>3</v>
      </c>
      <c r="E1" s="1"/>
      <c r="F1" s="1"/>
      <c r="G1" s="1"/>
      <c r="H1" s="1"/>
      <c r="I1" s="1"/>
      <c r="J1" s="1"/>
      <c r="K1" s="1"/>
    </row>
    <row r="2" spans="1:16" ht="45" x14ac:dyDescent="0.2">
      <c r="B2" s="6"/>
      <c r="D2" s="7" t="s">
        <v>79</v>
      </c>
      <c r="E2" s="7" t="s">
        <v>92</v>
      </c>
      <c r="F2" s="7" t="s">
        <v>110</v>
      </c>
      <c r="G2" s="7" t="s">
        <v>146</v>
      </c>
      <c r="H2" s="7" t="s">
        <v>147</v>
      </c>
      <c r="I2" s="7" t="s">
        <v>28</v>
      </c>
      <c r="J2" s="7" t="s">
        <v>105</v>
      </c>
      <c r="K2" s="7" t="s">
        <v>51</v>
      </c>
      <c r="L2" s="8"/>
    </row>
    <row r="3" spans="1:16" ht="71" x14ac:dyDescent="0.2">
      <c r="A3" s="9" t="s">
        <v>4</v>
      </c>
      <c r="B3" s="10" t="s">
        <v>29</v>
      </c>
      <c r="C3" s="11">
        <v>1</v>
      </c>
      <c r="D3" s="12"/>
      <c r="E3" s="13" t="s">
        <v>148</v>
      </c>
      <c r="F3" s="14"/>
      <c r="G3" s="13" t="s">
        <v>149</v>
      </c>
      <c r="H3" s="13" t="s">
        <v>150</v>
      </c>
      <c r="I3" s="68" t="s">
        <v>151</v>
      </c>
      <c r="J3" s="13" t="s">
        <v>152</v>
      </c>
      <c r="K3" s="15"/>
      <c r="P3" s="61"/>
    </row>
    <row r="4" spans="1:16" ht="71" x14ac:dyDescent="0.2">
      <c r="A4" s="9"/>
      <c r="B4" s="16" t="s">
        <v>42</v>
      </c>
      <c r="C4" s="17">
        <v>2</v>
      </c>
      <c r="D4" s="18"/>
      <c r="E4" s="13" t="s">
        <v>153</v>
      </c>
      <c r="F4" s="19"/>
      <c r="G4" s="13" t="s">
        <v>154</v>
      </c>
      <c r="H4" s="20" t="s">
        <v>155</v>
      </c>
      <c r="I4" s="18"/>
      <c r="J4" s="21" t="s">
        <v>156</v>
      </c>
      <c r="K4" s="15"/>
      <c r="P4" s="62"/>
    </row>
    <row r="5" spans="1:16" ht="57" x14ac:dyDescent="0.2">
      <c r="A5" s="9"/>
      <c r="B5" s="16" t="s">
        <v>72</v>
      </c>
      <c r="C5" s="22">
        <v>3</v>
      </c>
      <c r="D5" s="23" t="s">
        <v>157</v>
      </c>
      <c r="E5" s="69" t="s">
        <v>158</v>
      </c>
      <c r="F5" s="19"/>
      <c r="G5" s="19"/>
      <c r="H5" s="20" t="s">
        <v>159</v>
      </c>
      <c r="I5" s="19"/>
      <c r="J5" s="19"/>
      <c r="K5" s="15"/>
      <c r="P5" s="61"/>
    </row>
    <row r="6" spans="1:16" ht="57" x14ac:dyDescent="0.2">
      <c r="A6" s="9"/>
      <c r="B6" s="16" t="s">
        <v>44</v>
      </c>
      <c r="C6" s="6">
        <v>4</v>
      </c>
      <c r="D6" s="13" t="s">
        <v>160</v>
      </c>
      <c r="E6" s="13" t="s">
        <v>161</v>
      </c>
      <c r="F6" s="13" t="s">
        <v>162</v>
      </c>
      <c r="G6" s="19"/>
      <c r="H6" s="20" t="s">
        <v>163</v>
      </c>
      <c r="I6" s="13" t="s">
        <v>164</v>
      </c>
      <c r="J6" s="19"/>
      <c r="K6" s="15"/>
      <c r="P6" s="61"/>
    </row>
    <row r="7" spans="1:16" ht="43" x14ac:dyDescent="0.2">
      <c r="A7" s="9"/>
      <c r="B7" s="16" t="s">
        <v>75</v>
      </c>
      <c r="C7" s="6">
        <v>5</v>
      </c>
      <c r="D7" s="20" t="s">
        <v>165</v>
      </c>
      <c r="E7" s="19"/>
      <c r="F7" s="13" t="s">
        <v>166</v>
      </c>
      <c r="G7" s="19"/>
      <c r="H7" s="20" t="s">
        <v>167</v>
      </c>
      <c r="I7" s="19"/>
      <c r="J7" s="19"/>
      <c r="K7" s="15"/>
      <c r="P7" s="61"/>
    </row>
    <row r="8" spans="1:16" ht="43" x14ac:dyDescent="0.2">
      <c r="A8" s="9"/>
      <c r="B8" s="16" t="s">
        <v>87</v>
      </c>
      <c r="C8" s="6">
        <v>6</v>
      </c>
      <c r="D8" s="13" t="s">
        <v>168</v>
      </c>
      <c r="E8" s="19"/>
      <c r="F8" s="29" t="s">
        <v>169</v>
      </c>
      <c r="G8" s="19"/>
      <c r="H8" s="19"/>
      <c r="I8" s="19"/>
      <c r="J8" s="19"/>
      <c r="K8" s="15"/>
      <c r="P8" s="61"/>
    </row>
    <row r="9" spans="1:16" ht="71" x14ac:dyDescent="0.2">
      <c r="A9" s="9"/>
      <c r="B9" s="16" t="s">
        <v>46</v>
      </c>
      <c r="C9" s="6">
        <v>7</v>
      </c>
      <c r="D9" s="24"/>
      <c r="E9" s="13" t="s">
        <v>170</v>
      </c>
      <c r="F9" s="19"/>
      <c r="G9" s="13" t="s">
        <v>171</v>
      </c>
      <c r="H9" s="18"/>
      <c r="I9" s="13" t="s">
        <v>172</v>
      </c>
      <c r="J9" s="18"/>
      <c r="K9" s="15"/>
      <c r="P9" s="61"/>
    </row>
    <row r="10" spans="1:16" ht="57" x14ac:dyDescent="0.2">
      <c r="A10" s="9"/>
      <c r="B10" s="16" t="s">
        <v>48</v>
      </c>
      <c r="C10" s="6">
        <v>8</v>
      </c>
      <c r="D10" s="13" t="s">
        <v>173</v>
      </c>
      <c r="E10" s="25" t="s">
        <v>174</v>
      </c>
      <c r="F10" s="18"/>
      <c r="G10" s="18"/>
      <c r="H10" s="19"/>
      <c r="I10" s="13" t="s">
        <v>175</v>
      </c>
      <c r="J10" s="19"/>
      <c r="K10" s="15"/>
      <c r="P10" s="61"/>
    </row>
    <row r="11" spans="1:16" ht="43" x14ac:dyDescent="0.2">
      <c r="A11" s="9"/>
      <c r="B11" s="16" t="s">
        <v>63</v>
      </c>
      <c r="C11" s="6">
        <v>9</v>
      </c>
      <c r="D11" s="19"/>
      <c r="E11" s="26" t="s">
        <v>176</v>
      </c>
      <c r="F11" s="18"/>
      <c r="G11" s="18"/>
      <c r="H11" s="18"/>
      <c r="I11" s="19"/>
      <c r="J11" s="19"/>
      <c r="K11" s="15"/>
      <c r="P11" s="61"/>
    </row>
    <row r="12" spans="1:16" ht="57" x14ac:dyDescent="0.2">
      <c r="A12" s="9"/>
      <c r="B12" s="16" t="s">
        <v>32</v>
      </c>
      <c r="C12" s="6">
        <v>10</v>
      </c>
      <c r="D12" s="19"/>
      <c r="E12" s="20" t="s">
        <v>177</v>
      </c>
      <c r="F12" s="27" t="s">
        <v>178</v>
      </c>
      <c r="G12" s="13" t="s">
        <v>179</v>
      </c>
      <c r="H12" s="27" t="s">
        <v>180</v>
      </c>
      <c r="I12" s="13" t="s">
        <v>181</v>
      </c>
      <c r="J12" s="19"/>
      <c r="K12" s="15"/>
    </row>
    <row r="13" spans="1:16" x14ac:dyDescent="0.2">
      <c r="A13" s="9"/>
      <c r="B13" s="16" t="s">
        <v>34</v>
      </c>
      <c r="C13" s="6">
        <v>11</v>
      </c>
      <c r="D13" s="18"/>
      <c r="E13" s="19"/>
      <c r="F13" s="13" t="s">
        <v>182</v>
      </c>
      <c r="G13" s="19"/>
      <c r="H13" s="19"/>
      <c r="I13" s="18"/>
      <c r="J13" s="19"/>
      <c r="K13" s="28"/>
    </row>
    <row r="14" spans="1:16" ht="57" x14ac:dyDescent="0.2">
      <c r="A14" s="9"/>
      <c r="B14" s="16" t="s">
        <v>36</v>
      </c>
      <c r="C14" s="6">
        <v>12</v>
      </c>
      <c r="D14" s="27" t="s">
        <v>183</v>
      </c>
      <c r="E14" s="29" t="s">
        <v>184</v>
      </c>
      <c r="F14" s="13" t="s">
        <v>185</v>
      </c>
      <c r="G14" s="13" t="s">
        <v>186</v>
      </c>
      <c r="H14" s="19"/>
      <c r="I14" s="27" t="s">
        <v>187</v>
      </c>
      <c r="J14" s="19"/>
      <c r="K14" s="15"/>
    </row>
    <row r="15" spans="1:16" ht="43" x14ac:dyDescent="0.2">
      <c r="A15" s="9"/>
      <c r="B15" s="16" t="s">
        <v>188</v>
      </c>
      <c r="C15" s="6">
        <v>13</v>
      </c>
      <c r="D15" s="13" t="s">
        <v>189</v>
      </c>
      <c r="E15" s="13" t="s">
        <v>190</v>
      </c>
      <c r="F15" s="29" t="s">
        <v>191</v>
      </c>
      <c r="G15" s="13" t="s">
        <v>192</v>
      </c>
      <c r="H15" s="18"/>
      <c r="I15" s="13" t="s">
        <v>193</v>
      </c>
      <c r="J15" s="19"/>
      <c r="K15" s="15"/>
    </row>
    <row r="16" spans="1:16" x14ac:dyDescent="0.2">
      <c r="A16" s="9"/>
      <c r="B16" s="30" t="s">
        <v>40</v>
      </c>
      <c r="C16" s="31">
        <v>14</v>
      </c>
      <c r="D16" s="32"/>
      <c r="E16" s="33" t="s">
        <v>194</v>
      </c>
      <c r="F16" s="32"/>
      <c r="G16" s="34"/>
      <c r="H16" s="34"/>
      <c r="I16" s="34"/>
      <c r="J16" s="32"/>
      <c r="K16" s="35"/>
    </row>
    <row r="17" spans="2:11" x14ac:dyDescent="0.2">
      <c r="B17" s="36"/>
      <c r="C17" s="6"/>
      <c r="D17" s="37"/>
      <c r="E17" s="37"/>
      <c r="F17" s="37"/>
      <c r="G17" s="38"/>
      <c r="H17" s="38"/>
      <c r="I17" s="38"/>
      <c r="J17" s="37"/>
      <c r="K17" s="37"/>
    </row>
    <row r="18" spans="2:11" ht="83" customHeight="1" x14ac:dyDescent="0.2">
      <c r="B18" s="39" t="s">
        <v>195</v>
      </c>
      <c r="C18" s="39"/>
      <c r="D18" s="39"/>
      <c r="E18" s="39"/>
      <c r="F18" s="39"/>
      <c r="G18" s="39"/>
      <c r="H18" s="39"/>
      <c r="I18" s="39"/>
      <c r="J18" s="39"/>
      <c r="K18" s="39"/>
    </row>
  </sheetData>
  <mergeCells count="3">
    <mergeCell ref="D1:K1"/>
    <mergeCell ref="A3:A16"/>
    <mergeCell ref="B18:K18"/>
  </mergeCells>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filterMode="1"/>
  <dimension ref="A1:AB66"/>
  <sheetViews>
    <sheetView tabSelected="1" workbookViewId="0">
      <selection activeCell="H2" sqref="H2:H65"/>
    </sheetView>
  </sheetViews>
  <sheetFormatPr baseColWidth="10" defaultRowHeight="16" x14ac:dyDescent="0.2"/>
  <cols>
    <col min="1" max="1" width="50.83203125" customWidth="1"/>
  </cols>
  <sheetData>
    <row r="1" spans="1:28" ht="17" thickBot="1" x14ac:dyDescent="0.25">
      <c r="A1" s="63" t="s">
        <v>4</v>
      </c>
      <c r="B1" s="56" t="s">
        <v>3</v>
      </c>
      <c r="C1" s="57" t="s">
        <v>0</v>
      </c>
      <c r="D1" s="56" t="s">
        <v>5</v>
      </c>
      <c r="E1" s="56" t="s">
        <v>7</v>
      </c>
      <c r="F1" s="56" t="s">
        <v>11</v>
      </c>
      <c r="G1" s="57" t="s">
        <v>12</v>
      </c>
      <c r="H1" s="56" t="s">
        <v>13</v>
      </c>
      <c r="I1" s="56" t="s">
        <v>14</v>
      </c>
      <c r="J1" s="56" t="s">
        <v>15</v>
      </c>
      <c r="K1" s="56" t="s">
        <v>16</v>
      </c>
      <c r="L1" s="56" t="s">
        <v>17</v>
      </c>
      <c r="M1" s="57" t="s">
        <v>18</v>
      </c>
      <c r="N1" s="56" t="s">
        <v>19</v>
      </c>
      <c r="O1" s="56" t="s">
        <v>20</v>
      </c>
      <c r="P1" s="58" t="s">
        <v>22</v>
      </c>
      <c r="Q1" s="56" t="s">
        <v>25</v>
      </c>
      <c r="R1" s="56" t="s">
        <v>135</v>
      </c>
      <c r="S1" s="56" t="s">
        <v>136</v>
      </c>
      <c r="T1" s="56" t="s">
        <v>137</v>
      </c>
      <c r="U1" s="56" t="s">
        <v>138</v>
      </c>
      <c r="V1" s="56" t="s">
        <v>139</v>
      </c>
      <c r="W1" s="56" t="s">
        <v>140</v>
      </c>
      <c r="X1" s="56" t="s">
        <v>141</v>
      </c>
      <c r="Y1" s="56" t="s">
        <v>142</v>
      </c>
      <c r="Z1" s="56" t="s">
        <v>143</v>
      </c>
      <c r="AA1" s="56" t="s">
        <v>144</v>
      </c>
      <c r="AB1" s="56" t="s">
        <v>145</v>
      </c>
    </row>
    <row r="2" spans="1:28" x14ac:dyDescent="0.2">
      <c r="A2" s="46" t="s">
        <v>29</v>
      </c>
      <c r="B2" s="3" t="s">
        <v>28</v>
      </c>
      <c r="C2" s="51" t="s">
        <v>26</v>
      </c>
      <c r="D2" s="3">
        <v>15</v>
      </c>
      <c r="E2" s="3">
        <v>178</v>
      </c>
      <c r="F2" s="3">
        <v>28</v>
      </c>
      <c r="G2" s="66">
        <v>0.18</v>
      </c>
      <c r="H2" s="3">
        <v>58</v>
      </c>
      <c r="I2" s="3">
        <v>31</v>
      </c>
      <c r="J2" s="3">
        <v>82</v>
      </c>
      <c r="K2" s="3">
        <v>3</v>
      </c>
      <c r="L2" s="3">
        <v>4</v>
      </c>
      <c r="M2" s="51">
        <v>89</v>
      </c>
      <c r="N2" s="3">
        <v>78</v>
      </c>
      <c r="O2" s="3">
        <v>0</v>
      </c>
      <c r="P2" s="58">
        <v>59</v>
      </c>
      <c r="Q2" s="3">
        <v>41</v>
      </c>
      <c r="R2" s="58">
        <v>1</v>
      </c>
      <c r="S2" s="58">
        <v>1</v>
      </c>
      <c r="T2" s="58">
        <v>1</v>
      </c>
      <c r="U2" s="58">
        <v>1</v>
      </c>
      <c r="V2" s="58">
        <v>1</v>
      </c>
      <c r="W2" s="58">
        <v>1</v>
      </c>
      <c r="X2" s="58">
        <v>1</v>
      </c>
      <c r="Y2" s="58">
        <v>1</v>
      </c>
      <c r="Z2" s="58">
        <v>1</v>
      </c>
      <c r="AA2" s="58">
        <v>1</v>
      </c>
      <c r="AB2" s="58">
        <v>1</v>
      </c>
    </row>
    <row r="3" spans="1:28" x14ac:dyDescent="0.2">
      <c r="A3" s="46"/>
      <c r="B3" s="3" t="s">
        <v>54</v>
      </c>
      <c r="C3" s="51" t="s">
        <v>52</v>
      </c>
      <c r="D3" s="3">
        <v>44</v>
      </c>
      <c r="E3" s="3">
        <v>2081</v>
      </c>
      <c r="F3" s="3">
        <v>30</v>
      </c>
      <c r="G3" s="51">
        <v>0.63</v>
      </c>
      <c r="H3" s="3">
        <v>782</v>
      </c>
      <c r="I3" s="3">
        <v>444</v>
      </c>
      <c r="J3" s="3">
        <v>440</v>
      </c>
      <c r="K3" s="3">
        <v>254</v>
      </c>
      <c r="L3" s="3">
        <v>161</v>
      </c>
      <c r="M3" s="51">
        <v>855</v>
      </c>
      <c r="N3" s="3">
        <v>534</v>
      </c>
      <c r="O3" s="3">
        <v>0</v>
      </c>
      <c r="P3" s="58">
        <v>191</v>
      </c>
      <c r="Q3" s="3">
        <v>1356</v>
      </c>
      <c r="R3" s="58">
        <v>1</v>
      </c>
      <c r="S3" s="58">
        <v>1</v>
      </c>
      <c r="T3" s="58">
        <v>1</v>
      </c>
      <c r="U3" s="58">
        <v>1</v>
      </c>
      <c r="V3" s="58">
        <v>1</v>
      </c>
      <c r="W3" s="58">
        <v>1</v>
      </c>
      <c r="X3" s="58">
        <v>1</v>
      </c>
      <c r="Y3" s="58">
        <v>1</v>
      </c>
      <c r="Z3" s="58">
        <v>1</v>
      </c>
      <c r="AA3" s="58">
        <v>1</v>
      </c>
      <c r="AB3" s="58">
        <v>1</v>
      </c>
    </row>
    <row r="4" spans="1:28" x14ac:dyDescent="0.2">
      <c r="A4" s="46"/>
      <c r="B4" s="3" t="s">
        <v>66</v>
      </c>
      <c r="C4" s="51" t="s">
        <v>64</v>
      </c>
      <c r="D4" s="3">
        <v>63</v>
      </c>
      <c r="E4" s="3">
        <v>1781</v>
      </c>
      <c r="F4" s="3">
        <v>72</v>
      </c>
      <c r="G4" s="51">
        <v>0.31</v>
      </c>
      <c r="H4" s="3">
        <v>694</v>
      </c>
      <c r="I4" s="3">
        <v>622</v>
      </c>
      <c r="J4" s="3">
        <v>397</v>
      </c>
      <c r="K4" s="3">
        <v>67</v>
      </c>
      <c r="L4" s="3">
        <v>1</v>
      </c>
      <c r="M4" s="51">
        <v>465</v>
      </c>
      <c r="N4" s="3">
        <v>622</v>
      </c>
      <c r="O4" s="3">
        <v>0</v>
      </c>
      <c r="P4" s="58">
        <v>478</v>
      </c>
      <c r="Q4" s="3">
        <v>681</v>
      </c>
      <c r="R4" s="58">
        <v>1</v>
      </c>
      <c r="S4" s="58">
        <v>1</v>
      </c>
      <c r="T4" s="58">
        <v>1</v>
      </c>
      <c r="U4" s="58">
        <v>1</v>
      </c>
      <c r="V4" s="58">
        <v>1</v>
      </c>
      <c r="W4" s="58">
        <v>1</v>
      </c>
      <c r="X4" s="58">
        <v>1</v>
      </c>
      <c r="Y4" s="58">
        <v>1</v>
      </c>
      <c r="Z4" s="58">
        <v>1</v>
      </c>
      <c r="AA4" s="58">
        <v>1</v>
      </c>
      <c r="AB4" s="58">
        <v>1</v>
      </c>
    </row>
    <row r="5" spans="1:28" x14ac:dyDescent="0.2">
      <c r="A5" s="46"/>
      <c r="B5" s="3" t="s">
        <v>92</v>
      </c>
      <c r="C5" s="51" t="s">
        <v>90</v>
      </c>
      <c r="D5" s="3">
        <v>118</v>
      </c>
      <c r="E5" s="3">
        <v>2274</v>
      </c>
      <c r="F5" s="3">
        <v>81</v>
      </c>
      <c r="G5" s="51">
        <v>0.56999999999999995</v>
      </c>
      <c r="H5" s="3">
        <v>760</v>
      </c>
      <c r="I5" s="3">
        <v>740</v>
      </c>
      <c r="J5" s="3">
        <v>339</v>
      </c>
      <c r="K5" s="3">
        <v>133</v>
      </c>
      <c r="L5" s="3">
        <v>302</v>
      </c>
      <c r="M5" s="51">
        <v>774</v>
      </c>
      <c r="N5" s="3">
        <v>208</v>
      </c>
      <c r="O5" s="3">
        <v>11</v>
      </c>
      <c r="P5" s="58">
        <v>896</v>
      </c>
      <c r="Q5" s="3">
        <v>1159</v>
      </c>
      <c r="R5" s="58">
        <v>1</v>
      </c>
      <c r="S5" s="58">
        <v>1</v>
      </c>
      <c r="T5" s="58">
        <v>1</v>
      </c>
      <c r="U5" s="58">
        <v>1</v>
      </c>
      <c r="V5" s="58">
        <v>1</v>
      </c>
      <c r="W5" s="58">
        <v>1</v>
      </c>
      <c r="X5" s="58">
        <v>1</v>
      </c>
      <c r="Y5" s="58">
        <v>1</v>
      </c>
      <c r="Z5" s="58">
        <v>1</v>
      </c>
      <c r="AA5" s="58">
        <v>1</v>
      </c>
      <c r="AB5" s="58">
        <v>1</v>
      </c>
    </row>
    <row r="6" spans="1:28" x14ac:dyDescent="0.2">
      <c r="A6" s="46"/>
      <c r="B6" s="3" t="s">
        <v>105</v>
      </c>
      <c r="C6" s="51" t="s">
        <v>103</v>
      </c>
      <c r="D6" s="3">
        <v>4</v>
      </c>
      <c r="E6" s="3">
        <v>263</v>
      </c>
      <c r="F6" s="3">
        <v>17</v>
      </c>
      <c r="G6" s="51">
        <v>0.18</v>
      </c>
      <c r="H6" s="3">
        <v>91</v>
      </c>
      <c r="I6" s="3">
        <v>154</v>
      </c>
      <c r="J6" s="3">
        <v>0</v>
      </c>
      <c r="K6" s="3">
        <v>16</v>
      </c>
      <c r="L6" s="3">
        <v>2</v>
      </c>
      <c r="M6" s="51">
        <v>18</v>
      </c>
      <c r="N6" s="3">
        <v>0</v>
      </c>
      <c r="O6" s="3">
        <v>0</v>
      </c>
      <c r="P6" s="58">
        <v>229</v>
      </c>
      <c r="Q6" s="3">
        <v>34</v>
      </c>
      <c r="R6" s="58">
        <v>1</v>
      </c>
      <c r="S6" s="58">
        <v>1</v>
      </c>
      <c r="T6" s="58">
        <v>1</v>
      </c>
      <c r="U6" s="58">
        <v>1</v>
      </c>
      <c r="V6" s="58">
        <v>1</v>
      </c>
      <c r="W6" s="58">
        <v>1</v>
      </c>
      <c r="X6" s="58">
        <v>1</v>
      </c>
      <c r="Y6" s="58">
        <v>1</v>
      </c>
      <c r="Z6" s="58">
        <v>1</v>
      </c>
      <c r="AA6" s="58">
        <v>0</v>
      </c>
      <c r="AB6" s="58">
        <v>0</v>
      </c>
    </row>
    <row r="7" spans="1:28" ht="17" hidden="1" thickBot="1" x14ac:dyDescent="0.25">
      <c r="A7" s="46"/>
      <c r="B7" s="48" t="s">
        <v>110</v>
      </c>
      <c r="C7" s="52" t="s">
        <v>108</v>
      </c>
      <c r="D7" s="48">
        <v>0</v>
      </c>
      <c r="E7" s="48">
        <v>0</v>
      </c>
      <c r="F7" s="48">
        <v>2</v>
      </c>
      <c r="G7" s="52">
        <v>0</v>
      </c>
      <c r="H7" s="48" t="s">
        <v>30</v>
      </c>
      <c r="I7" s="48" t="s">
        <v>30</v>
      </c>
      <c r="J7" s="48" t="s">
        <v>30</v>
      </c>
      <c r="K7" s="48" t="s">
        <v>30</v>
      </c>
      <c r="L7" s="48" t="s">
        <v>30</v>
      </c>
      <c r="M7" s="52">
        <v>0</v>
      </c>
      <c r="N7" s="48" t="s">
        <v>30</v>
      </c>
      <c r="O7" s="48" t="s">
        <v>30</v>
      </c>
      <c r="P7" s="58" t="s">
        <v>30</v>
      </c>
      <c r="Q7" s="48">
        <v>0</v>
      </c>
      <c r="R7" s="58">
        <v>0</v>
      </c>
      <c r="S7" s="58">
        <v>0</v>
      </c>
      <c r="T7" s="58">
        <v>0</v>
      </c>
      <c r="U7" s="58">
        <v>1</v>
      </c>
      <c r="V7" s="58">
        <v>1</v>
      </c>
      <c r="W7" s="58">
        <v>1</v>
      </c>
      <c r="X7" s="58">
        <v>1</v>
      </c>
      <c r="Y7" s="58">
        <v>0</v>
      </c>
      <c r="Z7" s="58">
        <v>0</v>
      </c>
      <c r="AA7" s="58">
        <v>0</v>
      </c>
      <c r="AB7" s="58">
        <v>0</v>
      </c>
    </row>
    <row r="8" spans="1:28" hidden="1" x14ac:dyDescent="0.2">
      <c r="A8" s="64" t="s">
        <v>42</v>
      </c>
      <c r="B8" s="58" t="s">
        <v>28</v>
      </c>
      <c r="C8" s="59" t="s">
        <v>41</v>
      </c>
      <c r="D8" s="58">
        <v>0</v>
      </c>
      <c r="E8" s="58">
        <v>0</v>
      </c>
      <c r="F8" s="58">
        <v>4</v>
      </c>
      <c r="G8" s="59">
        <v>0</v>
      </c>
      <c r="H8" s="58" t="s">
        <v>30</v>
      </c>
      <c r="I8" s="58" t="s">
        <v>30</v>
      </c>
      <c r="J8" s="58" t="s">
        <v>30</v>
      </c>
      <c r="K8" s="58" t="s">
        <v>30</v>
      </c>
      <c r="L8" s="58" t="s">
        <v>30</v>
      </c>
      <c r="M8" s="59" t="s">
        <v>30</v>
      </c>
      <c r="N8" s="58" t="s">
        <v>30</v>
      </c>
      <c r="O8" s="58" t="s">
        <v>30</v>
      </c>
      <c r="P8" s="58" t="s">
        <v>30</v>
      </c>
      <c r="Q8" s="58">
        <v>0</v>
      </c>
      <c r="R8" s="58">
        <v>0</v>
      </c>
      <c r="S8" s="58">
        <v>0</v>
      </c>
      <c r="T8" s="58">
        <v>0</v>
      </c>
      <c r="U8" s="58">
        <v>1</v>
      </c>
      <c r="V8" s="58">
        <v>1</v>
      </c>
      <c r="W8" s="58">
        <v>1</v>
      </c>
      <c r="X8" s="58">
        <v>1</v>
      </c>
      <c r="Y8" s="58">
        <v>1</v>
      </c>
      <c r="Z8" s="58">
        <v>1</v>
      </c>
      <c r="AA8" s="58">
        <v>1</v>
      </c>
      <c r="AB8" s="58">
        <v>1</v>
      </c>
    </row>
    <row r="9" spans="1:28" x14ac:dyDescent="0.2">
      <c r="A9" s="60"/>
      <c r="B9" s="58" t="s">
        <v>54</v>
      </c>
      <c r="C9" s="59" t="s">
        <v>59</v>
      </c>
      <c r="D9" s="58">
        <v>2</v>
      </c>
      <c r="E9" s="58">
        <v>44</v>
      </c>
      <c r="F9" s="58">
        <v>3</v>
      </c>
      <c r="G9" s="59">
        <v>0.33</v>
      </c>
      <c r="H9" s="58">
        <v>19</v>
      </c>
      <c r="I9" s="58">
        <v>22</v>
      </c>
      <c r="J9" s="58">
        <v>3</v>
      </c>
      <c r="K9" s="58">
        <v>0</v>
      </c>
      <c r="L9" s="58">
        <v>0</v>
      </c>
      <c r="M9" s="59">
        <v>3</v>
      </c>
      <c r="N9" s="58">
        <v>0</v>
      </c>
      <c r="O9" s="58">
        <v>0</v>
      </c>
      <c r="P9" s="58">
        <v>0</v>
      </c>
      <c r="Q9" s="58">
        <v>44</v>
      </c>
      <c r="R9" s="58">
        <v>1</v>
      </c>
      <c r="S9" s="58">
        <v>0</v>
      </c>
      <c r="T9" s="58">
        <v>0</v>
      </c>
      <c r="U9" s="58">
        <v>1</v>
      </c>
      <c r="V9" s="58">
        <v>1</v>
      </c>
      <c r="W9" s="58">
        <v>0</v>
      </c>
      <c r="X9" s="58">
        <v>0</v>
      </c>
      <c r="Y9" s="58">
        <v>1</v>
      </c>
      <c r="Z9" s="58">
        <v>0</v>
      </c>
      <c r="AA9" s="58">
        <v>0</v>
      </c>
      <c r="AB9" s="58">
        <v>0</v>
      </c>
    </row>
    <row r="10" spans="1:28" hidden="1" x14ac:dyDescent="0.2">
      <c r="A10" s="60"/>
      <c r="B10" s="58" t="s">
        <v>66</v>
      </c>
      <c r="C10" s="59" t="s">
        <v>70</v>
      </c>
      <c r="D10" s="58">
        <v>3</v>
      </c>
      <c r="E10" s="58">
        <v>90</v>
      </c>
      <c r="F10" s="58">
        <v>12</v>
      </c>
      <c r="G10" s="59">
        <v>0.08</v>
      </c>
      <c r="H10" s="58">
        <v>90</v>
      </c>
      <c r="I10" s="58">
        <v>0</v>
      </c>
      <c r="J10" s="58">
        <v>0</v>
      </c>
      <c r="K10" s="58">
        <v>0</v>
      </c>
      <c r="L10" s="58">
        <v>0</v>
      </c>
      <c r="M10" s="59">
        <v>0</v>
      </c>
      <c r="N10" s="58">
        <v>60</v>
      </c>
      <c r="O10" s="58">
        <v>0</v>
      </c>
      <c r="P10" s="58">
        <v>0</v>
      </c>
      <c r="Q10" s="58">
        <v>30</v>
      </c>
      <c r="R10" s="58">
        <v>1</v>
      </c>
      <c r="S10" s="58">
        <v>1</v>
      </c>
      <c r="T10" s="58">
        <v>0</v>
      </c>
      <c r="U10" s="58">
        <v>1</v>
      </c>
      <c r="V10" s="58">
        <v>1</v>
      </c>
      <c r="W10" s="58">
        <v>1</v>
      </c>
      <c r="X10" s="58">
        <v>1</v>
      </c>
      <c r="Y10" s="58">
        <v>0</v>
      </c>
      <c r="Z10" s="58">
        <v>0</v>
      </c>
      <c r="AA10" s="58">
        <v>0</v>
      </c>
      <c r="AB10" s="58">
        <v>0</v>
      </c>
    </row>
    <row r="11" spans="1:28" hidden="1" x14ac:dyDescent="0.2">
      <c r="A11" s="60"/>
      <c r="B11" s="58" t="s">
        <v>79</v>
      </c>
      <c r="C11" s="59" t="s">
        <v>82</v>
      </c>
      <c r="D11" s="58">
        <v>0</v>
      </c>
      <c r="E11" s="58">
        <v>0</v>
      </c>
      <c r="F11" s="58">
        <v>1</v>
      </c>
      <c r="G11" s="59">
        <v>0</v>
      </c>
      <c r="H11" s="58" t="s">
        <v>30</v>
      </c>
      <c r="I11" s="58" t="s">
        <v>30</v>
      </c>
      <c r="J11" s="58" t="s">
        <v>30</v>
      </c>
      <c r="K11" s="58" t="s">
        <v>30</v>
      </c>
      <c r="L11" s="58" t="s">
        <v>30</v>
      </c>
      <c r="M11" s="59">
        <v>0</v>
      </c>
      <c r="N11" s="58" t="s">
        <v>30</v>
      </c>
      <c r="O11" s="58" t="s">
        <v>30</v>
      </c>
      <c r="P11" s="58" t="s">
        <v>30</v>
      </c>
      <c r="Q11" s="58">
        <v>0</v>
      </c>
      <c r="R11" s="58">
        <v>0</v>
      </c>
      <c r="S11" s="58">
        <v>0</v>
      </c>
      <c r="T11" s="58">
        <v>0</v>
      </c>
      <c r="U11" s="58">
        <v>1</v>
      </c>
      <c r="V11" s="58">
        <v>1</v>
      </c>
      <c r="W11" s="58">
        <v>1</v>
      </c>
      <c r="X11" s="58">
        <v>1</v>
      </c>
      <c r="Y11" s="58">
        <v>0</v>
      </c>
      <c r="Z11" s="58">
        <v>0</v>
      </c>
      <c r="AA11" s="58">
        <v>0</v>
      </c>
      <c r="AB11" s="58">
        <v>0</v>
      </c>
    </row>
    <row r="12" spans="1:28" x14ac:dyDescent="0.2">
      <c r="A12" s="64"/>
      <c r="B12" s="58" t="s">
        <v>92</v>
      </c>
      <c r="C12" s="59" t="s">
        <v>97</v>
      </c>
      <c r="D12" s="58">
        <v>16</v>
      </c>
      <c r="E12" s="58">
        <v>236</v>
      </c>
      <c r="F12" s="58">
        <v>31</v>
      </c>
      <c r="G12" s="59">
        <v>0.32</v>
      </c>
      <c r="H12" s="58">
        <v>28</v>
      </c>
      <c r="I12" s="58">
        <v>65</v>
      </c>
      <c r="J12" s="58">
        <v>19</v>
      </c>
      <c r="K12" s="58">
        <v>71</v>
      </c>
      <c r="L12" s="58">
        <v>53</v>
      </c>
      <c r="M12" s="59">
        <v>143</v>
      </c>
      <c r="N12" s="58">
        <v>3</v>
      </c>
      <c r="O12" s="58">
        <v>0</v>
      </c>
      <c r="P12" s="58">
        <v>199</v>
      </c>
      <c r="Q12" s="58">
        <v>34</v>
      </c>
      <c r="R12" s="58">
        <v>1</v>
      </c>
      <c r="S12" s="58">
        <v>1</v>
      </c>
      <c r="T12" s="58">
        <v>1</v>
      </c>
      <c r="U12" s="58">
        <v>1</v>
      </c>
      <c r="V12" s="58">
        <v>1</v>
      </c>
      <c r="W12" s="58">
        <v>1</v>
      </c>
      <c r="X12" s="58">
        <v>0</v>
      </c>
      <c r="Y12" s="58">
        <v>1</v>
      </c>
      <c r="Z12" s="58">
        <v>1</v>
      </c>
      <c r="AA12" s="58">
        <v>1</v>
      </c>
      <c r="AB12" s="58">
        <v>1</v>
      </c>
    </row>
    <row r="13" spans="1:28" ht="17" hidden="1" thickBot="1" x14ac:dyDescent="0.25">
      <c r="A13" s="64"/>
      <c r="B13" s="48" t="s">
        <v>105</v>
      </c>
      <c r="C13" s="52" t="s">
        <v>106</v>
      </c>
      <c r="D13" s="48">
        <v>1</v>
      </c>
      <c r="E13" s="48">
        <v>44</v>
      </c>
      <c r="F13" s="48">
        <v>4</v>
      </c>
      <c r="G13" s="52">
        <v>0.25</v>
      </c>
      <c r="H13" s="48">
        <v>0</v>
      </c>
      <c r="I13" s="48">
        <v>38</v>
      </c>
      <c r="J13" s="48">
        <v>0</v>
      </c>
      <c r="K13" s="48">
        <v>0</v>
      </c>
      <c r="L13" s="48">
        <v>6</v>
      </c>
      <c r="M13" s="52">
        <v>6</v>
      </c>
      <c r="N13" s="48">
        <v>0</v>
      </c>
      <c r="O13" s="48">
        <v>0</v>
      </c>
      <c r="P13" s="58">
        <v>44</v>
      </c>
      <c r="Q13" s="48">
        <v>0</v>
      </c>
      <c r="R13" s="58">
        <v>1</v>
      </c>
      <c r="S13" s="58">
        <v>0</v>
      </c>
      <c r="T13" s="58">
        <v>0</v>
      </c>
      <c r="U13" s="58">
        <v>0</v>
      </c>
      <c r="V13" s="58">
        <v>0</v>
      </c>
      <c r="W13" s="58">
        <v>0</v>
      </c>
      <c r="X13" s="58">
        <v>0</v>
      </c>
      <c r="Y13" s="58">
        <v>1</v>
      </c>
      <c r="Z13" s="58">
        <v>1</v>
      </c>
      <c r="AA13" s="58">
        <v>0</v>
      </c>
      <c r="AB13" s="58">
        <v>0</v>
      </c>
    </row>
    <row r="14" spans="1:28" ht="31" hidden="1" customHeight="1" x14ac:dyDescent="0.2">
      <c r="A14" s="64" t="s">
        <v>72</v>
      </c>
      <c r="B14" s="58" t="s">
        <v>66</v>
      </c>
      <c r="C14" s="59" t="s">
        <v>71</v>
      </c>
      <c r="D14" s="58">
        <v>2</v>
      </c>
      <c r="E14" s="58">
        <v>43</v>
      </c>
      <c r="F14" s="58">
        <v>4</v>
      </c>
      <c r="G14" s="59">
        <v>0.25</v>
      </c>
      <c r="H14" s="58">
        <v>43</v>
      </c>
      <c r="I14" s="58">
        <v>0</v>
      </c>
      <c r="J14" s="58">
        <v>0</v>
      </c>
      <c r="K14" s="58">
        <v>0</v>
      </c>
      <c r="L14" s="58">
        <v>0</v>
      </c>
      <c r="M14" s="59">
        <v>0</v>
      </c>
      <c r="N14" s="58">
        <v>40</v>
      </c>
      <c r="O14" s="58">
        <v>0</v>
      </c>
      <c r="P14" s="58">
        <v>0</v>
      </c>
      <c r="Q14" s="58">
        <v>3</v>
      </c>
      <c r="R14" s="58">
        <v>1</v>
      </c>
      <c r="S14" s="58">
        <v>0</v>
      </c>
      <c r="T14" s="58">
        <v>0</v>
      </c>
      <c r="U14" s="58">
        <v>1</v>
      </c>
      <c r="V14" s="58">
        <v>1</v>
      </c>
      <c r="W14" s="58">
        <v>1</v>
      </c>
      <c r="X14" s="58">
        <v>0</v>
      </c>
      <c r="Y14" s="58">
        <v>0</v>
      </c>
      <c r="Z14" s="58">
        <v>0</v>
      </c>
      <c r="AA14" s="58">
        <v>0</v>
      </c>
      <c r="AB14" s="58">
        <v>0</v>
      </c>
    </row>
    <row r="15" spans="1:28" hidden="1" x14ac:dyDescent="0.2">
      <c r="A15" s="60"/>
      <c r="B15" s="58" t="s">
        <v>79</v>
      </c>
      <c r="C15" s="59" t="s">
        <v>83</v>
      </c>
      <c r="D15" s="58">
        <v>1</v>
      </c>
      <c r="E15" s="58">
        <v>1</v>
      </c>
      <c r="F15" s="58">
        <v>3</v>
      </c>
      <c r="G15" s="59">
        <v>0.33</v>
      </c>
      <c r="H15" s="58">
        <v>0</v>
      </c>
      <c r="I15" s="58">
        <v>1</v>
      </c>
      <c r="J15" s="58">
        <v>0</v>
      </c>
      <c r="K15" s="58">
        <v>0</v>
      </c>
      <c r="L15" s="58">
        <v>0</v>
      </c>
      <c r="M15" s="59">
        <v>0</v>
      </c>
      <c r="N15" s="58">
        <v>0</v>
      </c>
      <c r="O15" s="58">
        <v>0</v>
      </c>
      <c r="P15" s="58">
        <v>1</v>
      </c>
      <c r="Q15" s="58">
        <v>0</v>
      </c>
      <c r="R15" s="58">
        <v>0</v>
      </c>
      <c r="S15" s="58">
        <v>0</v>
      </c>
      <c r="T15" s="58">
        <v>0</v>
      </c>
      <c r="U15" s="58">
        <v>0</v>
      </c>
      <c r="V15" s="58">
        <v>0</v>
      </c>
      <c r="W15" s="58">
        <v>0</v>
      </c>
      <c r="X15" s="58">
        <v>0</v>
      </c>
      <c r="Y15" s="58">
        <v>0</v>
      </c>
      <c r="Z15" s="58">
        <v>0</v>
      </c>
      <c r="AA15" s="58">
        <v>0</v>
      </c>
      <c r="AB15" s="58">
        <v>0</v>
      </c>
    </row>
    <row r="16" spans="1:28" ht="17" thickBot="1" x14ac:dyDescent="0.25">
      <c r="A16" s="64"/>
      <c r="B16" s="56" t="s">
        <v>92</v>
      </c>
      <c r="C16" s="57" t="s">
        <v>98</v>
      </c>
      <c r="D16" s="56">
        <v>4</v>
      </c>
      <c r="E16" s="56">
        <v>322</v>
      </c>
      <c r="F16" s="56">
        <v>10</v>
      </c>
      <c r="G16" s="67">
        <v>0.2</v>
      </c>
      <c r="H16" s="56">
        <v>37</v>
      </c>
      <c r="I16" s="56">
        <v>180</v>
      </c>
      <c r="J16" s="56">
        <v>37</v>
      </c>
      <c r="K16" s="56">
        <v>5</v>
      </c>
      <c r="L16" s="56">
        <v>63</v>
      </c>
      <c r="M16" s="57">
        <v>105</v>
      </c>
      <c r="N16" s="56">
        <v>89</v>
      </c>
      <c r="O16" s="56">
        <v>0</v>
      </c>
      <c r="P16" s="58">
        <v>154</v>
      </c>
      <c r="Q16" s="56">
        <v>79</v>
      </c>
      <c r="R16" s="58">
        <v>1</v>
      </c>
      <c r="S16" s="58">
        <v>1</v>
      </c>
      <c r="T16" s="58">
        <v>1</v>
      </c>
      <c r="U16" s="58">
        <v>1</v>
      </c>
      <c r="V16" s="58">
        <v>1</v>
      </c>
      <c r="W16" s="58">
        <v>1</v>
      </c>
      <c r="X16" s="58">
        <v>0</v>
      </c>
      <c r="Y16" s="58">
        <v>1</v>
      </c>
      <c r="Z16" s="58">
        <v>1</v>
      </c>
      <c r="AA16" s="58">
        <v>1</v>
      </c>
      <c r="AB16" s="58">
        <v>1</v>
      </c>
    </row>
    <row r="17" spans="1:28" x14ac:dyDescent="0.2">
      <c r="A17" s="64" t="s">
        <v>44</v>
      </c>
      <c r="B17" s="58" t="s">
        <v>28</v>
      </c>
      <c r="C17" s="59" t="s">
        <v>43</v>
      </c>
      <c r="D17" s="58">
        <v>16</v>
      </c>
      <c r="E17" s="58">
        <v>336</v>
      </c>
      <c r="F17" s="58">
        <v>14</v>
      </c>
      <c r="G17" s="59">
        <v>0.43</v>
      </c>
      <c r="H17" s="58">
        <v>85</v>
      </c>
      <c r="I17" s="58">
        <v>34</v>
      </c>
      <c r="J17" s="58">
        <v>66</v>
      </c>
      <c r="K17" s="58">
        <v>29</v>
      </c>
      <c r="L17" s="58">
        <v>122</v>
      </c>
      <c r="M17" s="59">
        <v>217</v>
      </c>
      <c r="N17" s="58">
        <v>0</v>
      </c>
      <c r="O17" s="58">
        <v>0</v>
      </c>
      <c r="P17" s="58">
        <v>324</v>
      </c>
      <c r="Q17" s="58">
        <v>12</v>
      </c>
      <c r="R17" s="58">
        <v>1</v>
      </c>
      <c r="S17" s="58">
        <v>1</v>
      </c>
      <c r="T17" s="58">
        <v>1</v>
      </c>
      <c r="U17" s="58">
        <v>1</v>
      </c>
      <c r="V17" s="58">
        <v>1</v>
      </c>
      <c r="W17" s="58">
        <v>1</v>
      </c>
      <c r="X17" s="58">
        <v>1</v>
      </c>
      <c r="Y17" s="58">
        <v>1</v>
      </c>
      <c r="Z17" s="58">
        <v>1</v>
      </c>
      <c r="AA17" s="58">
        <v>1</v>
      </c>
      <c r="AB17" s="58">
        <v>1</v>
      </c>
    </row>
    <row r="18" spans="1:28" hidden="1" x14ac:dyDescent="0.2">
      <c r="A18" s="60"/>
      <c r="B18" s="58" t="s">
        <v>66</v>
      </c>
      <c r="C18" s="59" t="s">
        <v>73</v>
      </c>
      <c r="D18" s="58">
        <v>3</v>
      </c>
      <c r="E18" s="58">
        <v>74</v>
      </c>
      <c r="F18" s="58">
        <v>3</v>
      </c>
      <c r="G18" s="59">
        <v>0.67</v>
      </c>
      <c r="H18" s="58">
        <v>66</v>
      </c>
      <c r="I18" s="58">
        <v>8</v>
      </c>
      <c r="J18" s="58">
        <v>0</v>
      </c>
      <c r="K18" s="58">
        <v>0</v>
      </c>
      <c r="L18" s="58">
        <v>0</v>
      </c>
      <c r="M18" s="59">
        <v>0</v>
      </c>
      <c r="N18" s="58">
        <v>74</v>
      </c>
      <c r="O18" s="58">
        <v>0</v>
      </c>
      <c r="P18" s="58">
        <v>0</v>
      </c>
      <c r="Q18" s="58">
        <v>0</v>
      </c>
      <c r="R18" s="58">
        <v>1</v>
      </c>
      <c r="S18" s="58">
        <v>1</v>
      </c>
      <c r="T18" s="58">
        <v>0</v>
      </c>
      <c r="U18" s="58">
        <v>1</v>
      </c>
      <c r="V18" s="58">
        <v>1</v>
      </c>
      <c r="W18" s="58">
        <v>1</v>
      </c>
      <c r="X18" s="58">
        <v>1</v>
      </c>
      <c r="Y18" s="58">
        <v>0</v>
      </c>
      <c r="Z18" s="58">
        <v>0</v>
      </c>
      <c r="AA18" s="58">
        <v>0</v>
      </c>
      <c r="AB18" s="58">
        <v>0</v>
      </c>
    </row>
    <row r="19" spans="1:28" x14ac:dyDescent="0.2">
      <c r="A19" s="64"/>
      <c r="B19" s="58" t="s">
        <v>79</v>
      </c>
      <c r="C19" s="59" t="s">
        <v>84</v>
      </c>
      <c r="D19" s="58">
        <v>24</v>
      </c>
      <c r="E19" s="58">
        <v>856</v>
      </c>
      <c r="F19" s="58">
        <v>21</v>
      </c>
      <c r="G19" s="59">
        <v>0.62</v>
      </c>
      <c r="H19" s="58">
        <v>417</v>
      </c>
      <c r="I19" s="58">
        <v>242</v>
      </c>
      <c r="J19" s="58">
        <v>21</v>
      </c>
      <c r="K19" s="58">
        <v>149</v>
      </c>
      <c r="L19" s="58">
        <v>27</v>
      </c>
      <c r="M19" s="59">
        <v>197</v>
      </c>
      <c r="N19" s="58">
        <v>22</v>
      </c>
      <c r="O19" s="58">
        <v>0</v>
      </c>
      <c r="P19" s="58">
        <v>377</v>
      </c>
      <c r="Q19" s="58">
        <v>457</v>
      </c>
      <c r="R19" s="58">
        <v>1</v>
      </c>
      <c r="S19" s="58">
        <v>1</v>
      </c>
      <c r="T19" s="58">
        <v>1</v>
      </c>
      <c r="U19" s="58">
        <v>1</v>
      </c>
      <c r="V19" s="58">
        <v>1</v>
      </c>
      <c r="W19" s="58">
        <v>1</v>
      </c>
      <c r="X19" s="58">
        <v>1</v>
      </c>
      <c r="Y19" s="58">
        <v>1</v>
      </c>
      <c r="Z19" s="58">
        <v>1</v>
      </c>
      <c r="AA19" s="58">
        <v>1</v>
      </c>
      <c r="AB19" s="58">
        <v>1</v>
      </c>
    </row>
    <row r="20" spans="1:28" x14ac:dyDescent="0.2">
      <c r="A20" s="64"/>
      <c r="B20" s="58" t="s">
        <v>92</v>
      </c>
      <c r="C20" s="59" t="s">
        <v>99</v>
      </c>
      <c r="D20" s="58">
        <v>16</v>
      </c>
      <c r="E20" s="58">
        <v>577</v>
      </c>
      <c r="F20" s="58">
        <v>4</v>
      </c>
      <c r="G20" s="59">
        <v>0.5</v>
      </c>
      <c r="H20" s="58">
        <v>301</v>
      </c>
      <c r="I20" s="58">
        <v>59</v>
      </c>
      <c r="J20" s="58">
        <v>105</v>
      </c>
      <c r="K20" s="58">
        <v>0</v>
      </c>
      <c r="L20" s="58">
        <v>112</v>
      </c>
      <c r="M20" s="59">
        <v>217</v>
      </c>
      <c r="N20" s="58">
        <v>324</v>
      </c>
      <c r="O20" s="58">
        <v>0</v>
      </c>
      <c r="P20" s="58">
        <v>12</v>
      </c>
      <c r="Q20" s="58">
        <v>241</v>
      </c>
      <c r="R20" s="58">
        <v>1</v>
      </c>
      <c r="S20" s="58">
        <v>1</v>
      </c>
      <c r="T20" s="58">
        <v>1</v>
      </c>
      <c r="U20" s="58">
        <v>1</v>
      </c>
      <c r="V20" s="58">
        <v>1</v>
      </c>
      <c r="W20" s="58">
        <v>1</v>
      </c>
      <c r="X20" s="58">
        <v>1</v>
      </c>
      <c r="Y20" s="58">
        <v>1</v>
      </c>
      <c r="Z20" s="58">
        <v>1</v>
      </c>
      <c r="AA20" s="58">
        <v>1</v>
      </c>
      <c r="AB20" s="58">
        <v>1</v>
      </c>
    </row>
    <row r="21" spans="1:28" ht="17" thickBot="1" x14ac:dyDescent="0.25">
      <c r="A21" s="64"/>
      <c r="B21" s="56" t="s">
        <v>110</v>
      </c>
      <c r="C21" s="57" t="s">
        <v>115</v>
      </c>
      <c r="D21" s="56">
        <v>131</v>
      </c>
      <c r="E21" s="56">
        <v>3986</v>
      </c>
      <c r="F21" s="56">
        <v>46</v>
      </c>
      <c r="G21" s="57">
        <v>0.5</v>
      </c>
      <c r="H21" s="56">
        <v>423</v>
      </c>
      <c r="I21" s="56">
        <v>1159</v>
      </c>
      <c r="J21" s="56">
        <v>184</v>
      </c>
      <c r="K21" s="56">
        <v>1203</v>
      </c>
      <c r="L21" s="56">
        <v>1017</v>
      </c>
      <c r="M21" s="57">
        <v>2404</v>
      </c>
      <c r="N21" s="56">
        <v>1009</v>
      </c>
      <c r="O21" s="56">
        <v>18</v>
      </c>
      <c r="P21" s="58">
        <v>2699</v>
      </c>
      <c r="Q21" s="56">
        <v>260</v>
      </c>
      <c r="R21" s="58">
        <v>1</v>
      </c>
      <c r="S21" s="58">
        <v>1</v>
      </c>
      <c r="T21" s="58">
        <v>1</v>
      </c>
      <c r="U21" s="58">
        <v>1</v>
      </c>
      <c r="V21" s="58">
        <v>1</v>
      </c>
      <c r="W21" s="58">
        <v>1</v>
      </c>
      <c r="X21" s="58">
        <v>1</v>
      </c>
      <c r="Y21" s="58">
        <v>1</v>
      </c>
      <c r="Z21" s="58">
        <v>1</v>
      </c>
      <c r="AA21" s="58">
        <v>1</v>
      </c>
      <c r="AB21" s="58">
        <v>1</v>
      </c>
    </row>
    <row r="22" spans="1:28" hidden="1" x14ac:dyDescent="0.2">
      <c r="A22" s="64" t="s">
        <v>75</v>
      </c>
      <c r="B22" s="58" t="s">
        <v>66</v>
      </c>
      <c r="C22" s="59" t="s">
        <v>74</v>
      </c>
      <c r="D22" s="58">
        <v>1</v>
      </c>
      <c r="E22" s="58">
        <v>1</v>
      </c>
      <c r="F22" s="58">
        <v>2</v>
      </c>
      <c r="G22" s="59">
        <v>0.5</v>
      </c>
      <c r="H22" s="58">
        <v>1</v>
      </c>
      <c r="I22" s="58" t="s">
        <v>30</v>
      </c>
      <c r="J22" s="58" t="s">
        <v>30</v>
      </c>
      <c r="K22" s="58" t="s">
        <v>30</v>
      </c>
      <c r="L22" s="58" t="s">
        <v>30</v>
      </c>
      <c r="M22" s="59">
        <v>0</v>
      </c>
      <c r="N22" s="58">
        <v>1</v>
      </c>
      <c r="O22" s="58">
        <v>0</v>
      </c>
      <c r="P22" s="58">
        <v>0</v>
      </c>
      <c r="Q22" s="58">
        <v>0</v>
      </c>
      <c r="R22" s="58">
        <v>0</v>
      </c>
      <c r="S22" s="58">
        <v>0</v>
      </c>
      <c r="T22" s="58">
        <v>0</v>
      </c>
      <c r="U22" s="58">
        <v>0</v>
      </c>
      <c r="V22" s="58">
        <v>0</v>
      </c>
      <c r="W22" s="58">
        <v>0</v>
      </c>
      <c r="X22" s="58">
        <v>0</v>
      </c>
      <c r="Y22" s="58">
        <v>0</v>
      </c>
      <c r="Z22" s="58">
        <v>0</v>
      </c>
      <c r="AA22" s="58">
        <v>0</v>
      </c>
      <c r="AB22" s="58">
        <v>0</v>
      </c>
    </row>
    <row r="23" spans="1:28" hidden="1" x14ac:dyDescent="0.2">
      <c r="A23" s="60"/>
      <c r="B23" s="58" t="s">
        <v>79</v>
      </c>
      <c r="C23" s="59" t="s">
        <v>85</v>
      </c>
      <c r="D23" s="58">
        <v>2</v>
      </c>
      <c r="E23" s="58">
        <v>128</v>
      </c>
      <c r="F23" s="58">
        <v>25</v>
      </c>
      <c r="G23" s="59">
        <v>0.08</v>
      </c>
      <c r="H23" s="58">
        <v>0</v>
      </c>
      <c r="I23" s="58">
        <v>63</v>
      </c>
      <c r="J23" s="58">
        <v>0</v>
      </c>
      <c r="K23" s="58">
        <v>0</v>
      </c>
      <c r="L23" s="58">
        <v>65</v>
      </c>
      <c r="M23" s="59">
        <v>65</v>
      </c>
      <c r="N23" s="58">
        <v>0</v>
      </c>
      <c r="O23" s="58">
        <v>0</v>
      </c>
      <c r="P23" s="58">
        <v>128</v>
      </c>
      <c r="Q23" s="58">
        <v>0</v>
      </c>
      <c r="R23" s="58">
        <v>1</v>
      </c>
      <c r="S23" s="58">
        <v>1</v>
      </c>
      <c r="T23" s="58">
        <v>1</v>
      </c>
      <c r="U23" s="58">
        <v>0</v>
      </c>
      <c r="V23" s="58">
        <v>0</v>
      </c>
      <c r="W23" s="58">
        <v>0</v>
      </c>
      <c r="X23" s="58">
        <v>0</v>
      </c>
      <c r="Y23" s="58">
        <v>1</v>
      </c>
      <c r="Z23" s="58">
        <v>1</v>
      </c>
      <c r="AA23" s="58">
        <v>1</v>
      </c>
      <c r="AB23" s="58">
        <v>1</v>
      </c>
    </row>
    <row r="24" spans="1:28" ht="17" thickBot="1" x14ac:dyDescent="0.25">
      <c r="A24" s="64"/>
      <c r="B24" s="56" t="s">
        <v>110</v>
      </c>
      <c r="C24" s="57" t="s">
        <v>116</v>
      </c>
      <c r="D24" s="56">
        <v>12</v>
      </c>
      <c r="E24" s="56">
        <v>279</v>
      </c>
      <c r="F24" s="56">
        <v>21</v>
      </c>
      <c r="G24" s="57">
        <v>0.28999999999999998</v>
      </c>
      <c r="H24" s="56">
        <v>127</v>
      </c>
      <c r="I24" s="56">
        <v>98</v>
      </c>
      <c r="J24" s="56">
        <v>4</v>
      </c>
      <c r="K24" s="56">
        <v>5</v>
      </c>
      <c r="L24" s="56">
        <v>45</v>
      </c>
      <c r="M24" s="57">
        <v>54</v>
      </c>
      <c r="N24" s="56">
        <v>53</v>
      </c>
      <c r="O24" s="56">
        <v>4</v>
      </c>
      <c r="P24" s="58">
        <v>93</v>
      </c>
      <c r="Q24" s="56">
        <v>129</v>
      </c>
      <c r="R24" s="58">
        <v>1</v>
      </c>
      <c r="S24" s="58">
        <v>1</v>
      </c>
      <c r="T24" s="58">
        <v>1</v>
      </c>
      <c r="U24" s="58">
        <v>1</v>
      </c>
      <c r="V24" s="58">
        <v>1</v>
      </c>
      <c r="W24" s="58">
        <v>1</v>
      </c>
      <c r="X24" s="58">
        <v>1</v>
      </c>
      <c r="Y24" s="58">
        <v>1</v>
      </c>
      <c r="Z24" s="58">
        <v>1</v>
      </c>
      <c r="AA24" s="58">
        <v>1</v>
      </c>
      <c r="AB24" s="58">
        <v>1</v>
      </c>
    </row>
    <row r="25" spans="1:28" ht="31" customHeight="1" x14ac:dyDescent="0.2">
      <c r="A25" s="64" t="s">
        <v>87</v>
      </c>
      <c r="B25" s="58" t="s">
        <v>79</v>
      </c>
      <c r="C25" s="59" t="s">
        <v>86</v>
      </c>
      <c r="D25" s="58">
        <v>16</v>
      </c>
      <c r="E25" s="58">
        <v>687</v>
      </c>
      <c r="F25" s="58">
        <v>11</v>
      </c>
      <c r="G25" s="59">
        <v>0.36</v>
      </c>
      <c r="H25" s="58">
        <v>602</v>
      </c>
      <c r="I25" s="58">
        <v>52</v>
      </c>
      <c r="J25" s="58">
        <v>12</v>
      </c>
      <c r="K25" s="58">
        <v>14</v>
      </c>
      <c r="L25" s="58">
        <v>7</v>
      </c>
      <c r="M25" s="59">
        <v>33</v>
      </c>
      <c r="N25" s="58">
        <v>12</v>
      </c>
      <c r="O25" s="58">
        <v>0</v>
      </c>
      <c r="P25" s="58">
        <v>400</v>
      </c>
      <c r="Q25" s="58">
        <v>275</v>
      </c>
      <c r="R25" s="58">
        <v>1</v>
      </c>
      <c r="S25" s="58">
        <v>1</v>
      </c>
      <c r="T25" s="58">
        <v>1</v>
      </c>
      <c r="U25" s="58">
        <v>1</v>
      </c>
      <c r="V25" s="58">
        <v>1</v>
      </c>
      <c r="W25" s="58">
        <v>1</v>
      </c>
      <c r="X25" s="58">
        <v>1</v>
      </c>
      <c r="Y25" s="58">
        <v>1</v>
      </c>
      <c r="Z25" s="58">
        <v>1</v>
      </c>
      <c r="AA25" s="58">
        <v>1</v>
      </c>
      <c r="AB25" s="58">
        <v>0</v>
      </c>
    </row>
    <row r="26" spans="1:28" ht="17" thickBot="1" x14ac:dyDescent="0.25">
      <c r="A26" s="64"/>
      <c r="B26" s="56" t="s">
        <v>110</v>
      </c>
      <c r="C26" s="57" t="s">
        <v>117</v>
      </c>
      <c r="D26" s="56">
        <v>8</v>
      </c>
      <c r="E26" s="56">
        <v>134</v>
      </c>
      <c r="F26" s="56">
        <v>11</v>
      </c>
      <c r="G26" s="67">
        <v>0.09</v>
      </c>
      <c r="H26" s="56">
        <v>72</v>
      </c>
      <c r="I26" s="56">
        <v>54</v>
      </c>
      <c r="J26" s="56">
        <v>0</v>
      </c>
      <c r="K26" s="56">
        <v>5</v>
      </c>
      <c r="L26" s="56">
        <v>3</v>
      </c>
      <c r="M26" s="57">
        <v>8</v>
      </c>
      <c r="N26" s="56">
        <v>35</v>
      </c>
      <c r="O26" s="56">
        <v>1</v>
      </c>
      <c r="P26" s="58">
        <v>98</v>
      </c>
      <c r="Q26" s="56">
        <v>0</v>
      </c>
      <c r="R26" s="58">
        <v>1</v>
      </c>
      <c r="S26" s="58">
        <v>1</v>
      </c>
      <c r="T26" s="58">
        <v>1</v>
      </c>
      <c r="U26" s="58">
        <v>1</v>
      </c>
      <c r="V26" s="58">
        <v>1</v>
      </c>
      <c r="W26" s="58">
        <v>1</v>
      </c>
      <c r="X26" s="58">
        <v>1</v>
      </c>
      <c r="Y26" s="58">
        <v>1</v>
      </c>
      <c r="Z26" s="58">
        <v>1</v>
      </c>
      <c r="AA26" s="58">
        <v>0</v>
      </c>
      <c r="AB26" s="58">
        <v>0</v>
      </c>
    </row>
    <row r="27" spans="1:28" x14ac:dyDescent="0.2">
      <c r="A27" s="64" t="s">
        <v>46</v>
      </c>
      <c r="B27" s="58" t="s">
        <v>28</v>
      </c>
      <c r="C27" s="59" t="s">
        <v>45</v>
      </c>
      <c r="D27" s="58">
        <v>13</v>
      </c>
      <c r="E27" s="58">
        <v>502</v>
      </c>
      <c r="F27" s="58">
        <v>9</v>
      </c>
      <c r="G27" s="59">
        <v>0.44</v>
      </c>
      <c r="H27" s="58">
        <v>255</v>
      </c>
      <c r="I27" s="58">
        <v>175</v>
      </c>
      <c r="J27" s="58">
        <v>8</v>
      </c>
      <c r="K27" s="58">
        <v>2</v>
      </c>
      <c r="L27" s="58">
        <v>62</v>
      </c>
      <c r="M27" s="59">
        <v>72</v>
      </c>
      <c r="N27" s="58">
        <v>1</v>
      </c>
      <c r="O27" s="58">
        <v>0</v>
      </c>
      <c r="P27" s="58">
        <v>69</v>
      </c>
      <c r="Q27" s="58">
        <v>432</v>
      </c>
      <c r="R27" s="58">
        <v>1</v>
      </c>
      <c r="S27" s="58">
        <v>1</v>
      </c>
      <c r="T27" s="58">
        <v>1</v>
      </c>
      <c r="U27" s="58">
        <v>1</v>
      </c>
      <c r="V27" s="58">
        <v>1</v>
      </c>
      <c r="W27" s="58">
        <v>1</v>
      </c>
      <c r="X27" s="58">
        <v>1</v>
      </c>
      <c r="Y27" s="58">
        <v>1</v>
      </c>
      <c r="Z27" s="58">
        <v>1</v>
      </c>
      <c r="AA27" s="58">
        <v>1</v>
      </c>
      <c r="AB27" s="58">
        <v>1</v>
      </c>
    </row>
    <row r="28" spans="1:28" x14ac:dyDescent="0.2">
      <c r="A28" s="64"/>
      <c r="B28" s="58" t="s">
        <v>54</v>
      </c>
      <c r="C28" s="59" t="s">
        <v>60</v>
      </c>
      <c r="D28" s="58">
        <v>26</v>
      </c>
      <c r="E28" s="58">
        <v>1663</v>
      </c>
      <c r="F28" s="58">
        <v>26</v>
      </c>
      <c r="G28" s="59">
        <v>0.27</v>
      </c>
      <c r="H28" s="58">
        <v>634</v>
      </c>
      <c r="I28" s="58">
        <v>159</v>
      </c>
      <c r="J28" s="58">
        <v>201</v>
      </c>
      <c r="K28" s="58">
        <v>472</v>
      </c>
      <c r="L28" s="58">
        <v>197</v>
      </c>
      <c r="M28" s="59">
        <v>870</v>
      </c>
      <c r="N28" s="58">
        <v>521</v>
      </c>
      <c r="O28" s="58">
        <v>0</v>
      </c>
      <c r="P28" s="58">
        <v>236</v>
      </c>
      <c r="Q28" s="58">
        <v>906</v>
      </c>
      <c r="R28" s="58">
        <v>1</v>
      </c>
      <c r="S28" s="58">
        <v>1</v>
      </c>
      <c r="T28" s="58">
        <v>1</v>
      </c>
      <c r="U28" s="58">
        <v>1</v>
      </c>
      <c r="V28" s="58">
        <v>1</v>
      </c>
      <c r="W28" s="58">
        <v>1</v>
      </c>
      <c r="X28" s="58">
        <v>1</v>
      </c>
      <c r="Y28" s="58">
        <v>1</v>
      </c>
      <c r="Z28" s="58">
        <v>1</v>
      </c>
      <c r="AA28" s="58">
        <v>1</v>
      </c>
      <c r="AB28" s="58">
        <v>1</v>
      </c>
    </row>
    <row r="29" spans="1:28" hidden="1" x14ac:dyDescent="0.2">
      <c r="A29" s="60"/>
      <c r="B29" s="58" t="s">
        <v>66</v>
      </c>
      <c r="C29" s="59" t="s">
        <v>76</v>
      </c>
      <c r="D29" s="58">
        <v>0</v>
      </c>
      <c r="E29" s="58">
        <v>0</v>
      </c>
      <c r="F29" s="58">
        <v>1</v>
      </c>
      <c r="G29" s="59">
        <v>0</v>
      </c>
      <c r="H29" s="58" t="s">
        <v>30</v>
      </c>
      <c r="I29" s="58" t="s">
        <v>30</v>
      </c>
      <c r="J29" s="58" t="s">
        <v>30</v>
      </c>
      <c r="K29" s="58" t="s">
        <v>30</v>
      </c>
      <c r="L29" s="58" t="s">
        <v>30</v>
      </c>
      <c r="M29" s="59">
        <v>0</v>
      </c>
      <c r="N29" s="58" t="s">
        <v>30</v>
      </c>
      <c r="O29" s="58" t="s">
        <v>30</v>
      </c>
      <c r="P29" s="58" t="s">
        <v>30</v>
      </c>
      <c r="Q29" s="58">
        <v>0</v>
      </c>
      <c r="R29" s="58">
        <v>0</v>
      </c>
      <c r="S29" s="58">
        <v>0</v>
      </c>
      <c r="T29" s="58">
        <v>0</v>
      </c>
      <c r="U29" s="58">
        <v>1</v>
      </c>
      <c r="V29" s="58">
        <v>1</v>
      </c>
      <c r="W29" s="58">
        <v>1</v>
      </c>
      <c r="X29" s="58">
        <v>1</v>
      </c>
      <c r="Y29" s="58">
        <v>0</v>
      </c>
      <c r="Z29" s="58">
        <v>0</v>
      </c>
      <c r="AA29" s="58">
        <v>0</v>
      </c>
      <c r="AB29" s="58">
        <v>0</v>
      </c>
    </row>
    <row r="30" spans="1:28" hidden="1" x14ac:dyDescent="0.2">
      <c r="A30" s="60"/>
      <c r="B30" s="58" t="s">
        <v>79</v>
      </c>
      <c r="C30" s="59" t="s">
        <v>88</v>
      </c>
      <c r="D30" s="58">
        <v>0</v>
      </c>
      <c r="E30" s="58">
        <v>0</v>
      </c>
      <c r="F30" s="58">
        <v>1</v>
      </c>
      <c r="G30" s="59">
        <v>0</v>
      </c>
      <c r="H30" s="58" t="s">
        <v>30</v>
      </c>
      <c r="I30" s="58" t="s">
        <v>30</v>
      </c>
      <c r="J30" s="58" t="s">
        <v>30</v>
      </c>
      <c r="K30" s="58" t="s">
        <v>30</v>
      </c>
      <c r="L30" s="58" t="s">
        <v>30</v>
      </c>
      <c r="M30" s="59">
        <v>0</v>
      </c>
      <c r="N30" s="58" t="s">
        <v>30</v>
      </c>
      <c r="O30" s="58" t="s">
        <v>30</v>
      </c>
      <c r="P30" s="58" t="s">
        <v>30</v>
      </c>
      <c r="Q30" s="58">
        <v>0</v>
      </c>
      <c r="R30" s="58">
        <v>0</v>
      </c>
      <c r="S30" s="58">
        <v>0</v>
      </c>
      <c r="T30" s="58">
        <v>0</v>
      </c>
      <c r="U30" s="58">
        <v>1</v>
      </c>
      <c r="V30" s="58">
        <v>1</v>
      </c>
      <c r="W30" s="58">
        <v>1</v>
      </c>
      <c r="X30" s="58">
        <v>1</v>
      </c>
      <c r="Y30" s="58">
        <v>0</v>
      </c>
      <c r="Z30" s="58">
        <v>0</v>
      </c>
      <c r="AA30" s="58">
        <v>0</v>
      </c>
      <c r="AB30" s="58">
        <v>0</v>
      </c>
    </row>
    <row r="31" spans="1:28" x14ac:dyDescent="0.2">
      <c r="A31" s="64"/>
      <c r="B31" s="58" t="s">
        <v>92</v>
      </c>
      <c r="C31" s="59" t="s">
        <v>100</v>
      </c>
      <c r="D31" s="58">
        <v>16</v>
      </c>
      <c r="E31" s="58">
        <v>190</v>
      </c>
      <c r="F31" s="58">
        <v>8</v>
      </c>
      <c r="G31" s="59">
        <v>0.38</v>
      </c>
      <c r="H31" s="58">
        <v>84</v>
      </c>
      <c r="I31" s="58">
        <v>12</v>
      </c>
      <c r="J31" s="58">
        <v>63</v>
      </c>
      <c r="K31" s="58">
        <v>14</v>
      </c>
      <c r="L31" s="58">
        <v>17</v>
      </c>
      <c r="M31" s="59">
        <v>94</v>
      </c>
      <c r="N31" s="58">
        <v>0</v>
      </c>
      <c r="O31" s="58">
        <v>0</v>
      </c>
      <c r="P31" s="58">
        <v>66</v>
      </c>
      <c r="Q31" s="58">
        <v>124</v>
      </c>
      <c r="R31" s="58">
        <v>1</v>
      </c>
      <c r="S31" s="58">
        <v>1</v>
      </c>
      <c r="T31" s="58">
        <v>1</v>
      </c>
      <c r="U31" s="58">
        <v>1</v>
      </c>
      <c r="V31" s="58">
        <v>1</v>
      </c>
      <c r="W31" s="58">
        <v>1</v>
      </c>
      <c r="X31" s="58">
        <v>1</v>
      </c>
      <c r="Y31" s="58">
        <v>1</v>
      </c>
      <c r="Z31" s="58">
        <v>1</v>
      </c>
      <c r="AA31" s="58">
        <v>1</v>
      </c>
      <c r="AB31" s="58">
        <v>1</v>
      </c>
    </row>
    <row r="32" spans="1:28" ht="17" hidden="1" thickBot="1" x14ac:dyDescent="0.25">
      <c r="A32" s="64"/>
      <c r="B32" s="56" t="s">
        <v>105</v>
      </c>
      <c r="C32" s="57" t="s">
        <v>107</v>
      </c>
      <c r="D32" s="56">
        <v>0</v>
      </c>
      <c r="E32" s="56">
        <v>0</v>
      </c>
      <c r="F32" s="56">
        <v>3</v>
      </c>
      <c r="G32" s="57">
        <v>0</v>
      </c>
      <c r="H32" s="56" t="s">
        <v>30</v>
      </c>
      <c r="I32" s="56" t="s">
        <v>30</v>
      </c>
      <c r="J32" s="56" t="s">
        <v>30</v>
      </c>
      <c r="K32" s="56" t="s">
        <v>30</v>
      </c>
      <c r="L32" s="56" t="s">
        <v>30</v>
      </c>
      <c r="M32" s="57">
        <v>0</v>
      </c>
      <c r="N32" s="56" t="s">
        <v>30</v>
      </c>
      <c r="O32" s="56" t="s">
        <v>30</v>
      </c>
      <c r="P32" s="58" t="s">
        <v>30</v>
      </c>
      <c r="Q32" s="56">
        <v>0</v>
      </c>
      <c r="R32" s="58">
        <v>0</v>
      </c>
      <c r="S32" s="58">
        <v>0</v>
      </c>
      <c r="T32" s="58">
        <v>0</v>
      </c>
      <c r="U32" s="58">
        <v>1</v>
      </c>
      <c r="V32" s="58">
        <v>1</v>
      </c>
      <c r="W32" s="58">
        <v>1</v>
      </c>
      <c r="X32" s="58">
        <v>1</v>
      </c>
      <c r="Y32" s="58">
        <v>0</v>
      </c>
      <c r="Z32" s="58">
        <v>0</v>
      </c>
      <c r="AA32" s="58">
        <v>0</v>
      </c>
      <c r="AB32" s="58">
        <v>0</v>
      </c>
    </row>
    <row r="33" spans="1:28" x14ac:dyDescent="0.2">
      <c r="A33" s="64" t="s">
        <v>48</v>
      </c>
      <c r="B33" s="58" t="s">
        <v>28</v>
      </c>
      <c r="C33" s="59" t="s">
        <v>47</v>
      </c>
      <c r="D33" s="58">
        <v>11</v>
      </c>
      <c r="E33" s="58">
        <v>503</v>
      </c>
      <c r="F33" s="58">
        <v>3</v>
      </c>
      <c r="G33" s="59">
        <v>0.67</v>
      </c>
      <c r="H33" s="58">
        <v>180</v>
      </c>
      <c r="I33" s="58">
        <v>80</v>
      </c>
      <c r="J33" s="58">
        <v>6</v>
      </c>
      <c r="K33" s="58">
        <v>6</v>
      </c>
      <c r="L33" s="58">
        <v>231</v>
      </c>
      <c r="M33" s="59">
        <v>243</v>
      </c>
      <c r="N33" s="58">
        <v>390</v>
      </c>
      <c r="O33" s="58">
        <v>0</v>
      </c>
      <c r="P33" s="58">
        <v>107</v>
      </c>
      <c r="Q33" s="58">
        <v>6</v>
      </c>
      <c r="R33" s="58">
        <v>1</v>
      </c>
      <c r="S33" s="58">
        <v>1</v>
      </c>
      <c r="T33" s="58">
        <v>1</v>
      </c>
      <c r="U33" s="58">
        <v>1</v>
      </c>
      <c r="V33" s="58">
        <v>1</v>
      </c>
      <c r="W33" s="58">
        <v>1</v>
      </c>
      <c r="X33" s="58">
        <v>1</v>
      </c>
      <c r="Y33" s="58">
        <v>1</v>
      </c>
      <c r="Z33" s="58">
        <v>1</v>
      </c>
      <c r="AA33" s="58">
        <v>1</v>
      </c>
      <c r="AB33" s="58">
        <v>1</v>
      </c>
    </row>
    <row r="34" spans="1:28" hidden="1" x14ac:dyDescent="0.2">
      <c r="A34" s="60"/>
      <c r="B34" s="58" t="s">
        <v>54</v>
      </c>
      <c r="C34" s="59" t="s">
        <v>61</v>
      </c>
      <c r="D34" s="58">
        <v>0</v>
      </c>
      <c r="E34" s="58">
        <v>0</v>
      </c>
      <c r="F34" s="58">
        <v>3</v>
      </c>
      <c r="G34" s="59">
        <v>0</v>
      </c>
      <c r="H34" s="58" t="s">
        <v>30</v>
      </c>
      <c r="I34" s="58" t="s">
        <v>30</v>
      </c>
      <c r="J34" s="58" t="s">
        <v>30</v>
      </c>
      <c r="K34" s="58" t="s">
        <v>30</v>
      </c>
      <c r="L34" s="58" t="s">
        <v>30</v>
      </c>
      <c r="M34" s="59">
        <v>0</v>
      </c>
      <c r="N34" s="58" t="s">
        <v>30</v>
      </c>
      <c r="O34" s="58" t="s">
        <v>30</v>
      </c>
      <c r="P34" s="58" t="s">
        <v>30</v>
      </c>
      <c r="Q34" s="58">
        <v>0</v>
      </c>
      <c r="R34" s="58">
        <v>0</v>
      </c>
      <c r="S34" s="58">
        <v>0</v>
      </c>
      <c r="T34" s="58">
        <v>0</v>
      </c>
      <c r="U34" s="58">
        <v>1</v>
      </c>
      <c r="V34" s="58">
        <v>1</v>
      </c>
      <c r="W34" s="58">
        <v>1</v>
      </c>
      <c r="X34" s="58">
        <v>1</v>
      </c>
      <c r="Y34" s="58">
        <v>0</v>
      </c>
      <c r="Z34" s="58">
        <v>0</v>
      </c>
      <c r="AA34" s="58">
        <v>0</v>
      </c>
      <c r="AB34" s="58">
        <v>0</v>
      </c>
    </row>
    <row r="35" spans="1:28" x14ac:dyDescent="0.2">
      <c r="A35" s="64"/>
      <c r="B35" s="58" t="s">
        <v>79</v>
      </c>
      <c r="C35" s="59" t="s">
        <v>89</v>
      </c>
      <c r="D35" s="58">
        <v>5</v>
      </c>
      <c r="E35" s="58">
        <v>83</v>
      </c>
      <c r="F35" s="58">
        <v>12</v>
      </c>
      <c r="G35" s="59">
        <v>0.25</v>
      </c>
      <c r="H35" s="58">
        <v>42</v>
      </c>
      <c r="I35" s="58">
        <v>35</v>
      </c>
      <c r="J35" s="58">
        <v>0</v>
      </c>
      <c r="K35" s="58">
        <v>2</v>
      </c>
      <c r="L35" s="58">
        <v>4</v>
      </c>
      <c r="M35" s="59">
        <v>6</v>
      </c>
      <c r="N35" s="58">
        <v>0</v>
      </c>
      <c r="O35" s="58">
        <v>0</v>
      </c>
      <c r="P35" s="58">
        <v>30</v>
      </c>
      <c r="Q35" s="58">
        <v>53</v>
      </c>
      <c r="R35" s="58">
        <v>1</v>
      </c>
      <c r="S35" s="58">
        <v>1</v>
      </c>
      <c r="T35" s="58">
        <v>0</v>
      </c>
      <c r="U35" s="58">
        <v>1</v>
      </c>
      <c r="V35" s="58">
        <v>1</v>
      </c>
      <c r="W35" s="58">
        <v>1</v>
      </c>
      <c r="X35" s="58">
        <v>0</v>
      </c>
      <c r="Y35" s="58">
        <v>1</v>
      </c>
      <c r="Z35" s="58">
        <v>1</v>
      </c>
      <c r="AA35" s="58">
        <v>0</v>
      </c>
      <c r="AB35" s="58">
        <v>0</v>
      </c>
    </row>
    <row r="36" spans="1:28" x14ac:dyDescent="0.2">
      <c r="A36" s="64"/>
      <c r="B36" s="58" t="s">
        <v>92</v>
      </c>
      <c r="C36" s="59" t="s">
        <v>101</v>
      </c>
      <c r="D36" s="58">
        <v>7</v>
      </c>
      <c r="E36" s="58">
        <v>796</v>
      </c>
      <c r="F36" s="58">
        <v>4</v>
      </c>
      <c r="G36" s="59">
        <v>0.75</v>
      </c>
      <c r="H36" s="58">
        <v>21</v>
      </c>
      <c r="I36" s="58">
        <v>87</v>
      </c>
      <c r="J36" s="58">
        <v>11</v>
      </c>
      <c r="K36" s="58">
        <v>348</v>
      </c>
      <c r="L36" s="58">
        <v>329</v>
      </c>
      <c r="M36" s="59">
        <v>688</v>
      </c>
      <c r="N36" s="58">
        <v>412</v>
      </c>
      <c r="O36" s="58">
        <v>0</v>
      </c>
      <c r="P36" s="58">
        <v>0</v>
      </c>
      <c r="Q36" s="58">
        <v>384</v>
      </c>
      <c r="R36" s="58">
        <v>1</v>
      </c>
      <c r="S36" s="58">
        <v>1</v>
      </c>
      <c r="T36" s="58">
        <v>1</v>
      </c>
      <c r="U36" s="58">
        <v>1</v>
      </c>
      <c r="V36" s="58">
        <v>1</v>
      </c>
      <c r="W36" s="58">
        <v>0</v>
      </c>
      <c r="X36" s="58">
        <v>0</v>
      </c>
      <c r="Y36" s="58">
        <v>1</v>
      </c>
      <c r="Z36" s="58">
        <v>1</v>
      </c>
      <c r="AA36" s="58">
        <v>1</v>
      </c>
      <c r="AB36" s="58">
        <v>1</v>
      </c>
    </row>
    <row r="37" spans="1:28" ht="17" hidden="1" thickBot="1" x14ac:dyDescent="0.25">
      <c r="A37" s="64"/>
      <c r="B37" s="56" t="s">
        <v>110</v>
      </c>
      <c r="C37" s="57" t="s">
        <v>118</v>
      </c>
      <c r="D37" s="56">
        <v>0</v>
      </c>
      <c r="E37" s="56">
        <v>0</v>
      </c>
      <c r="F37" s="56">
        <v>18</v>
      </c>
      <c r="G37" s="57">
        <v>0</v>
      </c>
      <c r="H37" s="56" t="s">
        <v>30</v>
      </c>
      <c r="I37" s="56" t="s">
        <v>30</v>
      </c>
      <c r="J37" s="56" t="s">
        <v>30</v>
      </c>
      <c r="K37" s="56" t="s">
        <v>30</v>
      </c>
      <c r="L37" s="56" t="s">
        <v>30</v>
      </c>
      <c r="M37" s="57">
        <v>0</v>
      </c>
      <c r="N37" s="56" t="s">
        <v>30</v>
      </c>
      <c r="O37" s="56" t="s">
        <v>30</v>
      </c>
      <c r="P37" s="58" t="s">
        <v>30</v>
      </c>
      <c r="Q37" s="56">
        <v>0</v>
      </c>
      <c r="R37" s="56">
        <v>0</v>
      </c>
      <c r="S37" s="56">
        <v>0</v>
      </c>
      <c r="T37" s="56">
        <v>0</v>
      </c>
      <c r="U37" s="56">
        <v>1</v>
      </c>
      <c r="V37" s="56">
        <v>1</v>
      </c>
      <c r="W37" s="56">
        <v>1</v>
      </c>
      <c r="X37" s="56">
        <v>1</v>
      </c>
      <c r="Y37" s="56">
        <v>0</v>
      </c>
      <c r="Z37" s="56">
        <v>0</v>
      </c>
      <c r="AA37" s="56">
        <v>0</v>
      </c>
      <c r="AB37" s="56">
        <v>0</v>
      </c>
    </row>
    <row r="38" spans="1:28" hidden="1" x14ac:dyDescent="0.2">
      <c r="A38" s="64" t="s">
        <v>63</v>
      </c>
      <c r="B38" s="58" t="s">
        <v>54</v>
      </c>
      <c r="C38" s="59" t="s">
        <v>62</v>
      </c>
      <c r="D38" s="58">
        <v>0</v>
      </c>
      <c r="E38" s="58">
        <v>0</v>
      </c>
      <c r="F38" s="58">
        <v>8</v>
      </c>
      <c r="G38" s="59">
        <v>0</v>
      </c>
      <c r="H38" s="58" t="s">
        <v>30</v>
      </c>
      <c r="I38" s="58" t="s">
        <v>30</v>
      </c>
      <c r="J38" s="58" t="s">
        <v>30</v>
      </c>
      <c r="K38" s="58" t="s">
        <v>30</v>
      </c>
      <c r="L38" s="58" t="s">
        <v>30</v>
      </c>
      <c r="M38" s="59">
        <v>0</v>
      </c>
      <c r="N38" s="58" t="s">
        <v>30</v>
      </c>
      <c r="O38" s="58" t="s">
        <v>30</v>
      </c>
      <c r="P38" s="58" t="s">
        <v>30</v>
      </c>
      <c r="Q38" s="58">
        <v>0</v>
      </c>
      <c r="R38" s="58">
        <v>0</v>
      </c>
      <c r="S38" s="58">
        <v>0</v>
      </c>
      <c r="T38" s="58">
        <v>0</v>
      </c>
      <c r="U38" s="58">
        <v>1</v>
      </c>
      <c r="V38" s="58">
        <v>1</v>
      </c>
      <c r="W38" s="58">
        <v>1</v>
      </c>
      <c r="X38" s="58">
        <v>1</v>
      </c>
      <c r="Y38" s="58">
        <v>0</v>
      </c>
      <c r="Z38" s="58">
        <v>0</v>
      </c>
      <c r="AA38" s="58">
        <v>0</v>
      </c>
      <c r="AB38" s="58">
        <v>0</v>
      </c>
    </row>
    <row r="39" spans="1:28" hidden="1" x14ac:dyDescent="0.2">
      <c r="A39" s="60"/>
      <c r="B39" s="58" t="s">
        <v>66</v>
      </c>
      <c r="C39" s="59" t="s">
        <v>77</v>
      </c>
      <c r="D39" s="58">
        <v>0</v>
      </c>
      <c r="E39" s="58">
        <v>0</v>
      </c>
      <c r="F39" s="58">
        <v>1</v>
      </c>
      <c r="G39" s="59">
        <v>0</v>
      </c>
      <c r="H39" s="58" t="s">
        <v>30</v>
      </c>
      <c r="I39" s="58" t="s">
        <v>30</v>
      </c>
      <c r="J39" s="58" t="s">
        <v>30</v>
      </c>
      <c r="K39" s="58" t="s">
        <v>30</v>
      </c>
      <c r="L39" s="58" t="s">
        <v>30</v>
      </c>
      <c r="M39" s="59">
        <v>0</v>
      </c>
      <c r="N39" s="58" t="s">
        <v>30</v>
      </c>
      <c r="O39" s="58" t="s">
        <v>30</v>
      </c>
      <c r="P39" s="58" t="s">
        <v>30</v>
      </c>
      <c r="Q39" s="58">
        <v>0</v>
      </c>
      <c r="R39" s="58">
        <v>0</v>
      </c>
      <c r="S39" s="58">
        <v>0</v>
      </c>
      <c r="T39" s="58">
        <v>0</v>
      </c>
      <c r="U39" s="58">
        <v>1</v>
      </c>
      <c r="V39" s="58">
        <v>1</v>
      </c>
      <c r="W39" s="58">
        <v>1</v>
      </c>
      <c r="X39" s="58">
        <v>1</v>
      </c>
      <c r="Y39" s="58">
        <v>0</v>
      </c>
      <c r="Z39" s="58">
        <v>0</v>
      </c>
      <c r="AA39" s="58">
        <v>0</v>
      </c>
      <c r="AB39" s="58">
        <v>0</v>
      </c>
    </row>
    <row r="40" spans="1:28" hidden="1" x14ac:dyDescent="0.2">
      <c r="A40" s="60"/>
      <c r="B40" s="58" t="s">
        <v>92</v>
      </c>
      <c r="C40" s="59" t="s">
        <v>102</v>
      </c>
      <c r="D40" s="58">
        <v>1</v>
      </c>
      <c r="E40" s="58">
        <v>12</v>
      </c>
      <c r="F40" s="58">
        <v>9</v>
      </c>
      <c r="G40" s="59">
        <v>0.11</v>
      </c>
      <c r="H40" s="58">
        <v>0</v>
      </c>
      <c r="I40" s="58">
        <v>0</v>
      </c>
      <c r="J40" s="58">
        <v>0</v>
      </c>
      <c r="K40" s="58">
        <v>0</v>
      </c>
      <c r="L40" s="58">
        <v>12</v>
      </c>
      <c r="M40" s="59">
        <v>12</v>
      </c>
      <c r="N40" s="58">
        <v>0</v>
      </c>
      <c r="O40" s="58">
        <v>0</v>
      </c>
      <c r="P40" s="58">
        <v>12</v>
      </c>
      <c r="Q40" s="58">
        <v>0</v>
      </c>
      <c r="R40" s="58">
        <v>1</v>
      </c>
      <c r="S40" s="58">
        <v>0</v>
      </c>
      <c r="T40" s="58">
        <v>0</v>
      </c>
      <c r="U40" s="58">
        <v>0</v>
      </c>
      <c r="V40" s="58">
        <v>0</v>
      </c>
      <c r="W40" s="58">
        <v>0</v>
      </c>
      <c r="X40" s="58">
        <v>0</v>
      </c>
      <c r="Y40" s="58">
        <v>1</v>
      </c>
      <c r="Z40" s="58">
        <v>1</v>
      </c>
      <c r="AA40" s="58">
        <v>0</v>
      </c>
      <c r="AB40" s="58">
        <v>0</v>
      </c>
    </row>
    <row r="41" spans="1:28" ht="17" hidden="1" thickBot="1" x14ac:dyDescent="0.25">
      <c r="A41" s="64"/>
      <c r="B41" s="56" t="s">
        <v>110</v>
      </c>
      <c r="C41" s="57" t="s">
        <v>119</v>
      </c>
      <c r="D41" s="56">
        <v>0</v>
      </c>
      <c r="E41" s="56">
        <v>0</v>
      </c>
      <c r="F41" s="56">
        <v>8</v>
      </c>
      <c r="G41" s="57">
        <v>0</v>
      </c>
      <c r="H41" s="56" t="s">
        <v>30</v>
      </c>
      <c r="I41" s="56" t="s">
        <v>30</v>
      </c>
      <c r="J41" s="56" t="s">
        <v>30</v>
      </c>
      <c r="K41" s="56" t="s">
        <v>30</v>
      </c>
      <c r="L41" s="56" t="s">
        <v>30</v>
      </c>
      <c r="M41" s="57">
        <v>0</v>
      </c>
      <c r="N41" s="56" t="s">
        <v>30</v>
      </c>
      <c r="O41" s="56" t="s">
        <v>30</v>
      </c>
      <c r="P41" s="58" t="s">
        <v>30</v>
      </c>
      <c r="Q41" s="56">
        <v>0</v>
      </c>
      <c r="R41" s="58">
        <v>0</v>
      </c>
      <c r="S41" s="58">
        <v>0</v>
      </c>
      <c r="T41" s="58">
        <v>0</v>
      </c>
      <c r="U41" s="58">
        <v>1</v>
      </c>
      <c r="V41" s="58">
        <v>1</v>
      </c>
      <c r="W41" s="58">
        <v>1</v>
      </c>
      <c r="X41" s="58">
        <v>1</v>
      </c>
      <c r="Y41" s="58">
        <v>0</v>
      </c>
      <c r="Z41" s="58">
        <v>0</v>
      </c>
      <c r="AA41" s="58">
        <v>0</v>
      </c>
      <c r="AB41" s="58">
        <v>0</v>
      </c>
    </row>
    <row r="42" spans="1:28" x14ac:dyDescent="0.2">
      <c r="A42" s="64" t="s">
        <v>32</v>
      </c>
      <c r="B42" s="58" t="s">
        <v>28</v>
      </c>
      <c r="C42" s="59" t="s">
        <v>31</v>
      </c>
      <c r="D42" s="58">
        <v>7</v>
      </c>
      <c r="E42" s="58">
        <v>461</v>
      </c>
      <c r="F42" s="58">
        <v>3</v>
      </c>
      <c r="G42" s="59">
        <v>0.33</v>
      </c>
      <c r="H42" s="58">
        <v>228</v>
      </c>
      <c r="I42" s="58">
        <v>33</v>
      </c>
      <c r="J42" s="58">
        <v>0</v>
      </c>
      <c r="K42" s="58">
        <v>0</v>
      </c>
      <c r="L42" s="58">
        <v>200</v>
      </c>
      <c r="M42" s="59">
        <v>200</v>
      </c>
      <c r="N42" s="58">
        <v>0</v>
      </c>
      <c r="O42" s="58">
        <v>0</v>
      </c>
      <c r="P42" s="58">
        <v>461</v>
      </c>
      <c r="Q42" s="58">
        <v>0</v>
      </c>
      <c r="R42" s="58">
        <v>1</v>
      </c>
      <c r="S42" s="58">
        <v>1</v>
      </c>
      <c r="T42" s="58">
        <v>1</v>
      </c>
      <c r="U42" s="58">
        <v>1</v>
      </c>
      <c r="V42" s="58">
        <v>1</v>
      </c>
      <c r="W42" s="58">
        <v>1</v>
      </c>
      <c r="X42" s="58">
        <v>1</v>
      </c>
      <c r="Y42" s="58">
        <v>1</v>
      </c>
      <c r="Z42" s="58">
        <v>1</v>
      </c>
      <c r="AA42" s="58">
        <v>1</v>
      </c>
      <c r="AB42" s="58">
        <v>1</v>
      </c>
    </row>
    <row r="43" spans="1:28" x14ac:dyDescent="0.2">
      <c r="A43" s="64"/>
      <c r="B43" s="58" t="s">
        <v>54</v>
      </c>
      <c r="C43" s="59" t="s">
        <v>55</v>
      </c>
      <c r="D43" s="58">
        <v>13</v>
      </c>
      <c r="E43" s="58">
        <v>395</v>
      </c>
      <c r="F43" s="58">
        <v>15</v>
      </c>
      <c r="G43" s="59">
        <v>0.33</v>
      </c>
      <c r="H43" s="58">
        <v>139</v>
      </c>
      <c r="I43" s="58">
        <v>76</v>
      </c>
      <c r="J43" s="58">
        <v>144</v>
      </c>
      <c r="K43" s="58">
        <v>9</v>
      </c>
      <c r="L43" s="58">
        <v>27</v>
      </c>
      <c r="M43" s="59">
        <v>180</v>
      </c>
      <c r="N43" s="58">
        <v>321</v>
      </c>
      <c r="O43" s="58">
        <v>0</v>
      </c>
      <c r="P43" s="58">
        <v>8</v>
      </c>
      <c r="Q43" s="58">
        <v>66</v>
      </c>
      <c r="R43" s="58">
        <v>1</v>
      </c>
      <c r="S43" s="58">
        <v>1</v>
      </c>
      <c r="T43" s="58">
        <v>1</v>
      </c>
      <c r="U43" s="58">
        <v>1</v>
      </c>
      <c r="V43" s="58">
        <v>1</v>
      </c>
      <c r="W43" s="58">
        <v>1</v>
      </c>
      <c r="X43" s="58">
        <v>1</v>
      </c>
      <c r="Y43" s="58">
        <v>1</v>
      </c>
      <c r="Z43" s="58">
        <v>1</v>
      </c>
      <c r="AA43" s="58">
        <v>1</v>
      </c>
      <c r="AB43" s="58">
        <v>1</v>
      </c>
    </row>
    <row r="44" spans="1:28" hidden="1" x14ac:dyDescent="0.2">
      <c r="A44" s="60"/>
      <c r="B44" s="58" t="s">
        <v>66</v>
      </c>
      <c r="C44" s="59" t="s">
        <v>67</v>
      </c>
      <c r="D44" s="58">
        <v>2</v>
      </c>
      <c r="E44" s="58">
        <v>22</v>
      </c>
      <c r="F44" s="58">
        <v>1</v>
      </c>
      <c r="G44" s="59">
        <v>1</v>
      </c>
      <c r="H44" s="58">
        <v>22</v>
      </c>
      <c r="I44" s="58">
        <v>0</v>
      </c>
      <c r="J44" s="58">
        <v>0</v>
      </c>
      <c r="K44" s="58">
        <v>0</v>
      </c>
      <c r="L44" s="58">
        <v>0</v>
      </c>
      <c r="M44" s="59">
        <v>0</v>
      </c>
      <c r="N44" s="58">
        <v>0</v>
      </c>
      <c r="O44" s="58">
        <v>0</v>
      </c>
      <c r="P44" s="58">
        <v>19</v>
      </c>
      <c r="Q44" s="58">
        <v>3</v>
      </c>
      <c r="R44" s="58">
        <v>1</v>
      </c>
      <c r="S44" s="58">
        <v>0</v>
      </c>
      <c r="T44" s="58">
        <v>0</v>
      </c>
      <c r="U44" s="58">
        <v>1</v>
      </c>
      <c r="V44" s="58">
        <v>1</v>
      </c>
      <c r="W44" s="58">
        <v>0</v>
      </c>
      <c r="X44" s="58">
        <v>0</v>
      </c>
      <c r="Y44" s="58">
        <v>0</v>
      </c>
      <c r="Z44" s="58">
        <v>0</v>
      </c>
      <c r="AA44" s="58">
        <v>0</v>
      </c>
      <c r="AB44" s="58">
        <v>0</v>
      </c>
    </row>
    <row r="45" spans="1:28" hidden="1" x14ac:dyDescent="0.2">
      <c r="A45" s="60"/>
      <c r="B45" s="58" t="s">
        <v>92</v>
      </c>
      <c r="C45" s="59" t="s">
        <v>93</v>
      </c>
      <c r="D45" s="58">
        <v>2</v>
      </c>
      <c r="E45" s="58">
        <v>2</v>
      </c>
      <c r="F45" s="58">
        <v>9</v>
      </c>
      <c r="G45" s="59">
        <v>0.11</v>
      </c>
      <c r="H45" s="58">
        <v>0</v>
      </c>
      <c r="I45" s="58">
        <v>0</v>
      </c>
      <c r="J45" s="58">
        <v>0</v>
      </c>
      <c r="K45" s="58">
        <v>2</v>
      </c>
      <c r="L45" s="58">
        <v>0</v>
      </c>
      <c r="M45" s="59">
        <v>2</v>
      </c>
      <c r="N45" s="58">
        <v>0</v>
      </c>
      <c r="O45" s="58">
        <v>0</v>
      </c>
      <c r="P45" s="58">
        <v>2</v>
      </c>
      <c r="Q45" s="58">
        <v>0</v>
      </c>
      <c r="R45" s="58">
        <v>1</v>
      </c>
      <c r="S45" s="58">
        <v>0</v>
      </c>
      <c r="T45" s="58">
        <v>0</v>
      </c>
      <c r="U45" s="58">
        <v>0</v>
      </c>
      <c r="V45" s="58">
        <v>0</v>
      </c>
      <c r="W45" s="58">
        <v>0</v>
      </c>
      <c r="X45" s="58">
        <v>0</v>
      </c>
      <c r="Y45" s="58">
        <v>1</v>
      </c>
      <c r="Z45" s="58">
        <v>0</v>
      </c>
      <c r="AA45" s="58">
        <v>0</v>
      </c>
      <c r="AB45" s="58">
        <v>0</v>
      </c>
    </row>
    <row r="46" spans="1:28" ht="17" hidden="1" thickBot="1" x14ac:dyDescent="0.25">
      <c r="A46" s="64"/>
      <c r="B46" s="56" t="s">
        <v>110</v>
      </c>
      <c r="C46" s="57" t="s">
        <v>111</v>
      </c>
      <c r="D46" s="56">
        <v>4</v>
      </c>
      <c r="E46" s="56">
        <v>54</v>
      </c>
      <c r="F46" s="56">
        <v>22</v>
      </c>
      <c r="G46" s="57">
        <v>0.14000000000000001</v>
      </c>
      <c r="H46" s="56">
        <v>54</v>
      </c>
      <c r="I46" s="56">
        <v>0</v>
      </c>
      <c r="J46" s="56">
        <v>0</v>
      </c>
      <c r="K46" s="56">
        <v>0</v>
      </c>
      <c r="L46" s="56">
        <v>0</v>
      </c>
      <c r="M46" s="57">
        <v>0</v>
      </c>
      <c r="N46" s="56">
        <v>2</v>
      </c>
      <c r="O46" s="58">
        <v>0</v>
      </c>
      <c r="P46" s="58">
        <v>0</v>
      </c>
      <c r="Q46" s="56">
        <v>52</v>
      </c>
      <c r="R46" s="58">
        <v>1</v>
      </c>
      <c r="S46" s="58">
        <v>1</v>
      </c>
      <c r="T46" s="58">
        <v>0</v>
      </c>
      <c r="U46" s="58">
        <v>1</v>
      </c>
      <c r="V46" s="58">
        <v>1</v>
      </c>
      <c r="W46" s="58">
        <v>1</v>
      </c>
      <c r="X46" s="58">
        <v>1</v>
      </c>
      <c r="Y46" s="58">
        <v>0</v>
      </c>
      <c r="Z46" s="58">
        <v>0</v>
      </c>
      <c r="AA46" s="58">
        <v>0</v>
      </c>
      <c r="AB46" s="58">
        <v>0</v>
      </c>
    </row>
    <row r="47" spans="1:28" hidden="1" x14ac:dyDescent="0.2">
      <c r="A47" s="64" t="s">
        <v>34</v>
      </c>
      <c r="B47" s="58" t="s">
        <v>28</v>
      </c>
      <c r="C47" s="59" t="s">
        <v>33</v>
      </c>
      <c r="D47" s="58">
        <v>0</v>
      </c>
      <c r="E47" s="58">
        <v>0</v>
      </c>
      <c r="F47" s="58">
        <v>1</v>
      </c>
      <c r="G47" s="59">
        <v>0</v>
      </c>
      <c r="H47" s="58" t="s">
        <v>30</v>
      </c>
      <c r="I47" s="58" t="s">
        <v>30</v>
      </c>
      <c r="J47" s="58" t="s">
        <v>30</v>
      </c>
      <c r="K47" s="58" t="s">
        <v>30</v>
      </c>
      <c r="L47" s="58" t="s">
        <v>30</v>
      </c>
      <c r="M47" s="59">
        <v>0</v>
      </c>
      <c r="N47" s="58" t="s">
        <v>30</v>
      </c>
      <c r="O47" s="58" t="s">
        <v>30</v>
      </c>
      <c r="P47" s="58" t="s">
        <v>30</v>
      </c>
      <c r="Q47" s="58">
        <v>0</v>
      </c>
      <c r="R47" s="58">
        <v>0</v>
      </c>
      <c r="S47" s="58">
        <v>0</v>
      </c>
      <c r="T47" s="58">
        <v>0</v>
      </c>
      <c r="U47" s="58">
        <v>1</v>
      </c>
      <c r="V47" s="58">
        <v>1</v>
      </c>
      <c r="W47" s="58">
        <v>1</v>
      </c>
      <c r="X47" s="58">
        <v>1</v>
      </c>
      <c r="Y47" s="58">
        <v>0</v>
      </c>
      <c r="Z47" s="58">
        <v>0</v>
      </c>
      <c r="AA47" s="58">
        <v>0</v>
      </c>
      <c r="AB47" s="58">
        <v>0</v>
      </c>
    </row>
    <row r="48" spans="1:28" hidden="1" x14ac:dyDescent="0.2">
      <c r="A48" s="60"/>
      <c r="B48" s="58" t="s">
        <v>51</v>
      </c>
      <c r="C48" s="59" t="s">
        <v>49</v>
      </c>
      <c r="D48" s="58">
        <v>0</v>
      </c>
      <c r="E48" s="58">
        <v>0</v>
      </c>
      <c r="F48" s="58">
        <v>4</v>
      </c>
      <c r="G48" s="59">
        <v>0</v>
      </c>
      <c r="H48" s="58" t="s">
        <v>30</v>
      </c>
      <c r="I48" s="58" t="s">
        <v>30</v>
      </c>
      <c r="J48" s="58" t="s">
        <v>30</v>
      </c>
      <c r="K48" s="58" t="s">
        <v>30</v>
      </c>
      <c r="L48" s="58" t="s">
        <v>30</v>
      </c>
      <c r="M48" s="59">
        <v>0</v>
      </c>
      <c r="N48" s="58" t="s">
        <v>30</v>
      </c>
      <c r="O48" s="58" t="s">
        <v>30</v>
      </c>
      <c r="P48" s="58" t="s">
        <v>30</v>
      </c>
      <c r="Q48" s="58">
        <v>0</v>
      </c>
      <c r="R48" s="58">
        <v>0</v>
      </c>
      <c r="S48" s="58">
        <v>0</v>
      </c>
      <c r="T48" s="58">
        <v>0</v>
      </c>
      <c r="U48" s="58">
        <v>1</v>
      </c>
      <c r="V48" s="58">
        <v>1</v>
      </c>
      <c r="W48" s="58">
        <v>1</v>
      </c>
      <c r="X48" s="58">
        <v>1</v>
      </c>
      <c r="Y48" s="58">
        <v>0</v>
      </c>
      <c r="Z48" s="58">
        <v>0</v>
      </c>
      <c r="AA48" s="58">
        <v>0</v>
      </c>
      <c r="AB48" s="58">
        <v>0</v>
      </c>
    </row>
    <row r="49" spans="1:28" hidden="1" x14ac:dyDescent="0.2">
      <c r="A49" s="60"/>
      <c r="B49" s="58" t="s">
        <v>79</v>
      </c>
      <c r="C49" s="59" t="s">
        <v>78</v>
      </c>
      <c r="D49" s="58">
        <v>0</v>
      </c>
      <c r="E49" s="58">
        <v>0</v>
      </c>
      <c r="F49" s="58">
        <v>11</v>
      </c>
      <c r="G49" s="59">
        <v>0</v>
      </c>
      <c r="H49" s="58" t="s">
        <v>30</v>
      </c>
      <c r="I49" s="58" t="s">
        <v>30</v>
      </c>
      <c r="J49" s="58" t="s">
        <v>30</v>
      </c>
      <c r="K49" s="58" t="s">
        <v>30</v>
      </c>
      <c r="L49" s="58" t="s">
        <v>30</v>
      </c>
      <c r="M49" s="59">
        <v>0</v>
      </c>
      <c r="N49" s="58" t="s">
        <v>30</v>
      </c>
      <c r="O49" s="58" t="s">
        <v>30</v>
      </c>
      <c r="P49" s="58" t="s">
        <v>30</v>
      </c>
      <c r="Q49" s="58">
        <v>0</v>
      </c>
      <c r="R49" s="58">
        <v>0</v>
      </c>
      <c r="S49" s="58">
        <v>0</v>
      </c>
      <c r="T49" s="58">
        <v>0</v>
      </c>
      <c r="U49" s="58">
        <v>1</v>
      </c>
      <c r="V49" s="58">
        <v>1</v>
      </c>
      <c r="W49" s="58">
        <v>1</v>
      </c>
      <c r="X49" s="58">
        <v>1</v>
      </c>
      <c r="Y49" s="58">
        <v>0</v>
      </c>
      <c r="Z49" s="58">
        <v>0</v>
      </c>
      <c r="AA49" s="58">
        <v>0</v>
      </c>
      <c r="AB49" s="58">
        <v>0</v>
      </c>
    </row>
    <row r="50" spans="1:28" ht="17" thickBot="1" x14ac:dyDescent="0.25">
      <c r="A50" s="64"/>
      <c r="B50" s="56" t="s">
        <v>110</v>
      </c>
      <c r="C50" s="57" t="s">
        <v>112</v>
      </c>
      <c r="D50" s="56">
        <v>4</v>
      </c>
      <c r="E50" s="56">
        <v>24</v>
      </c>
      <c r="F50" s="56">
        <v>14</v>
      </c>
      <c r="G50" s="57">
        <v>0.21</v>
      </c>
      <c r="H50" s="56">
        <v>13</v>
      </c>
      <c r="I50" s="56">
        <v>0</v>
      </c>
      <c r="J50" s="56">
        <v>0</v>
      </c>
      <c r="K50" s="56">
        <v>0</v>
      </c>
      <c r="L50" s="56">
        <v>11</v>
      </c>
      <c r="M50" s="57">
        <v>11</v>
      </c>
      <c r="N50" s="56">
        <v>0</v>
      </c>
      <c r="O50" s="56">
        <v>3</v>
      </c>
      <c r="P50" s="58">
        <v>0</v>
      </c>
      <c r="Q50" s="56">
        <v>21</v>
      </c>
      <c r="R50" s="58">
        <v>1</v>
      </c>
      <c r="S50" s="58">
        <v>0</v>
      </c>
      <c r="T50" s="58">
        <v>0</v>
      </c>
      <c r="U50" s="58">
        <v>1</v>
      </c>
      <c r="V50" s="58">
        <v>1</v>
      </c>
      <c r="W50" s="58">
        <v>0</v>
      </c>
      <c r="X50" s="58">
        <v>0</v>
      </c>
      <c r="Y50" s="58">
        <v>1</v>
      </c>
      <c r="Z50" s="58">
        <v>1</v>
      </c>
      <c r="AA50" s="58">
        <v>0</v>
      </c>
      <c r="AB50" s="58">
        <v>0</v>
      </c>
    </row>
    <row r="51" spans="1:28" hidden="1" x14ac:dyDescent="0.2">
      <c r="A51" s="64" t="s">
        <v>36</v>
      </c>
      <c r="B51" s="58" t="s">
        <v>28</v>
      </c>
      <c r="C51" s="59" t="s">
        <v>35</v>
      </c>
      <c r="D51" s="58">
        <v>4</v>
      </c>
      <c r="E51" s="58">
        <v>140</v>
      </c>
      <c r="F51" s="58">
        <v>10</v>
      </c>
      <c r="G51" s="59">
        <v>0.2</v>
      </c>
      <c r="H51" s="58">
        <v>72</v>
      </c>
      <c r="I51" s="58">
        <v>68</v>
      </c>
      <c r="J51" s="58">
        <v>0</v>
      </c>
      <c r="K51" s="58">
        <v>0</v>
      </c>
      <c r="L51" s="58">
        <v>0</v>
      </c>
      <c r="M51" s="59">
        <v>0</v>
      </c>
      <c r="N51" s="58">
        <v>0</v>
      </c>
      <c r="O51" s="58">
        <v>48</v>
      </c>
      <c r="P51" s="58">
        <v>16</v>
      </c>
      <c r="Q51" s="58">
        <v>76</v>
      </c>
      <c r="R51" s="58">
        <v>1</v>
      </c>
      <c r="S51" s="58">
        <v>1</v>
      </c>
      <c r="T51" s="58">
        <v>1</v>
      </c>
      <c r="U51" s="58">
        <v>1</v>
      </c>
      <c r="V51" s="58">
        <v>1</v>
      </c>
      <c r="W51" s="58">
        <v>1</v>
      </c>
      <c r="X51" s="58">
        <v>1</v>
      </c>
      <c r="Y51" s="58">
        <v>0</v>
      </c>
      <c r="Z51" s="58">
        <v>0</v>
      </c>
      <c r="AA51" s="58">
        <v>0</v>
      </c>
      <c r="AB51" s="58">
        <v>0</v>
      </c>
    </row>
    <row r="52" spans="1:28" x14ac:dyDescent="0.2">
      <c r="A52" s="64"/>
      <c r="B52" s="58" t="s">
        <v>54</v>
      </c>
      <c r="C52" s="59" t="s">
        <v>56</v>
      </c>
      <c r="D52" s="58">
        <v>3</v>
      </c>
      <c r="E52" s="58">
        <v>52</v>
      </c>
      <c r="F52" s="58">
        <v>3</v>
      </c>
      <c r="G52" s="59">
        <v>0.67</v>
      </c>
      <c r="H52" s="58">
        <v>42</v>
      </c>
      <c r="I52" s="58">
        <v>1</v>
      </c>
      <c r="J52" s="58">
        <v>7</v>
      </c>
      <c r="K52" s="58">
        <v>2</v>
      </c>
      <c r="L52" s="58">
        <v>0</v>
      </c>
      <c r="M52" s="59">
        <v>9</v>
      </c>
      <c r="N52" s="58">
        <v>3</v>
      </c>
      <c r="O52" s="58">
        <v>0</v>
      </c>
      <c r="P52" s="58">
        <v>10</v>
      </c>
      <c r="Q52" s="58">
        <v>39</v>
      </c>
      <c r="R52" s="58">
        <v>1</v>
      </c>
      <c r="S52" s="58">
        <v>1</v>
      </c>
      <c r="T52" s="58">
        <v>0</v>
      </c>
      <c r="U52" s="58">
        <v>1</v>
      </c>
      <c r="V52" s="58">
        <v>1</v>
      </c>
      <c r="W52" s="58">
        <v>1</v>
      </c>
      <c r="X52" s="58">
        <v>0</v>
      </c>
      <c r="Y52" s="58">
        <v>1</v>
      </c>
      <c r="Z52" s="58">
        <v>1</v>
      </c>
      <c r="AA52" s="58">
        <v>0</v>
      </c>
      <c r="AB52" s="58">
        <v>0</v>
      </c>
    </row>
    <row r="53" spans="1:28" hidden="1" x14ac:dyDescent="0.2">
      <c r="A53" s="60"/>
      <c r="B53" s="58" t="s">
        <v>79</v>
      </c>
      <c r="C53" s="59" t="s">
        <v>80</v>
      </c>
      <c r="D53" s="58">
        <v>2</v>
      </c>
      <c r="E53" s="58">
        <v>20</v>
      </c>
      <c r="F53" s="58">
        <v>3</v>
      </c>
      <c r="G53" s="59">
        <v>0.33</v>
      </c>
      <c r="H53" s="58">
        <v>20</v>
      </c>
      <c r="I53" s="58">
        <v>0</v>
      </c>
      <c r="J53" s="58">
        <v>0</v>
      </c>
      <c r="K53" s="58">
        <v>0</v>
      </c>
      <c r="L53" s="58">
        <v>0</v>
      </c>
      <c r="M53" s="59">
        <v>0</v>
      </c>
      <c r="N53" s="58">
        <v>0</v>
      </c>
      <c r="O53" s="58">
        <v>0</v>
      </c>
      <c r="P53" s="58">
        <v>20</v>
      </c>
      <c r="Q53" s="58">
        <v>0</v>
      </c>
      <c r="R53" s="58">
        <v>1</v>
      </c>
      <c r="S53" s="58">
        <v>0</v>
      </c>
      <c r="T53" s="58">
        <v>0</v>
      </c>
      <c r="U53" s="58">
        <v>1</v>
      </c>
      <c r="V53" s="58">
        <v>1</v>
      </c>
      <c r="W53" s="58">
        <v>0</v>
      </c>
      <c r="X53" s="58">
        <v>0</v>
      </c>
      <c r="Y53" s="58">
        <v>0</v>
      </c>
      <c r="Z53" s="58">
        <v>0</v>
      </c>
      <c r="AA53" s="58">
        <v>0</v>
      </c>
      <c r="AB53" s="58">
        <v>0</v>
      </c>
    </row>
    <row r="54" spans="1:28" hidden="1" x14ac:dyDescent="0.2">
      <c r="A54" s="60"/>
      <c r="B54" s="58" t="s">
        <v>92</v>
      </c>
      <c r="C54" s="59" t="s">
        <v>94</v>
      </c>
      <c r="D54" s="58">
        <v>1</v>
      </c>
      <c r="E54" s="58">
        <v>8</v>
      </c>
      <c r="F54" s="58">
        <v>1</v>
      </c>
      <c r="G54" s="59">
        <v>1</v>
      </c>
      <c r="H54" s="58">
        <v>0</v>
      </c>
      <c r="I54" s="58">
        <v>4</v>
      </c>
      <c r="J54" s="58">
        <v>0</v>
      </c>
      <c r="K54" s="58">
        <v>4</v>
      </c>
      <c r="L54" s="58">
        <v>0</v>
      </c>
      <c r="M54" s="59">
        <v>4</v>
      </c>
      <c r="N54" s="58">
        <v>0</v>
      </c>
      <c r="O54" s="58">
        <v>0</v>
      </c>
      <c r="P54" s="58">
        <v>8</v>
      </c>
      <c r="Q54" s="58">
        <v>0</v>
      </c>
      <c r="R54" s="58">
        <v>1</v>
      </c>
      <c r="S54" s="58">
        <v>0</v>
      </c>
      <c r="T54" s="58">
        <v>0</v>
      </c>
      <c r="U54" s="58">
        <v>0</v>
      </c>
      <c r="V54" s="58">
        <v>0</v>
      </c>
      <c r="W54" s="58">
        <v>0</v>
      </c>
      <c r="X54" s="58">
        <v>0</v>
      </c>
      <c r="Y54" s="58">
        <v>1</v>
      </c>
      <c r="Z54" s="58">
        <v>0</v>
      </c>
      <c r="AA54" s="58">
        <v>0</v>
      </c>
      <c r="AB54" s="58">
        <v>0</v>
      </c>
    </row>
    <row r="55" spans="1:28" ht="17" thickBot="1" x14ac:dyDescent="0.25">
      <c r="A55" s="64"/>
      <c r="B55" s="56" t="s">
        <v>110</v>
      </c>
      <c r="C55" s="57" t="s">
        <v>113</v>
      </c>
      <c r="D55" s="56">
        <v>39</v>
      </c>
      <c r="E55" s="56">
        <v>1624</v>
      </c>
      <c r="F55" s="56">
        <v>22</v>
      </c>
      <c r="G55" s="57">
        <v>0.59</v>
      </c>
      <c r="H55" s="56">
        <v>341</v>
      </c>
      <c r="I55" s="56">
        <v>662</v>
      </c>
      <c r="J55" s="56">
        <v>175</v>
      </c>
      <c r="K55" s="56">
        <v>325</v>
      </c>
      <c r="L55" s="56">
        <v>121</v>
      </c>
      <c r="M55" s="57">
        <v>621</v>
      </c>
      <c r="N55" s="56">
        <v>489</v>
      </c>
      <c r="O55" s="56">
        <v>249</v>
      </c>
      <c r="P55" s="58">
        <v>296</v>
      </c>
      <c r="Q55" s="56">
        <v>590</v>
      </c>
      <c r="R55" s="58">
        <v>1</v>
      </c>
      <c r="S55" s="58">
        <v>1</v>
      </c>
      <c r="T55" s="58">
        <v>1</v>
      </c>
      <c r="U55" s="58">
        <v>1</v>
      </c>
      <c r="V55" s="58">
        <v>1</v>
      </c>
      <c r="W55" s="58">
        <v>1</v>
      </c>
      <c r="X55" s="58">
        <v>1</v>
      </c>
      <c r="Y55" s="58">
        <v>1</v>
      </c>
      <c r="Z55" s="58">
        <v>1</v>
      </c>
      <c r="AA55" s="58">
        <v>1</v>
      </c>
      <c r="AB55" s="58">
        <v>1</v>
      </c>
    </row>
    <row r="56" spans="1:28" x14ac:dyDescent="0.2">
      <c r="A56" s="64" t="s">
        <v>38</v>
      </c>
      <c r="B56" s="58" t="s">
        <v>28</v>
      </c>
      <c r="C56" s="59" t="s">
        <v>37</v>
      </c>
      <c r="D56" s="58">
        <v>1</v>
      </c>
      <c r="E56" s="58">
        <v>30</v>
      </c>
      <c r="F56" s="58">
        <v>10</v>
      </c>
      <c r="G56" s="59">
        <v>0.2</v>
      </c>
      <c r="H56" s="58">
        <v>18</v>
      </c>
      <c r="I56" s="58">
        <v>0</v>
      </c>
      <c r="J56" s="58">
        <v>0</v>
      </c>
      <c r="K56" s="58">
        <v>0</v>
      </c>
      <c r="L56" s="58">
        <v>12</v>
      </c>
      <c r="M56" s="59">
        <v>12</v>
      </c>
      <c r="N56" s="58">
        <v>0</v>
      </c>
      <c r="O56" s="58">
        <v>0</v>
      </c>
      <c r="P56" s="58">
        <v>0</v>
      </c>
      <c r="Q56" s="58">
        <v>30</v>
      </c>
      <c r="R56" s="58">
        <v>1</v>
      </c>
      <c r="S56" s="58">
        <v>0</v>
      </c>
      <c r="T56" s="58">
        <v>0</v>
      </c>
      <c r="U56" s="58">
        <v>1</v>
      </c>
      <c r="V56" s="58">
        <v>1</v>
      </c>
      <c r="W56" s="58">
        <v>0</v>
      </c>
      <c r="X56" s="58">
        <v>0</v>
      </c>
      <c r="Y56" s="58">
        <v>1</v>
      </c>
      <c r="Z56" s="58">
        <v>1</v>
      </c>
      <c r="AA56" s="58">
        <v>0</v>
      </c>
      <c r="AB56" s="58">
        <v>0</v>
      </c>
    </row>
    <row r="57" spans="1:28" x14ac:dyDescent="0.2">
      <c r="A57" s="64"/>
      <c r="B57" s="58" t="s">
        <v>54</v>
      </c>
      <c r="C57" s="59" t="s">
        <v>57</v>
      </c>
      <c r="D57" s="58">
        <v>8</v>
      </c>
      <c r="E57" s="58">
        <v>117</v>
      </c>
      <c r="F57" s="58">
        <v>20</v>
      </c>
      <c r="G57" s="59">
        <v>0.2</v>
      </c>
      <c r="H57" s="58">
        <v>27</v>
      </c>
      <c r="I57" s="58">
        <v>27</v>
      </c>
      <c r="J57" s="58">
        <v>0</v>
      </c>
      <c r="K57" s="58">
        <v>2</v>
      </c>
      <c r="L57" s="58">
        <v>61</v>
      </c>
      <c r="M57" s="59">
        <v>63</v>
      </c>
      <c r="N57" s="58">
        <v>57</v>
      </c>
      <c r="O57" s="58">
        <v>0</v>
      </c>
      <c r="P57" s="58">
        <v>14</v>
      </c>
      <c r="Q57" s="58">
        <v>46</v>
      </c>
      <c r="R57" s="58">
        <v>1</v>
      </c>
      <c r="S57" s="58">
        <v>1</v>
      </c>
      <c r="T57" s="58">
        <v>1</v>
      </c>
      <c r="U57" s="58">
        <v>1</v>
      </c>
      <c r="V57" s="58">
        <v>1</v>
      </c>
      <c r="W57" s="58">
        <v>1</v>
      </c>
      <c r="X57" s="58">
        <v>0</v>
      </c>
      <c r="Y57" s="58">
        <v>1</v>
      </c>
      <c r="Z57" s="58">
        <v>1</v>
      </c>
      <c r="AA57" s="58">
        <v>1</v>
      </c>
      <c r="AB57" s="58">
        <v>1</v>
      </c>
    </row>
    <row r="58" spans="1:28" hidden="1" x14ac:dyDescent="0.2">
      <c r="A58" s="60"/>
      <c r="B58" s="58" t="s">
        <v>66</v>
      </c>
      <c r="C58" s="59" t="s">
        <v>68</v>
      </c>
      <c r="D58" s="58">
        <v>0</v>
      </c>
      <c r="E58" s="58">
        <v>0</v>
      </c>
      <c r="F58" s="58">
        <v>4</v>
      </c>
      <c r="G58" s="59">
        <v>0</v>
      </c>
      <c r="H58" s="58" t="s">
        <v>30</v>
      </c>
      <c r="I58" s="58" t="s">
        <v>30</v>
      </c>
      <c r="J58" s="58" t="s">
        <v>30</v>
      </c>
      <c r="K58" s="58" t="s">
        <v>30</v>
      </c>
      <c r="L58" s="58" t="s">
        <v>30</v>
      </c>
      <c r="M58" s="59">
        <v>0</v>
      </c>
      <c r="N58" s="58" t="s">
        <v>30</v>
      </c>
      <c r="O58" s="58" t="s">
        <v>30</v>
      </c>
      <c r="P58" s="58" t="s">
        <v>30</v>
      </c>
      <c r="Q58" s="58">
        <v>0</v>
      </c>
      <c r="R58" s="58">
        <v>0</v>
      </c>
      <c r="S58" s="58">
        <v>0</v>
      </c>
      <c r="T58" s="58">
        <v>0</v>
      </c>
      <c r="U58" s="58">
        <v>1</v>
      </c>
      <c r="V58" s="58">
        <v>1</v>
      </c>
      <c r="W58" s="58">
        <v>1</v>
      </c>
      <c r="X58" s="58">
        <v>1</v>
      </c>
      <c r="Y58" s="58">
        <v>0</v>
      </c>
      <c r="Z58" s="58">
        <v>0</v>
      </c>
      <c r="AA58" s="58">
        <v>0</v>
      </c>
      <c r="AB58" s="58">
        <v>0</v>
      </c>
    </row>
    <row r="59" spans="1:28" x14ac:dyDescent="0.2">
      <c r="A59" s="60"/>
      <c r="B59" s="58" t="s">
        <v>79</v>
      </c>
      <c r="C59" s="59" t="s">
        <v>81</v>
      </c>
      <c r="D59" s="58">
        <v>2</v>
      </c>
      <c r="E59" s="58">
        <v>16</v>
      </c>
      <c r="F59" s="58">
        <v>13</v>
      </c>
      <c r="G59" s="59">
        <v>0.15</v>
      </c>
      <c r="H59" s="58">
        <v>8</v>
      </c>
      <c r="I59" s="58">
        <v>3</v>
      </c>
      <c r="J59" s="58">
        <v>0</v>
      </c>
      <c r="K59" s="58">
        <v>5</v>
      </c>
      <c r="L59" s="58">
        <v>0</v>
      </c>
      <c r="M59" s="59">
        <v>5</v>
      </c>
      <c r="N59" s="58">
        <v>0</v>
      </c>
      <c r="O59" s="58">
        <v>0</v>
      </c>
      <c r="P59" s="58">
        <v>16</v>
      </c>
      <c r="Q59" s="58">
        <v>0</v>
      </c>
      <c r="R59" s="58">
        <v>1</v>
      </c>
      <c r="S59" s="58">
        <v>0</v>
      </c>
      <c r="T59" s="58">
        <v>0</v>
      </c>
      <c r="U59" s="58">
        <v>1</v>
      </c>
      <c r="V59" s="58">
        <v>1</v>
      </c>
      <c r="W59" s="58">
        <v>0</v>
      </c>
      <c r="X59" s="58">
        <v>0</v>
      </c>
      <c r="Y59" s="58">
        <v>1</v>
      </c>
      <c r="Z59" s="58">
        <v>0</v>
      </c>
      <c r="AA59" s="58">
        <v>0</v>
      </c>
      <c r="AB59" s="58">
        <v>0</v>
      </c>
    </row>
    <row r="60" spans="1:28" x14ac:dyDescent="0.2">
      <c r="A60" s="60"/>
      <c r="B60" s="58" t="s">
        <v>92</v>
      </c>
      <c r="C60" s="59" t="s">
        <v>95</v>
      </c>
      <c r="D60" s="58">
        <v>3</v>
      </c>
      <c r="E60" s="58">
        <v>18</v>
      </c>
      <c r="F60" s="58">
        <v>15</v>
      </c>
      <c r="G60" s="59">
        <v>0.13</v>
      </c>
      <c r="H60" s="58">
        <v>2</v>
      </c>
      <c r="I60" s="58">
        <v>13</v>
      </c>
      <c r="J60" s="58">
        <v>0</v>
      </c>
      <c r="K60" s="58">
        <v>2</v>
      </c>
      <c r="L60" s="58">
        <v>1</v>
      </c>
      <c r="M60" s="59">
        <v>3</v>
      </c>
      <c r="N60" s="58">
        <v>0</v>
      </c>
      <c r="O60" s="58">
        <v>3</v>
      </c>
      <c r="P60" s="58">
        <v>15</v>
      </c>
      <c r="Q60" s="58">
        <v>0</v>
      </c>
      <c r="R60" s="58">
        <v>1</v>
      </c>
      <c r="S60" s="58">
        <v>0</v>
      </c>
      <c r="T60" s="58">
        <v>0</v>
      </c>
      <c r="U60" s="58">
        <v>1</v>
      </c>
      <c r="V60" s="58">
        <v>0</v>
      </c>
      <c r="W60" s="58">
        <v>0</v>
      </c>
      <c r="X60" s="58">
        <v>0</v>
      </c>
      <c r="Y60" s="58">
        <v>1</v>
      </c>
      <c r="Z60" s="58">
        <v>0</v>
      </c>
      <c r="AA60" s="58">
        <v>0</v>
      </c>
      <c r="AB60" s="58">
        <v>0</v>
      </c>
    </row>
    <row r="61" spans="1:28" ht="17" thickBot="1" x14ac:dyDescent="0.25">
      <c r="A61" s="64"/>
      <c r="B61" s="56" t="s">
        <v>110</v>
      </c>
      <c r="C61" s="57" t="s">
        <v>114</v>
      </c>
      <c r="D61" s="56">
        <v>3</v>
      </c>
      <c r="E61" s="56">
        <v>71</v>
      </c>
      <c r="F61" s="56">
        <v>33</v>
      </c>
      <c r="G61" s="67">
        <v>0.09</v>
      </c>
      <c r="H61" s="56">
        <v>21</v>
      </c>
      <c r="I61" s="56">
        <v>7</v>
      </c>
      <c r="J61" s="56">
        <v>21</v>
      </c>
      <c r="K61" s="56">
        <v>22</v>
      </c>
      <c r="L61" s="56">
        <v>0</v>
      </c>
      <c r="M61" s="57">
        <v>43</v>
      </c>
      <c r="N61" s="56">
        <v>27</v>
      </c>
      <c r="O61" s="56">
        <v>0</v>
      </c>
      <c r="P61" s="58">
        <v>44</v>
      </c>
      <c r="Q61" s="56">
        <v>0</v>
      </c>
      <c r="R61" s="58">
        <v>1</v>
      </c>
      <c r="S61" s="58">
        <v>1</v>
      </c>
      <c r="T61" s="58">
        <v>0</v>
      </c>
      <c r="U61" s="58">
        <v>1</v>
      </c>
      <c r="V61" s="58">
        <v>1</v>
      </c>
      <c r="W61" s="58">
        <v>0</v>
      </c>
      <c r="X61" s="58">
        <v>0</v>
      </c>
      <c r="Y61" s="58">
        <v>1</v>
      </c>
      <c r="Z61" s="58">
        <v>1</v>
      </c>
      <c r="AA61" s="58">
        <v>1</v>
      </c>
      <c r="AB61" s="58">
        <v>0</v>
      </c>
    </row>
    <row r="62" spans="1:28" hidden="1" x14ac:dyDescent="0.2">
      <c r="A62" s="64" t="s">
        <v>40</v>
      </c>
      <c r="B62" s="58" t="s">
        <v>28</v>
      </c>
      <c r="C62" s="59" t="s">
        <v>39</v>
      </c>
      <c r="D62" s="58">
        <v>0</v>
      </c>
      <c r="E62" s="58">
        <v>0</v>
      </c>
      <c r="F62" s="58">
        <v>1</v>
      </c>
      <c r="G62" s="59">
        <v>0</v>
      </c>
      <c r="H62" s="58" t="s">
        <v>30</v>
      </c>
      <c r="I62" s="58" t="s">
        <v>30</v>
      </c>
      <c r="J62" s="58" t="s">
        <v>30</v>
      </c>
      <c r="K62" s="58" t="s">
        <v>30</v>
      </c>
      <c r="L62" s="58" t="s">
        <v>30</v>
      </c>
      <c r="M62" s="59">
        <v>0</v>
      </c>
      <c r="N62" s="58" t="s">
        <v>30</v>
      </c>
      <c r="O62" s="58" t="s">
        <v>30</v>
      </c>
      <c r="P62" s="58" t="s">
        <v>30</v>
      </c>
      <c r="Q62" s="58">
        <v>0</v>
      </c>
      <c r="R62" s="58">
        <v>0</v>
      </c>
      <c r="S62" s="58">
        <v>0</v>
      </c>
      <c r="T62" s="58">
        <v>0</v>
      </c>
      <c r="U62" s="58">
        <v>1</v>
      </c>
      <c r="V62" s="58">
        <v>1</v>
      </c>
      <c r="W62" s="58">
        <v>1</v>
      </c>
      <c r="X62" s="58">
        <v>1</v>
      </c>
      <c r="Y62" s="58">
        <v>0</v>
      </c>
      <c r="Z62" s="58">
        <v>0</v>
      </c>
      <c r="AA62" s="58">
        <v>0</v>
      </c>
      <c r="AB62" s="58">
        <v>0</v>
      </c>
    </row>
    <row r="63" spans="1:28" hidden="1" x14ac:dyDescent="0.2">
      <c r="A63" s="60"/>
      <c r="B63" s="58" t="s">
        <v>54</v>
      </c>
      <c r="C63" s="59" t="s">
        <v>58</v>
      </c>
      <c r="D63" s="58">
        <v>0</v>
      </c>
      <c r="E63" s="58">
        <v>0</v>
      </c>
      <c r="F63" s="58">
        <v>5</v>
      </c>
      <c r="G63" s="59">
        <v>0</v>
      </c>
      <c r="H63" s="58" t="s">
        <v>30</v>
      </c>
      <c r="I63" s="58" t="s">
        <v>30</v>
      </c>
      <c r="J63" s="58" t="s">
        <v>30</v>
      </c>
      <c r="K63" s="58" t="s">
        <v>30</v>
      </c>
      <c r="L63" s="58" t="s">
        <v>30</v>
      </c>
      <c r="M63" s="59">
        <v>0</v>
      </c>
      <c r="N63" s="58" t="s">
        <v>30</v>
      </c>
      <c r="O63" s="58" t="s">
        <v>30</v>
      </c>
      <c r="P63" s="58" t="s">
        <v>30</v>
      </c>
      <c r="Q63" s="58">
        <v>0</v>
      </c>
      <c r="R63" s="58">
        <v>0</v>
      </c>
      <c r="S63" s="58">
        <v>0</v>
      </c>
      <c r="T63" s="58">
        <v>0</v>
      </c>
      <c r="U63" s="58">
        <v>1</v>
      </c>
      <c r="V63" s="58">
        <v>1</v>
      </c>
      <c r="W63" s="58">
        <v>1</v>
      </c>
      <c r="X63" s="58">
        <v>1</v>
      </c>
      <c r="Y63" s="58">
        <v>0</v>
      </c>
      <c r="Z63" s="58">
        <v>0</v>
      </c>
      <c r="AA63" s="58">
        <v>0</v>
      </c>
      <c r="AB63" s="58">
        <v>0</v>
      </c>
    </row>
    <row r="64" spans="1:28" hidden="1" x14ac:dyDescent="0.2">
      <c r="A64" s="60"/>
      <c r="B64" s="58" t="s">
        <v>66</v>
      </c>
      <c r="C64" s="59" t="s">
        <v>69</v>
      </c>
      <c r="D64" s="58">
        <v>0</v>
      </c>
      <c r="E64" s="58">
        <v>0</v>
      </c>
      <c r="F64" s="58">
        <v>6</v>
      </c>
      <c r="G64" s="59">
        <v>0</v>
      </c>
      <c r="H64" s="58" t="s">
        <v>30</v>
      </c>
      <c r="I64" s="58" t="s">
        <v>30</v>
      </c>
      <c r="J64" s="58" t="s">
        <v>30</v>
      </c>
      <c r="K64" s="58" t="s">
        <v>30</v>
      </c>
      <c r="L64" s="58" t="s">
        <v>30</v>
      </c>
      <c r="M64" s="59">
        <v>0</v>
      </c>
      <c r="N64" s="58" t="s">
        <v>30</v>
      </c>
      <c r="O64" s="58" t="s">
        <v>30</v>
      </c>
      <c r="P64" s="58" t="s">
        <v>30</v>
      </c>
      <c r="Q64" s="58">
        <v>0</v>
      </c>
      <c r="R64" s="58">
        <v>0</v>
      </c>
      <c r="S64" s="58">
        <v>0</v>
      </c>
      <c r="T64" s="58">
        <v>0</v>
      </c>
      <c r="U64" s="58">
        <v>1</v>
      </c>
      <c r="V64" s="58">
        <v>1</v>
      </c>
      <c r="W64" s="58">
        <v>1</v>
      </c>
      <c r="X64" s="58">
        <v>1</v>
      </c>
      <c r="Y64" s="58">
        <v>0</v>
      </c>
      <c r="Z64" s="58">
        <v>0</v>
      </c>
      <c r="AA64" s="58">
        <v>0</v>
      </c>
      <c r="AB64" s="58">
        <v>0</v>
      </c>
    </row>
    <row r="65" spans="1:28" ht="17" thickBot="1" x14ac:dyDescent="0.25">
      <c r="A65" s="64"/>
      <c r="B65" s="56" t="s">
        <v>92</v>
      </c>
      <c r="C65" s="57" t="s">
        <v>96</v>
      </c>
      <c r="D65" s="56">
        <v>7</v>
      </c>
      <c r="E65" s="56">
        <v>30</v>
      </c>
      <c r="F65" s="56">
        <v>7</v>
      </c>
      <c r="G65" s="57">
        <v>0.56999999999999995</v>
      </c>
      <c r="H65" s="56">
        <v>7</v>
      </c>
      <c r="I65" s="56">
        <v>15</v>
      </c>
      <c r="J65" s="56">
        <v>0</v>
      </c>
      <c r="K65" s="56">
        <v>8</v>
      </c>
      <c r="L65" s="56">
        <v>0</v>
      </c>
      <c r="M65" s="57">
        <v>8</v>
      </c>
      <c r="N65" s="56">
        <v>0</v>
      </c>
      <c r="O65" s="56">
        <v>0</v>
      </c>
      <c r="P65" s="58">
        <v>28</v>
      </c>
      <c r="Q65" s="56">
        <v>2</v>
      </c>
      <c r="R65" s="58">
        <v>1</v>
      </c>
      <c r="S65" s="58">
        <v>0</v>
      </c>
      <c r="T65" s="58">
        <v>0</v>
      </c>
      <c r="U65" s="58">
        <v>1</v>
      </c>
      <c r="V65" s="58">
        <v>1</v>
      </c>
      <c r="W65" s="58">
        <v>0</v>
      </c>
      <c r="X65" s="58">
        <v>0</v>
      </c>
      <c r="Y65" s="58">
        <v>1</v>
      </c>
      <c r="Z65" s="58">
        <v>1</v>
      </c>
      <c r="AA65" s="58">
        <v>0</v>
      </c>
      <c r="AB65" s="58">
        <v>0</v>
      </c>
    </row>
    <row r="66" spans="1:28" x14ac:dyDescent="0.2">
      <c r="A66" s="65"/>
    </row>
  </sheetData>
  <autoFilter ref="A1:AB65">
    <filterColumn colId="4">
      <filters>
        <filter val="1"/>
        <filter val="117"/>
        <filter val="12"/>
        <filter val="128"/>
        <filter val="134"/>
        <filter val="140"/>
        <filter val="16"/>
        <filter val="1624"/>
        <filter val="1663"/>
        <filter val="178"/>
        <filter val="1781"/>
        <filter val="18"/>
        <filter val="190"/>
        <filter val="2"/>
        <filter val="20"/>
        <filter val="2081"/>
        <filter val="22"/>
        <filter val="2274"/>
        <filter val="236"/>
        <filter val="24"/>
        <filter val="263"/>
        <filter val="279"/>
        <filter val="30"/>
        <filter val="322"/>
        <filter val="336"/>
        <filter val="395"/>
        <filter val="3986"/>
        <filter val="43"/>
        <filter val="44"/>
        <filter val="461"/>
        <filter val="502"/>
        <filter val="503"/>
        <filter val="52"/>
        <filter val="54"/>
        <filter val="577"/>
        <filter val="687"/>
        <filter val="71"/>
        <filter val="74"/>
        <filter val="796"/>
        <filter val="8"/>
        <filter val="83"/>
        <filter val="856"/>
        <filter val="90"/>
      </filters>
    </filterColumn>
    <filterColumn colId="7">
      <customFilters>
        <customFilter operator="greaterThan" val="1"/>
      </customFilters>
    </filterColumn>
    <filterColumn colId="12">
      <customFilters>
        <customFilter operator="greaterThan" val="1"/>
      </customFilters>
    </filterColumn>
  </autoFilter>
  <mergeCells count="14">
    <mergeCell ref="A56:A61"/>
    <mergeCell ref="A62:A65"/>
    <mergeCell ref="A27:A32"/>
    <mergeCell ref="A33:A37"/>
    <mergeCell ref="A38:A41"/>
    <mergeCell ref="A42:A46"/>
    <mergeCell ref="A47:A50"/>
    <mergeCell ref="A51:A55"/>
    <mergeCell ref="A2:A7"/>
    <mergeCell ref="A8:A13"/>
    <mergeCell ref="A14:A16"/>
    <mergeCell ref="A17:A21"/>
    <mergeCell ref="A22:A24"/>
    <mergeCell ref="A25:A26"/>
  </mergeCells>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04_RBsummary</vt:lpstr>
      <vt:lpstr>BiomeSummary</vt:lpstr>
      <vt:lpstr>Data deficient RBs</vt:lpstr>
      <vt:lpstr>Sheet4</vt:lpstr>
      <vt:lpstr>Table1</vt:lpstr>
      <vt:lpstr>Table2FinalRBs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Peggy Bevan</dc:creator>
  <cp:lastModifiedBy>Peggy Bevan</cp:lastModifiedBy>
  <dcterms:created xsi:type="dcterms:W3CDTF">2021-04-21T11:06:51Z</dcterms:created>
  <dcterms:modified xsi:type="dcterms:W3CDTF">2021-04-26T13:14:01Z</dcterms:modified>
</cp:coreProperties>
</file>