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Lab Reports\Optics_Lab\Expt_6\others\"/>
    </mc:Choice>
  </mc:AlternateContent>
  <xr:revisionPtr revIDLastSave="0" documentId="13_ncr:1_{52B38A8B-CF9A-4D89-AE8A-25F5CEB42129}" xr6:coauthVersionLast="36" xr6:coauthVersionMax="36" xr10:uidLastSave="{00000000-0000-0000-0000-000000000000}"/>
  <bookViews>
    <workbookView xWindow="0" yWindow="0" windowWidth="20388" windowHeight="3372" activeTab="1" xr2:uid="{ABD3BCFF-3C31-41D8-9348-34BFECABFEF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2" l="1"/>
  <c r="G3" i="2"/>
  <c r="G4" i="2"/>
  <c r="G5" i="2"/>
  <c r="G6" i="2"/>
  <c r="G2" i="2"/>
  <c r="N12" i="1" l="1"/>
  <c r="E2" i="1"/>
  <c r="E3" i="2" l="1"/>
  <c r="F3" i="2" s="1"/>
  <c r="E4" i="2"/>
  <c r="F4" i="2" s="1"/>
  <c r="E5" i="2"/>
  <c r="F5" i="2" s="1"/>
  <c r="E6" i="2"/>
  <c r="F6" i="2" s="1"/>
  <c r="E2" i="2"/>
  <c r="F2" i="2" s="1"/>
  <c r="D3" i="2"/>
  <c r="D4" i="2"/>
  <c r="D5" i="2"/>
  <c r="D6" i="2"/>
  <c r="D2" i="2"/>
  <c r="I2" i="1" l="1"/>
  <c r="I3" i="1"/>
  <c r="I4" i="1"/>
  <c r="I5" i="1"/>
  <c r="I6" i="1"/>
  <c r="I7" i="1"/>
  <c r="I8" i="1"/>
  <c r="I9" i="1"/>
  <c r="I10" i="1"/>
  <c r="I11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G12" i="1"/>
  <c r="G11" i="1"/>
  <c r="G10" i="1"/>
  <c r="G9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<sst xmlns="http://schemas.openxmlformats.org/spreadsheetml/2006/main" count="17" uniqueCount="15">
  <si>
    <t>$\Delta n$</t>
  </si>
  <si>
    <t>msd</t>
  </si>
  <si>
    <t>vsd</t>
  </si>
  <si>
    <t>wavelenght</t>
  </si>
  <si>
    <t>Order</t>
  </si>
  <si>
    <t>a (cm)</t>
  </si>
  <si>
    <t>b (cm)</t>
  </si>
  <si>
    <t>R (cm)</t>
  </si>
  <si>
    <t>$\theta$</t>
  </si>
  <si>
    <t>$\Delta D$ (mm)</t>
  </si>
  <si>
    <t>$D$ (mm)</t>
  </si>
  <si>
    <t>Sl. No.</t>
  </si>
  <si>
    <t>$\cos\theta$ (x+0.999)*10000</t>
  </si>
  <si>
    <t>$\frac{6743-order}{\cos\theta_m}</t>
  </si>
  <si>
    <t xml:space="preserve">standard deviation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</si>
</sst>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1407-B3A6-4BDE-98A0-DBAEB43569B6}">
  <dimension ref="A1:N12"/>
  <sheetViews>
    <sheetView workbookViewId="0">
      <selection activeCell="N12" sqref="N12"/>
    </sheetView>
  </sheetViews>
  <sheetFormatPr defaultRowHeight="14.4" x14ac:dyDescent="0.3"/>
  <cols>
    <col min="1" max="6" width="8.88671875" style="1"/>
    <col min="7" max="7" width="11.5546875" style="1" bestFit="1" customWidth="1"/>
    <col min="8" max="13" width="8.88671875" style="1"/>
    <col min="14" max="14" width="11.5546875" style="1" bestFit="1" customWidth="1"/>
    <col min="15" max="16384" width="8.88671875" style="1"/>
  </cols>
  <sheetData>
    <row r="1" spans="1:14" ht="28.8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10</v>
      </c>
      <c r="F1" s="1" t="s">
        <v>9</v>
      </c>
      <c r="G1" s="1" t="s">
        <v>3</v>
      </c>
    </row>
    <row r="2" spans="1:14" x14ac:dyDescent="0.3">
      <c r="A2" s="1">
        <v>1</v>
      </c>
      <c r="B2" s="1">
        <v>50</v>
      </c>
      <c r="C2" s="1">
        <v>17</v>
      </c>
      <c r="D2" s="1">
        <v>2</v>
      </c>
      <c r="E2" s="1">
        <f>C2+0.01*D2</f>
        <v>17.02</v>
      </c>
      <c r="F2" s="1">
        <f>E2-17</f>
        <v>1.9999999999999574E-2</v>
      </c>
      <c r="G2" s="2">
        <f>2*D2/B2*10000</f>
        <v>800</v>
      </c>
      <c r="I2" s="1">
        <f>2000000*F2/B2</f>
        <v>799.99999999998295</v>
      </c>
    </row>
    <row r="3" spans="1:14" x14ac:dyDescent="0.3">
      <c r="A3" s="1">
        <v>2</v>
      </c>
      <c r="B3" s="1">
        <v>100</v>
      </c>
      <c r="C3" s="1">
        <v>17</v>
      </c>
      <c r="D3" s="1">
        <v>3</v>
      </c>
      <c r="E3" s="1">
        <f t="shared" ref="E3:E11" si="0">C3+0.01*D3</f>
        <v>17.03</v>
      </c>
      <c r="F3" s="1">
        <f t="shared" ref="F3:F11" si="1">E3-17</f>
        <v>3.0000000000001137E-2</v>
      </c>
      <c r="G3" s="2">
        <f t="shared" ref="G3:G11" si="2">2*D3/B3*10000</f>
        <v>600</v>
      </c>
      <c r="I3" s="1">
        <f t="shared" ref="I3:I11" si="3">2000000*F3/B3</f>
        <v>600.00000000002274</v>
      </c>
    </row>
    <row r="4" spans="1:14" x14ac:dyDescent="0.3">
      <c r="A4" s="1">
        <v>3</v>
      </c>
      <c r="B4" s="1">
        <v>150</v>
      </c>
      <c r="C4" s="1">
        <v>17</v>
      </c>
      <c r="D4" s="1">
        <v>5</v>
      </c>
      <c r="E4" s="1">
        <f t="shared" si="0"/>
        <v>17.05</v>
      </c>
      <c r="F4" s="1">
        <f t="shared" si="1"/>
        <v>5.0000000000000711E-2</v>
      </c>
      <c r="G4" s="2">
        <f t="shared" si="2"/>
        <v>666.66666666666663</v>
      </c>
      <c r="I4" s="1">
        <f t="shared" si="3"/>
        <v>666.66666666667618</v>
      </c>
    </row>
    <row r="5" spans="1:14" x14ac:dyDescent="0.3">
      <c r="A5" s="1">
        <v>4</v>
      </c>
      <c r="B5" s="1">
        <v>200</v>
      </c>
      <c r="C5" s="1">
        <v>17</v>
      </c>
      <c r="D5" s="1">
        <v>7</v>
      </c>
      <c r="E5" s="1">
        <f t="shared" si="0"/>
        <v>17.07</v>
      </c>
      <c r="F5" s="1">
        <f t="shared" si="1"/>
        <v>7.0000000000000284E-2</v>
      </c>
      <c r="G5" s="2">
        <f t="shared" si="2"/>
        <v>700.00000000000011</v>
      </c>
      <c r="I5" s="1">
        <f t="shared" si="3"/>
        <v>700.00000000000296</v>
      </c>
    </row>
    <row r="6" spans="1:14" x14ac:dyDescent="0.3">
      <c r="A6" s="1">
        <v>5</v>
      </c>
      <c r="B6" s="1">
        <v>250</v>
      </c>
      <c r="C6" s="1">
        <v>17</v>
      </c>
      <c r="D6" s="1">
        <v>8</v>
      </c>
      <c r="E6" s="1">
        <f t="shared" si="0"/>
        <v>17.079999999999998</v>
      </c>
      <c r="F6" s="1">
        <f t="shared" si="1"/>
        <v>7.9999999999998295E-2</v>
      </c>
      <c r="G6" s="2">
        <f t="shared" si="2"/>
        <v>640</v>
      </c>
      <c r="I6" s="1">
        <f t="shared" si="3"/>
        <v>639.99999999998636</v>
      </c>
    </row>
    <row r="7" spans="1:14" x14ac:dyDescent="0.3">
      <c r="A7" s="1">
        <v>6</v>
      </c>
      <c r="B7" s="1">
        <v>300</v>
      </c>
      <c r="C7" s="1">
        <v>17</v>
      </c>
      <c r="D7" s="1">
        <v>10</v>
      </c>
      <c r="E7" s="1">
        <f t="shared" si="0"/>
        <v>17.100000000000001</v>
      </c>
      <c r="F7" s="1">
        <f t="shared" si="1"/>
        <v>0.10000000000000142</v>
      </c>
      <c r="G7" s="2">
        <f t="shared" si="2"/>
        <v>666.66666666666663</v>
      </c>
      <c r="I7" s="1">
        <f t="shared" si="3"/>
        <v>666.66666666667618</v>
      </c>
    </row>
    <row r="8" spans="1:14" x14ac:dyDescent="0.3">
      <c r="A8" s="1">
        <v>7</v>
      </c>
      <c r="B8" s="1">
        <v>350</v>
      </c>
      <c r="C8" s="1">
        <v>17</v>
      </c>
      <c r="D8" s="1">
        <v>11</v>
      </c>
      <c r="E8" s="1">
        <f t="shared" si="0"/>
        <v>17.11</v>
      </c>
      <c r="F8" s="1">
        <f t="shared" si="1"/>
        <v>0.10999999999999943</v>
      </c>
      <c r="G8" s="2">
        <f t="shared" si="2"/>
        <v>628.57142857142867</v>
      </c>
      <c r="I8" s="1">
        <f t="shared" si="3"/>
        <v>628.57142857142537</v>
      </c>
    </row>
    <row r="9" spans="1:14" x14ac:dyDescent="0.3">
      <c r="A9" s="1">
        <v>8</v>
      </c>
      <c r="B9" s="1">
        <v>400</v>
      </c>
      <c r="C9" s="1">
        <v>17</v>
      </c>
      <c r="D9" s="1">
        <v>13</v>
      </c>
      <c r="E9" s="1">
        <f t="shared" si="0"/>
        <v>17.13</v>
      </c>
      <c r="F9" s="1">
        <f t="shared" si="1"/>
        <v>0.12999999999999901</v>
      </c>
      <c r="G9" s="2">
        <f t="shared" si="2"/>
        <v>650</v>
      </c>
      <c r="I9" s="1">
        <f t="shared" si="3"/>
        <v>649.999999999995</v>
      </c>
    </row>
    <row r="10" spans="1:14" x14ac:dyDescent="0.3">
      <c r="A10" s="1">
        <v>9</v>
      </c>
      <c r="B10" s="1">
        <v>450</v>
      </c>
      <c r="C10" s="1">
        <v>17</v>
      </c>
      <c r="D10" s="1">
        <v>15</v>
      </c>
      <c r="E10" s="1">
        <f t="shared" si="0"/>
        <v>17.149999999999999</v>
      </c>
      <c r="F10" s="1">
        <f t="shared" si="1"/>
        <v>0.14999999999999858</v>
      </c>
      <c r="G10" s="2">
        <f t="shared" si="2"/>
        <v>666.66666666666663</v>
      </c>
      <c r="I10" s="1">
        <f t="shared" si="3"/>
        <v>666.66666666666038</v>
      </c>
    </row>
    <row r="11" spans="1:14" x14ac:dyDescent="0.3">
      <c r="A11" s="1">
        <v>10</v>
      </c>
      <c r="B11" s="1">
        <v>500</v>
      </c>
      <c r="C11" s="1">
        <v>17</v>
      </c>
      <c r="D11" s="1">
        <v>16</v>
      </c>
      <c r="E11" s="1">
        <f t="shared" si="0"/>
        <v>17.16</v>
      </c>
      <c r="F11" s="1">
        <f t="shared" si="1"/>
        <v>0.16000000000000014</v>
      </c>
      <c r="G11" s="2">
        <f t="shared" si="2"/>
        <v>640</v>
      </c>
      <c r="I11" s="1">
        <f t="shared" si="3"/>
        <v>640.00000000000057</v>
      </c>
    </row>
    <row r="12" spans="1:14" x14ac:dyDescent="0.3">
      <c r="G12" s="1">
        <f>AVERAGE(G2:G11)</f>
        <v>665.85714285714289</v>
      </c>
      <c r="N12" s="1">
        <f>STDEV(G2:G11)</f>
        <v>54.240234360035672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B1EF-9D8C-4F1C-8413-B9E90ACC7D37}">
  <dimension ref="A1:L16"/>
  <sheetViews>
    <sheetView tabSelected="1" workbookViewId="0">
      <selection activeCell="J10" sqref="J10:L16"/>
    </sheetView>
  </sheetViews>
  <sheetFormatPr defaultRowHeight="14.4" x14ac:dyDescent="0.3"/>
  <cols>
    <col min="6" max="6" width="9.5546875" bestFit="1" customWidth="1"/>
    <col min="11" max="11" width="12" bestFit="1" customWidth="1"/>
  </cols>
  <sheetData>
    <row r="1" spans="1:12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12</v>
      </c>
    </row>
    <row r="2" spans="1:12" x14ac:dyDescent="0.3">
      <c r="A2">
        <v>5</v>
      </c>
      <c r="B2" s="3">
        <v>8.5</v>
      </c>
      <c r="C2" s="3">
        <v>11</v>
      </c>
      <c r="D2" s="3">
        <f>(C2-B2)/2</f>
        <v>1.25</v>
      </c>
      <c r="E2" s="5">
        <f>D2/34.5</f>
        <v>3.6231884057971016E-2</v>
      </c>
      <c r="F2" s="4">
        <f>(COS(E2))</f>
        <v>0.99934369709028981</v>
      </c>
      <c r="G2">
        <f>(6743-A2)/F2</f>
        <v>6742.4250731940401</v>
      </c>
    </row>
    <row r="3" spans="1:12" x14ac:dyDescent="0.3">
      <c r="A3">
        <v>4</v>
      </c>
      <c r="B3" s="3">
        <v>8.6999999999999993</v>
      </c>
      <c r="C3" s="3">
        <v>10.9</v>
      </c>
      <c r="D3" s="3">
        <f t="shared" ref="D3:D6" si="0">(C3-B3)/2</f>
        <v>1.1000000000000005</v>
      </c>
      <c r="E3" s="5">
        <f t="shared" ref="E3:E6" si="1">D3/34.5</f>
        <v>3.1884057971014505E-2</v>
      </c>
      <c r="F3" s="4">
        <f t="shared" ref="F3:F6" si="2">(COS(E3))</f>
        <v>0.99949174648309291</v>
      </c>
      <c r="G3">
        <f t="shared" ref="G3:G6" si="3">(6743-A3)/F3</f>
        <v>6742.4268621651845</v>
      </c>
    </row>
    <row r="4" spans="1:12" x14ac:dyDescent="0.3">
      <c r="A4">
        <v>3</v>
      </c>
      <c r="B4" s="3">
        <v>8.9</v>
      </c>
      <c r="C4" s="3">
        <v>10.7</v>
      </c>
      <c r="D4" s="3">
        <f t="shared" si="0"/>
        <v>0.89999999999999947</v>
      </c>
      <c r="E4" s="5">
        <f t="shared" si="1"/>
        <v>2.6086956521739115E-2</v>
      </c>
      <c r="F4" s="4">
        <f t="shared" si="2"/>
        <v>0.9996597546459508</v>
      </c>
      <c r="G4">
        <f t="shared" si="3"/>
        <v>6742.2940342207776</v>
      </c>
    </row>
    <row r="5" spans="1:12" x14ac:dyDescent="0.3">
      <c r="A5">
        <v>2</v>
      </c>
      <c r="B5" s="3">
        <v>9</v>
      </c>
      <c r="C5" s="3">
        <v>10.4</v>
      </c>
      <c r="D5" s="3">
        <f t="shared" si="0"/>
        <v>0.70000000000000018</v>
      </c>
      <c r="E5" s="5">
        <f t="shared" si="1"/>
        <v>2.0289855072463774E-2</v>
      </c>
      <c r="F5" s="4">
        <f t="shared" si="2"/>
        <v>0.99979416795209541</v>
      </c>
      <c r="G5">
        <f t="shared" si="3"/>
        <v>6742.3877994885361</v>
      </c>
    </row>
    <row r="6" spans="1:12" x14ac:dyDescent="0.3">
      <c r="A6">
        <v>1</v>
      </c>
      <c r="B6" s="3">
        <v>9.4</v>
      </c>
      <c r="C6" s="3">
        <v>10.199999999999999</v>
      </c>
      <c r="D6" s="3">
        <f t="shared" si="0"/>
        <v>0.39999999999999947</v>
      </c>
      <c r="E6" s="5">
        <f t="shared" si="1"/>
        <v>1.1594202898550709E-2</v>
      </c>
      <c r="F6" s="4">
        <f t="shared" si="2"/>
        <v>0.9999327879824963</v>
      </c>
      <c r="G6">
        <f t="shared" si="3"/>
        <v>6742.4531738807409</v>
      </c>
    </row>
    <row r="10" spans="1:12" x14ac:dyDescent="0.3">
      <c r="J10" t="s">
        <v>4</v>
      </c>
      <c r="K10" t="s">
        <v>12</v>
      </c>
      <c r="L10" t="s">
        <v>13</v>
      </c>
    </row>
    <row r="11" spans="1:12" x14ac:dyDescent="0.3">
      <c r="J11">
        <v>5</v>
      </c>
      <c r="K11">
        <v>0.99934369709028981</v>
      </c>
      <c r="L11">
        <v>6742.4250731940401</v>
      </c>
    </row>
    <row r="12" spans="1:12" x14ac:dyDescent="0.3">
      <c r="J12">
        <v>4</v>
      </c>
      <c r="K12">
        <v>0.99949174648309291</v>
      </c>
      <c r="L12">
        <v>6742.4268621651845</v>
      </c>
    </row>
    <row r="13" spans="1:12" x14ac:dyDescent="0.3">
      <c r="J13">
        <v>3</v>
      </c>
      <c r="K13">
        <v>0.9996597546459508</v>
      </c>
      <c r="L13">
        <v>6742.2940342207776</v>
      </c>
    </row>
    <row r="14" spans="1:12" x14ac:dyDescent="0.3">
      <c r="J14">
        <v>2</v>
      </c>
      <c r="K14">
        <v>0.99979416795209541</v>
      </c>
      <c r="L14">
        <v>6742.3877994885361</v>
      </c>
    </row>
    <row r="15" spans="1:12" x14ac:dyDescent="0.3">
      <c r="J15">
        <v>1</v>
      </c>
      <c r="K15">
        <v>0.9999327879824963</v>
      </c>
      <c r="L15">
        <v>6742.4531738807409</v>
      </c>
    </row>
    <row r="16" spans="1:12" x14ac:dyDescent="0.3">
      <c r="J16" s="6" t="s">
        <v>14</v>
      </c>
      <c r="K16" s="6"/>
      <c r="L16">
        <f>STDEV(L11:L15)</f>
        <v>6.229206229992907E-2</v>
      </c>
    </row>
  </sheetData>
  <mergeCells count="1">
    <mergeCell ref="J16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2022-10-17T09:44:38Z</dcterms:created>
  <dcterms:modified xsi:type="dcterms:W3CDTF">2022-11-07T06:37:52Z</dcterms:modified>
</cp:coreProperties>
</file>