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Desktop\Lab Reports\Optics Lab\Expt_3\"/>
    </mc:Choice>
  </mc:AlternateContent>
  <xr:revisionPtr revIDLastSave="0" documentId="13_ncr:1_{9D1DAC59-CB62-4731-B70B-C86B05C6CF8A}" xr6:coauthVersionLast="36" xr6:coauthVersionMax="36" xr10:uidLastSave="{00000000-0000-0000-0000-000000000000}"/>
  <bookViews>
    <workbookView xWindow="0" yWindow="0" windowWidth="19668" windowHeight="7440" activeTab="1" xr2:uid="{36A288B3-1B76-46A5-8D1B-44FC7472927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K18" i="1" l="1"/>
  <c r="K6" i="1" l="1"/>
  <c r="K8" i="1"/>
  <c r="K3" i="1"/>
  <c r="K4" i="1"/>
  <c r="J4" i="1"/>
  <c r="J6" i="1"/>
  <c r="J8" i="1"/>
  <c r="J3" i="1"/>
  <c r="I4" i="1"/>
  <c r="I6" i="1"/>
  <c r="I7" i="1"/>
  <c r="J7" i="1" s="1"/>
  <c r="K7" i="1" s="1"/>
  <c r="I8" i="1"/>
  <c r="I3" i="1"/>
  <c r="H4" i="1"/>
  <c r="H5" i="1"/>
  <c r="H6" i="1"/>
  <c r="H7" i="1"/>
  <c r="H8" i="1"/>
  <c r="H3" i="1"/>
  <c r="G4" i="1"/>
  <c r="G5" i="1"/>
  <c r="I5" i="1" s="1"/>
  <c r="J5" i="1" s="1"/>
  <c r="K5" i="1" s="1"/>
  <c r="G6" i="1"/>
  <c r="G7" i="1"/>
  <c r="G8" i="1"/>
  <c r="G3" i="1"/>
  <c r="J18" i="1" l="1"/>
  <c r="L18" i="1"/>
</calcChain>
</file>

<file path=xl/sharedStrings.xml><?xml version="1.0" encoding="utf-8"?>
<sst xmlns="http://schemas.openxmlformats.org/spreadsheetml/2006/main" count="23" uniqueCount="19">
  <si>
    <t>Order</t>
  </si>
  <si>
    <t>Left</t>
  </si>
  <si>
    <t>Right</t>
  </si>
  <si>
    <t>a-b</t>
  </si>
  <si>
    <t>a</t>
  </si>
  <si>
    <t>a'</t>
  </si>
  <si>
    <t>b</t>
  </si>
  <si>
    <t>b'</t>
  </si>
  <si>
    <t>a'-b'</t>
  </si>
  <si>
    <t>mean 2theta</t>
  </si>
  <si>
    <t>theta</t>
  </si>
  <si>
    <t>V</t>
  </si>
  <si>
    <t>Set 1</t>
  </si>
  <si>
    <t>Set 2</t>
  </si>
  <si>
    <t>Set 3</t>
  </si>
  <si>
    <t>$V_u$ (m/s)</t>
  </si>
  <si>
    <t>Mean $V_u$ (m/s)</t>
  </si>
  <si>
    <t>$1_{st}$ order</t>
  </si>
  <si>
    <t>$2_{nd}$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</si>
</sst>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CDD6-C8CA-4EED-B8AD-68FBAB88A9B2}">
  <dimension ref="A1:O18"/>
  <sheetViews>
    <sheetView topLeftCell="B1" workbookViewId="0">
      <selection activeCell="K3" sqref="K3:K8"/>
    </sheetView>
  </sheetViews>
  <sheetFormatPr defaultRowHeight="14.4" x14ac:dyDescent="0.3"/>
  <cols>
    <col min="1" max="8" width="8.88671875" style="1"/>
    <col min="9" max="9" width="12.21875" style="1" bestFit="1" customWidth="1"/>
    <col min="10" max="10" width="8.88671875" style="1"/>
    <col min="11" max="11" width="12.21875" style="1" bestFit="1" customWidth="1"/>
    <col min="12" max="14" width="8.88671875" style="1"/>
    <col min="15" max="15" width="11.5546875" style="1" bestFit="1" customWidth="1"/>
    <col min="16" max="16384" width="8.88671875" style="1"/>
  </cols>
  <sheetData>
    <row r="1" spans="1:15" x14ac:dyDescent="0.3">
      <c r="A1" s="5" t="s">
        <v>0</v>
      </c>
      <c r="B1" s="5"/>
      <c r="C1" s="5" t="s">
        <v>1</v>
      </c>
      <c r="D1" s="5"/>
      <c r="E1" s="5" t="s">
        <v>2</v>
      </c>
      <c r="F1" s="5"/>
      <c r="G1" s="5" t="s">
        <v>3</v>
      </c>
      <c r="H1" s="5" t="s">
        <v>8</v>
      </c>
      <c r="I1" s="5" t="s">
        <v>9</v>
      </c>
      <c r="J1" s="5" t="s">
        <v>10</v>
      </c>
      <c r="K1" s="5" t="s">
        <v>11</v>
      </c>
    </row>
    <row r="2" spans="1:15" x14ac:dyDescent="0.3">
      <c r="A2" s="5"/>
      <c r="B2" s="5"/>
      <c r="C2" s="2" t="s">
        <v>4</v>
      </c>
      <c r="D2" s="2" t="s">
        <v>5</v>
      </c>
      <c r="E2" s="2" t="s">
        <v>6</v>
      </c>
      <c r="F2" s="2" t="s">
        <v>7</v>
      </c>
      <c r="G2" s="5"/>
      <c r="H2" s="5"/>
      <c r="I2" s="5"/>
      <c r="J2" s="5"/>
      <c r="K2" s="5"/>
    </row>
    <row r="3" spans="1:15" x14ac:dyDescent="0.3">
      <c r="A3" s="5" t="s">
        <v>12</v>
      </c>
      <c r="B3" s="2">
        <v>2</v>
      </c>
      <c r="C3" s="3">
        <v>86.33</v>
      </c>
      <c r="D3" s="3">
        <v>266.39999999999998</v>
      </c>
      <c r="E3" s="3">
        <v>86.85</v>
      </c>
      <c r="F3" s="3">
        <v>266.7</v>
      </c>
      <c r="G3" s="3">
        <f>E3-C3</f>
        <v>0.51999999999999602</v>
      </c>
      <c r="H3" s="3">
        <f>F3-D3</f>
        <v>0.30000000000001137</v>
      </c>
      <c r="I3" s="3">
        <f>(G3+H3)/2</f>
        <v>0.41000000000000369</v>
      </c>
      <c r="J3" s="3">
        <f>I3/2</f>
        <v>0.20500000000000185</v>
      </c>
      <c r="K3" s="3">
        <f>3.99*B3*589/SIN(J3*PI()/180)/1000</f>
        <v>1313.6748456870594</v>
      </c>
    </row>
    <row r="4" spans="1:15" x14ac:dyDescent="0.3">
      <c r="A4" s="5"/>
      <c r="B4" s="2">
        <v>1</v>
      </c>
      <c r="C4" s="3">
        <v>86.6</v>
      </c>
      <c r="D4" s="3">
        <v>266.5</v>
      </c>
      <c r="E4" s="3">
        <v>86.7</v>
      </c>
      <c r="F4" s="3">
        <v>266.60000000000002</v>
      </c>
      <c r="G4" s="3">
        <f t="shared" ref="G4:G8" si="0">E4-C4</f>
        <v>0.10000000000000853</v>
      </c>
      <c r="H4" s="3">
        <f t="shared" ref="H4:H8" si="1">F4-D4</f>
        <v>0.10000000000002274</v>
      </c>
      <c r="I4" s="3">
        <f t="shared" ref="I4:I8" si="2">(G4+H4)/2</f>
        <v>0.10000000000001563</v>
      </c>
      <c r="J4" s="3">
        <f t="shared" ref="J4:J8" si="3">I4/2</f>
        <v>5.0000000000007816E-2</v>
      </c>
      <c r="K4" s="3">
        <f>3.99*B4*589/SIN(J4*PI()/180)/1000</f>
        <v>2693.0280296390515</v>
      </c>
    </row>
    <row r="5" spans="1:15" x14ac:dyDescent="0.3">
      <c r="A5" s="5" t="s">
        <v>13</v>
      </c>
      <c r="B5" s="2">
        <v>2</v>
      </c>
      <c r="C5" s="3">
        <v>86.3</v>
      </c>
      <c r="D5" s="3">
        <v>266.39999999999998</v>
      </c>
      <c r="E5" s="3">
        <v>86.85</v>
      </c>
      <c r="F5" s="3">
        <v>266.7</v>
      </c>
      <c r="G5" s="3">
        <f t="shared" si="0"/>
        <v>0.54999999999999716</v>
      </c>
      <c r="H5" s="3">
        <f t="shared" si="1"/>
        <v>0.30000000000001137</v>
      </c>
      <c r="I5" s="3">
        <f t="shared" si="2"/>
        <v>0.42500000000000426</v>
      </c>
      <c r="J5" s="3">
        <f t="shared" si="3"/>
        <v>0.21250000000000213</v>
      </c>
      <c r="K5" s="3">
        <f t="shared" ref="K5:K8" si="4">3.99*B5*589/SIN(J5*PI()/180)/1000</f>
        <v>1267.3100526006469</v>
      </c>
    </row>
    <row r="6" spans="1:15" x14ac:dyDescent="0.3">
      <c r="A6" s="5"/>
      <c r="B6" s="2">
        <v>1</v>
      </c>
      <c r="C6" s="3">
        <v>86.6</v>
      </c>
      <c r="D6" s="3">
        <v>266.5</v>
      </c>
      <c r="E6" s="3">
        <v>86.7</v>
      </c>
      <c r="F6" s="3">
        <v>266.60000000000002</v>
      </c>
      <c r="G6" s="3">
        <f t="shared" si="0"/>
        <v>0.10000000000000853</v>
      </c>
      <c r="H6" s="3">
        <f t="shared" si="1"/>
        <v>0.10000000000002274</v>
      </c>
      <c r="I6" s="3">
        <f t="shared" si="2"/>
        <v>0.10000000000001563</v>
      </c>
      <c r="J6" s="3">
        <f t="shared" si="3"/>
        <v>5.0000000000007816E-2</v>
      </c>
      <c r="K6" s="3">
        <f t="shared" si="4"/>
        <v>2693.0280296390515</v>
      </c>
    </row>
    <row r="7" spans="1:15" x14ac:dyDescent="0.3">
      <c r="A7" s="5" t="s">
        <v>14</v>
      </c>
      <c r="B7" s="2">
        <v>2</v>
      </c>
      <c r="C7" s="3">
        <v>86.2</v>
      </c>
      <c r="D7" s="3">
        <v>266.39999999999998</v>
      </c>
      <c r="E7" s="3">
        <v>86.85</v>
      </c>
      <c r="F7" s="3">
        <v>266.7</v>
      </c>
      <c r="G7" s="3">
        <f t="shared" si="0"/>
        <v>0.64999999999999147</v>
      </c>
      <c r="H7" s="3">
        <f t="shared" si="1"/>
        <v>0.30000000000001137</v>
      </c>
      <c r="I7" s="3">
        <f t="shared" si="2"/>
        <v>0.47500000000000142</v>
      </c>
      <c r="J7" s="3">
        <f t="shared" si="3"/>
        <v>0.23750000000000071</v>
      </c>
      <c r="K7" s="3">
        <f t="shared" si="4"/>
        <v>1133.9096420738288</v>
      </c>
    </row>
    <row r="8" spans="1:15" x14ac:dyDescent="0.3">
      <c r="A8" s="5"/>
      <c r="B8" s="2">
        <v>1</v>
      </c>
      <c r="C8" s="3">
        <v>86.6</v>
      </c>
      <c r="D8" s="3">
        <v>266.5</v>
      </c>
      <c r="E8" s="3">
        <v>86.7</v>
      </c>
      <c r="F8" s="3">
        <v>266.60000000000002</v>
      </c>
      <c r="G8" s="3">
        <f t="shared" si="0"/>
        <v>0.10000000000000853</v>
      </c>
      <c r="H8" s="3">
        <f t="shared" si="1"/>
        <v>0.10000000000002274</v>
      </c>
      <c r="I8" s="3">
        <f t="shared" si="2"/>
        <v>0.10000000000001563</v>
      </c>
      <c r="J8" s="3">
        <f t="shared" si="3"/>
        <v>5.0000000000007816E-2</v>
      </c>
      <c r="K8" s="3">
        <f t="shared" si="4"/>
        <v>2693.0280296390515</v>
      </c>
    </row>
    <row r="13" spans="1:15" x14ac:dyDescent="0.3">
      <c r="I13" s="4"/>
      <c r="J13" s="4"/>
      <c r="K13" s="4"/>
      <c r="L13" s="4"/>
      <c r="M13" s="4"/>
      <c r="N13" s="4"/>
    </row>
    <row r="14" spans="1:15" x14ac:dyDescent="0.3">
      <c r="I14" s="4"/>
      <c r="J14" s="4"/>
      <c r="K14" s="4"/>
      <c r="L14" s="4"/>
      <c r="M14" s="4"/>
      <c r="N14" s="4"/>
      <c r="O14" s="4"/>
    </row>
    <row r="15" spans="1:15" x14ac:dyDescent="0.3">
      <c r="I15" s="4"/>
      <c r="J15" s="4"/>
      <c r="K15" s="4"/>
      <c r="L15" s="4"/>
      <c r="M15" s="4"/>
      <c r="N15" s="4"/>
      <c r="O15" s="4"/>
    </row>
    <row r="16" spans="1:15" x14ac:dyDescent="0.3">
      <c r="I16" s="4"/>
      <c r="J16" s="4"/>
      <c r="K16" s="4"/>
      <c r="L16" s="4"/>
      <c r="M16" s="4"/>
      <c r="N16" s="4"/>
      <c r="O16" s="4"/>
    </row>
    <row r="17" spans="9:15" x14ac:dyDescent="0.3">
      <c r="I17" s="4"/>
      <c r="J17" s="4"/>
      <c r="K17" s="4"/>
      <c r="L17" s="4"/>
      <c r="M17" s="4"/>
      <c r="N17" s="4"/>
      <c r="O17" s="4"/>
    </row>
    <row r="18" spans="9:15" x14ac:dyDescent="0.3">
      <c r="J18" s="4">
        <f>AVERAGE(K3,K5,K7)</f>
        <v>1238.2981801205117</v>
      </c>
      <c r="K18" s="4">
        <f>AVERAGE(K4,K6,K8)</f>
        <v>2693.0280296390515</v>
      </c>
      <c r="L18" s="4">
        <f>AVERAGE(K3:K8)</f>
        <v>1965.6631048797819</v>
      </c>
      <c r="M18" s="4"/>
      <c r="N18" s="4"/>
      <c r="O18" s="4"/>
    </row>
  </sheetData>
  <mergeCells count="11">
    <mergeCell ref="J1:J2"/>
    <mergeCell ref="K1:K2"/>
    <mergeCell ref="A1:B2"/>
    <mergeCell ref="A3:A4"/>
    <mergeCell ref="A5:A6"/>
    <mergeCell ref="I1:I2"/>
    <mergeCell ref="A7:A8"/>
    <mergeCell ref="C1:D1"/>
    <mergeCell ref="E1:F1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865FD-9D31-47AA-8FAB-AAEC373AEE8A}">
  <dimension ref="A1:E4"/>
  <sheetViews>
    <sheetView tabSelected="1" workbookViewId="0">
      <selection activeCell="E4" sqref="A1:E4"/>
    </sheetView>
  </sheetViews>
  <sheetFormatPr defaultRowHeight="14.4" x14ac:dyDescent="0.3"/>
  <cols>
    <col min="1" max="16384" width="8.88671875" style="1"/>
  </cols>
  <sheetData>
    <row r="1" spans="1:5" x14ac:dyDescent="0.3">
      <c r="A1" s="6" t="s">
        <v>0</v>
      </c>
      <c r="B1" s="6" t="s">
        <v>15</v>
      </c>
      <c r="C1" s="6"/>
      <c r="D1" s="6"/>
      <c r="E1" s="6" t="s">
        <v>16</v>
      </c>
    </row>
    <row r="2" spans="1:5" x14ac:dyDescent="0.3">
      <c r="A2" s="6"/>
      <c r="B2" s="1" t="s">
        <v>12</v>
      </c>
      <c r="C2" s="1" t="s">
        <v>13</v>
      </c>
      <c r="D2" s="1" t="s">
        <v>14</v>
      </c>
      <c r="E2" s="6"/>
    </row>
    <row r="3" spans="1:5" ht="28.8" x14ac:dyDescent="0.3">
      <c r="A3" s="1" t="s">
        <v>17</v>
      </c>
      <c r="B3" s="4">
        <v>2693.0280296390515</v>
      </c>
      <c r="C3" s="4">
        <v>2693.0280296390515</v>
      </c>
      <c r="D3" s="4">
        <v>2693.0280296390515</v>
      </c>
      <c r="E3" s="4">
        <f>AVERAGE(B3:D3)</f>
        <v>2693.0280296390515</v>
      </c>
    </row>
    <row r="4" spans="1:5" ht="28.8" x14ac:dyDescent="0.3">
      <c r="A4" s="1" t="s">
        <v>18</v>
      </c>
      <c r="B4" s="4">
        <v>1313.6748456870594</v>
      </c>
      <c r="C4" s="4">
        <v>1267.3100526006469</v>
      </c>
      <c r="D4" s="4">
        <v>1133.9096420738288</v>
      </c>
      <c r="E4" s="4">
        <f>AVERAGE(B4:D4)</f>
        <v>1238.2981801205117</v>
      </c>
    </row>
  </sheetData>
  <mergeCells count="3">
    <mergeCell ref="B1:D1"/>
    <mergeCell ref="E1:E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2022-08-29T10:43:09Z</dcterms:created>
  <dcterms:modified xsi:type="dcterms:W3CDTF">2022-09-06T19:55:38Z</dcterms:modified>
</cp:coreProperties>
</file>