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rique\Desktop\bonito\"/>
    </mc:Choice>
  </mc:AlternateContent>
  <bookViews>
    <workbookView xWindow="0" yWindow="0" windowWidth="23040" windowHeight="9192"/>
  </bookViews>
  <sheets>
    <sheet name="Hoja1" sheetId="1" r:id="rId1"/>
  </sheets>
  <definedNames>
    <definedName name="K">Hoja1!$M$2</definedName>
    <definedName name="Linf">Hoja1!$M$3</definedName>
    <definedName name="t0">Hoja1!$M$1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" i="1"/>
  <c r="F4" i="1"/>
  <c r="F5" i="1"/>
  <c r="G5" i="1" s="1"/>
  <c r="H5" i="1" s="1"/>
  <c r="F6" i="1"/>
  <c r="F7" i="1"/>
  <c r="F8" i="1"/>
  <c r="F9" i="1"/>
  <c r="G9" i="1" s="1"/>
  <c r="H9" i="1" s="1"/>
  <c r="F10" i="1"/>
  <c r="F11" i="1"/>
  <c r="F12" i="1"/>
  <c r="F13" i="1"/>
  <c r="G13" i="1" s="1"/>
  <c r="H13" i="1" s="1"/>
  <c r="F14" i="1"/>
  <c r="F15" i="1"/>
  <c r="F16" i="1"/>
  <c r="F17" i="1"/>
  <c r="G17" i="1" s="1"/>
  <c r="H17" i="1" s="1"/>
  <c r="F18" i="1"/>
  <c r="F19" i="1"/>
  <c r="F20" i="1"/>
  <c r="F21" i="1"/>
  <c r="G21" i="1" s="1"/>
  <c r="H21" i="1" s="1"/>
  <c r="F22" i="1"/>
  <c r="F23" i="1"/>
  <c r="G23" i="1" s="1"/>
  <c r="H23" i="1" s="1"/>
  <c r="F24" i="1"/>
  <c r="F25" i="1"/>
  <c r="G25" i="1" s="1"/>
  <c r="H25" i="1" s="1"/>
  <c r="F26" i="1"/>
  <c r="F27" i="1"/>
  <c r="F28" i="1"/>
  <c r="F29" i="1"/>
  <c r="G29" i="1" s="1"/>
  <c r="H29" i="1" s="1"/>
  <c r="F30" i="1"/>
  <c r="F31" i="1"/>
  <c r="G31" i="1" s="1"/>
  <c r="H31" i="1" s="1"/>
  <c r="F32" i="1"/>
  <c r="F33" i="1"/>
  <c r="G33" i="1" s="1"/>
  <c r="H33" i="1" s="1"/>
  <c r="F34" i="1"/>
  <c r="F35" i="1"/>
  <c r="F36" i="1"/>
  <c r="F37" i="1"/>
  <c r="G37" i="1" s="1"/>
  <c r="H37" i="1" s="1"/>
  <c r="F38" i="1"/>
  <c r="F39" i="1"/>
  <c r="F40" i="1"/>
  <c r="F41" i="1"/>
  <c r="G41" i="1" s="1"/>
  <c r="H41" i="1" s="1"/>
  <c r="F42" i="1"/>
  <c r="F43" i="1"/>
  <c r="F44" i="1"/>
  <c r="F45" i="1"/>
  <c r="G45" i="1" s="1"/>
  <c r="H45" i="1" s="1"/>
  <c r="F46" i="1"/>
  <c r="F47" i="1"/>
  <c r="G47" i="1" s="1"/>
  <c r="H47" i="1" s="1"/>
  <c r="F48" i="1"/>
  <c r="F49" i="1"/>
  <c r="G49" i="1" s="1"/>
  <c r="H49" i="1" s="1"/>
  <c r="F50" i="1"/>
  <c r="F51" i="1"/>
  <c r="F52" i="1"/>
  <c r="E3" i="1"/>
  <c r="E4" i="1"/>
  <c r="E5" i="1"/>
  <c r="E6" i="1"/>
  <c r="E7" i="1"/>
  <c r="G7" i="1" s="1"/>
  <c r="H7" i="1" s="1"/>
  <c r="E8" i="1"/>
  <c r="E9" i="1"/>
  <c r="E10" i="1"/>
  <c r="G10" i="1" s="1"/>
  <c r="H10" i="1" s="1"/>
  <c r="E11" i="1"/>
  <c r="E12" i="1"/>
  <c r="E13" i="1"/>
  <c r="E14" i="1"/>
  <c r="E15" i="1"/>
  <c r="G15" i="1" s="1"/>
  <c r="H15" i="1" s="1"/>
  <c r="E16" i="1"/>
  <c r="E17" i="1"/>
  <c r="E18" i="1"/>
  <c r="G18" i="1" s="1"/>
  <c r="H18" i="1" s="1"/>
  <c r="E19" i="1"/>
  <c r="E20" i="1"/>
  <c r="E21" i="1"/>
  <c r="E22" i="1"/>
  <c r="E23" i="1"/>
  <c r="E24" i="1"/>
  <c r="E25" i="1"/>
  <c r="E26" i="1"/>
  <c r="G26" i="1" s="1"/>
  <c r="H26" i="1" s="1"/>
  <c r="E27" i="1"/>
  <c r="E28" i="1"/>
  <c r="E29" i="1"/>
  <c r="E30" i="1"/>
  <c r="E31" i="1"/>
  <c r="E32" i="1"/>
  <c r="E33" i="1"/>
  <c r="E34" i="1"/>
  <c r="G34" i="1" s="1"/>
  <c r="H34" i="1" s="1"/>
  <c r="E35" i="1"/>
  <c r="E36" i="1"/>
  <c r="E37" i="1"/>
  <c r="E38" i="1"/>
  <c r="E39" i="1"/>
  <c r="G39" i="1" s="1"/>
  <c r="H39" i="1" s="1"/>
  <c r="E40" i="1"/>
  <c r="E41" i="1"/>
  <c r="E42" i="1"/>
  <c r="G42" i="1" s="1"/>
  <c r="H42" i="1" s="1"/>
  <c r="E43" i="1"/>
  <c r="E44" i="1"/>
  <c r="E45" i="1"/>
  <c r="E46" i="1"/>
  <c r="E47" i="1"/>
  <c r="E48" i="1"/>
  <c r="E49" i="1"/>
  <c r="E50" i="1"/>
  <c r="G50" i="1" s="1"/>
  <c r="H50" i="1" s="1"/>
  <c r="E51" i="1"/>
  <c r="E52" i="1"/>
  <c r="G51" i="1" l="1"/>
  <c r="H51" i="1" s="1"/>
  <c r="G35" i="1"/>
  <c r="H35" i="1" s="1"/>
  <c r="G19" i="1"/>
  <c r="H19" i="1" s="1"/>
  <c r="G46" i="1"/>
  <c r="H46" i="1" s="1"/>
  <c r="G30" i="1"/>
  <c r="H30" i="1" s="1"/>
  <c r="G14" i="1"/>
  <c r="H14" i="1" s="1"/>
  <c r="G6" i="1"/>
  <c r="H6" i="1" s="1"/>
  <c r="G48" i="1"/>
  <c r="H48" i="1" s="1"/>
  <c r="G40" i="1"/>
  <c r="H40" i="1" s="1"/>
  <c r="G32" i="1"/>
  <c r="H32" i="1" s="1"/>
  <c r="G24" i="1"/>
  <c r="H24" i="1" s="1"/>
  <c r="G16" i="1"/>
  <c r="H16" i="1" s="1"/>
  <c r="G8" i="1"/>
  <c r="H8" i="1" s="1"/>
  <c r="G38" i="1"/>
  <c r="H38" i="1" s="1"/>
  <c r="G22" i="1"/>
  <c r="H22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43" i="1"/>
  <c r="H43" i="1" s="1"/>
  <c r="G27" i="1"/>
  <c r="H27" i="1" s="1"/>
  <c r="G11" i="1"/>
  <c r="H11" i="1" s="1"/>
  <c r="G3" i="1"/>
  <c r="H3" i="1" s="1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2" i="1" s="1"/>
  <c r="F2" i="1"/>
  <c r="G2" i="1" l="1"/>
  <c r="H2" i="1" s="1"/>
</calcChain>
</file>

<file path=xl/sharedStrings.xml><?xml version="1.0" encoding="utf-8"?>
<sst xmlns="http://schemas.openxmlformats.org/spreadsheetml/2006/main" count="13" uniqueCount="12">
  <si>
    <t>lower</t>
  </si>
  <si>
    <t>upper</t>
  </si>
  <si>
    <t>mid</t>
  </si>
  <si>
    <t>catch</t>
  </si>
  <si>
    <t>t1</t>
  </si>
  <si>
    <t>t2</t>
  </si>
  <si>
    <t>dt</t>
  </si>
  <si>
    <t>lnN/dt</t>
  </si>
  <si>
    <t>t0</t>
  </si>
  <si>
    <t>K</t>
  </si>
  <si>
    <t>Linf</t>
  </si>
  <si>
    <t>Sobs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</si>
</sst>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50" zoomScaleNormal="50" workbookViewId="0">
      <selection activeCell="I4" sqref="I4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L1" t="s">
        <v>8</v>
      </c>
      <c r="M1">
        <v>-0.79</v>
      </c>
      <c r="Q1" t="s">
        <v>0</v>
      </c>
    </row>
    <row r="2" spans="1:17" x14ac:dyDescent="0.3">
      <c r="A2">
        <v>20</v>
      </c>
      <c r="B2">
        <v>21</v>
      </c>
      <c r="C2">
        <f>AVERAGE(A2:B2)</f>
        <v>20.5</v>
      </c>
      <c r="D2">
        <v>0</v>
      </c>
      <c r="E2">
        <f>t0+LOG(1-A2/Linf)/-K</f>
        <v>-0.37067646783467983</v>
      </c>
      <c r="F2">
        <f>t0+LOG(1-B2/Linf)/(-K)</f>
        <v>-0.34575064917014026</v>
      </c>
      <c r="G2">
        <f>F2-E2</f>
        <v>2.4925818664539579E-2</v>
      </c>
      <c r="H2" t="e">
        <f>LOG(D2/G2)</f>
        <v>#NUM!</v>
      </c>
      <c r="I2">
        <f>t0+LOG(1-C2/Linf)/-K</f>
        <v>-0.35827256937177077</v>
      </c>
      <c r="L2" t="s">
        <v>9</v>
      </c>
      <c r="M2">
        <v>0.33</v>
      </c>
      <c r="Q2">
        <v>20</v>
      </c>
    </row>
    <row r="3" spans="1:17" x14ac:dyDescent="0.3">
      <c r="A3">
        <v>21</v>
      </c>
      <c r="B3">
        <v>22</v>
      </c>
      <c r="C3">
        <f t="shared" ref="C3:C52" si="0">AVERAGE(A3:B3)</f>
        <v>21.5</v>
      </c>
      <c r="D3">
        <v>0</v>
      </c>
      <c r="E3">
        <f>t0+LOG(1-A3/Linf)/-K</f>
        <v>-0.34575064917014026</v>
      </c>
      <c r="F3">
        <f>t0+LOG(1-B3/Linf)/(-K)</f>
        <v>-0.3203436074869343</v>
      </c>
      <c r="G3">
        <f t="shared" ref="G3:G52" si="1">F3-E3</f>
        <v>2.5407041683205955E-2</v>
      </c>
      <c r="H3" t="e">
        <f t="shared" ref="H3:H52" si="2">LOG(D3/G3)</f>
        <v>#NUM!</v>
      </c>
      <c r="I3">
        <f>t0+LOG(1-C3/Linf)/-K</f>
        <v>-0.33310843970940934</v>
      </c>
      <c r="L3" t="s">
        <v>10</v>
      </c>
      <c r="M3">
        <v>73.3</v>
      </c>
      <c r="Q3">
        <v>21</v>
      </c>
    </row>
    <row r="4" spans="1:17" x14ac:dyDescent="0.3">
      <c r="A4">
        <v>22</v>
      </c>
      <c r="B4">
        <v>23</v>
      </c>
      <c r="C4">
        <f t="shared" si="0"/>
        <v>22.5</v>
      </c>
      <c r="D4">
        <v>7</v>
      </c>
      <c r="E4">
        <f>t0+LOG(1-A4/Linf)/-K</f>
        <v>-0.3203436074869343</v>
      </c>
      <c r="F4">
        <f>t0+LOG(1-B4/Linf)/(-K)</f>
        <v>-0.29443639519636206</v>
      </c>
      <c r="G4">
        <f t="shared" si="1"/>
        <v>2.5907212290572246E-2</v>
      </c>
      <c r="H4">
        <f t="shared" si="2"/>
        <v>2.4316773561660785</v>
      </c>
      <c r="I4">
        <f>t0+LOG(1-C4/Linf)/-K</f>
        <v>-0.30745375043270096</v>
      </c>
      <c r="Q4">
        <v>22</v>
      </c>
    </row>
    <row r="5" spans="1:17" x14ac:dyDescent="0.3">
      <c r="A5">
        <v>23</v>
      </c>
      <c r="B5">
        <v>24</v>
      </c>
      <c r="C5">
        <f t="shared" si="0"/>
        <v>23.5</v>
      </c>
      <c r="D5">
        <v>14</v>
      </c>
      <c r="E5">
        <f>t0+LOG(1-A5/Linf)/-K</f>
        <v>-0.29443639519636206</v>
      </c>
      <c r="F5">
        <f>t0+LOG(1-B5/Linf)/(-K)</f>
        <v>-0.26800892313970326</v>
      </c>
      <c r="G5">
        <f t="shared" si="1"/>
        <v>2.6427472056658796E-2</v>
      </c>
      <c r="H5">
        <f t="shared" si="2"/>
        <v>2.7240724133846257</v>
      </c>
      <c r="I5">
        <f>t0+LOG(1-C5/Linf)/-K</f>
        <v>-0.28128899429875642</v>
      </c>
      <c r="Q5">
        <v>23</v>
      </c>
    </row>
    <row r="6" spans="1:17" x14ac:dyDescent="0.3">
      <c r="A6">
        <v>24</v>
      </c>
      <c r="B6">
        <v>25</v>
      </c>
      <c r="C6">
        <f t="shared" si="0"/>
        <v>24.5</v>
      </c>
      <c r="D6">
        <v>18</v>
      </c>
      <c r="E6">
        <f>t0+LOG(1-A6/Linf)/-K</f>
        <v>-0.26800892313970326</v>
      </c>
      <c r="F6">
        <f>t0+LOG(1-B6/Linf)/(-K)</f>
        <v>-0.2410398670011642</v>
      </c>
      <c r="G6">
        <f t="shared" si="1"/>
        <v>2.696905613853906E-2</v>
      </c>
      <c r="H6">
        <f t="shared" si="2"/>
        <v>2.8244067577975098</v>
      </c>
      <c r="I6">
        <f>t0+LOG(1-C6/Linf)/-K</f>
        <v>-0.25459347685328093</v>
      </c>
      <c r="Q6">
        <v>24</v>
      </c>
    </row>
    <row r="7" spans="1:17" x14ac:dyDescent="0.3">
      <c r="A7">
        <v>25</v>
      </c>
      <c r="B7">
        <v>26</v>
      </c>
      <c r="C7">
        <f t="shared" si="0"/>
        <v>25.5</v>
      </c>
      <c r="D7">
        <v>24</v>
      </c>
      <c r="E7">
        <f>t0+LOG(1-A7/Linf)/-K</f>
        <v>-0.2410398670011642</v>
      </c>
      <c r="F7">
        <f>t0+LOG(1-B7/Linf)/(-K)</f>
        <v>-0.21350656392934442</v>
      </c>
      <c r="G7">
        <f t="shared" si="1"/>
        <v>2.7533303071819781E-2</v>
      </c>
      <c r="H7">
        <f t="shared" si="2"/>
        <v>2.9403529264383281</v>
      </c>
      <c r="I7">
        <f>t0+LOG(1-C7/Linf)/-K</f>
        <v>-0.22734521809391195</v>
      </c>
      <c r="Q7">
        <v>25</v>
      </c>
    </row>
    <row r="8" spans="1:17" x14ac:dyDescent="0.3">
      <c r="A8">
        <v>26</v>
      </c>
      <c r="B8">
        <v>27</v>
      </c>
      <c r="C8">
        <f t="shared" si="0"/>
        <v>26.5</v>
      </c>
      <c r="D8">
        <v>28</v>
      </c>
      <c r="E8">
        <f>t0+LOG(1-A8/Linf)/-K</f>
        <v>-0.21350656392934442</v>
      </c>
      <c r="F8">
        <f>t0+LOG(1-B8/Linf)/(-K)</f>
        <v>-0.18538489811159153</v>
      </c>
      <c r="G8">
        <f t="shared" si="1"/>
        <v>2.8121665817752883E-2</v>
      </c>
      <c r="H8">
        <f t="shared" si="2"/>
        <v>2.9981169883219518</v>
      </c>
      <c r="I8">
        <f>t0+LOG(1-C8/Linf)/-K</f>
        <v>-0.19952084373635193</v>
      </c>
      <c r="Q8">
        <v>26</v>
      </c>
    </row>
    <row r="9" spans="1:17" x14ac:dyDescent="0.3">
      <c r="A9">
        <v>27</v>
      </c>
      <c r="B9">
        <v>28</v>
      </c>
      <c r="C9">
        <f t="shared" si="0"/>
        <v>27.5</v>
      </c>
      <c r="D9">
        <v>17</v>
      </c>
      <c r="E9">
        <f>t0+LOG(1-A9/Linf)/-K</f>
        <v>-0.18538489811159153</v>
      </c>
      <c r="F9">
        <f>t0+LOG(1-B9/Linf)/(-K)</f>
        <v>-0.15664917385364818</v>
      </c>
      <c r="G9">
        <f t="shared" si="1"/>
        <v>2.8735724257943351E-2</v>
      </c>
      <c r="H9">
        <f t="shared" si="2"/>
        <v>2.7720267737709423</v>
      </c>
      <c r="I9">
        <f>t0+LOG(1-C9/Linf)/-K</f>
        <v>-0.17109546473557935</v>
      </c>
      <c r="Q9">
        <v>27</v>
      </c>
    </row>
    <row r="10" spans="1:17" x14ac:dyDescent="0.3">
      <c r="A10">
        <v>28</v>
      </c>
      <c r="B10">
        <v>29</v>
      </c>
      <c r="C10">
        <f t="shared" si="0"/>
        <v>28.5</v>
      </c>
      <c r="D10">
        <v>36</v>
      </c>
      <c r="E10">
        <f>t0+LOG(1-A10/Linf)/-K</f>
        <v>-0.15664917385364818</v>
      </c>
      <c r="F10">
        <f>t0+LOG(1-B10/Linf)/(-K)</f>
        <v>-0.12727197449073235</v>
      </c>
      <c r="G10">
        <f t="shared" si="1"/>
        <v>2.9377199362915829E-2</v>
      </c>
      <c r="H10">
        <f t="shared" si="2"/>
        <v>3.0882921102390832</v>
      </c>
      <c r="I10">
        <f>t0+LOG(1-C10/Linf)/-K</f>
        <v>-0.14204254350610934</v>
      </c>
      <c r="Q10">
        <v>28</v>
      </c>
    </row>
    <row r="11" spans="1:17" x14ac:dyDescent="0.3">
      <c r="A11">
        <v>29</v>
      </c>
      <c r="B11">
        <v>30</v>
      </c>
      <c r="C11">
        <f t="shared" si="0"/>
        <v>29.5</v>
      </c>
      <c r="D11">
        <v>47</v>
      </c>
      <c r="E11">
        <f>t0+LOG(1-A11/Linf)/-K</f>
        <v>-0.12727197449073235</v>
      </c>
      <c r="F11">
        <f>t0+LOG(1-B11/Linf)/(-K)</f>
        <v>-9.7224005188598528E-2</v>
      </c>
      <c r="G11">
        <f t="shared" si="1"/>
        <v>3.0047969302133826E-2</v>
      </c>
      <c r="H11">
        <f t="shared" si="2"/>
        <v>3.1942827310371573</v>
      </c>
      <c r="I11">
        <f>t0+LOG(1-C11/Linf)/-K</f>
        <v>-0.11233374503930804</v>
      </c>
      <c r="Q11">
        <v>29</v>
      </c>
    </row>
    <row r="12" spans="1:17" x14ac:dyDescent="0.3">
      <c r="A12">
        <v>30</v>
      </c>
      <c r="B12">
        <v>31</v>
      </c>
      <c r="C12">
        <f t="shared" si="0"/>
        <v>30.5</v>
      </c>
      <c r="D12">
        <v>85</v>
      </c>
      <c r="E12">
        <f>t0+LOG(1-A12/Linf)/-K</f>
        <v>-9.7224005188598528E-2</v>
      </c>
      <c r="F12">
        <f>t0+LOG(1-B12/Linf)/(-K)</f>
        <v>-6.6473917375498126E-2</v>
      </c>
      <c r="G12">
        <f t="shared" si="1"/>
        <v>3.0750087813100402E-2</v>
      </c>
      <c r="H12">
        <f t="shared" si="2"/>
        <v>3.4415725653852802</v>
      </c>
      <c r="I12">
        <f>t0+LOG(1-C12/Linf)/-K</f>
        <v>-8.193877082437595E-2</v>
      </c>
      <c r="Q12">
        <v>30</v>
      </c>
    </row>
    <row r="13" spans="1:17" x14ac:dyDescent="0.3">
      <c r="A13">
        <v>31</v>
      </c>
      <c r="B13">
        <v>32</v>
      </c>
      <c r="C13">
        <f t="shared" si="0"/>
        <v>31.5</v>
      </c>
      <c r="D13">
        <v>69</v>
      </c>
      <c r="E13">
        <f>t0+LOG(1-A13/Linf)/-K</f>
        <v>-6.6473917375498126E-2</v>
      </c>
      <c r="F13">
        <f>t0+LOG(1-B13/Linf)/(-K)</f>
        <v>-3.4988112167494312E-2</v>
      </c>
      <c r="G13">
        <f t="shared" si="1"/>
        <v>3.1485805208003814E-2</v>
      </c>
      <c r="H13">
        <f t="shared" si="2"/>
        <v>3.3407342864477116</v>
      </c>
      <c r="I13">
        <f>t0+LOG(1-C13/Linf)/-K</f>
        <v>-5.0825173133052348E-2</v>
      </c>
      <c r="Q13">
        <v>31</v>
      </c>
    </row>
    <row r="14" spans="1:17" x14ac:dyDescent="0.3">
      <c r="A14">
        <v>32</v>
      </c>
      <c r="B14">
        <v>33</v>
      </c>
      <c r="C14">
        <f t="shared" si="0"/>
        <v>32.5</v>
      </c>
      <c r="D14">
        <v>87</v>
      </c>
      <c r="E14">
        <f>t0+LOG(1-A14/Linf)/-K</f>
        <v>-3.4988112167494312E-2</v>
      </c>
      <c r="F14">
        <f>t0+LOG(1-B14/Linf)/(-K)</f>
        <v>-2.7305196969136247E-3</v>
      </c>
      <c r="G14">
        <f t="shared" si="1"/>
        <v>3.2257592470580687E-2</v>
      </c>
      <c r="H14">
        <f t="shared" si="2"/>
        <v>3.4308873017094732</v>
      </c>
      <c r="I14">
        <f>t0+LOG(1-C14/Linf)/-K</f>
        <v>-1.8958146814400001E-2</v>
      </c>
      <c r="Q14">
        <v>32</v>
      </c>
    </row>
    <row r="15" spans="1:17" x14ac:dyDescent="0.3">
      <c r="A15">
        <v>33</v>
      </c>
      <c r="B15">
        <v>34</v>
      </c>
      <c r="C15">
        <f t="shared" si="0"/>
        <v>33.5</v>
      </c>
      <c r="D15">
        <v>144</v>
      </c>
      <c r="E15">
        <f>t0+LOG(1-A15/Linf)/-K</f>
        <v>-2.7305196969136247E-3</v>
      </c>
      <c r="F15">
        <f>t0+LOG(1-B15/Linf)/(-K)</f>
        <v>3.0337649290003821E-2</v>
      </c>
      <c r="G15">
        <f t="shared" si="1"/>
        <v>3.3068168986917446E-2</v>
      </c>
      <c r="H15">
        <f t="shared" si="2"/>
        <v>3.6389523437764382</v>
      </c>
      <c r="I15">
        <f>t0+LOG(1-C15/Linf)/-K</f>
        <v>1.369970474981852E-2</v>
      </c>
      <c r="Q15">
        <v>33</v>
      </c>
    </row>
    <row r="16" spans="1:17" x14ac:dyDescent="0.3">
      <c r="A16">
        <v>34</v>
      </c>
      <c r="B16">
        <v>35</v>
      </c>
      <c r="C16">
        <f t="shared" si="0"/>
        <v>34.5</v>
      </c>
      <c r="D16">
        <v>168</v>
      </c>
      <c r="E16">
        <f>t0+LOG(1-A16/Linf)/-K</f>
        <v>3.0337649290003821E-2</v>
      </c>
      <c r="F16">
        <f>t0+LOG(1-B16/Linf)/(-K)</f>
        <v>6.425818385607629E-2</v>
      </c>
      <c r="G16">
        <f t="shared" si="1"/>
        <v>3.3920534566072469E-2</v>
      </c>
      <c r="H16">
        <f t="shared" si="2"/>
        <v>3.6948465938821613</v>
      </c>
      <c r="I16">
        <f>t0+LOG(1-C16/Linf)/-K</f>
        <v>4.7188633475517272E-2</v>
      </c>
      <c r="Q16">
        <v>34</v>
      </c>
    </row>
    <row r="17" spans="1:17" x14ac:dyDescent="0.3">
      <c r="A17">
        <v>35</v>
      </c>
      <c r="B17">
        <v>36</v>
      </c>
      <c r="C17">
        <f t="shared" si="0"/>
        <v>35.5</v>
      </c>
      <c r="D17">
        <v>158</v>
      </c>
      <c r="E17">
        <f>t0+LOG(1-A17/Linf)/-K</f>
        <v>6.425818385607629E-2</v>
      </c>
      <c r="F17">
        <f>t0+LOG(1-B17/Linf)/(-K)</f>
        <v>9.9076190401334419E-2</v>
      </c>
      <c r="G17">
        <f t="shared" si="1"/>
        <v>3.4818006545258129E-2</v>
      </c>
      <c r="H17">
        <f t="shared" si="2"/>
        <v>3.656853184365453</v>
      </c>
      <c r="I17">
        <f>t0+LOG(1-C17/Linf)/-K</f>
        <v>8.1552044860310868E-2</v>
      </c>
      <c r="Q17">
        <v>35</v>
      </c>
    </row>
    <row r="18" spans="1:17" x14ac:dyDescent="0.3">
      <c r="A18">
        <v>36</v>
      </c>
      <c r="B18">
        <v>37</v>
      </c>
      <c r="C18">
        <f t="shared" si="0"/>
        <v>36.5</v>
      </c>
      <c r="D18">
        <v>219</v>
      </c>
      <c r="E18">
        <f>t0+LOG(1-A18/Linf)/-K</f>
        <v>9.9076190401334419E-2</v>
      </c>
      <c r="F18">
        <f>t0+LOG(1-B18/Linf)/(-K)</f>
        <v>0.13484045334853156</v>
      </c>
      <c r="G18">
        <f t="shared" si="1"/>
        <v>3.5764262947197145E-2</v>
      </c>
      <c r="H18">
        <f t="shared" si="2"/>
        <v>3.7869948355858685</v>
      </c>
      <c r="I18">
        <f>t0+LOG(1-C18/Linf)/-K</f>
        <v>0.1168368362654858</v>
      </c>
      <c r="Q18">
        <v>36</v>
      </c>
    </row>
    <row r="19" spans="1:17" x14ac:dyDescent="0.3">
      <c r="A19">
        <v>37</v>
      </c>
      <c r="B19">
        <v>38</v>
      </c>
      <c r="C19">
        <f t="shared" si="0"/>
        <v>37.5</v>
      </c>
      <c r="D19">
        <v>307</v>
      </c>
      <c r="E19">
        <f>t0+LOG(1-A19/Linf)/-K</f>
        <v>0.13484045334853156</v>
      </c>
      <c r="F19">
        <f>t0+LOG(1-B19/Linf)/(-K)</f>
        <v>0.17160384622213753</v>
      </c>
      <c r="G19">
        <f t="shared" si="1"/>
        <v>3.6763392873605971E-2</v>
      </c>
      <c r="H19">
        <f t="shared" si="2"/>
        <v>3.9217227901110934</v>
      </c>
      <c r="I19">
        <f>t0+LOG(1-C19/Linf)/-K</f>
        <v>0.15309378180985922</v>
      </c>
      <c r="Q19">
        <v>37</v>
      </c>
    </row>
    <row r="20" spans="1:17" x14ac:dyDescent="0.3">
      <c r="A20">
        <v>38</v>
      </c>
      <c r="B20">
        <v>39</v>
      </c>
      <c r="C20">
        <f t="shared" si="0"/>
        <v>38.5</v>
      </c>
      <c r="D20">
        <v>260</v>
      </c>
      <c r="E20">
        <f>t0+LOG(1-A20/Linf)/-K</f>
        <v>0.17160384622213753</v>
      </c>
      <c r="F20">
        <f>t0+LOG(1-B20/Linf)/(-K)</f>
        <v>0.2094238018132043</v>
      </c>
      <c r="G20">
        <f t="shared" si="1"/>
        <v>3.7819955591066767E-2</v>
      </c>
      <c r="H20">
        <f t="shared" si="2"/>
        <v>3.8372523334185917</v>
      </c>
      <c r="I20">
        <f>t0+LOG(1-C20/Linf)/-K</f>
        <v>0.1903779718016575</v>
      </c>
      <c r="Q20">
        <v>38</v>
      </c>
    </row>
    <row r="21" spans="1:17" x14ac:dyDescent="0.3">
      <c r="A21">
        <v>39</v>
      </c>
      <c r="B21">
        <v>40</v>
      </c>
      <c r="C21">
        <f t="shared" si="0"/>
        <v>39.5</v>
      </c>
      <c r="D21">
        <v>196</v>
      </c>
      <c r="E21">
        <f>t0+LOG(1-A21/Linf)/-K</f>
        <v>0.2094238018132043</v>
      </c>
      <c r="F21">
        <f>t0+LOG(1-B21/Linf)/(-K)</f>
        <v>0.2483628519236607</v>
      </c>
      <c r="G21">
        <f t="shared" si="1"/>
        <v>3.8939050110456397E-2</v>
      </c>
      <c r="H21">
        <f t="shared" si="2"/>
        <v>3.7018707183383301</v>
      </c>
      <c r="I21">
        <f>t0+LOG(1-C21/Linf)/-K</f>
        <v>0.22874931625294903</v>
      </c>
      <c r="Q21">
        <v>39</v>
      </c>
    </row>
    <row r="22" spans="1:17" x14ac:dyDescent="0.3">
      <c r="A22">
        <v>40</v>
      </c>
      <c r="B22">
        <v>41</v>
      </c>
      <c r="C22">
        <f t="shared" si="0"/>
        <v>40.5</v>
      </c>
      <c r="D22">
        <v>124</v>
      </c>
      <c r="E22">
        <f>t0+LOG(1-A22/Linf)/-K</f>
        <v>0.2483628519236607</v>
      </c>
      <c r="F22">
        <f>t0+LOG(1-B22/Linf)/(-K)</f>
        <v>0.28848924942431831</v>
      </c>
      <c r="G22">
        <f t="shared" si="1"/>
        <v>4.0126397500657607E-2</v>
      </c>
      <c r="H22">
        <f t="shared" si="2"/>
        <v>3.4899915141105509</v>
      </c>
      <c r="I22">
        <f>t0+LOG(1-C22/Linf)/-K</f>
        <v>0.26827312402863268</v>
      </c>
      <c r="Q22">
        <v>40</v>
      </c>
    </row>
    <row r="23" spans="1:17" x14ac:dyDescent="0.3">
      <c r="A23">
        <v>41</v>
      </c>
      <c r="B23">
        <v>42</v>
      </c>
      <c r="C23">
        <f t="shared" si="0"/>
        <v>41.5</v>
      </c>
      <c r="D23">
        <v>234</v>
      </c>
      <c r="E23">
        <f>t0+LOG(1-A23/Linf)/-K</f>
        <v>0.28848924942431831</v>
      </c>
      <c r="F23">
        <f>t0+LOG(1-B23/Linf)/(-K)</f>
        <v>0.32987768816569552</v>
      </c>
      <c r="G23">
        <f t="shared" si="1"/>
        <v>4.1388438741377209E-2</v>
      </c>
      <c r="H23">
        <f t="shared" si="2"/>
        <v>3.7523368131981529</v>
      </c>
      <c r="I23">
        <f>t0+LOG(1-C23/Linf)/-K</f>
        <v>0.3090207716869553</v>
      </c>
      <c r="Q23">
        <v>41</v>
      </c>
    </row>
    <row r="24" spans="1:17" x14ac:dyDescent="0.3">
      <c r="A24">
        <v>42</v>
      </c>
      <c r="B24">
        <v>43</v>
      </c>
      <c r="C24">
        <f t="shared" si="0"/>
        <v>42.5</v>
      </c>
      <c r="D24">
        <v>337</v>
      </c>
      <c r="E24">
        <f>t0+LOG(1-A24/Linf)/-K</f>
        <v>0.32987768816569552</v>
      </c>
      <c r="F24">
        <f>t0+LOG(1-B24/Linf)/(-K)</f>
        <v>0.37261013981461488</v>
      </c>
      <c r="G24">
        <f t="shared" si="1"/>
        <v>4.2732451648919367E-2</v>
      </c>
      <c r="H24">
        <f t="shared" si="2"/>
        <v>3.8968720909688725</v>
      </c>
      <c r="I24">
        <f>t0+LOG(1-C24/Linf)/-K</f>
        <v>0.35107047921419299</v>
      </c>
      <c r="Q24">
        <v>42</v>
      </c>
    </row>
    <row r="25" spans="1:17" x14ac:dyDescent="0.3">
      <c r="A25">
        <v>43</v>
      </c>
      <c r="B25">
        <v>44</v>
      </c>
      <c r="C25">
        <f t="shared" si="0"/>
        <v>43.5</v>
      </c>
      <c r="D25">
        <v>444</v>
      </c>
      <c r="E25">
        <f>t0+LOG(1-A25/Linf)/-K</f>
        <v>0.37261013981461488</v>
      </c>
      <c r="F25">
        <f>t0+LOG(1-B25/Linf)/(-K)</f>
        <v>0.4167768311727833</v>
      </c>
      <c r="G25">
        <f t="shared" si="1"/>
        <v>4.416669135816842E-2</v>
      </c>
      <c r="H25">
        <f t="shared" si="2"/>
        <v>4.0022881037679472</v>
      </c>
      <c r="I25">
        <f>t0+LOG(1-C25/Linf)/-K</f>
        <v>0.39450821383294765</v>
      </c>
      <c r="Q25">
        <v>43</v>
      </c>
    </row>
    <row r="26" spans="1:17" x14ac:dyDescent="0.3">
      <c r="A26">
        <v>44</v>
      </c>
      <c r="B26">
        <v>45</v>
      </c>
      <c r="C26">
        <f t="shared" si="0"/>
        <v>44.5</v>
      </c>
      <c r="D26">
        <v>489</v>
      </c>
      <c r="E26">
        <f>t0+LOG(1-A26/Linf)/-K</f>
        <v>0.4167768311727833</v>
      </c>
      <c r="F26">
        <f>t0+LOG(1-B26/Linf)/(-K)</f>
        <v>0.46247739126314458</v>
      </c>
      <c r="G26">
        <f t="shared" si="1"/>
        <v>4.5700560090361275E-2</v>
      </c>
      <c r="H26">
        <f t="shared" si="2"/>
        <v>4.0293873364572121</v>
      </c>
      <c r="I26">
        <f>t0+LOG(1-C26/Linf)/-K</f>
        <v>0.43942874812696076</v>
      </c>
      <c r="Q26">
        <v>44</v>
      </c>
    </row>
    <row r="27" spans="1:17" x14ac:dyDescent="0.3">
      <c r="A27">
        <v>45</v>
      </c>
      <c r="B27">
        <v>46</v>
      </c>
      <c r="C27">
        <f t="shared" si="0"/>
        <v>45.5</v>
      </c>
      <c r="D27">
        <v>453</v>
      </c>
      <c r="E27">
        <f>t0+LOG(1-A27/Linf)/-K</f>
        <v>0.46247739126314458</v>
      </c>
      <c r="F27">
        <f>t0+LOG(1-B27/Linf)/(-K)</f>
        <v>0.50982220484961172</v>
      </c>
      <c r="G27">
        <f t="shared" si="1"/>
        <v>4.7344813586467138E-2</v>
      </c>
      <c r="H27">
        <f t="shared" si="2"/>
        <v>3.9808257910947766</v>
      </c>
      <c r="I27">
        <f>t0+LOG(1-C27/Linf)/-K</f>
        <v>0.48593690522136868</v>
      </c>
      <c r="Q27">
        <v>45</v>
      </c>
    </row>
    <row r="28" spans="1:17" x14ac:dyDescent="0.3">
      <c r="A28">
        <v>46</v>
      </c>
      <c r="B28">
        <v>47</v>
      </c>
      <c r="C28">
        <f t="shared" si="0"/>
        <v>46.5</v>
      </c>
      <c r="D28">
        <v>380</v>
      </c>
      <c r="E28">
        <f>t0+LOG(1-A28/Linf)/-K</f>
        <v>0.50982220484961172</v>
      </c>
      <c r="F28">
        <f>t0+LOG(1-B28/Linf)/(-K)</f>
        <v>0.5589340186405154</v>
      </c>
      <c r="G28">
        <f t="shared" si="1"/>
        <v>4.911181379090368E-2</v>
      </c>
      <c r="H28">
        <f t="shared" si="2"/>
        <v>3.888597622883605</v>
      </c>
      <c r="I28">
        <f>t0+LOG(1-C28/Linf)/-K</f>
        <v>0.53414903215860354</v>
      </c>
      <c r="Q28">
        <v>46</v>
      </c>
    </row>
    <row r="29" spans="1:17" x14ac:dyDescent="0.3">
      <c r="A29">
        <v>47</v>
      </c>
      <c r="B29">
        <v>48</v>
      </c>
      <c r="C29">
        <f t="shared" si="0"/>
        <v>47.5</v>
      </c>
      <c r="D29">
        <v>390</v>
      </c>
      <c r="E29">
        <f>t0+LOG(1-A29/Linf)/-K</f>
        <v>0.5589340186405154</v>
      </c>
      <c r="F29">
        <f>t0+LOG(1-B29/Linf)/(-K)</f>
        <v>0.60994985898578813</v>
      </c>
      <c r="G29">
        <f t="shared" si="1"/>
        <v>5.1015840345272734E-2</v>
      </c>
      <c r="H29">
        <f t="shared" si="2"/>
        <v>3.8833595621753303</v>
      </c>
      <c r="I29">
        <f>t0+LOG(1-C29/Linf)/-K</f>
        <v>0.58419475356938699</v>
      </c>
      <c r="Q29">
        <v>47</v>
      </c>
    </row>
    <row r="30" spans="1:17" x14ac:dyDescent="0.3">
      <c r="A30">
        <v>48</v>
      </c>
      <c r="B30">
        <v>49</v>
      </c>
      <c r="C30">
        <f t="shared" si="0"/>
        <v>48.5</v>
      </c>
      <c r="D30">
        <v>414</v>
      </c>
      <c r="E30">
        <f>t0+LOG(1-A30/Linf)/-K</f>
        <v>0.60994985898578813</v>
      </c>
      <c r="F30">
        <f>t0+LOG(1-B30/Linf)/(-K)</f>
        <v>0.66302333649338085</v>
      </c>
      <c r="G30">
        <f t="shared" si="1"/>
        <v>5.3073477507592726E-2</v>
      </c>
      <c r="H30">
        <f t="shared" si="2"/>
        <v>3.8921227964936027</v>
      </c>
      <c r="I30">
        <f>t0+LOG(1-C30/Linf)/-K</f>
        <v>0.63621907216639895</v>
      </c>
      <c r="Q30">
        <v>48</v>
      </c>
    </row>
    <row r="31" spans="1:17" x14ac:dyDescent="0.3">
      <c r="A31">
        <v>49</v>
      </c>
      <c r="B31">
        <v>50</v>
      </c>
      <c r="C31">
        <f t="shared" si="0"/>
        <v>49.5</v>
      </c>
      <c r="D31">
        <v>492</v>
      </c>
      <c r="E31">
        <f>t0+LOG(1-A31/Linf)/-K</f>
        <v>0.66302333649338085</v>
      </c>
      <c r="F31">
        <f>t0+LOG(1-B31/Linf)/(-K)</f>
        <v>0.71832743519729991</v>
      </c>
      <c r="G31">
        <f t="shared" si="1"/>
        <v>5.5304098703919058E-2</v>
      </c>
      <c r="H31">
        <f t="shared" si="2"/>
        <v>3.9492077837857735</v>
      </c>
      <c r="I31">
        <f>t0+LOG(1-C31/Linf)/-K</f>
        <v>0.69038490177156353</v>
      </c>
      <c r="Q31">
        <v>49</v>
      </c>
    </row>
    <row r="32" spans="1:17" x14ac:dyDescent="0.3">
      <c r="A32">
        <v>50</v>
      </c>
      <c r="B32">
        <v>51</v>
      </c>
      <c r="C32">
        <f t="shared" si="0"/>
        <v>50.5</v>
      </c>
      <c r="D32">
        <v>615</v>
      </c>
      <c r="E32">
        <f>t0+LOG(1-A32/Linf)/-K</f>
        <v>0.71832743519729991</v>
      </c>
      <c r="F32">
        <f>t0+LOG(1-B32/Linf)/(-K)</f>
        <v>0.77605791391808276</v>
      </c>
      <c r="G32">
        <f t="shared" si="1"/>
        <v>5.7730478720782852E-2</v>
      </c>
      <c r="H32">
        <f t="shared" si="2"/>
        <v>4.0274699569441621</v>
      </c>
      <c r="I32">
        <f>t0+LOG(1-C32/Linf)/-K</f>
        <v>0.74687614436567928</v>
      </c>
      <c r="Q32">
        <v>50</v>
      </c>
    </row>
    <row r="33" spans="1:17" x14ac:dyDescent="0.3">
      <c r="A33">
        <v>51</v>
      </c>
      <c r="B33">
        <v>52</v>
      </c>
      <c r="C33">
        <f t="shared" si="0"/>
        <v>51.5</v>
      </c>
      <c r="D33">
        <v>732</v>
      </c>
      <c r="E33">
        <f>t0+LOG(1-A33/Linf)/-K</f>
        <v>0.77605791391808276</v>
      </c>
      <c r="F33">
        <f>t0+LOG(1-B33/Linf)/(-K)</f>
        <v>0.83643748849209199</v>
      </c>
      <c r="G33">
        <f t="shared" si="1"/>
        <v>6.037957457400922E-2</v>
      </c>
      <c r="H33">
        <f t="shared" si="2"/>
        <v>4.0836210323383737</v>
      </c>
      <c r="I33">
        <f>t0+LOG(1-C33/Linf)/-K</f>
        <v>0.80590145768643362</v>
      </c>
      <c r="Q33">
        <v>51</v>
      </c>
    </row>
    <row r="34" spans="1:17" x14ac:dyDescent="0.3">
      <c r="A34">
        <v>52</v>
      </c>
      <c r="B34">
        <v>53</v>
      </c>
      <c r="C34">
        <f t="shared" si="0"/>
        <v>52.5</v>
      </c>
      <c r="D34">
        <v>932</v>
      </c>
      <c r="E34">
        <f>t0+LOG(1-A34/Linf)/-K</f>
        <v>0.83643748849209199</v>
      </c>
      <c r="F34">
        <f>t0+LOG(1-B34/Linf)/(-K)</f>
        <v>0.89972102038762092</v>
      </c>
      <c r="G34">
        <f t="shared" si="1"/>
        <v>6.3283531895528933E-2</v>
      </c>
      <c r="H34">
        <f t="shared" si="2"/>
        <v>4.1681252029273423</v>
      </c>
      <c r="I34">
        <f>t0+LOG(1-C34/Linf)/-K</f>
        <v>0.86769890811626182</v>
      </c>
      <c r="Q34">
        <v>52</v>
      </c>
    </row>
    <row r="35" spans="1:17" x14ac:dyDescent="0.3">
      <c r="A35">
        <v>53</v>
      </c>
      <c r="B35">
        <v>54</v>
      </c>
      <c r="C35">
        <f t="shared" si="0"/>
        <v>53.5</v>
      </c>
      <c r="D35">
        <v>1103</v>
      </c>
      <c r="E35">
        <f>t0+LOG(1-A35/Linf)/-K</f>
        <v>0.89972102038762092</v>
      </c>
      <c r="F35">
        <f>t0+LOG(1-B35/Linf)/(-K)</f>
        <v>0.96620201707077014</v>
      </c>
      <c r="G35">
        <f t="shared" si="1"/>
        <v>6.6480996683149218E-2</v>
      </c>
      <c r="H35">
        <f t="shared" si="2"/>
        <v>4.21987799067215</v>
      </c>
      <c r="I35">
        <f>t0+LOG(1-C35/Linf)/-K</f>
        <v>0.93254177084726342</v>
      </c>
      <c r="Q35">
        <v>53</v>
      </c>
    </row>
    <row r="36" spans="1:17" x14ac:dyDescent="0.3">
      <c r="A36">
        <v>54</v>
      </c>
      <c r="B36">
        <v>55</v>
      </c>
      <c r="C36">
        <f t="shared" si="0"/>
        <v>54.5</v>
      </c>
      <c r="D36">
        <v>1247</v>
      </c>
      <c r="E36">
        <f>t0+LOG(1-A36/Linf)/-K</f>
        <v>0.96620201707077014</v>
      </c>
      <c r="F36">
        <f>t0+LOG(1-B36/Linf)/(-K)</f>
        <v>1.036220863365753</v>
      </c>
      <c r="G36">
        <f t="shared" si="1"/>
        <v>7.0018846294982895E-2</v>
      </c>
      <c r="H36">
        <f t="shared" si="2"/>
        <v>4.2506515028885827</v>
      </c>
      <c r="I36">
        <f>t0+LOG(1-C36/Linf)/-K</f>
        <v>1.0007458344771152</v>
      </c>
      <c r="Q36">
        <v>54</v>
      </c>
    </row>
    <row r="37" spans="1:17" x14ac:dyDescent="0.3">
      <c r="A37">
        <v>55</v>
      </c>
      <c r="B37">
        <v>56</v>
      </c>
      <c r="C37">
        <f t="shared" si="0"/>
        <v>55.5</v>
      </c>
      <c r="D37">
        <v>1473</v>
      </c>
      <c r="E37">
        <f>t0+LOG(1-A37/Linf)/-K</f>
        <v>1.036220863365753</v>
      </c>
      <c r="F37">
        <f>t0+LOG(1-B37/Linf)/(-K)</f>
        <v>1.1101753682191893</v>
      </c>
      <c r="G37">
        <f t="shared" si="1"/>
        <v>7.3954504853436243E-2</v>
      </c>
      <c r="H37">
        <f t="shared" si="2"/>
        <v>4.2992381131560888</v>
      </c>
      <c r="I37">
        <f>t0+LOG(1-C37/Linf)/-K</f>
        <v>1.0726787040370727</v>
      </c>
      <c r="Q37">
        <v>55</v>
      </c>
    </row>
    <row r="38" spans="1:17" x14ac:dyDescent="0.3">
      <c r="A38">
        <v>56</v>
      </c>
      <c r="B38">
        <v>57</v>
      </c>
      <c r="C38">
        <f t="shared" si="0"/>
        <v>56.5</v>
      </c>
      <c r="D38">
        <v>1904</v>
      </c>
      <c r="E38">
        <f>t0+LOG(1-A38/Linf)/-K</f>
        <v>1.1101753682191893</v>
      </c>
      <c r="F38">
        <f>t0+LOG(1-B38/Linf)/(-K)</f>
        <v>1.1885344552641519</v>
      </c>
      <c r="G38">
        <f t="shared" si="1"/>
        <v>7.8359087044962639E-2</v>
      </c>
      <c r="H38">
        <f t="shared" si="2"/>
        <v>4.3855775766242342</v>
      </c>
      <c r="I38">
        <f>t0+LOG(1-C38/Linf)/-K</f>
        <v>1.148771796712925</v>
      </c>
      <c r="Q38">
        <v>56</v>
      </c>
    </row>
    <row r="39" spans="1:17" x14ac:dyDescent="0.3">
      <c r="A39">
        <v>57</v>
      </c>
      <c r="B39">
        <v>58</v>
      </c>
      <c r="C39">
        <f t="shared" si="0"/>
        <v>57.5</v>
      </c>
      <c r="D39">
        <v>2014</v>
      </c>
      <c r="E39">
        <f>t0+LOG(1-A39/Linf)/-K</f>
        <v>1.1885344552641519</v>
      </c>
      <c r="F39">
        <f>t0+LOG(1-B39/Linf)/(-K)</f>
        <v>1.2718561934046337</v>
      </c>
      <c r="G39">
        <f t="shared" si="1"/>
        <v>8.3321738140481827E-2</v>
      </c>
      <c r="H39">
        <f t="shared" si="2"/>
        <v>4.3833011452089758</v>
      </c>
      <c r="I39">
        <f>t0+LOG(1-C39/Linf)/-K</f>
        <v>1.2295360232930461</v>
      </c>
      <c r="Q39">
        <v>57</v>
      </c>
    </row>
    <row r="40" spans="1:17" x14ac:dyDescent="0.3">
      <c r="A40">
        <v>58</v>
      </c>
      <c r="B40">
        <v>59</v>
      </c>
      <c r="C40">
        <f t="shared" si="0"/>
        <v>58.5</v>
      </c>
      <c r="D40">
        <v>1716</v>
      </c>
      <c r="E40">
        <f>t0+LOG(1-A40/Linf)/-K</f>
        <v>1.2718561934046337</v>
      </c>
      <c r="F40">
        <f>t0+LOG(1-B40/Linf)/(-K)</f>
        <v>1.3608119308365638</v>
      </c>
      <c r="G40">
        <f t="shared" si="1"/>
        <v>8.8955737431930082E-2</v>
      </c>
      <c r="H40">
        <f t="shared" si="2"/>
        <v>4.285343319235853</v>
      </c>
      <c r="I40">
        <f>t0+LOG(1-C40/Linf)/-K</f>
        <v>1.3155826037762743</v>
      </c>
      <c r="Q40">
        <v>58</v>
      </c>
    </row>
    <row r="41" spans="1:17" x14ac:dyDescent="0.3">
      <c r="A41">
        <v>59</v>
      </c>
      <c r="B41">
        <v>60</v>
      </c>
      <c r="C41">
        <f t="shared" si="0"/>
        <v>59.5</v>
      </c>
      <c r="D41">
        <v>1289</v>
      </c>
      <c r="E41">
        <f>t0+LOG(1-A41/Linf)/-K</f>
        <v>1.3608119308365638</v>
      </c>
      <c r="F41">
        <f>t0+LOG(1-B41/Linf)/(-K)</f>
        <v>1.456219192951643</v>
      </c>
      <c r="G41">
        <f t="shared" si="1"/>
        <v>9.5407262115079217E-2</v>
      </c>
      <c r="H41">
        <f t="shared" si="2"/>
        <v>4.1306714841957417</v>
      </c>
      <c r="I41">
        <f>t0+LOG(1-C41/Linf)/-K</f>
        <v>1.4076511764845194</v>
      </c>
      <c r="Q41">
        <v>59</v>
      </c>
    </row>
    <row r="42" spans="1:17" x14ac:dyDescent="0.3">
      <c r="A42">
        <v>60</v>
      </c>
      <c r="B42">
        <v>61</v>
      </c>
      <c r="C42">
        <f t="shared" si="0"/>
        <v>60.5</v>
      </c>
      <c r="D42">
        <v>807</v>
      </c>
      <c r="E42">
        <f>t0+LOG(1-A42/Linf)/-K</f>
        <v>1.456219192951643</v>
      </c>
      <c r="F42">
        <f>t0+LOG(1-B42/Linf)/(-K)</f>
        <v>1.5590874642476669</v>
      </c>
      <c r="G42">
        <f t="shared" si="1"/>
        <v>0.10286827129602383</v>
      </c>
      <c r="H42">
        <f t="shared" si="2"/>
        <v>3.8945920931562106</v>
      </c>
      <c r="I42">
        <f>t0+LOG(1-C42/Linf)/-K</f>
        <v>1.5066484999795748</v>
      </c>
      <c r="Q42">
        <v>60</v>
      </c>
    </row>
    <row r="43" spans="1:17" x14ac:dyDescent="0.3">
      <c r="A43">
        <v>61</v>
      </c>
      <c r="B43">
        <v>62</v>
      </c>
      <c r="C43">
        <f t="shared" si="0"/>
        <v>61.5</v>
      </c>
      <c r="D43">
        <v>475</v>
      </c>
      <c r="E43">
        <f>t0+LOG(1-A43/Linf)/-K</f>
        <v>1.5590874642476669</v>
      </c>
      <c r="F43">
        <f>t0+LOG(1-B43/Linf)/(-K)</f>
        <v>1.6706834277506317</v>
      </c>
      <c r="G43">
        <f t="shared" si="1"/>
        <v>0.11159596350296486</v>
      </c>
      <c r="H43">
        <f t="shared" si="2"/>
        <v>3.6290451234470726</v>
      </c>
      <c r="I43">
        <f>t0+LOG(1-C43/Linf)/-K</f>
        <v>1.6137029313181896</v>
      </c>
      <c r="Q43">
        <v>61</v>
      </c>
    </row>
    <row r="44" spans="1:17" x14ac:dyDescent="0.3">
      <c r="A44">
        <v>62</v>
      </c>
      <c r="B44">
        <v>63</v>
      </c>
      <c r="C44">
        <f t="shared" si="0"/>
        <v>62.5</v>
      </c>
      <c r="D44">
        <v>256</v>
      </c>
      <c r="E44">
        <f>t0+LOG(1-A44/Linf)/-K</f>
        <v>1.6706834277506317</v>
      </c>
      <c r="F44">
        <f>t0+LOG(1-B44/Linf)/(-K)</f>
        <v>1.7926265149574414</v>
      </c>
      <c r="G44">
        <f t="shared" si="1"/>
        <v>0.12194308720680969</v>
      </c>
      <c r="H44">
        <f t="shared" si="2"/>
        <v>3.3220827795471393</v>
      </c>
      <c r="I44">
        <f>t0+LOG(1-C44/Linf)/-K</f>
        <v>1.7302430883459947</v>
      </c>
      <c r="Q44">
        <v>62</v>
      </c>
    </row>
    <row r="45" spans="1:17" x14ac:dyDescent="0.3">
      <c r="A45">
        <v>63</v>
      </c>
      <c r="B45">
        <v>64</v>
      </c>
      <c r="C45">
        <f t="shared" si="0"/>
        <v>63.5</v>
      </c>
      <c r="D45">
        <v>150</v>
      </c>
      <c r="E45">
        <f>t0+LOG(1-A45/Linf)/-K</f>
        <v>1.7926265149574414</v>
      </c>
      <c r="F45">
        <f>t0+LOG(1-B45/Linf)/(-K)</f>
        <v>1.9270334123854331</v>
      </c>
      <c r="G45">
        <f t="shared" si="1"/>
        <v>0.13440689742799172</v>
      </c>
      <c r="H45">
        <f t="shared" si="2"/>
        <v>3.0476697028523567</v>
      </c>
      <c r="I45">
        <f>t0+LOG(1-C45/Linf)/-K</f>
        <v>1.8581148452988887</v>
      </c>
      <c r="Q45">
        <v>63</v>
      </c>
    </row>
    <row r="46" spans="1:17" x14ac:dyDescent="0.3">
      <c r="A46">
        <v>64</v>
      </c>
      <c r="B46">
        <v>65</v>
      </c>
      <c r="C46">
        <f t="shared" si="0"/>
        <v>64.5</v>
      </c>
      <c r="D46">
        <v>61</v>
      </c>
      <c r="E46">
        <f>t0+LOG(1-A46/Linf)/-K</f>
        <v>1.9270334123854331</v>
      </c>
      <c r="F46">
        <f>t0+LOG(1-B46/Linf)/(-K)</f>
        <v>2.0767450977728914</v>
      </c>
      <c r="G46">
        <f t="shared" si="1"/>
        <v>0.14971168538745827</v>
      </c>
      <c r="H46">
        <f t="shared" si="2"/>
        <v>2.6100741355278863</v>
      </c>
      <c r="I46">
        <f>t0+LOG(1-C46/Linf)/-K</f>
        <v>1.9997615226998766</v>
      </c>
      <c r="Q46">
        <v>64</v>
      </c>
    </row>
    <row r="47" spans="1:17" x14ac:dyDescent="0.3">
      <c r="A47">
        <v>65</v>
      </c>
      <c r="B47">
        <v>66</v>
      </c>
      <c r="C47">
        <f t="shared" si="0"/>
        <v>65.5</v>
      </c>
      <c r="D47">
        <v>26</v>
      </c>
      <c r="E47">
        <f>t0+LOG(1-A47/Linf)/-K</f>
        <v>2.0767450977728914</v>
      </c>
      <c r="F47">
        <f>t0+LOG(1-B47/Linf)/(-K)</f>
        <v>2.2457003470323396</v>
      </c>
      <c r="G47">
        <f t="shared" si="1"/>
        <v>0.16895524925944816</v>
      </c>
      <c r="H47">
        <f t="shared" si="2"/>
        <v>2.187201658583799</v>
      </c>
      <c r="I47">
        <f>t0+LOG(1-C47/Linf)/-K</f>
        <v>2.1585132483352956</v>
      </c>
      <c r="Q47">
        <v>65</v>
      </c>
    </row>
    <row r="48" spans="1:17" x14ac:dyDescent="0.3">
      <c r="A48">
        <v>66</v>
      </c>
      <c r="B48">
        <v>67</v>
      </c>
      <c r="C48">
        <f t="shared" si="0"/>
        <v>66.5</v>
      </c>
      <c r="D48">
        <v>12</v>
      </c>
      <c r="E48">
        <f>t0+LOG(1-A48/Linf)/-K</f>
        <v>2.2457003470323396</v>
      </c>
      <c r="F48">
        <f>t0+LOG(1-B48/Linf)/(-K)</f>
        <v>2.4395861369319585</v>
      </c>
      <c r="G48">
        <f t="shared" si="1"/>
        <v>0.19388578989961891</v>
      </c>
      <c r="H48">
        <f t="shared" si="2"/>
        <v>1.7916352657174002</v>
      </c>
      <c r="I48">
        <f>t0+LOG(1-C48/Linf)/-K</f>
        <v>2.3390759452572478</v>
      </c>
      <c r="Q48">
        <v>66</v>
      </c>
    </row>
    <row r="49" spans="1:17" x14ac:dyDescent="0.3">
      <c r="A49">
        <v>67</v>
      </c>
      <c r="B49">
        <v>68</v>
      </c>
      <c r="C49">
        <f t="shared" si="0"/>
        <v>67.5</v>
      </c>
      <c r="D49">
        <v>6</v>
      </c>
      <c r="E49">
        <f>t0+LOG(1-A49/Linf)/-K</f>
        <v>2.4395861369319585</v>
      </c>
      <c r="F49">
        <f>t0+LOG(1-B49/Linf)/(-K)</f>
        <v>2.6670548637586036</v>
      </c>
      <c r="G49">
        <f t="shared" si="1"/>
        <v>0.2274687268266451</v>
      </c>
      <c r="H49">
        <f t="shared" si="2"/>
        <v>1.4212295535672621</v>
      </c>
      <c r="I49">
        <f>t0+LOG(1-C49/Linf)/-K</f>
        <v>2.5484120638733048</v>
      </c>
      <c r="Q49">
        <v>67</v>
      </c>
    </row>
    <row r="50" spans="1:17" x14ac:dyDescent="0.3">
      <c r="A50">
        <v>68</v>
      </c>
      <c r="B50">
        <v>69</v>
      </c>
      <c r="C50">
        <f t="shared" si="0"/>
        <v>68.5</v>
      </c>
      <c r="D50">
        <v>1</v>
      </c>
      <c r="E50">
        <f>t0+LOG(1-A50/Linf)/-K</f>
        <v>2.6670548637586036</v>
      </c>
      <c r="F50">
        <f>t0+LOG(1-B50/Linf)/(-K)</f>
        <v>2.9422288456410364</v>
      </c>
      <c r="G50">
        <f t="shared" si="1"/>
        <v>0.27517398188243281</v>
      </c>
      <c r="H50">
        <f t="shared" si="2"/>
        <v>0.56039263169766629</v>
      </c>
      <c r="I50">
        <f>t0+LOG(1-C50/Linf)/-K</f>
        <v>2.7974628401986084</v>
      </c>
      <c r="Q50">
        <v>68</v>
      </c>
    </row>
    <row r="51" spans="1:17" x14ac:dyDescent="0.3">
      <c r="A51">
        <v>69</v>
      </c>
      <c r="B51">
        <v>70</v>
      </c>
      <c r="C51">
        <f t="shared" si="0"/>
        <v>69.5</v>
      </c>
      <c r="D51">
        <v>0</v>
      </c>
      <c r="E51">
        <f>t0+LOG(1-A51/Linf)/-K</f>
        <v>2.9422288456410364</v>
      </c>
      <c r="F51">
        <f>t0+LOG(1-B51/Linf)/(-K)</f>
        <v>3.290575862918911</v>
      </c>
      <c r="G51">
        <f t="shared" si="1"/>
        <v>0.34834701727787465</v>
      </c>
      <c r="H51" t="e">
        <f t="shared" si="2"/>
        <v>#NUM!</v>
      </c>
      <c r="I51">
        <f>t0+LOG(1-C51/Linf)/-K</f>
        <v>3.1049102364373278</v>
      </c>
      <c r="Q51">
        <v>69</v>
      </c>
    </row>
    <row r="52" spans="1:17" x14ac:dyDescent="0.3">
      <c r="A52">
        <v>70</v>
      </c>
      <c r="B52">
        <v>71</v>
      </c>
      <c r="C52">
        <f t="shared" si="0"/>
        <v>70.5</v>
      </c>
      <c r="D52">
        <v>0</v>
      </c>
      <c r="E52">
        <f>t0+LOG(1-A52/Linf)/-K</f>
        <v>3.290575862918911</v>
      </c>
      <c r="F52">
        <f>t0+LOG(1-B52/Linf)/(-K)</f>
        <v>3.7656852685561679</v>
      </c>
      <c r="G52">
        <f t="shared" si="1"/>
        <v>0.4751094056372569</v>
      </c>
      <c r="H52" t="e">
        <f t="shared" si="2"/>
        <v>#NUM!</v>
      </c>
      <c r="I52">
        <f>t0+LOG(1-C52/Linf)/-K</f>
        <v>3.5068058887845748</v>
      </c>
      <c r="Q5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K</vt:lpstr>
      <vt:lpstr>Linf</vt:lpstr>
      <vt:lpstr>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2019-06-21T21:54:03Z</dcterms:created>
  <dcterms:modified xsi:type="dcterms:W3CDTF">2019-06-22T01:46:15Z</dcterms:modified>
</cp:coreProperties>
</file>